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863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<sst xmlns="http://schemas.openxmlformats.org/spreadsheetml/2006/main" count="454" uniqueCount="162">
  <si>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</si>
  <si>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</si>
  <si>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</si>
  <si>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</si>
  <si>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</si>
  <si>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</si>
  <si>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</si>
  <si>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</si>
  <si>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</si>
  <si>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</si>
  <si>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</si>
  <si>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</si>
  <si>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</si>
  <si>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</si>
  <si>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</si>
  <si>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</si>
  <si>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</si>
  <si>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</si>
  <si>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</si>
  <si>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</si>
  <si>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</si>
  <si>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</si>
  <si>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</si>
  <si>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</si>
  <si>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</si>
  <si>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</si>
  <si>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</si>
  <si>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</si>
  <si>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</si>
  <si>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</si>
  <si>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</si>
  <si>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</si>
  <si>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</si>
  <si>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</si>
  <si>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</si>
  <si>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</si>
  <si>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</si>
  <si>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</si>
  <si>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</si>
  <si>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</si>
  <si>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</si>
  <si>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</si>
  <si>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</si>
  <si>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</si>
  <si>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</si>
  <si>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</si>
  <si>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</si>
  <si>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</si>
  <si>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</si>
  <si>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</si>
  <si>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</si>
  <si>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</si>
  <si>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</si>
  <si>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</si>
  <si>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</si>
  <si>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</si>
  <si>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</si>
  <si>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RHAs &amp; CAs</t>
  </si>
  <si>
    <t>districts &amp; NCs</t>
  </si>
  <si>
    <t xml:space="preserve"> </t>
  </si>
  <si>
    <t>s</t>
  </si>
  <si>
    <t>Crude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</si>
  <si>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</si>
  <si>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</si>
  <si>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</si>
  <si>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</si>
  <si>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</si>
  <si>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</si>
  <si>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</si>
  <si>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</si>
  <si>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</si>
  <si>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Metis_Lci_ratio</t>
  </si>
  <si>
    <t>Metis_Uci_ratio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</si>
  <si>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</si>
  <si>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</si>
  <si>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</si>
  <si>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</si>
  <si>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</si>
  <si>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</si>
  <si>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</si>
  <si>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</si>
  <si>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</si>
  <si>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</si>
  <si>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</si>
  <si>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</si>
  <si>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</si>
  <si>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</si>
  <si>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</si>
  <si>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</si>
  <si>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</si>
  <si>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</si>
  <si>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</si>
  <si>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</si>
  <si>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</si>
  <si>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</si>
  <si>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</si>
  <si>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</si>
  <si>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</si>
  <si>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</si>
  <si>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</si>
  <si>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</si>
  <si>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</si>
  <si>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</si>
  <si>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</si>
  <si>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</si>
  <si>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</si>
  <si>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</si>
  <si>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</si>
  <si>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</si>
  <si>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</si>
  <si>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</si>
  <si>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</si>
  <si>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</si>
  <si>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</si>
  <si>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</si>
  <si>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</si>
  <si>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</si>
  <si>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</si>
  <si>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</si>
  <si>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</si>
  <si>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</si>
  <si>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</si>
  <si>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</si>
  <si>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</si>
  <si>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</si>
  <si>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</si>
  <si>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</si>
  <si>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</si>
  <si>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</si>
  <si>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</si>
  <si>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</si>
  <si>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prob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</si>
  <si>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</si>
  <si>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</si>
  <si>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</si>
  <si>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</si>
  <si>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</si>
  <si>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</si>
  <si>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</si>
  <si>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</si>
  <si>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</si>
  <si>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</si>
  <si>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</si>
  <si>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</si>
  <si>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</si>
  <si>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</si>
  <si>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</si>
  <si>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*differences tested  @ .05</t>
  </si>
  <si>
    <t>*comparisons to MB avg tested @ .01</t>
  </si>
  <si>
    <t>Metis_rate_ratio</t>
  </si>
  <si>
    <t>Other_rate_ratio</t>
  </si>
  <si>
    <t>Others</t>
  </si>
  <si>
    <t>Percent (%)</t>
  </si>
  <si>
    <t>Crude and Adjusted Income Assistance Rates by RHA, 2004/05-2006/07, proportion of young adults age 18-19</t>
  </si>
  <si>
    <t>Crude and Adjusted Income Assistance Rates by Metis Region, 2004/05-2006/07, proportion of Metis young adults age 18-19</t>
  </si>
  <si>
    <t>Inc. Assist.     18-19 years</t>
  </si>
  <si>
    <t>Income Assist.            18-19 years</t>
  </si>
  <si>
    <t>Young Adults Receiving Prov. Income Assistance</t>
  </si>
  <si>
    <t>N=494</t>
  </si>
  <si>
    <t>N=3,049</t>
  </si>
  <si>
    <t>Source: MCHP/MMF, 2010</t>
  </si>
  <si>
    <t>Appendix Table 2.84: Young Adults Receiving Provincial Income Assistance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</si>
</sst>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0" fontId="10" fillId="0" borderId="0" xfId="0" applyFont="1" applyAlignment="1">
      <alignment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9" fillId="0" borderId="14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15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49" fontId="0" fillId="0" borderId="0" xfId="0" applyNumberFormat="1" applyFont="1" applyFill="1" applyAlignment="1">
      <alignment/>
    </xf>
    <xf numFmtId="2" fontId="10" fillId="33" borderId="17" xfId="0" applyNumberFormat="1" applyFont="1" applyFill="1" applyBorder="1" applyAlignment="1" quotePrefix="1">
      <alignment horizontal="center"/>
    </xf>
    <xf numFmtId="2" fontId="10" fillId="0" borderId="15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10" fillId="0" borderId="15" xfId="0" applyNumberFormat="1" applyFont="1" applyFill="1" applyBorder="1" applyAlignment="1" quotePrefix="1">
      <alignment horizontal="center"/>
    </xf>
    <xf numFmtId="2" fontId="10" fillId="0" borderId="18" xfId="0" applyNumberFormat="1" applyFont="1" applyFill="1" applyBorder="1" applyAlignment="1" quotePrefix="1">
      <alignment horizontal="center"/>
    </xf>
    <xf numFmtId="2" fontId="10" fillId="33" borderId="15" xfId="0" applyNumberFormat="1" applyFont="1" applyFill="1" applyBorder="1" applyAlignment="1" quotePrefix="1">
      <alignment horizontal="center"/>
    </xf>
    <xf numFmtId="2" fontId="10" fillId="0" borderId="17" xfId="0" applyNumberFormat="1" applyFont="1" applyFill="1" applyBorder="1" applyAlignment="1" quotePrefix="1">
      <alignment horizontal="center"/>
    </xf>
    <xf numFmtId="2" fontId="10" fillId="33" borderId="15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2" fontId="10" fillId="0" borderId="19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3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16"/>
          <c:w val="0.98025"/>
          <c:h val="0.7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(m,o,d)</c:v>
                </c:pt>
                <c:pt idx="2">
                  <c:v>Assiniboine (o,d)</c:v>
                </c:pt>
                <c:pt idx="3">
                  <c:v>Brandon (d)</c:v>
                </c:pt>
                <c:pt idx="4">
                  <c:v>Winnipeg (o,d)</c:v>
                </c:pt>
                <c:pt idx="5">
                  <c:v>Interlake (o,d)</c:v>
                </c:pt>
                <c:pt idx="6">
                  <c:v>North Eastman (o,d)</c:v>
                </c:pt>
                <c:pt idx="7">
                  <c:v>Parkland (m,d)</c:v>
                </c:pt>
                <c:pt idx="8">
                  <c:v>Churchill (s)</c:v>
                </c:pt>
                <c:pt idx="9">
                  <c:v>Nor-Man (d)</c:v>
                </c:pt>
                <c:pt idx="10">
                  <c:v>Burntwood (d)</c:v>
                </c:pt>
                <c:pt idx="12">
                  <c:v>Rural South (m,o,d)</c:v>
                </c:pt>
                <c:pt idx="13">
                  <c:v>Mid (o,d)</c:v>
                </c:pt>
                <c:pt idx="14">
                  <c:v>North (d)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0.2110031784</c:v>
                </c:pt>
                <c:pt idx="1">
                  <c:v>0.2110031784</c:v>
                </c:pt>
                <c:pt idx="2">
                  <c:v>0.2110031784</c:v>
                </c:pt>
                <c:pt idx="3">
                  <c:v>0.2110031784</c:v>
                </c:pt>
                <c:pt idx="4">
                  <c:v>0.2110031784</c:v>
                </c:pt>
                <c:pt idx="5">
                  <c:v>0.2110031784</c:v>
                </c:pt>
                <c:pt idx="6">
                  <c:v>0.2110031784</c:v>
                </c:pt>
                <c:pt idx="7">
                  <c:v>0.2110031784</c:v>
                </c:pt>
                <c:pt idx="8">
                  <c:v>0.2110031784</c:v>
                </c:pt>
                <c:pt idx="9">
                  <c:v>0.2110031784</c:v>
                </c:pt>
                <c:pt idx="10">
                  <c:v>0.2110031784</c:v>
                </c:pt>
                <c:pt idx="12">
                  <c:v>0.2110031784</c:v>
                </c:pt>
                <c:pt idx="13">
                  <c:v>0.2110031784</c:v>
                </c:pt>
                <c:pt idx="14">
                  <c:v>0.2110031784</c:v>
                </c:pt>
                <c:pt idx="15">
                  <c:v>0.2110031784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(m,o,d)</c:v>
                </c:pt>
                <c:pt idx="2">
                  <c:v>Assiniboine (o,d)</c:v>
                </c:pt>
                <c:pt idx="3">
                  <c:v>Brandon (d)</c:v>
                </c:pt>
                <c:pt idx="4">
                  <c:v>Winnipeg (o,d)</c:v>
                </c:pt>
                <c:pt idx="5">
                  <c:v>Interlake (o,d)</c:v>
                </c:pt>
                <c:pt idx="6">
                  <c:v>North Eastman (o,d)</c:v>
                </c:pt>
                <c:pt idx="7">
                  <c:v>Parkland (m,d)</c:v>
                </c:pt>
                <c:pt idx="8">
                  <c:v>Churchill (s)</c:v>
                </c:pt>
                <c:pt idx="9">
                  <c:v>Nor-Man (d)</c:v>
                </c:pt>
                <c:pt idx="10">
                  <c:v>Burntwood (d)</c:v>
                </c:pt>
                <c:pt idx="12">
                  <c:v>Rural South (m,o,d)</c:v>
                </c:pt>
                <c:pt idx="13">
                  <c:v>Mid (o,d)</c:v>
                </c:pt>
                <c:pt idx="14">
                  <c:v>North (d)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0.0505365737</c:v>
                </c:pt>
                <c:pt idx="1">
                  <c:v>0.0968365544</c:v>
                </c:pt>
                <c:pt idx="2">
                  <c:v>0.1583851891</c:v>
                </c:pt>
                <c:pt idx="3">
                  <c:v>0.1903482281</c:v>
                </c:pt>
                <c:pt idx="4">
                  <c:v>0.2427651353</c:v>
                </c:pt>
                <c:pt idx="5">
                  <c:v>0.1377585345</c:v>
                </c:pt>
                <c:pt idx="6">
                  <c:v>0.1007960787</c:v>
                </c:pt>
                <c:pt idx="7">
                  <c:v>0.4466995287</c:v>
                </c:pt>
                <c:pt idx="8">
                  <c:v>0</c:v>
                </c:pt>
                <c:pt idx="9">
                  <c:v>0.2432521574</c:v>
                </c:pt>
                <c:pt idx="10">
                  <c:v>0.2952577535</c:v>
                </c:pt>
                <c:pt idx="12">
                  <c:v>0.0859533525</c:v>
                </c:pt>
                <c:pt idx="13">
                  <c:v>0.2298844266</c:v>
                </c:pt>
                <c:pt idx="14">
                  <c:v>0.2675512891</c:v>
                </c:pt>
                <c:pt idx="15">
                  <c:v>0.2110031784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(m,o,d)</c:v>
                </c:pt>
                <c:pt idx="2">
                  <c:v>Assiniboine (o,d)</c:v>
                </c:pt>
                <c:pt idx="3">
                  <c:v>Brandon (d)</c:v>
                </c:pt>
                <c:pt idx="4">
                  <c:v>Winnipeg (o,d)</c:v>
                </c:pt>
                <c:pt idx="5">
                  <c:v>Interlake (o,d)</c:v>
                </c:pt>
                <c:pt idx="6">
                  <c:v>North Eastman (o,d)</c:v>
                </c:pt>
                <c:pt idx="7">
                  <c:v>Parkland (m,d)</c:v>
                </c:pt>
                <c:pt idx="8">
                  <c:v>Churchill (s)</c:v>
                </c:pt>
                <c:pt idx="9">
                  <c:v>Nor-Man (d)</c:v>
                </c:pt>
                <c:pt idx="10">
                  <c:v>Burntwood (d)</c:v>
                </c:pt>
                <c:pt idx="12">
                  <c:v>Rural South (m,o,d)</c:v>
                </c:pt>
                <c:pt idx="13">
                  <c:v>Mid (o,d)</c:v>
                </c:pt>
                <c:pt idx="14">
                  <c:v>North (d)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0.0384967072</c:v>
                </c:pt>
                <c:pt idx="1">
                  <c:v>0.056911783</c:v>
                </c:pt>
                <c:pt idx="2">
                  <c:v>0.0470035992</c:v>
                </c:pt>
                <c:pt idx="3">
                  <c:v>0.1029605387</c:v>
                </c:pt>
                <c:pt idx="4">
                  <c:v>0.12403648</c:v>
                </c:pt>
                <c:pt idx="5">
                  <c:v>0.0526348838</c:v>
                </c:pt>
                <c:pt idx="6">
                  <c:v>0.0415672695</c:v>
                </c:pt>
                <c:pt idx="7">
                  <c:v>0.1247966289</c:v>
                </c:pt>
                <c:pt idx="8">
                  <c:v>0</c:v>
                </c:pt>
                <c:pt idx="9">
                  <c:v>0.1241980034</c:v>
                </c:pt>
                <c:pt idx="10">
                  <c:v>0.094214814</c:v>
                </c:pt>
                <c:pt idx="12">
                  <c:v>0.0491827944</c:v>
                </c:pt>
                <c:pt idx="13">
                  <c:v>0.0677451162</c:v>
                </c:pt>
                <c:pt idx="14">
                  <c:v>0.1032620192</c:v>
                </c:pt>
                <c:pt idx="15">
                  <c:v>0.0977995894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 (m,o,d)</c:v>
                </c:pt>
                <c:pt idx="2">
                  <c:v>Assiniboine (o,d)</c:v>
                </c:pt>
                <c:pt idx="3">
                  <c:v>Brandon (d)</c:v>
                </c:pt>
                <c:pt idx="4">
                  <c:v>Winnipeg (o,d)</c:v>
                </c:pt>
                <c:pt idx="5">
                  <c:v>Interlake (o,d)</c:v>
                </c:pt>
                <c:pt idx="6">
                  <c:v>North Eastman (o,d)</c:v>
                </c:pt>
                <c:pt idx="7">
                  <c:v>Parkland (m,d)</c:v>
                </c:pt>
                <c:pt idx="8">
                  <c:v>Churchill (s)</c:v>
                </c:pt>
                <c:pt idx="9">
                  <c:v>Nor-Man (d)</c:v>
                </c:pt>
                <c:pt idx="10">
                  <c:v>Burntwood (d)</c:v>
                </c:pt>
                <c:pt idx="12">
                  <c:v>Rural South (m,o,d)</c:v>
                </c:pt>
                <c:pt idx="13">
                  <c:v>Mid (o,d)</c:v>
                </c:pt>
                <c:pt idx="14">
                  <c:v>North (d)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0.0977995894</c:v>
                </c:pt>
                <c:pt idx="1">
                  <c:v>0.0977995894</c:v>
                </c:pt>
                <c:pt idx="2">
                  <c:v>0.0977995894</c:v>
                </c:pt>
                <c:pt idx="3">
                  <c:v>0.0977995894</c:v>
                </c:pt>
                <c:pt idx="4">
                  <c:v>0.0977995894</c:v>
                </c:pt>
                <c:pt idx="5">
                  <c:v>0.0977995894</c:v>
                </c:pt>
                <c:pt idx="6">
                  <c:v>0.0977995894</c:v>
                </c:pt>
                <c:pt idx="7">
                  <c:v>0.0977995894</c:v>
                </c:pt>
                <c:pt idx="8">
                  <c:v>0.0977995894</c:v>
                </c:pt>
                <c:pt idx="9">
                  <c:v>0.0977995894</c:v>
                </c:pt>
                <c:pt idx="10">
                  <c:v>0.0977995894</c:v>
                </c:pt>
                <c:pt idx="12">
                  <c:v>0.0977995894</c:v>
                </c:pt>
                <c:pt idx="13">
                  <c:v>0.0977995894</c:v>
                </c:pt>
                <c:pt idx="14">
                  <c:v>0.0977995894</c:v>
                </c:pt>
                <c:pt idx="15">
                  <c:v>0.0977995894</c:v>
                </c:pt>
              </c:numCache>
            </c:numRef>
          </c:val>
        </c:ser>
        <c:gapWidth val="0"/>
        <c:axId val="61929893"/>
        <c:axId val="20498126"/>
      </c:barChart>
      <c:catAx>
        <c:axId val="6192989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0498126"/>
        <c:crosses val="autoZero"/>
        <c:auto val="1"/>
        <c:lblOffset val="100"/>
        <c:tickLblSkip val="1"/>
        <c:noMultiLvlLbl val="0"/>
      </c:catAx>
      <c:valAx>
        <c:axId val="20498126"/>
        <c:scaling>
          <c:orientation val="minMax"/>
          <c:max val="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1929893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2025"/>
          <c:y val="0.152"/>
          <c:w val="0.327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9575"/>
          <c:w val="0.9765"/>
          <c:h val="0.79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 (o,s)</c:v>
                </c:pt>
                <c:pt idx="2">
                  <c:v>St. Boniface (o,s)</c:v>
                </c:pt>
                <c:pt idx="3">
                  <c:v>St. Vital (o)</c:v>
                </c:pt>
                <c:pt idx="4">
                  <c:v>Transcona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(o)</c:v>
                </c:pt>
                <c:pt idx="8">
                  <c:v>St. James - Assiniboia</c:v>
                </c:pt>
                <c:pt idx="9">
                  <c:v>Inkster (m,o,d)</c:v>
                </c:pt>
                <c:pt idx="10">
                  <c:v>Downtown (m,o,d)</c:v>
                </c:pt>
                <c:pt idx="11">
                  <c:v>Point Douglas (m,o)</c:v>
                </c:pt>
                <c:pt idx="12">
                  <c:v>0</c:v>
                </c:pt>
                <c:pt idx="13">
                  <c:v>Winnipeg (o,d)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0.2110031784</c:v>
                </c:pt>
                <c:pt idx="1">
                  <c:v>0.2110031784</c:v>
                </c:pt>
                <c:pt idx="2">
                  <c:v>0.2110031784</c:v>
                </c:pt>
                <c:pt idx="3">
                  <c:v>0.2110031784</c:v>
                </c:pt>
                <c:pt idx="4">
                  <c:v>0.2110031784</c:v>
                </c:pt>
                <c:pt idx="5">
                  <c:v>0.2110031784</c:v>
                </c:pt>
                <c:pt idx="6">
                  <c:v>0.2110031784</c:v>
                </c:pt>
                <c:pt idx="7">
                  <c:v>0.2110031784</c:v>
                </c:pt>
                <c:pt idx="8">
                  <c:v>0.2110031784</c:v>
                </c:pt>
                <c:pt idx="9">
                  <c:v>0.2110031784</c:v>
                </c:pt>
                <c:pt idx="10">
                  <c:v>0.2110031784</c:v>
                </c:pt>
                <c:pt idx="11">
                  <c:v>0.2110031784</c:v>
                </c:pt>
                <c:pt idx="13">
                  <c:v>0.2110031784</c:v>
                </c:pt>
                <c:pt idx="14">
                  <c:v>0.2110031784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 (o,s)</c:v>
                </c:pt>
                <c:pt idx="2">
                  <c:v>St. Boniface (o,s)</c:v>
                </c:pt>
                <c:pt idx="3">
                  <c:v>St. Vital (o)</c:v>
                </c:pt>
                <c:pt idx="4">
                  <c:v>Transcona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(o)</c:v>
                </c:pt>
                <c:pt idx="8">
                  <c:v>St. James - Assiniboia</c:v>
                </c:pt>
                <c:pt idx="9">
                  <c:v>Inkster (m,o,d)</c:v>
                </c:pt>
                <c:pt idx="10">
                  <c:v>Downtown (m,o,d)</c:v>
                </c:pt>
                <c:pt idx="11">
                  <c:v>Point Douglas (m,o)</c:v>
                </c:pt>
                <c:pt idx="12">
                  <c:v>0</c:v>
                </c:pt>
                <c:pt idx="13">
                  <c:v>Winnipeg (o,d)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0.1782911142</c:v>
                </c:pt>
                <c:pt idx="1">
                  <c:v>0</c:v>
                </c:pt>
                <c:pt idx="2">
                  <c:v>0</c:v>
                </c:pt>
                <c:pt idx="3">
                  <c:v>0.0878201649</c:v>
                </c:pt>
                <c:pt idx="4">
                  <c:v>0.0937193674</c:v>
                </c:pt>
                <c:pt idx="5">
                  <c:v>0.4176022772</c:v>
                </c:pt>
                <c:pt idx="6">
                  <c:v>0.1958873913</c:v>
                </c:pt>
                <c:pt idx="7">
                  <c:v>0.1202433382</c:v>
                </c:pt>
                <c:pt idx="8">
                  <c:v>0.0901381582</c:v>
                </c:pt>
                <c:pt idx="9">
                  <c:v>0.4382604237</c:v>
                </c:pt>
                <c:pt idx="10">
                  <c:v>0.6196812688</c:v>
                </c:pt>
                <c:pt idx="11">
                  <c:v>0.5032136385</c:v>
                </c:pt>
                <c:pt idx="13">
                  <c:v>0.2427651353</c:v>
                </c:pt>
                <c:pt idx="14">
                  <c:v>0.2110031784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 (o,s)</c:v>
                </c:pt>
                <c:pt idx="2">
                  <c:v>St. Boniface (o,s)</c:v>
                </c:pt>
                <c:pt idx="3">
                  <c:v>St. Vital (o)</c:v>
                </c:pt>
                <c:pt idx="4">
                  <c:v>Transcona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(o)</c:v>
                </c:pt>
                <c:pt idx="8">
                  <c:v>St. James - Assiniboia</c:v>
                </c:pt>
                <c:pt idx="9">
                  <c:v>Inkster (m,o,d)</c:v>
                </c:pt>
                <c:pt idx="10">
                  <c:v>Downtown (m,o,d)</c:v>
                </c:pt>
                <c:pt idx="11">
                  <c:v>Point Douglas (m,o)</c:v>
                </c:pt>
                <c:pt idx="12">
                  <c:v>0</c:v>
                </c:pt>
                <c:pt idx="13">
                  <c:v>Winnipeg (o,d)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0.0488205245</c:v>
                </c:pt>
                <c:pt idx="1">
                  <c:v>0.0516143288</c:v>
                </c:pt>
                <c:pt idx="2">
                  <c:v>0.0588513164</c:v>
                </c:pt>
                <c:pt idx="3">
                  <c:v>0.0724272761</c:v>
                </c:pt>
                <c:pt idx="4">
                  <c:v>0.0702563923</c:v>
                </c:pt>
                <c:pt idx="5">
                  <c:v>0.0804264177</c:v>
                </c:pt>
                <c:pt idx="6">
                  <c:v>0.1044003155</c:v>
                </c:pt>
                <c:pt idx="7">
                  <c:v>0.0690197839</c:v>
                </c:pt>
                <c:pt idx="8">
                  <c:v>0.0866220059</c:v>
                </c:pt>
                <c:pt idx="9">
                  <c:v>0.1389013462</c:v>
                </c:pt>
                <c:pt idx="10">
                  <c:v>0.3186540528</c:v>
                </c:pt>
                <c:pt idx="11">
                  <c:v>0.3909761724</c:v>
                </c:pt>
                <c:pt idx="13">
                  <c:v>0.12403648</c:v>
                </c:pt>
                <c:pt idx="14">
                  <c:v>0.0977995894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 (o,s)</c:v>
                </c:pt>
                <c:pt idx="2">
                  <c:v>St. Boniface (o,s)</c:v>
                </c:pt>
                <c:pt idx="3">
                  <c:v>St. Vital (o)</c:v>
                </c:pt>
                <c:pt idx="4">
                  <c:v>Transcona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(o)</c:v>
                </c:pt>
                <c:pt idx="8">
                  <c:v>St. James - Assiniboia</c:v>
                </c:pt>
                <c:pt idx="9">
                  <c:v>Inkster (m,o,d)</c:v>
                </c:pt>
                <c:pt idx="10">
                  <c:v>Downtown (m,o,d)</c:v>
                </c:pt>
                <c:pt idx="11">
                  <c:v>Point Douglas (m,o)</c:v>
                </c:pt>
                <c:pt idx="12">
                  <c:v>0</c:v>
                </c:pt>
                <c:pt idx="13">
                  <c:v>Winnipeg (o,d)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0.0977995894</c:v>
                </c:pt>
                <c:pt idx="1">
                  <c:v>0.0977995894</c:v>
                </c:pt>
                <c:pt idx="2">
                  <c:v>0.0977995894</c:v>
                </c:pt>
                <c:pt idx="3">
                  <c:v>0.0977995894</c:v>
                </c:pt>
                <c:pt idx="4">
                  <c:v>0.0977995894</c:v>
                </c:pt>
                <c:pt idx="5">
                  <c:v>0.0977995894</c:v>
                </c:pt>
                <c:pt idx="6">
                  <c:v>0.0977995894</c:v>
                </c:pt>
                <c:pt idx="7">
                  <c:v>0.0977995894</c:v>
                </c:pt>
                <c:pt idx="8">
                  <c:v>0.0977995894</c:v>
                </c:pt>
                <c:pt idx="9">
                  <c:v>0.0977995894</c:v>
                </c:pt>
                <c:pt idx="10">
                  <c:v>0.0977995894</c:v>
                </c:pt>
                <c:pt idx="11">
                  <c:v>0.0977995894</c:v>
                </c:pt>
                <c:pt idx="13">
                  <c:v>0.0977995894</c:v>
                </c:pt>
                <c:pt idx="14">
                  <c:v>0.0977995894</c:v>
                </c:pt>
              </c:numCache>
            </c:numRef>
          </c:val>
        </c:ser>
        <c:gapWidth val="0"/>
        <c:axId val="50265407"/>
        <c:axId val="49735480"/>
      </c:barChart>
      <c:catAx>
        <c:axId val="5026540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9735480"/>
        <c:crosses val="autoZero"/>
        <c:auto val="1"/>
        <c:lblOffset val="100"/>
        <c:tickLblSkip val="1"/>
        <c:noMultiLvlLbl val="0"/>
      </c:catAx>
      <c:valAx>
        <c:axId val="49735480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265407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2375"/>
          <c:y val="0.1155"/>
          <c:w val="0.3255"/>
          <c:h val="0.1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275"/>
          <c:w val="0.97825"/>
          <c:h val="0.75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</c:v>
                </c:pt>
                <c:pt idx="2">
                  <c:v>Northwest Region (m)</c:v>
                </c:pt>
                <c:pt idx="3">
                  <c:v>Winnipeg Region</c:v>
                </c:pt>
                <c:pt idx="4">
                  <c:v>Southwest Region (m)</c:v>
                </c:pt>
                <c:pt idx="5">
                  <c:v>The Pas Region (m)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0.2109969084</c:v>
                </c:pt>
                <c:pt idx="1">
                  <c:v>0.2109969084</c:v>
                </c:pt>
                <c:pt idx="2">
                  <c:v>0.2109969084</c:v>
                </c:pt>
                <c:pt idx="3">
                  <c:v>0.2109969084</c:v>
                </c:pt>
                <c:pt idx="4">
                  <c:v>0.2109969084</c:v>
                </c:pt>
                <c:pt idx="5">
                  <c:v>0.2109969084</c:v>
                </c:pt>
                <c:pt idx="6">
                  <c:v>0.2109969084</c:v>
                </c:pt>
                <c:pt idx="8">
                  <c:v>0.2109969084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</c:v>
                </c:pt>
                <c:pt idx="2">
                  <c:v>Northwest Region (m)</c:v>
                </c:pt>
                <c:pt idx="3">
                  <c:v>Winnipeg Region</c:v>
                </c:pt>
                <c:pt idx="4">
                  <c:v>Southwest Region (m)</c:v>
                </c:pt>
                <c:pt idx="5">
                  <c:v>The Pas Region (m)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0.070055522</c:v>
                </c:pt>
                <c:pt idx="1">
                  <c:v>0.1431126011</c:v>
                </c:pt>
                <c:pt idx="2">
                  <c:v>0.3318863869</c:v>
                </c:pt>
                <c:pt idx="3">
                  <c:v>0.2429737822</c:v>
                </c:pt>
                <c:pt idx="4">
                  <c:v>0.1346328581</c:v>
                </c:pt>
                <c:pt idx="5">
                  <c:v>0.3880763649</c:v>
                </c:pt>
                <c:pt idx="6">
                  <c:v>0.2909846426</c:v>
                </c:pt>
                <c:pt idx="8">
                  <c:v>0.2109969084</c:v>
                </c:pt>
              </c:numCache>
            </c:numRef>
          </c:val>
        </c:ser>
        <c:axId val="44966137"/>
        <c:axId val="2042050"/>
      </c:barChart>
      <c:catAx>
        <c:axId val="44966137"/>
        <c:scaling>
          <c:orientation val="maxMin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042050"/>
        <c:crosses val="autoZero"/>
        <c:auto val="1"/>
        <c:lblOffset val="100"/>
        <c:tickLblSkip val="1"/>
        <c:noMultiLvlLbl val="0"/>
      </c:catAx>
      <c:valAx>
        <c:axId val="2042050"/>
        <c:scaling>
          <c:orientation val="minMax"/>
          <c:max val="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4966137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27"/>
          <c:y val="0.15625"/>
          <c:w val="0.22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275"/>
          <c:w val="0.97825"/>
          <c:h val="0.7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(m,o,d)</c:v>
                </c:pt>
                <c:pt idx="1">
                  <c:v>Mid (o,d)</c:v>
                </c:pt>
                <c:pt idx="2">
                  <c:v>North (d)</c:v>
                </c:pt>
                <c:pt idx="3">
                  <c:v>Winnipeg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0.2110031784</c:v>
                </c:pt>
                <c:pt idx="1">
                  <c:v>0.2110031784</c:v>
                </c:pt>
                <c:pt idx="2">
                  <c:v>0.2110031784</c:v>
                </c:pt>
                <c:pt idx="3">
                  <c:v>0.2110031784</c:v>
                </c:pt>
                <c:pt idx="4">
                  <c:v>0.2110031784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(m,o,d)</c:v>
                </c:pt>
                <c:pt idx="1">
                  <c:v>Mid (o,d)</c:v>
                </c:pt>
                <c:pt idx="2">
                  <c:v>North (d)</c:v>
                </c:pt>
                <c:pt idx="3">
                  <c:v>Winnipeg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0.0859533525</c:v>
                </c:pt>
                <c:pt idx="1">
                  <c:v>0.2298844266</c:v>
                </c:pt>
                <c:pt idx="2">
                  <c:v>0.2675512891</c:v>
                </c:pt>
                <c:pt idx="3">
                  <c:v>0.2427651353</c:v>
                </c:pt>
                <c:pt idx="4">
                  <c:v>0.2110031784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(m,o,d)</c:v>
                </c:pt>
                <c:pt idx="1">
                  <c:v>Mid (o,d)</c:v>
                </c:pt>
                <c:pt idx="2">
                  <c:v>North (d)</c:v>
                </c:pt>
                <c:pt idx="3">
                  <c:v>Winnipeg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0.0491827944</c:v>
                </c:pt>
                <c:pt idx="1">
                  <c:v>0.0677451162</c:v>
                </c:pt>
                <c:pt idx="2">
                  <c:v>0.1032620192</c:v>
                </c:pt>
                <c:pt idx="3">
                  <c:v>0.12403648</c:v>
                </c:pt>
                <c:pt idx="4">
                  <c:v>0.0977995894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(m,o,d)</c:v>
                </c:pt>
                <c:pt idx="1">
                  <c:v>Mid (o,d)</c:v>
                </c:pt>
                <c:pt idx="2">
                  <c:v>North (d)</c:v>
                </c:pt>
                <c:pt idx="3">
                  <c:v>Winnipeg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0.0977995894</c:v>
                </c:pt>
                <c:pt idx="1">
                  <c:v>0.0977995894</c:v>
                </c:pt>
                <c:pt idx="2">
                  <c:v>0.0977995894</c:v>
                </c:pt>
                <c:pt idx="3">
                  <c:v>0.0977995894</c:v>
                </c:pt>
                <c:pt idx="4">
                  <c:v>0.0977995894</c:v>
                </c:pt>
              </c:numCache>
            </c:numRef>
          </c:val>
        </c:ser>
        <c:axId val="18378451"/>
        <c:axId val="31188332"/>
      </c:barChart>
      <c:catAx>
        <c:axId val="1837845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1188332"/>
        <c:crosses val="autoZero"/>
        <c:auto val="1"/>
        <c:lblOffset val="100"/>
        <c:tickLblSkip val="1"/>
        <c:noMultiLvlLbl val="0"/>
      </c:catAx>
      <c:valAx>
        <c:axId val="31188332"/>
        <c:scaling>
          <c:orientation val="minMax"/>
          <c:max val="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18378451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725"/>
          <c:y val="0.15"/>
          <c:w val="0.32375"/>
          <c:h val="0.1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  <oddFooter>&amp;Cconfidential draft - not for distribution
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0.11025</cdr:x>
      <cdr:y>0.878</cdr:y>
    </cdr:from>
    <cdr:to>
      <cdr:x>0.995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628650" y="3981450"/>
          <a:ext cx="50577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0.759</cdr:x>
      <cdr:y>0.968</cdr:y>
    </cdr:from>
    <cdr:to>
      <cdr:x>0.99525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333875" y="4391025"/>
          <a:ext cx="13525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  <cdr:relSizeAnchor xmlns:cdr="http://schemas.openxmlformats.org/drawingml/2006/chartDrawing">
    <cdr:from>
      <cdr:x>0.00225</cdr:x>
      <cdr:y>0</cdr:y>
    </cdr:from>
    <cdr:to>
      <cdr:x>0.99525</cdr:x>
      <cdr:y>0.126</cdr:y>
    </cdr:to>
    <cdr:sp>
      <cdr:nvSpPr>
        <cdr:cNvPr id="3" name="Text Box 7"/>
        <cdr:cNvSpPr txBox="1">
          <a:spLocks noChangeArrowheads="1"/>
        </cdr:cNvSpPr>
      </cdr:nvSpPr>
      <cdr:spPr>
        <a:xfrm>
          <a:off x="9525" y="0"/>
          <a:ext cx="56769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16.7.1: Young Adults Receiving Provincial Income Assistance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RHA, 2004/05-2006/07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percent of young adults aged 18 to 19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0.99825</cdr:x>
      <cdr:y>0.1035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7054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16.7.3: Young Adults Receiving Provincial Income Assistance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2004/05-2006/07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percent of young adults aged 18 to 19 </a:t>
          </a:r>
        </a:p>
      </cdr:txBody>
    </cdr:sp>
  </cdr:relSizeAnchor>
  <cdr:relSizeAnchor xmlns:cdr="http://schemas.openxmlformats.org/drawingml/2006/chartDrawing">
    <cdr:from>
      <cdr:x>0.10675</cdr:x>
      <cdr:y>0.90775</cdr:y>
    </cdr:from>
    <cdr:to>
      <cdr:x>0.99825</cdr:x>
      <cdr:y>0.99975</cdr:y>
    </cdr:to>
    <cdr:sp>
      <cdr:nvSpPr>
        <cdr:cNvPr id="2" name="Text Box 9"/>
        <cdr:cNvSpPr txBox="1">
          <a:spLocks noChangeArrowheads="1"/>
        </cdr:cNvSpPr>
      </cdr:nvSpPr>
      <cdr:spPr>
        <a:xfrm>
          <a:off x="609600" y="4953000"/>
          <a:ext cx="50958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0.93775</cdr:x>
      <cdr:y>0.6595</cdr:y>
    </cdr:from>
    <cdr:to>
      <cdr:x>0.99775</cdr:x>
      <cdr:y>0.69475</cdr:y>
    </cdr:to>
    <cdr:sp fLocksText="0">
      <cdr:nvSpPr>
        <cdr:cNvPr id="3" name="Text Box 10"/>
        <cdr:cNvSpPr txBox="1">
          <a:spLocks noChangeArrowheads="1"/>
        </cdr:cNvSpPr>
      </cdr:nvSpPr>
      <cdr:spPr>
        <a:xfrm>
          <a:off x="5353050" y="35909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0.75625</cdr:x>
      <cdr:y>0.96775</cdr:y>
    </cdr:from>
    <cdr:to>
      <cdr:x>0.99125</cdr:x>
      <cdr:y>0.9945</cdr:y>
    </cdr:to>
    <cdr:sp>
      <cdr:nvSpPr>
        <cdr:cNvPr id="4" name="mchp"/>
        <cdr:cNvSpPr txBox="1">
          <a:spLocks noChangeArrowheads="1"/>
        </cdr:cNvSpPr>
      </cdr:nvSpPr>
      <cdr:spPr>
        <a:xfrm>
          <a:off x="4314825" y="5276850"/>
          <a:ext cx="13430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0.1085</cdr:x>
      <cdr:y>0.88325</cdr:y>
    </cdr:from>
    <cdr:to>
      <cdr:x>0.997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4010025"/>
          <a:ext cx="50768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0.99525</cdr:x>
      <cdr:y>0.11775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0"/>
          <a:ext cx="56769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16.7.2: Young Adults Receiving Provincial Income Assistance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Metis Region, 2004/05-2006/07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percent of young Metis adults aged 18 to 19 </a:t>
          </a:r>
        </a:p>
      </cdr:txBody>
    </cdr:sp>
  </cdr:relSizeAnchor>
  <cdr:relSizeAnchor xmlns:cdr="http://schemas.openxmlformats.org/drawingml/2006/chartDrawing">
    <cdr:from>
      <cdr:x>0.7505</cdr:x>
      <cdr:y>0.968</cdr:y>
    </cdr:from>
    <cdr:to>
      <cdr:x>0.98625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286250" y="4391025"/>
          <a:ext cx="13430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0.13225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0"/>
          <a:ext cx="57150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Young Adults Receiving Provincial Income Assistance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RHA Area, 2004/05-2006/07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percent of young adults aged 18 to 19 </a:t>
          </a:r>
        </a:p>
      </cdr:txBody>
    </cdr:sp>
  </cdr:relSizeAnchor>
  <cdr:relSizeAnchor xmlns:cdr="http://schemas.openxmlformats.org/drawingml/2006/chartDrawing">
    <cdr:from>
      <cdr:x>0.08075</cdr:x>
      <cdr:y>0.91225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457200" y="4143375"/>
          <a:ext cx="52578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</a:p>
      </cdr:txBody>
    </cdr:sp>
  </cdr:relSizeAnchor>
  <cdr:relSizeAnchor xmlns:cdr="http://schemas.openxmlformats.org/drawingml/2006/chartDrawing">
    <cdr:from>
      <cdr:x>0.76425</cdr:x>
      <cdr:y>0.968</cdr:y>
    </cdr:from>
    <cdr:to>
      <cdr:x>1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362450" y="4391025"/>
          <a:ext cx="13430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12.421875" style="19" customWidth="1"/>
    <col min="2" max="3" width="8.421875" style="19" customWidth="1"/>
    <col min="4" max="4" width="0.9921875" style="19" customWidth="1"/>
    <col min="5" max="5" width="18.140625" style="19" customWidth="1"/>
    <col min="6" max="7" width="8.421875" style="19" customWidth="1"/>
    <col min="8" max="8" width="0.9921875" style="19" customWidth="1"/>
    <col min="9" max="9" width="14.57421875" style="19" customWidth="1"/>
    <col min="10" max="10" width="11.8515625" style="19" customWidth="1"/>
    <col min="11" max="16384" width="9.140625" style="19" customWidth="1"/>
  </cols>
  <sheetData>
    <row r="1" spans="1:3" ht="15.75" thickBot="1">
      <c r="A1" s="14" t="s">
        <v>161</v>
      </c>
      <c r="B1" s="14"/>
      <c r="C1" s="14"/>
    </row>
    <row r="2" spans="1:10" ht="13.5" customHeight="1">
      <c r="A2" s="71" t="s">
        <v>145</v>
      </c>
      <c r="B2" s="61" t="s">
        <v>156</v>
      </c>
      <c r="C2" s="62"/>
      <c r="E2" s="74" t="s">
        <v>146</v>
      </c>
      <c r="F2" s="61" t="s">
        <v>156</v>
      </c>
      <c r="G2" s="62"/>
      <c r="I2" s="71" t="s">
        <v>144</v>
      </c>
      <c r="J2" s="69" t="s">
        <v>155</v>
      </c>
    </row>
    <row r="3" spans="1:10" ht="13.5" thickBot="1">
      <c r="A3" s="72"/>
      <c r="B3" s="63"/>
      <c r="C3" s="64"/>
      <c r="E3" s="75"/>
      <c r="F3" s="63"/>
      <c r="G3" s="64"/>
      <c r="I3" s="72"/>
      <c r="J3" s="70"/>
    </row>
    <row r="4" spans="1:10" ht="12.75">
      <c r="A4" s="72"/>
      <c r="B4" s="65" t="s">
        <v>61</v>
      </c>
      <c r="C4" s="66"/>
      <c r="E4" s="75"/>
      <c r="F4" s="65" t="s">
        <v>61</v>
      </c>
      <c r="G4" s="66"/>
      <c r="I4" s="72"/>
      <c r="J4" s="28" t="s">
        <v>61</v>
      </c>
    </row>
    <row r="5" spans="1:10" ht="12.75">
      <c r="A5" s="72"/>
      <c r="B5" s="67" t="s">
        <v>152</v>
      </c>
      <c r="C5" s="68"/>
      <c r="E5" s="75"/>
      <c r="F5" s="67" t="s">
        <v>152</v>
      </c>
      <c r="G5" s="68"/>
      <c r="I5" s="72"/>
      <c r="J5" s="29" t="s">
        <v>152</v>
      </c>
    </row>
    <row r="6" spans="1:10" ht="13.5" thickBot="1">
      <c r="A6" s="73"/>
      <c r="B6" s="55" t="s">
        <v>137</v>
      </c>
      <c r="C6" s="54" t="s">
        <v>151</v>
      </c>
      <c r="E6" s="76"/>
      <c r="F6" s="55" t="s">
        <v>137</v>
      </c>
      <c r="G6" s="54" t="s">
        <v>151</v>
      </c>
      <c r="I6" s="73"/>
      <c r="J6" s="56" t="s">
        <v>137</v>
      </c>
    </row>
    <row r="7" spans="1:10" ht="12.75">
      <c r="A7" s="20" t="s">
        <v>31</v>
      </c>
      <c r="B7" s="42">
        <f>'m vs o orig data'!F4*100</f>
        <v>5.05050505</v>
      </c>
      <c r="C7" s="37">
        <f>'m vs o orig data'!R4*100</f>
        <v>3.8293216599999997</v>
      </c>
      <c r="E7" s="21" t="s">
        <v>45</v>
      </c>
      <c r="F7" s="42">
        <f>'m vs o orig data'!F19*100</f>
        <v>17.85714286</v>
      </c>
      <c r="G7" s="37">
        <f>'m vs o orig data'!R19*100</f>
        <v>4.89313836</v>
      </c>
      <c r="I7" s="22" t="s">
        <v>139</v>
      </c>
      <c r="J7" s="39">
        <f>'m region orig data'!F4*100</f>
        <v>6.99708455</v>
      </c>
    </row>
    <row r="8" spans="1:10" ht="12.75">
      <c r="A8" s="22" t="s">
        <v>32</v>
      </c>
      <c r="B8" s="42">
        <f>'m vs o orig data'!F5*100</f>
        <v>9.88372093</v>
      </c>
      <c r="C8" s="37">
        <f>'m vs o orig data'!R5*100</f>
        <v>5.6597671400000005</v>
      </c>
      <c r="E8" s="23" t="s">
        <v>46</v>
      </c>
      <c r="F8" s="42"/>
      <c r="G8" s="37">
        <f>'m vs o orig data'!R20*100</f>
        <v>5.11669659</v>
      </c>
      <c r="I8" s="22" t="s">
        <v>35</v>
      </c>
      <c r="J8" s="39">
        <f>'m region orig data'!F5*100</f>
        <v>13.937282230000001</v>
      </c>
    </row>
    <row r="9" spans="1:10" ht="12.75">
      <c r="A9" s="22" t="s">
        <v>33</v>
      </c>
      <c r="B9" s="42">
        <f>'m vs o orig data'!F6*100</f>
        <v>15.94202899</v>
      </c>
      <c r="C9" s="37">
        <f>'m vs o orig data'!R6*100</f>
        <v>4.70763132</v>
      </c>
      <c r="E9" s="23" t="s">
        <v>50</v>
      </c>
      <c r="F9" s="42"/>
      <c r="G9" s="37">
        <f>'m vs o orig data'!R21*100</f>
        <v>5.90277778</v>
      </c>
      <c r="I9" s="22" t="s">
        <v>140</v>
      </c>
      <c r="J9" s="39">
        <f>'m region orig data'!F6*100</f>
        <v>32.432432430000006</v>
      </c>
    </row>
    <row r="10" spans="1:10" ht="12.75">
      <c r="A10" s="22" t="s">
        <v>28</v>
      </c>
      <c r="B10" s="42">
        <f>'m vs o orig data'!F7*100</f>
        <v>18.98734177</v>
      </c>
      <c r="C10" s="37">
        <f>'m vs o orig data'!R7*100</f>
        <v>10.36002939</v>
      </c>
      <c r="E10" s="23" t="s">
        <v>48</v>
      </c>
      <c r="F10" s="42">
        <f>'m vs o orig data'!F22*100</f>
        <v>9</v>
      </c>
      <c r="G10" s="37">
        <f>'m vs o orig data'!R22*100</f>
        <v>7.2392638</v>
      </c>
      <c r="I10" s="22" t="s">
        <v>41</v>
      </c>
      <c r="J10" s="39">
        <f>'m region orig data'!F7*100</f>
        <v>24.4612069</v>
      </c>
    </row>
    <row r="11" spans="1:10" ht="12.75">
      <c r="A11" s="22" t="s">
        <v>41</v>
      </c>
      <c r="B11" s="42">
        <f>'m vs o orig data'!F8*100</f>
        <v>24.4612069</v>
      </c>
      <c r="C11" s="37">
        <f>'m vs o orig data'!R8*100</f>
        <v>12.42291804</v>
      </c>
      <c r="E11" s="23" t="s">
        <v>51</v>
      </c>
      <c r="F11" s="42">
        <f>'m vs o orig data'!F23*100</f>
        <v>9.41176471</v>
      </c>
      <c r="G11" s="37">
        <f>'m vs o orig data'!R23*100</f>
        <v>7.00218818</v>
      </c>
      <c r="I11" s="22" t="s">
        <v>141</v>
      </c>
      <c r="J11" s="39">
        <f>'m region orig data'!F8*100</f>
        <v>13.60759494</v>
      </c>
    </row>
    <row r="12" spans="1:10" ht="12.75">
      <c r="A12" s="22" t="s">
        <v>35</v>
      </c>
      <c r="B12" s="42">
        <f>'m vs o orig data'!F9*100</f>
        <v>13.41853035</v>
      </c>
      <c r="C12" s="37">
        <f>'m vs o orig data'!R9*100</f>
        <v>5.1894136</v>
      </c>
      <c r="E12" s="23" t="s">
        <v>47</v>
      </c>
      <c r="F12" s="42">
        <f>'m vs o orig data'!F24*100</f>
        <v>38.46153846</v>
      </c>
      <c r="G12" s="37">
        <f>'m vs o orig data'!R24*100</f>
        <v>8.12785388</v>
      </c>
      <c r="I12" s="22" t="s">
        <v>142</v>
      </c>
      <c r="J12" s="39">
        <f>'m region orig data'!F9*100</f>
        <v>38.0952381</v>
      </c>
    </row>
    <row r="13" spans="1:10" ht="12.75">
      <c r="A13" s="22" t="s">
        <v>36</v>
      </c>
      <c r="B13" s="42">
        <f>'m vs o orig data'!F10*100</f>
        <v>10.08403361</v>
      </c>
      <c r="C13" s="37">
        <f>'m vs o orig data'!R10*100</f>
        <v>4.12757974</v>
      </c>
      <c r="E13" s="23" t="s">
        <v>49</v>
      </c>
      <c r="F13" s="42">
        <f>'m vs o orig data'!F25*100</f>
        <v>19.53125</v>
      </c>
      <c r="G13" s="37">
        <f>'m vs o orig data'!R25*100</f>
        <v>10.50679852</v>
      </c>
      <c r="I13" s="22" t="s">
        <v>143</v>
      </c>
      <c r="J13" s="39">
        <f>'m region orig data'!F10*100</f>
        <v>29.629629629999997</v>
      </c>
    </row>
    <row r="14" spans="1:10" ht="12.75">
      <c r="A14" s="22" t="s">
        <v>34</v>
      </c>
      <c r="B14" s="42">
        <f>'m vs o orig data'!F11*100</f>
        <v>43.84236453</v>
      </c>
      <c r="C14" s="37">
        <f>'m vs o orig data'!R11*100</f>
        <v>12.31079717</v>
      </c>
      <c r="E14" s="23" t="s">
        <v>52</v>
      </c>
      <c r="F14" s="42">
        <f>'m vs o orig data'!F26*100</f>
        <v>12.32876712</v>
      </c>
      <c r="G14" s="37">
        <f>'m vs o orig data'!R26*100</f>
        <v>6.896551720000001</v>
      </c>
      <c r="I14" s="24"/>
      <c r="J14" s="41"/>
    </row>
    <row r="15" spans="1:10" ht="13.5" thickBot="1">
      <c r="A15" s="22" t="s">
        <v>37</v>
      </c>
      <c r="B15" s="42"/>
      <c r="C15" s="37"/>
      <c r="E15" s="23" t="s">
        <v>53</v>
      </c>
      <c r="F15" s="42">
        <f>'m vs o orig data'!F27*100</f>
        <v>9.30232558</v>
      </c>
      <c r="G15" s="37">
        <f>'m vs o orig data'!R27*100</f>
        <v>8.68890613</v>
      </c>
      <c r="I15" s="26" t="s">
        <v>42</v>
      </c>
      <c r="J15" s="40">
        <f>'m region orig data'!F11*100</f>
        <v>21.057118499999998</v>
      </c>
    </row>
    <row r="16" spans="1:10" ht="12.75">
      <c r="A16" s="22" t="s">
        <v>38</v>
      </c>
      <c r="B16" s="42">
        <f>'m vs o orig data'!F13*100</f>
        <v>23.84615385</v>
      </c>
      <c r="C16" s="37">
        <f>'m vs o orig data'!R13*100</f>
        <v>12.5</v>
      </c>
      <c r="E16" s="23" t="s">
        <v>54</v>
      </c>
      <c r="F16" s="42">
        <f>'m vs o orig data'!F28*100</f>
        <v>43.85964912</v>
      </c>
      <c r="G16" s="37">
        <f>'m vs o orig data'!R28*100</f>
        <v>13.929784819999998</v>
      </c>
      <c r="I16" s="15" t="s">
        <v>43</v>
      </c>
      <c r="J16" s="27"/>
    </row>
    <row r="17" spans="1:10" ht="12.75">
      <c r="A17" s="22" t="s">
        <v>39</v>
      </c>
      <c r="B17" s="42">
        <f>'m vs o orig data'!F14*100</f>
        <v>30.15873016</v>
      </c>
      <c r="C17" s="37">
        <f>'m vs o orig data'!R14*100</f>
        <v>9.43521595</v>
      </c>
      <c r="E17" s="23" t="s">
        <v>55</v>
      </c>
      <c r="F17" s="42">
        <f>'m vs o orig data'!F29*100</f>
        <v>61.904761900000004</v>
      </c>
      <c r="G17" s="37">
        <f>'m vs o orig data'!R29*100</f>
        <v>31.59355913</v>
      </c>
      <c r="I17" s="59" t="s">
        <v>160</v>
      </c>
      <c r="J17" s="18"/>
    </row>
    <row r="18" spans="1:7" ht="12.75">
      <c r="A18" s="24"/>
      <c r="B18" s="36"/>
      <c r="C18" s="43"/>
      <c r="E18" s="23" t="s">
        <v>56</v>
      </c>
      <c r="F18" s="42">
        <f>'m vs o orig data'!F30*100</f>
        <v>50.79365079</v>
      </c>
      <c r="G18" s="37">
        <f>'m vs o orig data'!R30*100</f>
        <v>39.427516159999996</v>
      </c>
    </row>
    <row r="19" spans="1:7" ht="12.75">
      <c r="A19" s="22" t="s">
        <v>135</v>
      </c>
      <c r="B19" s="42">
        <f>'m vs o orig data'!F15*100</f>
        <v>8.65603645</v>
      </c>
      <c r="C19" s="37">
        <f>'m vs o orig data'!R15*100</f>
        <v>4.90054771</v>
      </c>
      <c r="E19" s="25"/>
      <c r="F19" s="36"/>
      <c r="G19" s="43"/>
    </row>
    <row r="20" spans="1:7" ht="13.5" thickBot="1">
      <c r="A20" s="22" t="s">
        <v>44</v>
      </c>
      <c r="B20" s="42">
        <f>'m vs o orig data'!F16*100</f>
        <v>22.519685040000002</v>
      </c>
      <c r="C20" s="37">
        <f>'m vs o orig data'!R16*100</f>
        <v>6.67670683</v>
      </c>
      <c r="E20" s="26" t="s">
        <v>41</v>
      </c>
      <c r="F20" s="45">
        <f>'m vs o orig data'!F8*100</f>
        <v>24.4612069</v>
      </c>
      <c r="G20" s="44">
        <f>'m vs o orig data'!R8*100</f>
        <v>12.42291804</v>
      </c>
    </row>
    <row r="21" spans="1:6" ht="12.75">
      <c r="A21" s="22" t="s">
        <v>40</v>
      </c>
      <c r="B21" s="42">
        <f>'m vs o orig data'!F17*100</f>
        <v>26.792452830000002</v>
      </c>
      <c r="C21" s="37">
        <f>'m vs o orig data'!R17*100</f>
        <v>10.3652968</v>
      </c>
      <c r="E21" s="15" t="s">
        <v>43</v>
      </c>
      <c r="F21" s="27"/>
    </row>
    <row r="22" spans="1:7" ht="12.75">
      <c r="A22" s="24"/>
      <c r="B22" s="36"/>
      <c r="C22" s="43"/>
      <c r="E22" s="60" t="s">
        <v>160</v>
      </c>
      <c r="F22" s="60"/>
      <c r="G22" s="60"/>
    </row>
    <row r="23" spans="1:3" ht="13.5" thickBot="1">
      <c r="A23" s="26" t="s">
        <v>42</v>
      </c>
      <c r="B23" s="42">
        <f>'m vs o orig data'!F18*100</f>
        <v>21.057118499999998</v>
      </c>
      <c r="C23" s="37">
        <f>'m vs o orig data'!R18*100</f>
        <v>9.77995894</v>
      </c>
    </row>
    <row r="24" spans="1:3" ht="13.5" thickBot="1">
      <c r="A24" s="50"/>
      <c r="B24" s="58" t="s">
        <v>158</v>
      </c>
      <c r="C24" s="57" t="s">
        <v>159</v>
      </c>
    </row>
    <row r="25" spans="1:6" ht="12.75">
      <c r="A25" s="15" t="s">
        <v>43</v>
      </c>
      <c r="B25" s="27"/>
      <c r="E25" s="47"/>
      <c r="F25" s="46"/>
    </row>
    <row r="26" spans="1:6" ht="12.75">
      <c r="A26" s="59" t="s">
        <v>160</v>
      </c>
      <c r="B26" s="18"/>
      <c r="C26" s="18"/>
      <c r="E26" s="47"/>
      <c r="F26" s="48"/>
    </row>
    <row r="27" spans="5:6" ht="12.75">
      <c r="E27" s="47"/>
      <c r="F27" s="48"/>
    </row>
    <row r="28" spans="5:6" ht="12.75">
      <c r="E28" s="47"/>
      <c r="F28" s="49"/>
    </row>
    <row r="29" spans="5:6" ht="12.75">
      <c r="E29" s="47"/>
      <c r="F29" s="46"/>
    </row>
    <row r="30" spans="5:6" ht="12.75">
      <c r="E30" s="50"/>
      <c r="F30" s="51"/>
    </row>
    <row r="31" spans="5:6" ht="12.75">
      <c r="E31" s="50"/>
      <c r="F31" s="51"/>
    </row>
    <row r="32" spans="5:6" ht="12.75">
      <c r="E32" s="50"/>
      <c r="F32" s="51"/>
    </row>
    <row r="34" spans="5:6" ht="12.75">
      <c r="E34" s="50"/>
      <c r="F34" s="51"/>
    </row>
    <row r="35" spans="5:6" ht="12.75">
      <c r="E35" s="50"/>
      <c r="F35" s="51"/>
    </row>
    <row r="36" spans="5:6" ht="12.75">
      <c r="E36" s="50"/>
      <c r="F36" s="51"/>
    </row>
    <row r="37" spans="5:6" ht="12.75">
      <c r="E37" s="52"/>
      <c r="F37" s="51"/>
    </row>
    <row r="38" spans="5:6" ht="12.75">
      <c r="E38" s="50"/>
      <c r="F38" s="51"/>
    </row>
  </sheetData>
  <sheetProtection/>
  <mergeCells count="11">
    <mergeCell ref="B2:C3"/>
    <mergeCell ref="B4:C4"/>
    <mergeCell ref="B5:C5"/>
    <mergeCell ref="I2:I6"/>
    <mergeCell ref="A2:A6"/>
    <mergeCell ref="E2:E6"/>
    <mergeCell ref="E22:G22"/>
    <mergeCell ref="F2:G3"/>
    <mergeCell ref="F4:G4"/>
    <mergeCell ref="F5:G5"/>
    <mergeCell ref="J2:J3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S7" sqref="S7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2" width="9.140625" style="2" customWidth="1"/>
    <col min="13" max="13" width="2.8515625" style="10" customWidth="1"/>
    <col min="14" max="14" width="9.140625" style="2" customWidth="1"/>
    <col min="15" max="15" width="2.8515625" style="10" customWidth="1"/>
    <col min="16" max="16" width="9.28125" style="2" bestFit="1" customWidth="1"/>
    <col min="17" max="16384" width="9.140625" style="2" customWidth="1"/>
  </cols>
  <sheetData>
    <row r="1" spans="1:15" ht="12.75">
      <c r="A1" s="32" t="s">
        <v>147</v>
      </c>
      <c r="B1" s="5" t="s">
        <v>57</v>
      </c>
      <c r="C1" s="77" t="s">
        <v>29</v>
      </c>
      <c r="D1" s="77"/>
      <c r="E1" s="77"/>
      <c r="F1" s="78" t="s">
        <v>128</v>
      </c>
      <c r="G1" s="78"/>
      <c r="H1" s="79" t="s">
        <v>157</v>
      </c>
      <c r="I1" s="79"/>
      <c r="J1" s="79"/>
      <c r="K1" s="79"/>
      <c r="L1" s="79"/>
      <c r="M1" s="7"/>
      <c r="O1" s="7"/>
    </row>
    <row r="2" spans="1:15" ht="12.75">
      <c r="A2" s="32" t="s">
        <v>148</v>
      </c>
      <c r="B2" s="53"/>
      <c r="C2" s="13"/>
      <c r="D2" s="13"/>
      <c r="E2" s="13"/>
      <c r="F2" s="34"/>
      <c r="G2" s="34"/>
      <c r="H2" s="5"/>
      <c r="I2" s="5" t="s">
        <v>136</v>
      </c>
      <c r="J2" s="5" t="s">
        <v>136</v>
      </c>
      <c r="K2" s="5"/>
      <c r="L2" s="5"/>
      <c r="M2" s="7"/>
      <c r="O2" s="7"/>
    </row>
    <row r="3" spans="1:23" ht="12.75">
      <c r="A3" s="5" t="s">
        <v>0</v>
      </c>
      <c r="B3" s="5"/>
      <c r="C3" s="13" t="s">
        <v>117</v>
      </c>
      <c r="D3" s="13" t="s">
        <v>94</v>
      </c>
      <c r="E3" s="13" t="s">
        <v>93</v>
      </c>
      <c r="F3" s="34" t="s">
        <v>126</v>
      </c>
      <c r="G3" s="34" t="s">
        <v>127</v>
      </c>
      <c r="H3" s="6" t="s">
        <v>129</v>
      </c>
      <c r="I3" s="3" t="s">
        <v>137</v>
      </c>
      <c r="J3" s="38" t="s">
        <v>138</v>
      </c>
      <c r="K3" s="6" t="s">
        <v>130</v>
      </c>
      <c r="L3" s="6" t="s">
        <v>131</v>
      </c>
      <c r="N3" s="6" t="s">
        <v>132</v>
      </c>
      <c r="P3" s="6" t="s">
        <v>133</v>
      </c>
      <c r="Q3" s="6"/>
      <c r="R3" s="6"/>
      <c r="S3" s="6"/>
      <c r="T3" s="6"/>
      <c r="U3" s="6"/>
      <c r="V3" s="6"/>
      <c r="W3" s="6"/>
    </row>
    <row r="4" spans="1:23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(m,o)</v>
      </c>
      <c r="B4" t="s">
        <v>31</v>
      </c>
      <c r="C4" t="str">
        <f>'m vs o orig data'!AD4</f>
        <v>m</v>
      </c>
      <c r="D4" t="str">
        <f>'m vs o orig data'!AE4</f>
        <v>o</v>
      </c>
      <c r="E4">
        <f ca="1">IF(CELL("contents",F4)="s","s",IF(CELL("contents",G4)="s","s",IF(CELL("contents",'m vs o orig data'!AF4)="d","d","")))</f>
      </c>
      <c r="F4" t="str">
        <f>'m vs o orig data'!AG4</f>
        <v> </v>
      </c>
      <c r="G4" t="str">
        <f>'m vs o orig data'!AH4</f>
        <v> </v>
      </c>
      <c r="H4" s="16">
        <f aca="true" t="shared" si="0" ref="H4:H14">I$19</f>
        <v>0.2110031784</v>
      </c>
      <c r="I4" s="3">
        <f>'m vs o orig data'!B4</f>
        <v>0.0505365737</v>
      </c>
      <c r="J4" s="3">
        <f>'m vs o orig data'!N4</f>
        <v>0.0384967072</v>
      </c>
      <c r="K4" s="16">
        <f aca="true" t="shared" si="1" ref="K4:K14">J$19</f>
        <v>0.0977995894</v>
      </c>
      <c r="L4" s="12">
        <f>'m vs o orig data'!E4</f>
        <v>1.07341E-05</v>
      </c>
      <c r="M4" s="8"/>
      <c r="N4" s="12">
        <f>'m vs o orig data'!Q4</f>
        <v>3.443545E-12</v>
      </c>
      <c r="O4" s="8"/>
      <c r="P4" s="12">
        <f>'m vs o orig data'!Z4</f>
        <v>0.4276248933</v>
      </c>
      <c r="Q4" s="3"/>
      <c r="R4" s="3"/>
      <c r="S4" s="3"/>
      <c r="T4" s="3"/>
      <c r="U4" s="3"/>
      <c r="V4" s="3"/>
      <c r="W4" s="3"/>
    </row>
    <row r="5" spans="1:23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 (m,o,d)</v>
      </c>
      <c r="B5" t="s">
        <v>32</v>
      </c>
      <c r="C5" t="str">
        <f>'m vs o orig data'!AD5</f>
        <v>m</v>
      </c>
      <c r="D5" t="str">
        <f>'m vs o orig data'!AE5</f>
        <v>o</v>
      </c>
      <c r="E5" t="str">
        <f ca="1">IF(CELL("contents",F5)="s","s",IF(CELL("contents",G5)="s","s",IF(CELL("contents",'m vs o orig data'!AF5)="d","d","")))</f>
        <v>d</v>
      </c>
      <c r="F5" t="str">
        <f>'m vs o orig data'!AG5</f>
        <v> </v>
      </c>
      <c r="G5" t="str">
        <f>'m vs o orig data'!AH5</f>
        <v> </v>
      </c>
      <c r="H5" s="16">
        <f t="shared" si="0"/>
        <v>0.2110031784</v>
      </c>
      <c r="I5" s="3">
        <f>'m vs o orig data'!B5</f>
        <v>0.0968365544</v>
      </c>
      <c r="J5" s="3">
        <f>'m vs o orig data'!N5</f>
        <v>0.056911783</v>
      </c>
      <c r="K5" s="16">
        <f t="shared" si="1"/>
        <v>0.0977995894</v>
      </c>
      <c r="L5" s="12">
        <f>'m vs o orig data'!E5</f>
        <v>0.0021374088</v>
      </c>
      <c r="M5" s="9"/>
      <c r="N5" s="12">
        <f>'m vs o orig data'!Q5</f>
        <v>2.2851308E-08</v>
      </c>
      <c r="O5" s="9"/>
      <c r="P5" s="12">
        <f>'m vs o orig data'!Z5</f>
        <v>0.0415766942</v>
      </c>
      <c r="Q5" s="1"/>
      <c r="R5" s="1"/>
      <c r="S5" s="1"/>
      <c r="T5" s="1"/>
      <c r="U5" s="1"/>
      <c r="V5" s="1"/>
      <c r="W5" s="1"/>
    </row>
    <row r="6" spans="1:23" ht="12.75">
      <c r="A6" s="2" t="str">
        <f ca="1" t="shared" si="2"/>
        <v>Assiniboine (o,d)</v>
      </c>
      <c r="B6" t="s">
        <v>33</v>
      </c>
      <c r="C6" t="str">
        <f>'m vs o orig data'!AD6</f>
        <v> </v>
      </c>
      <c r="D6" t="str">
        <f>'m vs o orig data'!AE6</f>
        <v>o</v>
      </c>
      <c r="E6" t="str">
        <f ca="1">IF(CELL("contents",F6)="s","s",IF(CELL("contents",G6)="s","s",IF(CELL("contents",'m vs o orig data'!AF6)="d","d","")))</f>
        <v>d</v>
      </c>
      <c r="F6" t="str">
        <f>'m vs o orig data'!AG6</f>
        <v> </v>
      </c>
      <c r="G6" t="str">
        <f>'m vs o orig data'!AH6</f>
        <v> </v>
      </c>
      <c r="H6" s="16">
        <f t="shared" si="0"/>
        <v>0.2110031784</v>
      </c>
      <c r="I6" s="3">
        <f>'m vs o orig data'!B6</f>
        <v>0.1583851891</v>
      </c>
      <c r="J6" s="3">
        <f>'m vs o orig data'!N6</f>
        <v>0.0470035992</v>
      </c>
      <c r="K6" s="16">
        <f t="shared" si="1"/>
        <v>0.0977995894</v>
      </c>
      <c r="L6" s="12">
        <f>'m vs o orig data'!E6</f>
        <v>0.3556645381</v>
      </c>
      <c r="M6" s="9"/>
      <c r="N6" s="12">
        <f>'m vs o orig data'!Q6</f>
        <v>8.032401E-10</v>
      </c>
      <c r="O6" s="9"/>
      <c r="P6" s="12">
        <f>'m vs o orig data'!Z6</f>
        <v>0.0001771822</v>
      </c>
      <c r="Q6" s="1"/>
      <c r="R6" s="1"/>
      <c r="S6" s="1"/>
      <c r="T6" s="1"/>
      <c r="U6" s="1"/>
      <c r="V6" s="1"/>
      <c r="W6" s="1"/>
    </row>
    <row r="7" spans="1:23" ht="12.75">
      <c r="A7" s="2" t="str">
        <f ca="1" t="shared" si="2"/>
        <v>Brandon (d)</v>
      </c>
      <c r="B7" t="s">
        <v>28</v>
      </c>
      <c r="C7" t="str">
        <f>'m vs o orig data'!AD7</f>
        <v> </v>
      </c>
      <c r="D7" t="str">
        <f>'m vs o orig data'!AE7</f>
        <v> </v>
      </c>
      <c r="E7" t="str">
        <f ca="1">IF(CELL("contents",F7)="s","s",IF(CELL("contents",G7)="s","s",IF(CELL("contents",'m vs o orig data'!AF7)="d","d","")))</f>
        <v>d</v>
      </c>
      <c r="F7" t="str">
        <f>'m vs o orig data'!AG7</f>
        <v> </v>
      </c>
      <c r="G7" t="str">
        <f>'m vs o orig data'!AH7</f>
        <v> </v>
      </c>
      <c r="H7" s="16">
        <f t="shared" si="0"/>
        <v>0.2110031784</v>
      </c>
      <c r="I7" s="3">
        <f>'m vs o orig data'!B7</f>
        <v>0.1903482281</v>
      </c>
      <c r="J7" s="3">
        <f>'m vs o orig data'!N7</f>
        <v>0.1029605387</v>
      </c>
      <c r="K7" s="16">
        <f t="shared" si="1"/>
        <v>0.0977995894</v>
      </c>
      <c r="L7" s="12">
        <f>'m vs o orig data'!E7</f>
        <v>0.7011936804</v>
      </c>
      <c r="M7" s="9"/>
      <c r="N7" s="12">
        <f>'m vs o orig data'!Q7</f>
        <v>0.6204001906</v>
      </c>
      <c r="O7" s="9"/>
      <c r="P7" s="12">
        <f>'m vs o orig data'!Z7</f>
        <v>0.0269584803</v>
      </c>
      <c r="Q7" s="1"/>
      <c r="R7" s="1"/>
      <c r="S7" s="1"/>
      <c r="T7" s="1"/>
      <c r="U7" s="1"/>
      <c r="V7" s="1"/>
      <c r="W7" s="1"/>
    </row>
    <row r="8" spans="1:23" ht="12.75">
      <c r="A8" s="2" t="str">
        <f ca="1" t="shared" si="2"/>
        <v>Winnipeg (o,d)</v>
      </c>
      <c r="B8" t="s">
        <v>41</v>
      </c>
      <c r="C8" t="str">
        <f>'m vs o orig data'!AD8</f>
        <v> </v>
      </c>
      <c r="D8" t="str">
        <f>'m vs o orig data'!AE8</f>
        <v>o</v>
      </c>
      <c r="E8" t="str">
        <f ca="1">IF(CELL("contents",F8)="s","s",IF(CELL("contents",G8)="s","s",IF(CELL("contents",'m vs o orig data'!AF8)="d","d","")))</f>
        <v>d</v>
      </c>
      <c r="F8" t="str">
        <f>'m vs o orig data'!AG8</f>
        <v> </v>
      </c>
      <c r="G8" t="str">
        <f>'m vs o orig data'!AH8</f>
        <v> </v>
      </c>
      <c r="H8" s="16">
        <f t="shared" si="0"/>
        <v>0.2110031784</v>
      </c>
      <c r="I8" s="3">
        <f>'m vs o orig data'!B8</f>
        <v>0.2427651353</v>
      </c>
      <c r="J8" s="3">
        <f>'m vs o orig data'!N8</f>
        <v>0.12403648</v>
      </c>
      <c r="K8" s="16">
        <f t="shared" si="1"/>
        <v>0.0977995894</v>
      </c>
      <c r="L8" s="12">
        <f>'m vs o orig data'!E8</f>
        <v>0.1687133103</v>
      </c>
      <c r="M8" s="9"/>
      <c r="N8" s="12">
        <f>'m vs o orig data'!Q8</f>
        <v>0.0005353178</v>
      </c>
      <c r="O8" s="9"/>
      <c r="P8" s="12">
        <f>'m vs o orig data'!Z8</f>
        <v>9.151887E-13</v>
      </c>
      <c r="Q8" s="1"/>
      <c r="R8" s="1"/>
      <c r="S8" s="1"/>
      <c r="T8" s="1"/>
      <c r="U8" s="1"/>
      <c r="V8" s="1"/>
      <c r="W8" s="1"/>
    </row>
    <row r="9" spans="1:23" ht="12.75">
      <c r="A9" s="2" t="str">
        <f ca="1" t="shared" si="2"/>
        <v>Interlake (o,d)</v>
      </c>
      <c r="B9" t="s">
        <v>35</v>
      </c>
      <c r="C9" t="str">
        <f>'m vs o orig data'!AD9</f>
        <v> </v>
      </c>
      <c r="D9" t="str">
        <f>'m vs o orig data'!AE9</f>
        <v>o</v>
      </c>
      <c r="E9" t="str">
        <f ca="1">IF(CELL("contents",F9)="s","s",IF(CELL("contents",G9)="s","s",IF(CELL("contents",'m vs o orig data'!AF9)="d","d","")))</f>
        <v>d</v>
      </c>
      <c r="F9" t="str">
        <f>'m vs o orig data'!AG9</f>
        <v> </v>
      </c>
      <c r="G9" t="str">
        <f>'m vs o orig data'!AH9</f>
        <v> </v>
      </c>
      <c r="H9" s="16">
        <f t="shared" si="0"/>
        <v>0.2110031784</v>
      </c>
      <c r="I9" s="3">
        <f>'m vs o orig data'!B9</f>
        <v>0.1377585345</v>
      </c>
      <c r="J9" s="3">
        <f>'m vs o orig data'!N9</f>
        <v>0.0526348838</v>
      </c>
      <c r="K9" s="16">
        <f t="shared" si="1"/>
        <v>0.0977995894</v>
      </c>
      <c r="L9" s="12">
        <f>'m vs o orig data'!E9</f>
        <v>0.0125650723</v>
      </c>
      <c r="M9" s="9"/>
      <c r="N9" s="12">
        <f>'m vs o orig data'!Q9</f>
        <v>1.1506576E-07</v>
      </c>
      <c r="O9" s="9"/>
      <c r="P9" s="12">
        <f>'m vs o orig data'!Z9</f>
        <v>5.9891394E-07</v>
      </c>
      <c r="Q9" s="1"/>
      <c r="R9" s="1"/>
      <c r="S9" s="1"/>
      <c r="T9" s="1"/>
      <c r="U9" s="1"/>
      <c r="V9" s="1"/>
      <c r="W9" s="1"/>
    </row>
    <row r="10" spans="1:16" ht="12.75">
      <c r="A10" s="2" t="str">
        <f ca="1" t="shared" si="2"/>
        <v>North Eastman (o,d)</v>
      </c>
      <c r="B10" t="s">
        <v>36</v>
      </c>
      <c r="C10" t="str">
        <f>'m vs o orig data'!AD10</f>
        <v> </v>
      </c>
      <c r="D10" t="str">
        <f>'m vs o orig data'!AE10</f>
        <v>o</v>
      </c>
      <c r="E10" t="str">
        <f ca="1">IF(CELL("contents",F10)="s","s",IF(CELL("contents",G10)="s","s",IF(CELL("contents",'m vs o orig data'!AF10)="d","d","")))</f>
        <v>d</v>
      </c>
      <c r="F10" t="str">
        <f>'m vs o orig data'!AG10</f>
        <v> </v>
      </c>
      <c r="G10" t="str">
        <f>'m vs o orig data'!AH10</f>
        <v> </v>
      </c>
      <c r="H10" s="16">
        <f t="shared" si="0"/>
        <v>0.2110031784</v>
      </c>
      <c r="I10" s="3">
        <f>'m vs o orig data'!B10</f>
        <v>0.1007960787</v>
      </c>
      <c r="J10" s="3">
        <f>'m vs o orig data'!N10</f>
        <v>0.0415672695</v>
      </c>
      <c r="K10" s="16">
        <f t="shared" si="1"/>
        <v>0.0977995894</v>
      </c>
      <c r="L10" s="12">
        <f>'m vs o orig data'!E10</f>
        <v>0.013170104</v>
      </c>
      <c r="N10" s="12">
        <f>'m vs o orig data'!Q10</f>
        <v>1.4034224E-07</v>
      </c>
      <c r="P10" s="12">
        <f>'m vs o orig data'!Z10</f>
        <v>0.0074379623</v>
      </c>
    </row>
    <row r="11" spans="1:23" ht="12.75">
      <c r="A11" s="2" t="str">
        <f ca="1" t="shared" si="2"/>
        <v>Parkland (m,d)</v>
      </c>
      <c r="B11" t="s">
        <v>34</v>
      </c>
      <c r="C11" t="str">
        <f>'m vs o orig data'!AD11</f>
        <v>m</v>
      </c>
      <c r="D11" t="str">
        <f>'m vs o orig data'!AE11</f>
        <v> </v>
      </c>
      <c r="E11" t="str">
        <f ca="1">IF(CELL("contents",F11)="s","s",IF(CELL("contents",G11)="s","s",IF(CELL("contents",'m vs o orig data'!AF11)="d","d","")))</f>
        <v>d</v>
      </c>
      <c r="F11" t="str">
        <f>'m vs o orig data'!AG11</f>
        <v> </v>
      </c>
      <c r="G11" t="str">
        <f>'m vs o orig data'!AH11</f>
        <v> </v>
      </c>
      <c r="H11" s="16">
        <f t="shared" si="0"/>
        <v>0.2110031784</v>
      </c>
      <c r="I11" s="3">
        <f>'m vs o orig data'!B11</f>
        <v>0.4466995287</v>
      </c>
      <c r="J11" s="3">
        <f>'m vs o orig data'!N11</f>
        <v>0.1247966289</v>
      </c>
      <c r="K11" s="16">
        <f t="shared" si="1"/>
        <v>0.0977995894</v>
      </c>
      <c r="L11" s="12">
        <f>'m vs o orig data'!E11</f>
        <v>5.9335858E-09</v>
      </c>
      <c r="M11" s="9"/>
      <c r="N11" s="12">
        <f>'m vs o orig data'!Q11</f>
        <v>0.0251590738</v>
      </c>
      <c r="O11" s="9"/>
      <c r="P11" s="12">
        <f>'m vs o orig data'!Z11</f>
        <v>2.940824E-17</v>
      </c>
      <c r="Q11" s="1"/>
      <c r="R11" s="1"/>
      <c r="S11" s="1"/>
      <c r="T11" s="1"/>
      <c r="U11" s="1"/>
      <c r="V11" s="1"/>
      <c r="W11" s="1"/>
    </row>
    <row r="12" spans="1:23" ht="12.75">
      <c r="A12" s="2" t="str">
        <f ca="1" t="shared" si="2"/>
        <v>Churchill (s)</v>
      </c>
      <c r="B12" t="s">
        <v>37</v>
      </c>
      <c r="C12" t="str">
        <f>'m vs o orig data'!AD12</f>
        <v> </v>
      </c>
      <c r="D12" t="str">
        <f>'m vs o orig data'!AE12</f>
        <v> </v>
      </c>
      <c r="E12" t="str">
        <f ca="1">IF(CELL("contents",F12)="s","s",IF(CELL("contents",G12)="s","s",IF(CELL("contents",'m vs o orig data'!AF12)="d","d","")))</f>
        <v>s</v>
      </c>
      <c r="F12" t="str">
        <f>'m vs o orig data'!AG12</f>
        <v>s</v>
      </c>
      <c r="G12" t="str">
        <f>'m vs o orig data'!AH12</f>
        <v>s</v>
      </c>
      <c r="H12" s="16">
        <f t="shared" si="0"/>
        <v>0.2110031784</v>
      </c>
      <c r="I12" s="3" t="str">
        <f>'m vs o orig data'!B12</f>
        <v> </v>
      </c>
      <c r="J12" s="3" t="str">
        <f>'m vs o orig data'!N12</f>
        <v> </v>
      </c>
      <c r="K12" s="16">
        <f t="shared" si="1"/>
        <v>0.0977995894</v>
      </c>
      <c r="L12" s="12" t="str">
        <f>'m vs o orig data'!E12</f>
        <v> </v>
      </c>
      <c r="M12" s="9"/>
      <c r="N12" s="12" t="str">
        <f>'m vs o orig data'!Q12</f>
        <v> </v>
      </c>
      <c r="O12" s="9"/>
      <c r="P12" s="12" t="str">
        <f>'m vs o orig data'!Z12</f>
        <v> </v>
      </c>
      <c r="Q12" s="1"/>
      <c r="R12" s="1"/>
      <c r="S12" s="1"/>
      <c r="T12" s="1"/>
      <c r="U12" s="1"/>
      <c r="V12" s="1"/>
      <c r="W12" s="1"/>
    </row>
    <row r="13" spans="1:23" ht="12.75">
      <c r="A13" s="2" t="str">
        <f ca="1" t="shared" si="2"/>
        <v>Nor-Man (d)</v>
      </c>
      <c r="B13" t="s">
        <v>38</v>
      </c>
      <c r="C13" t="str">
        <f>'m vs o orig data'!AD13</f>
        <v> </v>
      </c>
      <c r="D13" t="str">
        <f>'m vs o orig data'!AE13</f>
        <v> </v>
      </c>
      <c r="E13" t="str">
        <f ca="1">IF(CELL("contents",F13)="s","s",IF(CELL("contents",G13)="s","s",IF(CELL("contents",'m vs o orig data'!AF13)="d","d","")))</f>
        <v>d</v>
      </c>
      <c r="F13" t="str">
        <f>'m vs o orig data'!AG13</f>
        <v> </v>
      </c>
      <c r="G13" t="str">
        <f>'m vs o orig data'!AH13</f>
        <v> </v>
      </c>
      <c r="H13" s="16">
        <f t="shared" si="0"/>
        <v>0.2110031784</v>
      </c>
      <c r="I13" s="3">
        <f>'m vs o orig data'!B13</f>
        <v>0.2432521574</v>
      </c>
      <c r="J13" s="3">
        <f>'m vs o orig data'!N13</f>
        <v>0.1241980034</v>
      </c>
      <c r="K13" s="16">
        <f t="shared" si="1"/>
        <v>0.0977995894</v>
      </c>
      <c r="L13" s="12">
        <f>'m vs o orig data'!E13</f>
        <v>0.4637001204</v>
      </c>
      <c r="M13" s="9"/>
      <c r="N13" s="12">
        <f>'m vs o orig data'!Q13</f>
        <v>0.0557393693</v>
      </c>
      <c r="O13" s="9"/>
      <c r="P13" s="12">
        <f>'m vs o orig data'!Z13</f>
        <v>0.0020590026</v>
      </c>
      <c r="Q13" s="1"/>
      <c r="R13" s="1"/>
      <c r="S13" s="1"/>
      <c r="T13" s="1"/>
      <c r="U13" s="1"/>
      <c r="V13" s="1"/>
      <c r="W13" s="1"/>
    </row>
    <row r="14" spans="1:23" ht="12.75">
      <c r="A14" s="2" t="str">
        <f ca="1" t="shared" si="2"/>
        <v>Burntwood (d)</v>
      </c>
      <c r="B14" t="s">
        <v>39</v>
      </c>
      <c r="C14" t="str">
        <f>'m vs o orig data'!AD14</f>
        <v> </v>
      </c>
      <c r="D14" t="str">
        <f>'m vs o orig data'!AE14</f>
        <v> </v>
      </c>
      <c r="E14" t="str">
        <f ca="1">IF(CELL("contents",F14)="s","s",IF(CELL("contents",G14)="s","s",IF(CELL("contents",'m vs o orig data'!AF14)="d","d","")))</f>
        <v>d</v>
      </c>
      <c r="F14" t="str">
        <f>'m vs o orig data'!AG14</f>
        <v> </v>
      </c>
      <c r="G14" t="str">
        <f>'m vs o orig data'!AH14</f>
        <v> </v>
      </c>
      <c r="H14" s="16">
        <f t="shared" si="0"/>
        <v>0.2110031784</v>
      </c>
      <c r="I14" s="3">
        <f>'m vs o orig data'!B14</f>
        <v>0.2952577535</v>
      </c>
      <c r="J14" s="3">
        <f>'m vs o orig data'!N14</f>
        <v>0.094214814</v>
      </c>
      <c r="K14" s="16">
        <f t="shared" si="1"/>
        <v>0.0977995894</v>
      </c>
      <c r="L14" s="12">
        <f>'m vs o orig data'!E14</f>
        <v>0.0598727255</v>
      </c>
      <c r="M14" s="9"/>
      <c r="N14" s="12">
        <f>'m vs o orig data'!Q14</f>
        <v>0.7183488334</v>
      </c>
      <c r="O14" s="9"/>
      <c r="P14" s="12">
        <f>'m vs o orig data'!Z14</f>
        <v>2.7442368E-09</v>
      </c>
      <c r="Q14" s="1"/>
      <c r="R14" s="1"/>
      <c r="S14" s="1"/>
      <c r="T14" s="1"/>
      <c r="U14" s="1"/>
      <c r="V14" s="1"/>
      <c r="W14" s="1"/>
    </row>
    <row r="15" spans="1:23" ht="12.75">
      <c r="B15"/>
      <c r="C15"/>
      <c r="D15"/>
      <c r="E15"/>
      <c r="F15"/>
      <c r="G15"/>
      <c r="H15" s="16"/>
      <c r="I15" s="3"/>
      <c r="J15" s="3"/>
      <c r="K15" s="16"/>
      <c r="L15" s="12"/>
      <c r="M15" s="9"/>
      <c r="N15" s="12"/>
      <c r="O15" s="9"/>
      <c r="P15" s="12"/>
      <c r="Q15" s="1"/>
      <c r="R15" s="1"/>
      <c r="S15" s="1"/>
      <c r="T15" s="1"/>
      <c r="U15" s="1"/>
      <c r="V15" s="1"/>
      <c r="W15" s="1"/>
    </row>
    <row r="16" spans="1:23" ht="12.75">
      <c r="A16" s="2" t="str">
        <f ca="1" t="shared" si="2"/>
        <v>Rural South (m,o,d)</v>
      </c>
      <c r="B16" t="s">
        <v>135</v>
      </c>
      <c r="C16" t="str">
        <f>'m vs o orig data'!AD15</f>
        <v>m</v>
      </c>
      <c r="D16" t="str">
        <f>'m vs o orig data'!AE15</f>
        <v>o</v>
      </c>
      <c r="E16" t="str">
        <f ca="1">IF(CELL("contents",F16)="s","s",IF(CELL("contents",G16)="s","s",IF(CELL("contents",'m vs o orig data'!AF15)="d","d","")))</f>
        <v>d</v>
      </c>
      <c r="F16" t="str">
        <f>'m vs o orig data'!AG15</f>
        <v> </v>
      </c>
      <c r="G16" t="str">
        <f>'m vs o orig data'!AH15</f>
        <v> </v>
      </c>
      <c r="H16" s="16">
        <f>I$19</f>
        <v>0.2110031784</v>
      </c>
      <c r="I16" s="3">
        <f>'m vs o orig data'!B15</f>
        <v>0.0859533525</v>
      </c>
      <c r="J16" s="3">
        <f>'m vs o orig data'!N15</f>
        <v>0.0491827944</v>
      </c>
      <c r="K16" s="16">
        <f>J$19</f>
        <v>0.0977995894</v>
      </c>
      <c r="L16" s="12">
        <f>'m vs o orig data'!E15</f>
        <v>5.9805215E-07</v>
      </c>
      <c r="M16" s="9"/>
      <c r="N16" s="12">
        <f>'m vs o orig data'!Q15</f>
        <v>5.09539E-16</v>
      </c>
      <c r="O16" s="9"/>
      <c r="P16" s="12">
        <f>'m vs o orig data'!Z15</f>
        <v>0.00221175</v>
      </c>
      <c r="Q16" s="1"/>
      <c r="R16" s="1"/>
      <c r="S16" s="1"/>
      <c r="T16" s="1"/>
      <c r="U16" s="1"/>
      <c r="V16" s="1"/>
      <c r="W16" s="1"/>
    </row>
    <row r="17" spans="1:16" ht="12.75">
      <c r="A17" s="2" t="str">
        <f ca="1" t="shared" si="2"/>
        <v>Mid (o,d)</v>
      </c>
      <c r="B17" t="s">
        <v>44</v>
      </c>
      <c r="C17" t="str">
        <f>'m vs o orig data'!AD16</f>
        <v> </v>
      </c>
      <c r="D17" t="str">
        <f>'m vs o orig data'!AE16</f>
        <v>o</v>
      </c>
      <c r="E17" t="str">
        <f ca="1">IF(CELL("contents",F17)="s","s",IF(CELL("contents",G17)="s","s",IF(CELL("contents",'m vs o orig data'!AF16)="d","d","")))</f>
        <v>d</v>
      </c>
      <c r="F17" t="str">
        <f>'m vs o orig data'!AG16</f>
        <v> </v>
      </c>
      <c r="G17" t="str">
        <f>'m vs o orig data'!AH16</f>
        <v> </v>
      </c>
      <c r="H17" s="16">
        <f>I$19</f>
        <v>0.2110031784</v>
      </c>
      <c r="I17" s="3">
        <f>'m vs o orig data'!B16</f>
        <v>0.2298844266</v>
      </c>
      <c r="J17" s="3">
        <f>'m vs o orig data'!N16</f>
        <v>0.0677451162</v>
      </c>
      <c r="K17" s="16">
        <f>J$19</f>
        <v>0.0977995894</v>
      </c>
      <c r="L17" s="12">
        <f>'m vs o orig data'!E16</f>
        <v>0.4508546249</v>
      </c>
      <c r="N17" s="12">
        <f>'m vs o orig data'!Q16</f>
        <v>4.01115E-05</v>
      </c>
      <c r="P17" s="12">
        <f>'m vs o orig data'!Z16</f>
        <v>6.150434E-24</v>
      </c>
    </row>
    <row r="18" spans="1:16" ht="12.75">
      <c r="A18" s="2" t="str">
        <f ca="1" t="shared" si="2"/>
        <v>North (d)</v>
      </c>
      <c r="B18" t="s">
        <v>40</v>
      </c>
      <c r="C18" t="str">
        <f>'m vs o orig data'!AD17</f>
        <v> </v>
      </c>
      <c r="D18" t="str">
        <f>'m vs o orig data'!AE17</f>
        <v> </v>
      </c>
      <c r="E18" t="str">
        <f ca="1">IF(CELL("contents",F18)="s","s",IF(CELL("contents",G18)="s","s",IF(CELL("contents",'m vs o orig data'!AF17)="d","d","")))</f>
        <v>d</v>
      </c>
      <c r="F18" t="str">
        <f>'m vs o orig data'!AG17</f>
        <v> </v>
      </c>
      <c r="G18" t="str">
        <f>'m vs o orig data'!AH17</f>
        <v> </v>
      </c>
      <c r="H18" s="16">
        <f>I$19</f>
        <v>0.2110031784</v>
      </c>
      <c r="I18" s="3">
        <f>'m vs o orig data'!B17</f>
        <v>0.2675512891</v>
      </c>
      <c r="J18" s="3">
        <f>'m vs o orig data'!N17</f>
        <v>0.1032620192</v>
      </c>
      <c r="K18" s="16">
        <f>J$19</f>
        <v>0.0977995894</v>
      </c>
      <c r="L18" s="12">
        <f>'m vs o orig data'!E17</f>
        <v>0.0938754269</v>
      </c>
      <c r="N18" s="12">
        <f>'m vs o orig data'!Q17</f>
        <v>0.55926757</v>
      </c>
      <c r="P18" s="12">
        <f>'m vs o orig data'!Z17</f>
        <v>2.168942E-10</v>
      </c>
    </row>
    <row r="19" spans="1:16" ht="12.75">
      <c r="A19" s="2" t="str">
        <f ca="1" t="shared" si="2"/>
        <v>Manitoba (d)</v>
      </c>
      <c r="B19" t="s">
        <v>42</v>
      </c>
      <c r="C19" t="str">
        <f>'m vs o orig data'!AD18</f>
        <v> </v>
      </c>
      <c r="D19" t="str">
        <f>'m vs o orig data'!AE18</f>
        <v> </v>
      </c>
      <c r="E19" t="str">
        <f ca="1">IF(CELL("contents",F19)="s","s",IF(CELL("contents",G19)="s","s",IF(CELL("contents",'m vs o orig data'!AF18)="d","d","")))</f>
        <v>d</v>
      </c>
      <c r="F19" t="str">
        <f>'m vs o orig data'!AG18</f>
        <v> </v>
      </c>
      <c r="G19" t="str">
        <f>'m vs o orig data'!AH18</f>
        <v> </v>
      </c>
      <c r="H19" s="16">
        <f>I$19</f>
        <v>0.2110031784</v>
      </c>
      <c r="I19" s="3">
        <f>'m vs o orig data'!B18</f>
        <v>0.2110031784</v>
      </c>
      <c r="J19" s="3">
        <f>'m vs o orig data'!N18</f>
        <v>0.0977995894</v>
      </c>
      <c r="K19" s="16">
        <f>J$19</f>
        <v>0.0977995894</v>
      </c>
      <c r="L19" s="12" t="str">
        <f>'m vs o orig data'!E18</f>
        <v> </v>
      </c>
      <c r="N19" s="12" t="str">
        <f>'m vs o orig data'!Q18</f>
        <v> </v>
      </c>
      <c r="P19" s="12">
        <f>'m vs o orig data'!Z18</f>
        <v>2.067093E-24</v>
      </c>
    </row>
    <row r="20" spans="1:16" ht="12.75">
      <c r="A20" s="2" t="str">
        <f ca="1" t="shared" si="2"/>
        <v>Fort Garry (o,d)</v>
      </c>
      <c r="B20" t="s">
        <v>45</v>
      </c>
      <c r="C20" t="str">
        <f>'m vs o orig data'!AD19</f>
        <v> </v>
      </c>
      <c r="D20" t="str">
        <f>'m vs o orig data'!AE19</f>
        <v>o</v>
      </c>
      <c r="E20" t="str">
        <f ca="1">IF(CELL("contents",F20)="s","s",IF(CELL("contents",G20)="s","s",IF(CELL("contents",'m vs o orig data'!AF19)="d","d","")))</f>
        <v>d</v>
      </c>
      <c r="F20" t="str">
        <f>'m vs o orig data'!AG19</f>
        <v> </v>
      </c>
      <c r="G20" t="str">
        <f>'m vs o orig data'!AH19</f>
        <v> </v>
      </c>
      <c r="H20" s="16">
        <f aca="true" t="shared" si="3" ref="H20:H31">I$19</f>
        <v>0.2110031784</v>
      </c>
      <c r="I20" s="3">
        <f>'m vs o orig data'!B19</f>
        <v>0.1782911142</v>
      </c>
      <c r="J20" s="3">
        <f>'m vs o orig data'!N19</f>
        <v>0.0488205245</v>
      </c>
      <c r="K20" s="16">
        <f aca="true" t="shared" si="4" ref="K20:K31">J$19</f>
        <v>0.0977995894</v>
      </c>
      <c r="L20" s="12">
        <f>'m vs o orig data'!E19</f>
        <v>0.6039321256</v>
      </c>
      <c r="N20" s="12">
        <f>'m vs o orig data'!Q19</f>
        <v>1.7224172E-08</v>
      </c>
      <c r="P20" s="12">
        <f>'m vs o orig data'!Z19</f>
        <v>0.0001331978</v>
      </c>
    </row>
    <row r="21" spans="1:16" ht="12.75">
      <c r="A21" s="2" t="str">
        <f ca="1" t="shared" si="2"/>
        <v>Assiniboine South (o,s)</v>
      </c>
      <c r="B21" t="s">
        <v>46</v>
      </c>
      <c r="C21" t="str">
        <f>'m vs o orig data'!AD20</f>
        <v> </v>
      </c>
      <c r="D21" t="str">
        <f>'m vs o orig data'!AE20</f>
        <v>o</v>
      </c>
      <c r="E21" t="str">
        <f ca="1">IF(CELL("contents",F21)="s","s",IF(CELL("contents",G21)="s","s",IF(CELL("contents",'m vs o orig data'!AF20)="d","d","")))</f>
        <v>s</v>
      </c>
      <c r="F21" t="str">
        <f>'m vs o orig data'!AG20</f>
        <v>s</v>
      </c>
      <c r="G21" t="str">
        <f>'m vs o orig data'!AH20</f>
        <v> </v>
      </c>
      <c r="H21" s="16">
        <f t="shared" si="3"/>
        <v>0.2110031784</v>
      </c>
      <c r="I21" s="3" t="str">
        <f>'m vs o orig data'!B20</f>
        <v> </v>
      </c>
      <c r="J21" s="3">
        <f>'m vs o orig data'!N20</f>
        <v>0.0516143288</v>
      </c>
      <c r="K21" s="16">
        <f t="shared" si="4"/>
        <v>0.0977995894</v>
      </c>
      <c r="L21" s="12" t="str">
        <f>'m vs o orig data'!E20</f>
        <v> </v>
      </c>
      <c r="N21" s="12">
        <f>'m vs o orig data'!Q20</f>
        <v>1.14659E-05</v>
      </c>
      <c r="P21" s="12" t="str">
        <f>'m vs o orig data'!Z20</f>
        <v> </v>
      </c>
    </row>
    <row r="22" spans="1:16" ht="12.75">
      <c r="A22" s="2" t="str">
        <f ca="1" t="shared" si="2"/>
        <v>St. Boniface (o,s)</v>
      </c>
      <c r="B22" t="s">
        <v>50</v>
      </c>
      <c r="C22" t="str">
        <f>'m vs o orig data'!AD21</f>
        <v> </v>
      </c>
      <c r="D22" t="str">
        <f>'m vs o orig data'!AE21</f>
        <v>o</v>
      </c>
      <c r="E22" t="str">
        <f ca="1">IF(CELL("contents",F22)="s","s",IF(CELL("contents",G22)="s","s",IF(CELL("contents",'m vs o orig data'!AF21)="d","d","")))</f>
        <v>s</v>
      </c>
      <c r="F22" t="str">
        <f>'m vs o orig data'!AG21</f>
        <v>s</v>
      </c>
      <c r="G22" t="str">
        <f>'m vs o orig data'!AH21</f>
        <v> </v>
      </c>
      <c r="H22" s="16">
        <f t="shared" si="3"/>
        <v>0.2110031784</v>
      </c>
      <c r="I22" s="3" t="str">
        <f>'m vs o orig data'!B21</f>
        <v> </v>
      </c>
      <c r="J22" s="3">
        <f>'m vs o orig data'!N21</f>
        <v>0.0588513164</v>
      </c>
      <c r="K22" s="16">
        <f t="shared" si="4"/>
        <v>0.0977995894</v>
      </c>
      <c r="L22" s="12" t="str">
        <f>'m vs o orig data'!E21</f>
        <v> </v>
      </c>
      <c r="N22" s="12">
        <f>'m vs o orig data'!Q21</f>
        <v>0.0001802412</v>
      </c>
      <c r="P22" s="12" t="str">
        <f>'m vs o orig data'!Z21</f>
        <v> </v>
      </c>
    </row>
    <row r="23" spans="1:16" ht="12.75">
      <c r="A23" s="2" t="str">
        <f ca="1" t="shared" si="2"/>
        <v>St. Vital (o)</v>
      </c>
      <c r="B23" t="s">
        <v>48</v>
      </c>
      <c r="C23" t="str">
        <f>'m vs o orig data'!AD22</f>
        <v> </v>
      </c>
      <c r="D23" t="str">
        <f>'m vs o orig data'!AE22</f>
        <v>o</v>
      </c>
      <c r="E23">
        <f ca="1">IF(CELL("contents",F23)="s","s",IF(CELL("contents",G23)="s","s",IF(CELL("contents",'m vs o orig data'!AF22)="d","d","")))</f>
      </c>
      <c r="F23" t="str">
        <f>'m vs o orig data'!AG22</f>
        <v> </v>
      </c>
      <c r="G23" t="str">
        <f>'m vs o orig data'!AH22</f>
        <v> </v>
      </c>
      <c r="H23" s="16">
        <f t="shared" si="3"/>
        <v>0.2110031784</v>
      </c>
      <c r="I23" s="3">
        <f>'m vs o orig data'!B22</f>
        <v>0.0878201649</v>
      </c>
      <c r="J23" s="3">
        <f>'m vs o orig data'!N22</f>
        <v>0.0724272761</v>
      </c>
      <c r="K23" s="16">
        <f t="shared" si="4"/>
        <v>0.0977995894</v>
      </c>
      <c r="L23" s="12">
        <f>'m vs o orig data'!E22</f>
        <v>0.0103275257</v>
      </c>
      <c r="N23" s="12">
        <f>'m vs o orig data'!Q22</f>
        <v>0.0064551908</v>
      </c>
      <c r="P23" s="12">
        <f>'m vs o orig data'!Z22</f>
        <v>0.5831193936</v>
      </c>
    </row>
    <row r="24" spans="1:16" ht="12.75">
      <c r="A24" s="2" t="str">
        <f ca="1" t="shared" si="2"/>
        <v>Transcona</v>
      </c>
      <c r="B24" t="s">
        <v>51</v>
      </c>
      <c r="C24" t="str">
        <f>'m vs o orig data'!AD23</f>
        <v> </v>
      </c>
      <c r="D24" t="str">
        <f>'m vs o orig data'!AE23</f>
        <v> </v>
      </c>
      <c r="E24">
        <f ca="1">IF(CELL("contents",F24)="s","s",IF(CELL("contents",G24)="s","s",IF(CELL("contents",'m vs o orig data'!AF23)="d","d","")))</f>
      </c>
      <c r="F24" t="str">
        <f>'m vs o orig data'!AG23</f>
        <v> </v>
      </c>
      <c r="G24" t="str">
        <f>'m vs o orig data'!AH23</f>
        <v> </v>
      </c>
      <c r="H24" s="16">
        <f t="shared" si="3"/>
        <v>0.2110031784</v>
      </c>
      <c r="I24" s="3">
        <f>'m vs o orig data'!B23</f>
        <v>0.0937193674</v>
      </c>
      <c r="J24" s="3">
        <f>'m vs o orig data'!N23</f>
        <v>0.0702563923</v>
      </c>
      <c r="K24" s="16">
        <f t="shared" si="4"/>
        <v>0.0977995894</v>
      </c>
      <c r="L24" s="12">
        <f>'m vs o orig data'!E23</f>
        <v>0.0246865141</v>
      </c>
      <c r="N24" s="12">
        <f>'m vs o orig data'!Q23</f>
        <v>0.0172767928</v>
      </c>
      <c r="P24" s="12">
        <f>'m vs o orig data'!Z23</f>
        <v>0.4478732956</v>
      </c>
    </row>
    <row r="25" spans="1:19" ht="12.75">
      <c r="A25" s="2" t="str">
        <f ca="1" t="shared" si="2"/>
        <v>River Heights (d)</v>
      </c>
      <c r="B25" t="s">
        <v>47</v>
      </c>
      <c r="C25" t="str">
        <f>'m vs o orig data'!AD24</f>
        <v> </v>
      </c>
      <c r="D25" t="str">
        <f>'m vs o orig data'!AE24</f>
        <v> </v>
      </c>
      <c r="E25" t="str">
        <f ca="1">IF(CELL("contents",F25)="s","s",IF(CELL("contents",G25)="s","s",IF(CELL("contents",'m vs o orig data'!AF24)="d","d","")))</f>
        <v>d</v>
      </c>
      <c r="F25" t="str">
        <f>'m vs o orig data'!AG24</f>
        <v> </v>
      </c>
      <c r="G25" t="str">
        <f>'m vs o orig data'!AH24</f>
        <v> </v>
      </c>
      <c r="H25" s="16">
        <f t="shared" si="3"/>
        <v>0.2110031784</v>
      </c>
      <c r="I25" s="3">
        <f>'m vs o orig data'!B24</f>
        <v>0.4176022772</v>
      </c>
      <c r="J25" s="3">
        <f>'m vs o orig data'!N24</f>
        <v>0.0804264177</v>
      </c>
      <c r="K25" s="16">
        <f t="shared" si="4"/>
        <v>0.0977995894</v>
      </c>
      <c r="L25" s="12">
        <f>'m vs o orig data'!E24</f>
        <v>0.0359390109</v>
      </c>
      <c r="N25" s="12">
        <f>'m vs o orig data'!Q24</f>
        <v>0.1097844784</v>
      </c>
      <c r="P25" s="12">
        <f>'m vs o orig data'!Z24</f>
        <v>1.216241E-06</v>
      </c>
      <c r="Q25" s="1"/>
      <c r="R25" s="1"/>
      <c r="S25" s="1"/>
    </row>
    <row r="26" spans="1:19" ht="12.75">
      <c r="A26" s="2" t="str">
        <f ca="1" t="shared" si="2"/>
        <v>River East (d)</v>
      </c>
      <c r="B26" t="s">
        <v>49</v>
      </c>
      <c r="C26" t="str">
        <f>'m vs o orig data'!AD25</f>
        <v> </v>
      </c>
      <c r="D26" t="str">
        <f>'m vs o orig data'!AE25</f>
        <v> </v>
      </c>
      <c r="E26" t="str">
        <f ca="1">IF(CELL("contents",F26)="s","s",IF(CELL("contents",G26)="s","s",IF(CELL("contents",'m vs o orig data'!AF25)="d","d","")))</f>
        <v>d</v>
      </c>
      <c r="F26" t="str">
        <f>'m vs o orig data'!AG25</f>
        <v> </v>
      </c>
      <c r="G26" t="str">
        <f>'m vs o orig data'!AH25</f>
        <v> </v>
      </c>
      <c r="H26" s="16">
        <f t="shared" si="3"/>
        <v>0.2110031784</v>
      </c>
      <c r="I26" s="3">
        <f>'m vs o orig data'!B25</f>
        <v>0.1958873913</v>
      </c>
      <c r="J26" s="3">
        <f>'m vs o orig data'!N25</f>
        <v>0.1044003155</v>
      </c>
      <c r="K26" s="16">
        <f t="shared" si="4"/>
        <v>0.0977995894</v>
      </c>
      <c r="L26" s="12">
        <f>'m vs o orig data'!E25</f>
        <v>0.7272707554</v>
      </c>
      <c r="N26" s="12">
        <f>'m vs o orig data'!Q25</f>
        <v>0.4537786502</v>
      </c>
      <c r="P26" s="12">
        <f>'m vs o orig data'!Z25</f>
        <v>0.0038235198</v>
      </c>
      <c r="Q26" s="1"/>
      <c r="R26" s="1"/>
      <c r="S26" s="1"/>
    </row>
    <row r="27" spans="1:19" ht="12.75">
      <c r="A27" s="2" t="str">
        <f ca="1" t="shared" si="2"/>
        <v>Seven Oaks (o)</v>
      </c>
      <c r="B27" t="s">
        <v>52</v>
      </c>
      <c r="C27" t="str">
        <f>'m vs o orig data'!AD26</f>
        <v> </v>
      </c>
      <c r="D27" t="str">
        <f>'m vs o orig data'!AE26</f>
        <v>o</v>
      </c>
      <c r="E27">
        <f ca="1">IF(CELL("contents",F27)="s","s",IF(CELL("contents",G27)="s","s",IF(CELL("contents",'m vs o orig data'!AF26)="d","d","")))</f>
      </c>
      <c r="F27" t="str">
        <f>'m vs o orig data'!AG26</f>
        <v> </v>
      </c>
      <c r="G27" t="str">
        <f>'m vs o orig data'!AH26</f>
        <v> </v>
      </c>
      <c r="H27" s="16">
        <f t="shared" si="3"/>
        <v>0.2110031784</v>
      </c>
      <c r="I27" s="3">
        <f>'m vs o orig data'!B26</f>
        <v>0.1202433382</v>
      </c>
      <c r="J27" s="3">
        <f>'m vs o orig data'!N26</f>
        <v>0.0690197839</v>
      </c>
      <c r="K27" s="16">
        <f t="shared" si="4"/>
        <v>0.0977995894</v>
      </c>
      <c r="L27" s="12">
        <f>'m vs o orig data'!E26</f>
        <v>0.099821643</v>
      </c>
      <c r="N27" s="12">
        <f>'m vs o orig data'!Q26</f>
        <v>0.0023407321</v>
      </c>
      <c r="P27" s="12">
        <f>'m vs o orig data'!Z26</f>
        <v>0.1151946826</v>
      </c>
      <c r="Q27" s="1"/>
      <c r="R27" s="1"/>
      <c r="S27" s="1"/>
    </row>
    <row r="28" spans="1:19" ht="12.75">
      <c r="A28" s="2" t="str">
        <f ca="1" t="shared" si="2"/>
        <v>St. James - Assiniboia</v>
      </c>
      <c r="B28" t="s">
        <v>53</v>
      </c>
      <c r="C28" t="str">
        <f>'m vs o orig data'!AD27</f>
        <v> </v>
      </c>
      <c r="D28" t="str">
        <f>'m vs o orig data'!AE27</f>
        <v> </v>
      </c>
      <c r="E28">
        <f ca="1">IF(CELL("contents",F28)="s","s",IF(CELL("contents",G28)="s","s",IF(CELL("contents",'m vs o orig data'!AF27)="d","d","")))</f>
      </c>
      <c r="F28" t="str">
        <f>'m vs o orig data'!AG27</f>
        <v> </v>
      </c>
      <c r="G28" t="str">
        <f>'m vs o orig data'!AH27</f>
        <v> </v>
      </c>
      <c r="H28" s="16">
        <f t="shared" si="3"/>
        <v>0.2110031784</v>
      </c>
      <c r="I28" s="3">
        <f>'m vs o orig data'!B27</f>
        <v>0.0901381582</v>
      </c>
      <c r="J28" s="3">
        <f>'m vs o orig data'!N27</f>
        <v>0.0866220059</v>
      </c>
      <c r="K28" s="16">
        <f t="shared" si="4"/>
        <v>0.0977995894</v>
      </c>
      <c r="L28" s="12">
        <f>'m vs o orig data'!E27</f>
        <v>0.018592362</v>
      </c>
      <c r="M28" s="9"/>
      <c r="N28" s="12">
        <f>'m vs o orig data'!Q27</f>
        <v>0.2800037712</v>
      </c>
      <c r="P28" s="12">
        <f>'m vs o orig data'!Z27</f>
        <v>0.9145506952</v>
      </c>
      <c r="Q28" s="1"/>
      <c r="R28" s="1"/>
      <c r="S28" s="1"/>
    </row>
    <row r="29" spans="1:19" ht="12.75">
      <c r="A29" s="2" t="str">
        <f ca="1" t="shared" si="2"/>
        <v>Inkster (m,o,d)</v>
      </c>
      <c r="B29" t="s">
        <v>54</v>
      </c>
      <c r="C29" t="str">
        <f>'m vs o orig data'!AD28</f>
        <v>m</v>
      </c>
      <c r="D29" t="str">
        <f>'m vs o orig data'!AE28</f>
        <v>o</v>
      </c>
      <c r="E29" t="str">
        <f ca="1">IF(CELL("contents",F29)="s","s",IF(CELL("contents",G29)="s","s",IF(CELL("contents",'m vs o orig data'!AF28)="d","d","")))</f>
        <v>d</v>
      </c>
      <c r="F29" t="str">
        <f>'m vs o orig data'!AG28</f>
        <v> </v>
      </c>
      <c r="G29" t="str">
        <f>'m vs o orig data'!AH28</f>
        <v> </v>
      </c>
      <c r="H29" s="16">
        <f t="shared" si="3"/>
        <v>0.2110031784</v>
      </c>
      <c r="I29" s="3">
        <f>'m vs o orig data'!B28</f>
        <v>0.4382604237</v>
      </c>
      <c r="J29" s="3">
        <f>'m vs o orig data'!N28</f>
        <v>0.1389013462</v>
      </c>
      <c r="K29" s="16">
        <f t="shared" si="4"/>
        <v>0.0977995894</v>
      </c>
      <c r="L29" s="12">
        <f>'m vs o orig data'!E28</f>
        <v>0.0006229447</v>
      </c>
      <c r="M29" s="9"/>
      <c r="N29" s="12">
        <f>'m vs o orig data'!Q28</f>
        <v>0.0012538294</v>
      </c>
      <c r="P29" s="12">
        <f>'m vs o orig data'!Z28</f>
        <v>4.4185635E-07</v>
      </c>
      <c r="Q29" s="1"/>
      <c r="R29" s="1"/>
      <c r="S29" s="1"/>
    </row>
    <row r="30" spans="1:19" ht="12.75">
      <c r="A30" s="2" t="str">
        <f ca="1" t="shared" si="2"/>
        <v>Downtown (m,o,d)</v>
      </c>
      <c r="B30" t="s">
        <v>55</v>
      </c>
      <c r="C30" t="str">
        <f>'m vs o orig data'!AD29</f>
        <v>m</v>
      </c>
      <c r="D30" t="str">
        <f>'m vs o orig data'!AE29</f>
        <v>o</v>
      </c>
      <c r="E30" t="str">
        <f ca="1">IF(CELL("contents",F30)="s","s",IF(CELL("contents",G30)="s","s",IF(CELL("contents",'m vs o orig data'!AF29)="d","d","")))</f>
        <v>d</v>
      </c>
      <c r="F30" t="str">
        <f>'m vs o orig data'!AG29</f>
        <v> </v>
      </c>
      <c r="G30" t="str">
        <f>'m vs o orig data'!AH29</f>
        <v> </v>
      </c>
      <c r="H30" s="16">
        <f t="shared" si="3"/>
        <v>0.2110031784</v>
      </c>
      <c r="I30" s="3">
        <f>'m vs o orig data'!B29</f>
        <v>0.6196812688</v>
      </c>
      <c r="J30" s="3">
        <f>'m vs o orig data'!N29</f>
        <v>0.3186540528</v>
      </c>
      <c r="K30" s="16">
        <f t="shared" si="4"/>
        <v>0.0977995894</v>
      </c>
      <c r="L30" s="12">
        <f>'m vs o orig data'!E29</f>
        <v>7.632375E-12</v>
      </c>
      <c r="M30" s="9"/>
      <c r="N30" s="12">
        <f>'m vs o orig data'!Q29</f>
        <v>1.450827E-57</v>
      </c>
      <c r="P30" s="12">
        <f>'m vs o orig data'!Z29</f>
        <v>2.172E-05</v>
      </c>
      <c r="Q30" s="1"/>
      <c r="R30" s="1"/>
      <c r="S30" s="1"/>
    </row>
    <row r="31" spans="1:19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(m,o)</v>
      </c>
      <c r="B31" t="s">
        <v>56</v>
      </c>
      <c r="C31" t="str">
        <f>'m vs o orig data'!AD30</f>
        <v>m</v>
      </c>
      <c r="D31" t="str">
        <f>'m vs o orig data'!AE30</f>
        <v>o</v>
      </c>
      <c r="E31">
        <f ca="1">IF(CELL("contents",F31)="s","s",IF(CELL("contents",G31)="s","s",IF(CELL("contents",'m vs o orig data'!AF30)="d","d","")))</f>
      </c>
      <c r="F31" t="str">
        <f>'m vs o orig data'!AG30</f>
        <v> </v>
      </c>
      <c r="G31" t="str">
        <f>'m vs o orig data'!AH30</f>
        <v> </v>
      </c>
      <c r="H31" s="16">
        <f t="shared" si="3"/>
        <v>0.2110031784</v>
      </c>
      <c r="I31" s="3">
        <f>'m vs o orig data'!B30</f>
        <v>0.5032136385</v>
      </c>
      <c r="J31" s="3">
        <f>'m vs o orig data'!N30</f>
        <v>0.3909761724</v>
      </c>
      <c r="K31" s="16">
        <f t="shared" si="4"/>
        <v>0.0977995894</v>
      </c>
      <c r="L31" s="12">
        <f>'m vs o orig data'!E30</f>
        <v>2.1787072E-09</v>
      </c>
      <c r="M31" s="9"/>
      <c r="N31" s="12">
        <f>'m vs o orig data'!Q30</f>
        <v>2.224361E-71</v>
      </c>
      <c r="P31" s="12">
        <f>'m vs o orig data'!Z30</f>
        <v>0.0846716514</v>
      </c>
      <c r="Q31" s="1"/>
      <c r="R31" s="1"/>
      <c r="S31" s="1"/>
    </row>
    <row r="32" spans="1:19" ht="12.75">
      <c r="B32"/>
      <c r="C32"/>
      <c r="D32"/>
      <c r="E32"/>
      <c r="F32"/>
      <c r="G32"/>
      <c r="H32" s="16"/>
      <c r="I32" s="3"/>
      <c r="J32" s="3"/>
      <c r="K32" s="16"/>
      <c r="L32" s="12"/>
      <c r="M32" s="9"/>
      <c r="N32" s="12"/>
      <c r="P32" s="12"/>
      <c r="Q32" s="1"/>
      <c r="R32" s="1"/>
      <c r="S32" s="1"/>
    </row>
    <row r="33" spans="2:8" ht="12.75">
      <c r="B33"/>
      <c r="C33"/>
      <c r="D33"/>
      <c r="E33"/>
      <c r="F33"/>
      <c r="G33"/>
      <c r="H33" s="17"/>
    </row>
    <row r="34" spans="2:8" ht="12.75">
      <c r="B34"/>
      <c r="C34"/>
      <c r="D34"/>
      <c r="E34"/>
      <c r="F34"/>
      <c r="G34"/>
      <c r="H34" s="17"/>
    </row>
    <row r="35" spans="2:8" ht="12.75">
      <c r="B35"/>
      <c r="C35"/>
      <c r="D35"/>
      <c r="E35"/>
      <c r="F35"/>
      <c r="G35"/>
      <c r="H35" s="17"/>
    </row>
    <row r="36" spans="2:8" ht="12.75">
      <c r="B36"/>
      <c r="C36"/>
      <c r="D36"/>
      <c r="E36"/>
      <c r="F36"/>
      <c r="G36"/>
      <c r="H36" s="17"/>
    </row>
    <row r="37" spans="2:8" ht="12.75">
      <c r="B37"/>
      <c r="C37"/>
      <c r="D37"/>
      <c r="E37"/>
      <c r="F37"/>
      <c r="G37"/>
      <c r="H37" s="17"/>
    </row>
    <row r="38" spans="2:8" ht="12.75">
      <c r="B38"/>
      <c r="C38"/>
      <c r="D38"/>
      <c r="E38"/>
      <c r="F38"/>
      <c r="G38"/>
      <c r="H38" s="17"/>
    </row>
    <row r="39" spans="2:8" ht="12.75">
      <c r="B39"/>
      <c r="C39"/>
      <c r="D39"/>
      <c r="E39"/>
      <c r="F39"/>
      <c r="G39"/>
      <c r="H39" s="17"/>
    </row>
    <row r="40" ht="12.75">
      <c r="H40" s="17"/>
    </row>
    <row r="41" ht="12.75">
      <c r="H41" s="17"/>
    </row>
    <row r="42" ht="12.75">
      <c r="H42" s="17"/>
    </row>
    <row r="43" ht="12.75">
      <c r="H43" s="17"/>
    </row>
    <row r="44" ht="12.75">
      <c r="H44" s="17"/>
    </row>
    <row r="45" ht="12.75">
      <c r="H45" s="17"/>
    </row>
  </sheetData>
  <sheetProtection/>
  <mergeCells count="3">
    <mergeCell ref="C1:E1"/>
    <mergeCell ref="F1:G1"/>
    <mergeCell ref="H1:L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M31" sqref="M31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7" ht="12.75">
      <c r="A1" s="32" t="s">
        <v>134</v>
      </c>
      <c r="B1" s="5" t="s">
        <v>58</v>
      </c>
      <c r="C1" s="13" t="s">
        <v>29</v>
      </c>
      <c r="D1" s="13" t="s">
        <v>30</v>
      </c>
      <c r="E1" s="80" t="s">
        <v>157</v>
      </c>
      <c r="F1" s="80"/>
      <c r="G1" s="80"/>
    </row>
    <row r="2" spans="1:7" ht="12.75">
      <c r="A2" s="32"/>
      <c r="B2" s="5"/>
      <c r="C2" s="13"/>
      <c r="D2" s="13"/>
      <c r="E2" s="3"/>
      <c r="F2" s="3" t="s">
        <v>136</v>
      </c>
      <c r="G2" s="3"/>
    </row>
    <row r="3" spans="1:7" ht="12.75">
      <c r="A3" s="31" t="s">
        <v>0</v>
      </c>
      <c r="B3" s="5"/>
      <c r="C3" s="13" t="s">
        <v>117</v>
      </c>
      <c r="D3" s="13" t="s">
        <v>60</v>
      </c>
      <c r="E3" s="6" t="s">
        <v>125</v>
      </c>
      <c r="F3" s="3" t="s">
        <v>137</v>
      </c>
      <c r="G3" s="6" t="s">
        <v>99</v>
      </c>
    </row>
    <row r="4" spans="1:7" ht="12.75">
      <c r="A4" s="30" t="str">
        <f ca="1">CONCATENATE(B4)&amp;(IF((CELL("contents",D4)="s")," (s)",(IF((CELL("contents",C4)="m")," (m)",""))))</f>
        <v>Southeast Region (m)</v>
      </c>
      <c r="B4" t="s">
        <v>118</v>
      </c>
      <c r="C4" t="str">
        <f>'m region orig data'!N4</f>
        <v>m</v>
      </c>
      <c r="D4" t="str">
        <f>'m region orig data'!O4</f>
        <v> </v>
      </c>
      <c r="E4" s="16">
        <f>F$12</f>
        <v>0.2109969084</v>
      </c>
      <c r="F4" s="33">
        <f>'m region orig data'!B4</f>
        <v>0.070055522</v>
      </c>
      <c r="G4" s="12">
        <f>'m region orig data'!E4</f>
        <v>3.4416293E-07</v>
      </c>
    </row>
    <row r="5" spans="1:7" ht="12.75">
      <c r="A5" s="30" t="str">
        <f ca="1">CONCATENATE(B5)&amp;(IF((CELL("contents",D5)="s")," (s)",(IF((CELL("contents",C5)="m")," (m)",""))))</f>
        <v>Interlake Region</v>
      </c>
      <c r="B5" t="s">
        <v>119</v>
      </c>
      <c r="C5" t="str">
        <f>'m region orig data'!N5</f>
        <v> </v>
      </c>
      <c r="D5" t="str">
        <f>'m region orig data'!O5</f>
        <v> </v>
      </c>
      <c r="E5" s="16">
        <f aca="true" t="shared" si="0" ref="E5:E12">F$12</f>
        <v>0.2109969084</v>
      </c>
      <c r="F5" s="33">
        <f>'m region orig data'!B5</f>
        <v>0.1431126011</v>
      </c>
      <c r="G5" s="12">
        <f>'m region orig data'!E5</f>
        <v>0.0252450669</v>
      </c>
    </row>
    <row r="6" spans="1:7" ht="12.75">
      <c r="A6" s="30" t="str">
        <f aca="true" ca="1" t="shared" si="1" ref="A6:A12">CONCATENATE(B6)&amp;(IF((CELL("contents",D6)="s")," (s)",(IF((CELL("contents",C6)="m")," (m)",""))))</f>
        <v>Northwest Region (m)</v>
      </c>
      <c r="B6" t="s">
        <v>120</v>
      </c>
      <c r="C6" t="str">
        <f>'m region orig data'!N6</f>
        <v>m</v>
      </c>
      <c r="D6" t="str">
        <f>'m region orig data'!O6</f>
        <v> </v>
      </c>
      <c r="E6" s="16">
        <f t="shared" si="0"/>
        <v>0.2109969084</v>
      </c>
      <c r="F6" s="33">
        <f>'m region orig data'!B6</f>
        <v>0.3318863869</v>
      </c>
      <c r="G6" s="12">
        <f>'m region orig data'!E6</f>
        <v>0.0049244713</v>
      </c>
    </row>
    <row r="7" spans="1:7" ht="12.75">
      <c r="A7" s="30" t="str">
        <f ca="1" t="shared" si="1"/>
        <v>Winnipeg Region</v>
      </c>
      <c r="B7" t="s">
        <v>121</v>
      </c>
      <c r="C7" t="str">
        <f>'m region orig data'!N7</f>
        <v> </v>
      </c>
      <c r="D7" t="str">
        <f>'m region orig data'!O7</f>
        <v> </v>
      </c>
      <c r="E7" s="16">
        <f t="shared" si="0"/>
        <v>0.2109969084</v>
      </c>
      <c r="F7" s="33">
        <f>'m region orig data'!B7</f>
        <v>0.2429737822</v>
      </c>
      <c r="G7" s="12">
        <f>'m region orig data'!E7</f>
        <v>0.1481558331</v>
      </c>
    </row>
    <row r="8" spans="1:7" ht="12.75">
      <c r="A8" s="30" t="str">
        <f ca="1" t="shared" si="1"/>
        <v>Southwest Region (m)</v>
      </c>
      <c r="B8" t="s">
        <v>122</v>
      </c>
      <c r="C8" t="str">
        <f>'m region orig data'!N8</f>
        <v>m</v>
      </c>
      <c r="D8" t="str">
        <f>'m region orig data'!O8</f>
        <v> </v>
      </c>
      <c r="E8" s="16">
        <f t="shared" si="0"/>
        <v>0.2109969084</v>
      </c>
      <c r="F8" s="33">
        <f>'m region orig data'!B8</f>
        <v>0.1346328581</v>
      </c>
      <c r="G8" s="12">
        <f>'m region orig data'!E8</f>
        <v>0.0077332858</v>
      </c>
    </row>
    <row r="9" spans="1:7" ht="12.75">
      <c r="A9" s="30" t="str">
        <f ca="1" t="shared" si="1"/>
        <v>The Pas Region (m)</v>
      </c>
      <c r="B9" t="s">
        <v>123</v>
      </c>
      <c r="C9" t="str">
        <f>'m region orig data'!N9</f>
        <v>m</v>
      </c>
      <c r="D9" t="str">
        <f>'m region orig data'!O9</f>
        <v> </v>
      </c>
      <c r="E9" s="16">
        <f t="shared" si="0"/>
        <v>0.2109969084</v>
      </c>
      <c r="F9" s="33">
        <f>'m region orig data'!B9</f>
        <v>0.3880763649</v>
      </c>
      <c r="G9" s="12">
        <f>'m region orig data'!E9</f>
        <v>9.854251E-06</v>
      </c>
    </row>
    <row r="10" spans="1:7" ht="12.75">
      <c r="A10" s="30" t="str">
        <f ca="1" t="shared" si="1"/>
        <v>Thompson Region</v>
      </c>
      <c r="B10" t="s">
        <v>124</v>
      </c>
      <c r="C10" t="str">
        <f>'m region orig data'!N10</f>
        <v> </v>
      </c>
      <c r="D10" t="str">
        <f>'m region orig data'!O10</f>
        <v> </v>
      </c>
      <c r="E10" s="16">
        <f t="shared" si="0"/>
        <v>0.2109969084</v>
      </c>
      <c r="F10" s="33">
        <f>'m region orig data'!B10</f>
        <v>0.2909846426</v>
      </c>
      <c r="G10" s="12">
        <f>'m region orig data'!E10</f>
        <v>0.0647484937</v>
      </c>
    </row>
    <row r="11" spans="1:7" ht="12.75">
      <c r="A11" s="30"/>
      <c r="E11" s="16"/>
      <c r="F11" s="33"/>
      <c r="G11" s="12"/>
    </row>
    <row r="12" spans="1:7" ht="12.75">
      <c r="A12" s="30" t="str">
        <f ca="1" t="shared" si="1"/>
        <v>Manitoba</v>
      </c>
      <c r="B12" t="s">
        <v>42</v>
      </c>
      <c r="C12" t="str">
        <f>'m region orig data'!N11</f>
        <v> </v>
      </c>
      <c r="D12" t="str">
        <f>'m region orig data'!O11</f>
        <v> </v>
      </c>
      <c r="E12" s="16">
        <f t="shared" si="0"/>
        <v>0.2109969084</v>
      </c>
      <c r="F12" s="33">
        <f>'m region orig data'!B11</f>
        <v>0.2109969084</v>
      </c>
      <c r="G12" s="12" t="str">
        <f>'m region orig data'!E11</f>
        <v> </v>
      </c>
    </row>
    <row r="13" spans="5:7" ht="12.75">
      <c r="E13" s="16"/>
      <c r="F13" s="11"/>
      <c r="G13" s="12"/>
    </row>
    <row r="16" ht="12.75">
      <c r="B16" s="35"/>
    </row>
  </sheetData>
  <sheetProtection/>
  <mergeCells count="1">
    <mergeCell ref="E1:G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153</v>
      </c>
    </row>
    <row r="3" spans="1:34" ht="12.75">
      <c r="A3" t="s">
        <v>0</v>
      </c>
      <c r="B3" t="s">
        <v>62</v>
      </c>
      <c r="C3" t="s">
        <v>63</v>
      </c>
      <c r="D3" t="s">
        <v>64</v>
      </c>
      <c r="E3" t="s">
        <v>65</v>
      </c>
      <c r="F3" t="s">
        <v>66</v>
      </c>
      <c r="G3" t="s">
        <v>67</v>
      </c>
      <c r="H3" t="s">
        <v>68</v>
      </c>
      <c r="I3" t="s">
        <v>69</v>
      </c>
      <c r="J3" t="s">
        <v>70</v>
      </c>
      <c r="K3" t="s">
        <v>149</v>
      </c>
      <c r="L3" t="s">
        <v>71</v>
      </c>
      <c r="M3" t="s">
        <v>72</v>
      </c>
      <c r="N3" t="s">
        <v>73</v>
      </c>
      <c r="O3" t="s">
        <v>74</v>
      </c>
      <c r="P3" t="s">
        <v>75</v>
      </c>
      <c r="Q3" t="s">
        <v>76</v>
      </c>
      <c r="R3" t="s">
        <v>77</v>
      </c>
      <c r="S3" t="s">
        <v>78</v>
      </c>
      <c r="T3" t="s">
        <v>79</v>
      </c>
      <c r="U3" t="s">
        <v>80</v>
      </c>
      <c r="V3" t="s">
        <v>81</v>
      </c>
      <c r="W3" t="s">
        <v>150</v>
      </c>
      <c r="X3" t="s">
        <v>82</v>
      </c>
      <c r="Y3" t="s">
        <v>83</v>
      </c>
      <c r="Z3" t="s">
        <v>84</v>
      </c>
      <c r="AA3" t="s">
        <v>85</v>
      </c>
      <c r="AB3" t="s">
        <v>86</v>
      </c>
      <c r="AC3" t="s">
        <v>87</v>
      </c>
      <c r="AD3" t="s">
        <v>88</v>
      </c>
      <c r="AE3" t="s">
        <v>89</v>
      </c>
      <c r="AF3" t="s">
        <v>90</v>
      </c>
      <c r="AG3" t="s">
        <v>91</v>
      </c>
      <c r="AH3" t="s">
        <v>92</v>
      </c>
    </row>
    <row r="4" spans="1:34" ht="12.75">
      <c r="A4" t="s">
        <v>3</v>
      </c>
      <c r="B4">
        <v>0.0505365737</v>
      </c>
      <c r="C4">
        <v>0.0267448248</v>
      </c>
      <c r="D4">
        <v>0.0954930648</v>
      </c>
      <c r="E4">
        <v>1.07341E-05</v>
      </c>
      <c r="F4">
        <v>0.0505050505</v>
      </c>
      <c r="G4">
        <v>0.0155625636</v>
      </c>
      <c r="H4">
        <v>-1.4292</v>
      </c>
      <c r="I4">
        <v>-2.0655</v>
      </c>
      <c r="J4">
        <v>-0.7928</v>
      </c>
      <c r="K4">
        <v>0.2395062203</v>
      </c>
      <c r="L4">
        <v>0.1267508147</v>
      </c>
      <c r="M4">
        <v>0.4525669499</v>
      </c>
      <c r="N4">
        <v>0.0384967072</v>
      </c>
      <c r="O4">
        <v>0.0296053907</v>
      </c>
      <c r="P4">
        <v>0.0500583314</v>
      </c>
      <c r="Q4" s="4">
        <v>3.443545E-12</v>
      </c>
      <c r="R4">
        <v>0.0382932166</v>
      </c>
      <c r="S4">
        <v>0.004488427</v>
      </c>
      <c r="T4">
        <v>-0.9323</v>
      </c>
      <c r="U4">
        <v>-1.195</v>
      </c>
      <c r="V4">
        <v>-0.6697</v>
      </c>
      <c r="W4">
        <v>0.3936285151</v>
      </c>
      <c r="X4">
        <v>0.3027148776</v>
      </c>
      <c r="Y4">
        <v>0.5118460285</v>
      </c>
      <c r="Z4">
        <v>0.4276248933</v>
      </c>
      <c r="AA4">
        <v>-0.2721</v>
      </c>
      <c r="AB4">
        <v>-0.9445</v>
      </c>
      <c r="AC4">
        <v>0.4002</v>
      </c>
      <c r="AD4" t="s">
        <v>117</v>
      </c>
      <c r="AE4" t="s">
        <v>94</v>
      </c>
      <c r="AF4" t="s">
        <v>59</v>
      </c>
      <c r="AG4" t="s">
        <v>59</v>
      </c>
      <c r="AH4" t="s">
        <v>59</v>
      </c>
    </row>
    <row r="5" spans="1:34" ht="12.75">
      <c r="A5" t="s">
        <v>1</v>
      </c>
      <c r="B5">
        <v>0.0968365544</v>
      </c>
      <c r="C5">
        <v>0.0589011241</v>
      </c>
      <c r="D5">
        <v>0.1592044027</v>
      </c>
      <c r="E5">
        <v>0.0021374088</v>
      </c>
      <c r="F5">
        <v>0.0988372093</v>
      </c>
      <c r="G5">
        <v>0.0227560898</v>
      </c>
      <c r="H5">
        <v>-0.7788</v>
      </c>
      <c r="I5">
        <v>-1.276</v>
      </c>
      <c r="J5">
        <v>-0.2817</v>
      </c>
      <c r="K5">
        <v>0.4589341032</v>
      </c>
      <c r="L5">
        <v>0.2791480419</v>
      </c>
      <c r="M5">
        <v>0.7545118699</v>
      </c>
      <c r="N5">
        <v>0.056911783</v>
      </c>
      <c r="O5">
        <v>0.0470698764</v>
      </c>
      <c r="P5">
        <v>0.0688115477</v>
      </c>
      <c r="Q5" s="4">
        <v>2.2851308E-08</v>
      </c>
      <c r="R5">
        <v>0.0565976714</v>
      </c>
      <c r="S5">
        <v>0.0041555452</v>
      </c>
      <c r="T5">
        <v>-0.5414</v>
      </c>
      <c r="U5">
        <v>-0.7313</v>
      </c>
      <c r="V5">
        <v>-0.3515</v>
      </c>
      <c r="W5">
        <v>0.5819225142</v>
      </c>
      <c r="X5">
        <v>0.4812890998</v>
      </c>
      <c r="Y5">
        <v>0.7035975107</v>
      </c>
      <c r="Z5">
        <v>0.0415766942</v>
      </c>
      <c r="AA5">
        <v>-0.5315</v>
      </c>
      <c r="AB5">
        <v>-1.0428</v>
      </c>
      <c r="AC5">
        <v>-0.0203</v>
      </c>
      <c r="AD5" t="s">
        <v>117</v>
      </c>
      <c r="AE5" t="s">
        <v>94</v>
      </c>
      <c r="AF5" t="s">
        <v>93</v>
      </c>
      <c r="AG5" t="s">
        <v>59</v>
      </c>
      <c r="AH5" t="s">
        <v>59</v>
      </c>
    </row>
    <row r="6" spans="1:34" ht="12.75">
      <c r="A6" t="s">
        <v>10</v>
      </c>
      <c r="B6">
        <v>0.1583851891</v>
      </c>
      <c r="C6">
        <v>0.0861732989</v>
      </c>
      <c r="D6">
        <v>0.291109525</v>
      </c>
      <c r="E6">
        <v>0.3556645381</v>
      </c>
      <c r="F6">
        <v>0.1594202899</v>
      </c>
      <c r="G6">
        <v>0.0440693559</v>
      </c>
      <c r="H6">
        <v>-0.2868</v>
      </c>
      <c r="I6">
        <v>-0.8955</v>
      </c>
      <c r="J6">
        <v>0.3218</v>
      </c>
      <c r="K6">
        <v>0.7506293996</v>
      </c>
      <c r="L6">
        <v>0.4083981085</v>
      </c>
      <c r="M6">
        <v>1.3796452132</v>
      </c>
      <c r="N6">
        <v>0.0470035992</v>
      </c>
      <c r="O6">
        <v>0.0372071754</v>
      </c>
      <c r="P6">
        <v>0.0593793619</v>
      </c>
      <c r="Q6" s="4">
        <v>8.032401E-10</v>
      </c>
      <c r="R6">
        <v>0.0470763132</v>
      </c>
      <c r="S6">
        <v>0.0047148698</v>
      </c>
      <c r="T6">
        <v>-0.7327</v>
      </c>
      <c r="U6">
        <v>-0.9664</v>
      </c>
      <c r="V6">
        <v>-0.499</v>
      </c>
      <c r="W6">
        <v>0.4806114161</v>
      </c>
      <c r="X6">
        <v>0.3804430636</v>
      </c>
      <c r="Y6">
        <v>0.6071534888</v>
      </c>
      <c r="Z6">
        <v>0.0001771822</v>
      </c>
      <c r="AA6">
        <v>-1.2148</v>
      </c>
      <c r="AB6">
        <v>-1.8498</v>
      </c>
      <c r="AC6">
        <v>-0.5798</v>
      </c>
      <c r="AD6" t="s">
        <v>59</v>
      </c>
      <c r="AE6" t="s">
        <v>94</v>
      </c>
      <c r="AF6" t="s">
        <v>93</v>
      </c>
      <c r="AG6" t="s">
        <v>59</v>
      </c>
      <c r="AH6" t="s">
        <v>59</v>
      </c>
    </row>
    <row r="7" spans="1:34" ht="12.75">
      <c r="A7" t="s">
        <v>9</v>
      </c>
      <c r="B7">
        <v>0.1903482281</v>
      </c>
      <c r="C7">
        <v>0.1124654162</v>
      </c>
      <c r="D7">
        <v>0.3221652412</v>
      </c>
      <c r="E7">
        <v>0.7011936804</v>
      </c>
      <c r="F7">
        <v>0.1898734177</v>
      </c>
      <c r="G7">
        <v>0.0441260426</v>
      </c>
      <c r="H7">
        <v>-0.103</v>
      </c>
      <c r="I7">
        <v>-0.6292</v>
      </c>
      <c r="J7">
        <v>0.4232</v>
      </c>
      <c r="K7">
        <v>0.9021107149</v>
      </c>
      <c r="L7">
        <v>0.5330034223</v>
      </c>
      <c r="M7">
        <v>1.5268264853</v>
      </c>
      <c r="N7">
        <v>0.1029605387</v>
      </c>
      <c r="O7">
        <v>0.0840021268</v>
      </c>
      <c r="P7">
        <v>0.1261976682</v>
      </c>
      <c r="Q7">
        <v>0.6204001906</v>
      </c>
      <c r="R7">
        <v>0.1036002939</v>
      </c>
      <c r="S7">
        <v>0.0082604229</v>
      </c>
      <c r="T7">
        <v>0.0514</v>
      </c>
      <c r="U7">
        <v>-0.1521</v>
      </c>
      <c r="V7">
        <v>0.2549</v>
      </c>
      <c r="W7">
        <v>1.0527706636</v>
      </c>
      <c r="X7">
        <v>0.8589210577</v>
      </c>
      <c r="Y7">
        <v>1.2903701222</v>
      </c>
      <c r="Z7">
        <v>0.0269584803</v>
      </c>
      <c r="AA7">
        <v>-0.6145</v>
      </c>
      <c r="AB7">
        <v>-1.159</v>
      </c>
      <c r="AC7">
        <v>-0.07</v>
      </c>
      <c r="AD7" t="s">
        <v>59</v>
      </c>
      <c r="AE7" t="s">
        <v>59</v>
      </c>
      <c r="AF7" t="s">
        <v>93</v>
      </c>
      <c r="AG7" t="s">
        <v>59</v>
      </c>
      <c r="AH7" t="s">
        <v>59</v>
      </c>
    </row>
    <row r="8" spans="1:34" ht="12.75">
      <c r="A8" t="s">
        <v>11</v>
      </c>
      <c r="B8">
        <v>0.2427651353</v>
      </c>
      <c r="C8">
        <v>0.1988046412</v>
      </c>
      <c r="D8">
        <v>0.2964463532</v>
      </c>
      <c r="E8">
        <v>0.1687133103</v>
      </c>
      <c r="F8">
        <v>0.244612069</v>
      </c>
      <c r="G8">
        <v>0.014110746</v>
      </c>
      <c r="H8">
        <v>0.1403</v>
      </c>
      <c r="I8">
        <v>-0.0595</v>
      </c>
      <c r="J8">
        <v>0.3401</v>
      </c>
      <c r="K8">
        <v>1.1506030721</v>
      </c>
      <c r="L8">
        <v>0.9422491031</v>
      </c>
      <c r="M8">
        <v>1.4050291215</v>
      </c>
      <c r="N8">
        <v>0.12403648</v>
      </c>
      <c r="O8">
        <v>0.1084237509</v>
      </c>
      <c r="P8">
        <v>0.1418974003</v>
      </c>
      <c r="Q8">
        <v>0.0005353178</v>
      </c>
      <c r="R8">
        <v>0.1242291804</v>
      </c>
      <c r="S8">
        <v>0.0025521712</v>
      </c>
      <c r="T8">
        <v>0.2377</v>
      </c>
      <c r="U8">
        <v>0.1031</v>
      </c>
      <c r="V8">
        <v>0.3722</v>
      </c>
      <c r="W8">
        <v>1.2682719914</v>
      </c>
      <c r="X8">
        <v>1.1086319635</v>
      </c>
      <c r="Y8">
        <v>1.450899755</v>
      </c>
      <c r="Z8" s="4">
        <v>9.151887E-13</v>
      </c>
      <c r="AA8">
        <v>-0.6715</v>
      </c>
      <c r="AB8">
        <v>-0.8558</v>
      </c>
      <c r="AC8">
        <v>-0.4873</v>
      </c>
      <c r="AD8" t="s">
        <v>59</v>
      </c>
      <c r="AE8" t="s">
        <v>94</v>
      </c>
      <c r="AF8" t="s">
        <v>93</v>
      </c>
      <c r="AG8" t="s">
        <v>59</v>
      </c>
      <c r="AH8" t="s">
        <v>59</v>
      </c>
    </row>
    <row r="9" spans="1:34" ht="12.75">
      <c r="A9" t="s">
        <v>4</v>
      </c>
      <c r="B9">
        <v>0.1377585345</v>
      </c>
      <c r="C9">
        <v>0.098561422</v>
      </c>
      <c r="D9">
        <v>0.1925440342</v>
      </c>
      <c r="E9">
        <v>0.0125650723</v>
      </c>
      <c r="F9">
        <v>0.1341853035</v>
      </c>
      <c r="G9">
        <v>0.0192660545</v>
      </c>
      <c r="H9">
        <v>-0.4264</v>
      </c>
      <c r="I9">
        <v>-0.7612</v>
      </c>
      <c r="J9">
        <v>-0.0915</v>
      </c>
      <c r="K9">
        <v>0.6528742151</v>
      </c>
      <c r="L9">
        <v>0.467108708</v>
      </c>
      <c r="M9">
        <v>0.9125172223</v>
      </c>
      <c r="N9">
        <v>0.0526348838</v>
      </c>
      <c r="O9">
        <v>0.0418595634</v>
      </c>
      <c r="P9">
        <v>0.0661839438</v>
      </c>
      <c r="Q9" s="4">
        <v>1.1506576E-07</v>
      </c>
      <c r="R9">
        <v>0.051894136</v>
      </c>
      <c r="S9">
        <v>0.0050529698</v>
      </c>
      <c r="T9">
        <v>-0.6195</v>
      </c>
      <c r="U9">
        <v>-0.8486</v>
      </c>
      <c r="V9">
        <v>-0.3905</v>
      </c>
      <c r="W9">
        <v>0.5381912551</v>
      </c>
      <c r="X9">
        <v>0.4280136922</v>
      </c>
      <c r="Y9">
        <v>0.6767302831</v>
      </c>
      <c r="Z9" s="4">
        <v>5.9891394E-07</v>
      </c>
      <c r="AA9">
        <v>-0.9621</v>
      </c>
      <c r="AB9">
        <v>-1.3399</v>
      </c>
      <c r="AC9">
        <v>-0.5843</v>
      </c>
      <c r="AD9" t="s">
        <v>59</v>
      </c>
      <c r="AE9" t="s">
        <v>94</v>
      </c>
      <c r="AF9" t="s">
        <v>93</v>
      </c>
      <c r="AG9" t="s">
        <v>59</v>
      </c>
      <c r="AH9" t="s">
        <v>59</v>
      </c>
    </row>
    <row r="10" spans="1:34" ht="12.75">
      <c r="A10" t="s">
        <v>2</v>
      </c>
      <c r="B10">
        <v>0.1007960787</v>
      </c>
      <c r="C10">
        <v>0.0562067668</v>
      </c>
      <c r="D10">
        <v>0.1807584756</v>
      </c>
      <c r="E10">
        <v>0.013170104</v>
      </c>
      <c r="F10">
        <v>0.1008403361</v>
      </c>
      <c r="G10">
        <v>0.0276033676</v>
      </c>
      <c r="H10">
        <v>-0.7388</v>
      </c>
      <c r="I10">
        <v>-1.3228</v>
      </c>
      <c r="J10">
        <v>-0.1547</v>
      </c>
      <c r="K10">
        <v>0.4776993384</v>
      </c>
      <c r="L10">
        <v>0.2663787685</v>
      </c>
      <c r="M10">
        <v>0.8566623355</v>
      </c>
      <c r="N10">
        <v>0.0415672695</v>
      </c>
      <c r="O10">
        <v>0.0302286492</v>
      </c>
      <c r="P10">
        <v>0.0571589516</v>
      </c>
      <c r="Q10" s="4">
        <v>1.4034224E-07</v>
      </c>
      <c r="R10">
        <v>0.0412757974</v>
      </c>
      <c r="S10">
        <v>0.0060927868</v>
      </c>
      <c r="T10">
        <v>-0.8556</v>
      </c>
      <c r="U10">
        <v>-1.1741</v>
      </c>
      <c r="V10">
        <v>-0.5371</v>
      </c>
      <c r="W10">
        <v>0.4250249898</v>
      </c>
      <c r="X10">
        <v>0.3090876899</v>
      </c>
      <c r="Y10">
        <v>0.5844498111</v>
      </c>
      <c r="Z10">
        <v>0.0074379623</v>
      </c>
      <c r="AA10">
        <v>-0.8858</v>
      </c>
      <c r="AB10">
        <v>-1.5344</v>
      </c>
      <c r="AC10">
        <v>-0.2372</v>
      </c>
      <c r="AD10" t="s">
        <v>59</v>
      </c>
      <c r="AE10" t="s">
        <v>94</v>
      </c>
      <c r="AF10" t="s">
        <v>93</v>
      </c>
      <c r="AG10" t="s">
        <v>59</v>
      </c>
      <c r="AH10" t="s">
        <v>59</v>
      </c>
    </row>
    <row r="11" spans="1:34" ht="12.75">
      <c r="A11" t="s">
        <v>6</v>
      </c>
      <c r="B11">
        <v>0.4466995287</v>
      </c>
      <c r="C11">
        <v>0.346973765</v>
      </c>
      <c r="D11">
        <v>0.5750880587</v>
      </c>
      <c r="E11" s="4">
        <v>5.9335858E-09</v>
      </c>
      <c r="F11">
        <v>0.4384236453</v>
      </c>
      <c r="G11">
        <v>0.0348259821</v>
      </c>
      <c r="H11">
        <v>0.75</v>
      </c>
      <c r="I11">
        <v>0.4974</v>
      </c>
      <c r="J11">
        <v>1.0026</v>
      </c>
      <c r="K11">
        <v>2.117027488</v>
      </c>
      <c r="L11">
        <v>1.6444006562</v>
      </c>
      <c r="M11">
        <v>2.725494768</v>
      </c>
      <c r="N11">
        <v>0.1247966289</v>
      </c>
      <c r="O11">
        <v>0.1008157955</v>
      </c>
      <c r="P11">
        <v>0.1544817308</v>
      </c>
      <c r="Q11">
        <v>0.0251590738</v>
      </c>
      <c r="R11">
        <v>0.1231079717</v>
      </c>
      <c r="S11">
        <v>0.0104370874</v>
      </c>
      <c r="T11">
        <v>0.2438</v>
      </c>
      <c r="U11">
        <v>0.0304</v>
      </c>
      <c r="V11">
        <v>0.4572</v>
      </c>
      <c r="W11">
        <v>1.2760445071</v>
      </c>
      <c r="X11">
        <v>1.0308406825</v>
      </c>
      <c r="Y11">
        <v>1.5795744307</v>
      </c>
      <c r="Z11" s="4">
        <v>2.940824E-17</v>
      </c>
      <c r="AA11">
        <v>-1.2752</v>
      </c>
      <c r="AB11">
        <v>-1.571</v>
      </c>
      <c r="AC11">
        <v>-0.9794</v>
      </c>
      <c r="AD11" t="s">
        <v>117</v>
      </c>
      <c r="AE11" t="s">
        <v>59</v>
      </c>
      <c r="AF11" t="s">
        <v>93</v>
      </c>
      <c r="AG11" t="s">
        <v>59</v>
      </c>
      <c r="AH11" t="s">
        <v>59</v>
      </c>
    </row>
    <row r="12" spans="1:34" ht="12.75">
      <c r="A12" t="s">
        <v>8</v>
      </c>
      <c r="B12" t="s">
        <v>59</v>
      </c>
      <c r="C12" t="s">
        <v>59</v>
      </c>
      <c r="D12" t="s">
        <v>59</v>
      </c>
      <c r="E12" t="s">
        <v>59</v>
      </c>
      <c r="F12" t="s">
        <v>59</v>
      </c>
      <c r="G12" t="s">
        <v>59</v>
      </c>
      <c r="H12" t="s">
        <v>59</v>
      </c>
      <c r="I12" t="s">
        <v>59</v>
      </c>
      <c r="J12" t="s">
        <v>59</v>
      </c>
      <c r="K12" t="s">
        <v>59</v>
      </c>
      <c r="L12" t="s">
        <v>59</v>
      </c>
      <c r="M12" t="s">
        <v>59</v>
      </c>
      <c r="N12" t="s">
        <v>59</v>
      </c>
      <c r="O12" t="s">
        <v>59</v>
      </c>
      <c r="P12" t="s">
        <v>59</v>
      </c>
      <c r="Q12" t="s">
        <v>59</v>
      </c>
      <c r="R12" t="s">
        <v>59</v>
      </c>
      <c r="S12" t="s">
        <v>59</v>
      </c>
      <c r="T12" t="s">
        <v>59</v>
      </c>
      <c r="U12" t="s">
        <v>59</v>
      </c>
      <c r="V12" t="s">
        <v>59</v>
      </c>
      <c r="W12" t="s">
        <v>59</v>
      </c>
      <c r="X12" t="s">
        <v>59</v>
      </c>
      <c r="Y12" t="s">
        <v>59</v>
      </c>
      <c r="Z12" t="s">
        <v>59</v>
      </c>
      <c r="AA12" t="s">
        <v>59</v>
      </c>
      <c r="AB12" t="s">
        <v>59</v>
      </c>
      <c r="AC12" t="s">
        <v>59</v>
      </c>
      <c r="AD12" t="s">
        <v>59</v>
      </c>
      <c r="AE12" t="s">
        <v>59</v>
      </c>
      <c r="AF12" t="s">
        <v>59</v>
      </c>
      <c r="AG12" t="s">
        <v>60</v>
      </c>
      <c r="AH12" t="s">
        <v>60</v>
      </c>
    </row>
    <row r="13" spans="1:34" ht="12.75">
      <c r="A13" t="s">
        <v>5</v>
      </c>
      <c r="B13">
        <v>0.2432521574</v>
      </c>
      <c r="C13">
        <v>0.1662815555</v>
      </c>
      <c r="D13">
        <v>0.3558519276</v>
      </c>
      <c r="E13">
        <v>0.4637001204</v>
      </c>
      <c r="F13">
        <v>0.2384615385</v>
      </c>
      <c r="G13">
        <v>0.0373751906</v>
      </c>
      <c r="H13">
        <v>0.1422</v>
      </c>
      <c r="I13">
        <v>-0.2382</v>
      </c>
      <c r="J13">
        <v>0.5226</v>
      </c>
      <c r="K13">
        <v>1.1528364608</v>
      </c>
      <c r="L13">
        <v>0.7880523736</v>
      </c>
      <c r="M13">
        <v>1.6864766225</v>
      </c>
      <c r="N13">
        <v>0.1241980034</v>
      </c>
      <c r="O13">
        <v>0.0972283847</v>
      </c>
      <c r="P13">
        <v>0.1586485685</v>
      </c>
      <c r="Q13">
        <v>0.0557393693</v>
      </c>
      <c r="R13">
        <v>0.125</v>
      </c>
      <c r="S13">
        <v>0.0127577591</v>
      </c>
      <c r="T13">
        <v>0.239</v>
      </c>
      <c r="U13">
        <v>-0.0059</v>
      </c>
      <c r="V13">
        <v>0.4838</v>
      </c>
      <c r="W13">
        <v>1.2699235666</v>
      </c>
      <c r="X13">
        <v>0.9941594368</v>
      </c>
      <c r="Y13">
        <v>1.6221803117</v>
      </c>
      <c r="Z13">
        <v>0.0020590026</v>
      </c>
      <c r="AA13">
        <v>-0.6722</v>
      </c>
      <c r="AB13">
        <v>-1.0998</v>
      </c>
      <c r="AC13">
        <v>-0.2447</v>
      </c>
      <c r="AD13" t="s">
        <v>59</v>
      </c>
      <c r="AE13" t="s">
        <v>59</v>
      </c>
      <c r="AF13" t="s">
        <v>93</v>
      </c>
      <c r="AG13" t="s">
        <v>59</v>
      </c>
      <c r="AH13" t="s">
        <v>59</v>
      </c>
    </row>
    <row r="14" spans="1:34" ht="12.75">
      <c r="A14" t="s">
        <v>7</v>
      </c>
      <c r="B14">
        <v>0.2952577535</v>
      </c>
      <c r="C14">
        <v>0.2080762853</v>
      </c>
      <c r="D14">
        <v>0.4189672113</v>
      </c>
      <c r="E14">
        <v>0.0598727255</v>
      </c>
      <c r="F14">
        <v>0.3015873016</v>
      </c>
      <c r="G14">
        <v>0.0408862535</v>
      </c>
      <c r="H14">
        <v>0.336</v>
      </c>
      <c r="I14">
        <v>-0.014</v>
      </c>
      <c r="J14">
        <v>0.6859</v>
      </c>
      <c r="K14">
        <v>1.3993047677</v>
      </c>
      <c r="L14">
        <v>0.986128678</v>
      </c>
      <c r="M14">
        <v>1.985596684</v>
      </c>
      <c r="N14">
        <v>0.094214814</v>
      </c>
      <c r="O14">
        <v>0.0769107161</v>
      </c>
      <c r="P14">
        <v>0.115412151</v>
      </c>
      <c r="Q14">
        <v>0.7183488334</v>
      </c>
      <c r="R14">
        <v>0.0943521595</v>
      </c>
      <c r="S14">
        <v>0.007535071</v>
      </c>
      <c r="T14">
        <v>-0.0373</v>
      </c>
      <c r="U14">
        <v>-0.2403</v>
      </c>
      <c r="V14">
        <v>0.1656</v>
      </c>
      <c r="W14">
        <v>0.9633457009</v>
      </c>
      <c r="X14">
        <v>0.7864114415</v>
      </c>
      <c r="Y14">
        <v>1.1800882978</v>
      </c>
      <c r="Z14" s="4">
        <v>2.7442368E-09</v>
      </c>
      <c r="AA14">
        <v>-1.1423</v>
      </c>
      <c r="AB14">
        <v>-1.5188</v>
      </c>
      <c r="AC14">
        <v>-0.7658</v>
      </c>
      <c r="AD14" t="s">
        <v>59</v>
      </c>
      <c r="AE14" t="s">
        <v>59</v>
      </c>
      <c r="AF14" t="s">
        <v>93</v>
      </c>
      <c r="AG14" t="s">
        <v>59</v>
      </c>
      <c r="AH14" t="s">
        <v>59</v>
      </c>
    </row>
    <row r="15" spans="1:34" ht="12.75">
      <c r="A15" t="s">
        <v>14</v>
      </c>
      <c r="B15">
        <v>0.0859533525</v>
      </c>
      <c r="C15">
        <v>0.0604138733</v>
      </c>
      <c r="D15">
        <v>0.1222894411</v>
      </c>
      <c r="E15" s="4">
        <v>5.9805215E-07</v>
      </c>
      <c r="F15">
        <v>0.0865603645</v>
      </c>
      <c r="G15">
        <v>0.0134204539</v>
      </c>
      <c r="H15">
        <v>-0.898</v>
      </c>
      <c r="I15">
        <v>-1.2506</v>
      </c>
      <c r="J15">
        <v>-0.5454</v>
      </c>
      <c r="K15">
        <v>0.4073821857</v>
      </c>
      <c r="L15">
        <v>0.2863359608</v>
      </c>
      <c r="M15">
        <v>0.5795997289</v>
      </c>
      <c r="N15">
        <v>0.0491827944</v>
      </c>
      <c r="O15">
        <v>0.0416544194</v>
      </c>
      <c r="P15">
        <v>0.0580718035</v>
      </c>
      <c r="Q15" s="4">
        <v>5.09539E-16</v>
      </c>
      <c r="R15">
        <v>0.0490054771</v>
      </c>
      <c r="S15">
        <v>0.0025917563</v>
      </c>
      <c r="T15">
        <v>-0.6874</v>
      </c>
      <c r="U15">
        <v>-0.8535</v>
      </c>
      <c r="V15">
        <v>-0.5212</v>
      </c>
      <c r="W15">
        <v>0.502893669</v>
      </c>
      <c r="X15">
        <v>0.4259160973</v>
      </c>
      <c r="Y15">
        <v>0.5937837144</v>
      </c>
      <c r="Z15">
        <v>0.00221175</v>
      </c>
      <c r="AA15">
        <v>-0.5583</v>
      </c>
      <c r="AB15">
        <v>-0.9158</v>
      </c>
      <c r="AC15">
        <v>-0.2007</v>
      </c>
      <c r="AD15" t="s">
        <v>117</v>
      </c>
      <c r="AE15" t="s">
        <v>94</v>
      </c>
      <c r="AF15" t="s">
        <v>93</v>
      </c>
      <c r="AG15" t="s">
        <v>59</v>
      </c>
      <c r="AH15" t="s">
        <v>59</v>
      </c>
    </row>
    <row r="16" spans="1:34" ht="12.75">
      <c r="A16" t="s">
        <v>12</v>
      </c>
      <c r="B16">
        <v>0.2298844266</v>
      </c>
      <c r="C16">
        <v>0.1839429499</v>
      </c>
      <c r="D16">
        <v>0.287300218</v>
      </c>
      <c r="E16">
        <v>0.4508546249</v>
      </c>
      <c r="F16">
        <v>0.2251968504</v>
      </c>
      <c r="G16">
        <v>0.016576391</v>
      </c>
      <c r="H16">
        <v>0.0858</v>
      </c>
      <c r="I16">
        <v>-0.1372</v>
      </c>
      <c r="J16">
        <v>0.3087</v>
      </c>
      <c r="K16">
        <v>1.0895540136</v>
      </c>
      <c r="L16">
        <v>0.8718110324</v>
      </c>
      <c r="M16">
        <v>1.3616803463</v>
      </c>
      <c r="N16">
        <v>0.0677451162</v>
      </c>
      <c r="O16">
        <v>0.056856103</v>
      </c>
      <c r="P16">
        <v>0.0807195802</v>
      </c>
      <c r="Q16">
        <v>4.01115E-05</v>
      </c>
      <c r="R16">
        <v>0.0667670683</v>
      </c>
      <c r="S16">
        <v>0.0039547271</v>
      </c>
      <c r="T16">
        <v>-0.3672</v>
      </c>
      <c r="U16">
        <v>-0.5424</v>
      </c>
      <c r="V16">
        <v>-0.1919</v>
      </c>
      <c r="W16">
        <v>0.6926932574</v>
      </c>
      <c r="X16">
        <v>0.5813531869</v>
      </c>
      <c r="Y16">
        <v>0.8253570458</v>
      </c>
      <c r="Z16" s="4">
        <v>6.150434E-24</v>
      </c>
      <c r="AA16">
        <v>-1.2218</v>
      </c>
      <c r="AB16">
        <v>-1.4592</v>
      </c>
      <c r="AC16">
        <v>-0.9845</v>
      </c>
      <c r="AD16" t="s">
        <v>59</v>
      </c>
      <c r="AE16" t="s">
        <v>94</v>
      </c>
      <c r="AF16" t="s">
        <v>93</v>
      </c>
      <c r="AG16" t="s">
        <v>59</v>
      </c>
      <c r="AH16" t="s">
        <v>59</v>
      </c>
    </row>
    <row r="17" spans="1:34" ht="12.75">
      <c r="A17" t="s">
        <v>13</v>
      </c>
      <c r="B17">
        <v>0.2675512891</v>
      </c>
      <c r="C17">
        <v>0.2026442768</v>
      </c>
      <c r="D17">
        <v>0.3532480336</v>
      </c>
      <c r="E17">
        <v>0.0938754269</v>
      </c>
      <c r="F17">
        <v>0.2679245283</v>
      </c>
      <c r="G17">
        <v>0.0272057829</v>
      </c>
      <c r="H17">
        <v>0.2375</v>
      </c>
      <c r="I17">
        <v>-0.0404</v>
      </c>
      <c r="J17">
        <v>0.5154</v>
      </c>
      <c r="K17">
        <v>1.2680788567</v>
      </c>
      <c r="L17">
        <v>0.9604473359</v>
      </c>
      <c r="M17">
        <v>1.6742448303</v>
      </c>
      <c r="N17">
        <v>0.1032620192</v>
      </c>
      <c r="O17">
        <v>0.0860429001</v>
      </c>
      <c r="P17">
        <v>0.1239270713</v>
      </c>
      <c r="Q17">
        <v>0.55926757</v>
      </c>
      <c r="R17">
        <v>0.103652968</v>
      </c>
      <c r="S17">
        <v>0.0065133873</v>
      </c>
      <c r="T17">
        <v>0.0543</v>
      </c>
      <c r="U17">
        <v>-0.1281</v>
      </c>
      <c r="V17">
        <v>0.2368</v>
      </c>
      <c r="W17">
        <v>1.0558533</v>
      </c>
      <c r="X17">
        <v>0.8797879483</v>
      </c>
      <c r="Y17">
        <v>1.2671532875</v>
      </c>
      <c r="Z17" s="4">
        <v>2.168942E-10</v>
      </c>
      <c r="AA17">
        <v>-0.952</v>
      </c>
      <c r="AB17">
        <v>-1.2459</v>
      </c>
      <c r="AC17">
        <v>-0.6581</v>
      </c>
      <c r="AD17" t="s">
        <v>59</v>
      </c>
      <c r="AE17" t="s">
        <v>59</v>
      </c>
      <c r="AF17" t="s">
        <v>93</v>
      </c>
      <c r="AG17" t="s">
        <v>59</v>
      </c>
      <c r="AH17" t="s">
        <v>59</v>
      </c>
    </row>
    <row r="18" spans="1:34" ht="12.75">
      <c r="A18" t="s">
        <v>15</v>
      </c>
      <c r="B18">
        <v>0.2110031784</v>
      </c>
      <c r="C18" t="s">
        <v>59</v>
      </c>
      <c r="D18" t="s">
        <v>59</v>
      </c>
      <c r="E18" t="s">
        <v>59</v>
      </c>
      <c r="F18">
        <v>0.210571185</v>
      </c>
      <c r="G18">
        <v>0.0084176711</v>
      </c>
      <c r="H18" t="s">
        <v>59</v>
      </c>
      <c r="I18" t="s">
        <v>59</v>
      </c>
      <c r="J18" t="s">
        <v>59</v>
      </c>
      <c r="K18" t="s">
        <v>59</v>
      </c>
      <c r="L18" t="s">
        <v>59</v>
      </c>
      <c r="M18" t="s">
        <v>59</v>
      </c>
      <c r="N18">
        <v>0.0977995894</v>
      </c>
      <c r="O18" t="s">
        <v>59</v>
      </c>
      <c r="P18" t="s">
        <v>59</v>
      </c>
      <c r="Q18" t="s">
        <v>59</v>
      </c>
      <c r="R18">
        <v>0.0977995894</v>
      </c>
      <c r="S18">
        <v>0.0016823247</v>
      </c>
      <c r="T18" t="s">
        <v>59</v>
      </c>
      <c r="U18" t="s">
        <v>59</v>
      </c>
      <c r="V18" t="s">
        <v>59</v>
      </c>
      <c r="W18" t="s">
        <v>59</v>
      </c>
      <c r="X18" t="s">
        <v>59</v>
      </c>
      <c r="Y18" t="s">
        <v>59</v>
      </c>
      <c r="Z18" s="4">
        <v>2.067093E-24</v>
      </c>
      <c r="AA18">
        <v>-0.769</v>
      </c>
      <c r="AB18">
        <v>-0.9168</v>
      </c>
      <c r="AC18">
        <v>-0.6211</v>
      </c>
      <c r="AD18" t="s">
        <v>59</v>
      </c>
      <c r="AE18" t="s">
        <v>59</v>
      </c>
      <c r="AF18" t="s">
        <v>93</v>
      </c>
      <c r="AG18" t="s">
        <v>59</v>
      </c>
      <c r="AH18" t="s">
        <v>59</v>
      </c>
    </row>
    <row r="19" spans="1:34" ht="12.75">
      <c r="A19" t="s">
        <v>18</v>
      </c>
      <c r="B19">
        <v>0.1782911142</v>
      </c>
      <c r="C19">
        <v>0.0943448713</v>
      </c>
      <c r="D19">
        <v>0.3369311012</v>
      </c>
      <c r="E19">
        <v>0.6039321256</v>
      </c>
      <c r="F19">
        <v>0.1785714286</v>
      </c>
      <c r="G19">
        <v>0.0511795986</v>
      </c>
      <c r="H19">
        <v>-0.1685</v>
      </c>
      <c r="I19">
        <v>-0.8049</v>
      </c>
      <c r="J19">
        <v>0.468</v>
      </c>
      <c r="K19">
        <v>0.8449688557</v>
      </c>
      <c r="L19">
        <v>0.4471253564</v>
      </c>
      <c r="M19">
        <v>1.5968058104</v>
      </c>
      <c r="N19">
        <v>0.0488205245</v>
      </c>
      <c r="O19">
        <v>0.03834469</v>
      </c>
      <c r="P19">
        <v>0.0621583748</v>
      </c>
      <c r="Q19" s="4">
        <v>1.7224172E-08</v>
      </c>
      <c r="R19">
        <v>0.0489313836</v>
      </c>
      <c r="S19">
        <v>0.0051160384</v>
      </c>
      <c r="T19">
        <v>-0.6948</v>
      </c>
      <c r="U19">
        <v>-0.9363</v>
      </c>
      <c r="V19">
        <v>-0.4532</v>
      </c>
      <c r="W19">
        <v>0.4991894625</v>
      </c>
      <c r="X19">
        <v>0.3920741404</v>
      </c>
      <c r="Y19">
        <v>0.6355688727</v>
      </c>
      <c r="Z19">
        <v>0.0001331978</v>
      </c>
      <c r="AA19">
        <v>-1.2953</v>
      </c>
      <c r="AB19">
        <v>-1.9598</v>
      </c>
      <c r="AC19">
        <v>-0.6308</v>
      </c>
      <c r="AD19" t="s">
        <v>59</v>
      </c>
      <c r="AE19" t="s">
        <v>94</v>
      </c>
      <c r="AF19" t="s">
        <v>93</v>
      </c>
      <c r="AG19" t="s">
        <v>59</v>
      </c>
      <c r="AH19" t="s">
        <v>59</v>
      </c>
    </row>
    <row r="20" spans="1:34" ht="12.75">
      <c r="A20" t="s">
        <v>17</v>
      </c>
      <c r="B20" t="s">
        <v>59</v>
      </c>
      <c r="C20" t="s">
        <v>59</v>
      </c>
      <c r="D20" t="s">
        <v>59</v>
      </c>
      <c r="E20" t="s">
        <v>59</v>
      </c>
      <c r="F20" t="s">
        <v>59</v>
      </c>
      <c r="G20" t="s">
        <v>59</v>
      </c>
      <c r="H20" t="s">
        <v>59</v>
      </c>
      <c r="I20" t="s">
        <v>59</v>
      </c>
      <c r="J20" t="s">
        <v>59</v>
      </c>
      <c r="K20" t="s">
        <v>59</v>
      </c>
      <c r="L20" t="s">
        <v>59</v>
      </c>
      <c r="M20" t="s">
        <v>59</v>
      </c>
      <c r="N20">
        <v>0.0516143288</v>
      </c>
      <c r="O20">
        <v>0.0387951148</v>
      </c>
      <c r="P20">
        <v>0.0686694433</v>
      </c>
      <c r="Q20">
        <v>1.14659E-05</v>
      </c>
      <c r="R20">
        <v>0.0511669659</v>
      </c>
      <c r="S20">
        <v>0.0066015685</v>
      </c>
      <c r="T20">
        <v>-0.6391</v>
      </c>
      <c r="U20">
        <v>-0.9246</v>
      </c>
      <c r="V20">
        <v>-0.3536</v>
      </c>
      <c r="W20">
        <v>0.5277560889</v>
      </c>
      <c r="X20">
        <v>0.3966797308</v>
      </c>
      <c r="Y20">
        <v>0.7021444951</v>
      </c>
      <c r="Z20" t="s">
        <v>59</v>
      </c>
      <c r="AA20" t="s">
        <v>59</v>
      </c>
      <c r="AB20" t="s">
        <v>59</v>
      </c>
      <c r="AC20" t="s">
        <v>59</v>
      </c>
      <c r="AD20" t="s">
        <v>59</v>
      </c>
      <c r="AE20" t="s">
        <v>94</v>
      </c>
      <c r="AF20" t="s">
        <v>59</v>
      </c>
      <c r="AG20" t="s">
        <v>60</v>
      </c>
      <c r="AH20" t="s">
        <v>59</v>
      </c>
    </row>
    <row r="21" spans="1:34" ht="12.75">
      <c r="A21" t="s">
        <v>20</v>
      </c>
      <c r="B21" t="s">
        <v>59</v>
      </c>
      <c r="C21" t="s">
        <v>59</v>
      </c>
      <c r="D21" t="s">
        <v>59</v>
      </c>
      <c r="E21" t="s">
        <v>59</v>
      </c>
      <c r="F21" t="s">
        <v>59</v>
      </c>
      <c r="G21" t="s">
        <v>59</v>
      </c>
      <c r="H21" t="s">
        <v>59</v>
      </c>
      <c r="I21" t="s">
        <v>59</v>
      </c>
      <c r="J21" t="s">
        <v>59</v>
      </c>
      <c r="K21" t="s">
        <v>59</v>
      </c>
      <c r="L21" t="s">
        <v>59</v>
      </c>
      <c r="M21" t="s">
        <v>59</v>
      </c>
      <c r="N21">
        <v>0.0588513164</v>
      </c>
      <c r="O21">
        <v>0.0451149694</v>
      </c>
      <c r="P21">
        <v>0.0767700275</v>
      </c>
      <c r="Q21">
        <v>0.0001802412</v>
      </c>
      <c r="R21">
        <v>0.0590277778</v>
      </c>
      <c r="S21">
        <v>0.0069436909</v>
      </c>
      <c r="T21">
        <v>-0.5079</v>
      </c>
      <c r="U21">
        <v>-0.7737</v>
      </c>
      <c r="V21">
        <v>-0.2421</v>
      </c>
      <c r="W21">
        <v>0.6017542273</v>
      </c>
      <c r="X21">
        <v>0.4613001917</v>
      </c>
      <c r="Y21">
        <v>0.7849729017</v>
      </c>
      <c r="Z21" t="s">
        <v>59</v>
      </c>
      <c r="AA21" t="s">
        <v>59</v>
      </c>
      <c r="AB21" t="s">
        <v>59</v>
      </c>
      <c r="AC21" t="s">
        <v>59</v>
      </c>
      <c r="AD21" t="s">
        <v>59</v>
      </c>
      <c r="AE21" t="s">
        <v>94</v>
      </c>
      <c r="AF21" t="s">
        <v>59</v>
      </c>
      <c r="AG21" t="s">
        <v>60</v>
      </c>
      <c r="AH21" t="s">
        <v>59</v>
      </c>
    </row>
    <row r="22" spans="1:34" ht="12.75">
      <c r="A22" t="s">
        <v>19</v>
      </c>
      <c r="B22">
        <v>0.0878201649</v>
      </c>
      <c r="C22">
        <v>0.0449428309</v>
      </c>
      <c r="D22">
        <v>0.1716042631</v>
      </c>
      <c r="E22">
        <v>0.0103275257</v>
      </c>
      <c r="F22">
        <v>0.09</v>
      </c>
      <c r="G22">
        <v>0.028618176</v>
      </c>
      <c r="H22">
        <v>-0.8766</v>
      </c>
      <c r="I22">
        <v>-1.5465</v>
      </c>
      <c r="J22">
        <v>-0.2067</v>
      </c>
      <c r="K22">
        <v>0.4162030431</v>
      </c>
      <c r="L22">
        <v>0.21299599</v>
      </c>
      <c r="M22">
        <v>0.8132780955</v>
      </c>
      <c r="N22">
        <v>0.0724272761</v>
      </c>
      <c r="O22">
        <v>0.0583501911</v>
      </c>
      <c r="P22">
        <v>0.0899004822</v>
      </c>
      <c r="Q22">
        <v>0.0064551908</v>
      </c>
      <c r="R22">
        <v>0.072392638</v>
      </c>
      <c r="S22">
        <v>0.0064185288</v>
      </c>
      <c r="T22">
        <v>-0.3003</v>
      </c>
      <c r="U22">
        <v>-0.5165</v>
      </c>
      <c r="V22">
        <v>-0.0842</v>
      </c>
      <c r="W22">
        <v>0.7405683038</v>
      </c>
      <c r="X22">
        <v>0.5966302256</v>
      </c>
      <c r="Y22">
        <v>0.9192316934</v>
      </c>
      <c r="Z22">
        <v>0.5831193936</v>
      </c>
      <c r="AA22">
        <v>-0.1927</v>
      </c>
      <c r="AB22">
        <v>-0.8809</v>
      </c>
      <c r="AC22">
        <v>0.4955</v>
      </c>
      <c r="AD22" t="s">
        <v>59</v>
      </c>
      <c r="AE22" t="s">
        <v>94</v>
      </c>
      <c r="AF22" t="s">
        <v>59</v>
      </c>
      <c r="AG22" t="s">
        <v>59</v>
      </c>
      <c r="AH22" t="s">
        <v>59</v>
      </c>
    </row>
    <row r="23" spans="1:34" ht="12.75">
      <c r="A23" t="s">
        <v>21</v>
      </c>
      <c r="B23">
        <v>0.0937193674</v>
      </c>
      <c r="C23">
        <v>0.0461630066</v>
      </c>
      <c r="D23">
        <v>0.1902674995</v>
      </c>
      <c r="E23">
        <v>0.0246865141</v>
      </c>
      <c r="F23">
        <v>0.0941176471</v>
      </c>
      <c r="G23">
        <v>0.0316710139</v>
      </c>
      <c r="H23">
        <v>-0.8116</v>
      </c>
      <c r="I23">
        <v>-1.5197</v>
      </c>
      <c r="J23">
        <v>-0.1034</v>
      </c>
      <c r="K23">
        <v>0.4441609276</v>
      </c>
      <c r="L23">
        <v>0.2187787261</v>
      </c>
      <c r="M23">
        <v>0.9017281209</v>
      </c>
      <c r="N23">
        <v>0.0702563923</v>
      </c>
      <c r="O23">
        <v>0.0535087723</v>
      </c>
      <c r="P23">
        <v>0.0922458215</v>
      </c>
      <c r="Q23">
        <v>0.0172767928</v>
      </c>
      <c r="R23">
        <v>0.0700218818</v>
      </c>
      <c r="S23">
        <v>0.0084407329</v>
      </c>
      <c r="T23">
        <v>-0.3308</v>
      </c>
      <c r="U23">
        <v>-0.6031</v>
      </c>
      <c r="V23">
        <v>-0.0585</v>
      </c>
      <c r="W23">
        <v>0.7183710349</v>
      </c>
      <c r="X23">
        <v>0.5471267575</v>
      </c>
      <c r="Y23">
        <v>0.9432127686</v>
      </c>
      <c r="Z23">
        <v>0.4478732956</v>
      </c>
      <c r="AA23">
        <v>-0.2882</v>
      </c>
      <c r="AB23">
        <v>-1.0323</v>
      </c>
      <c r="AC23">
        <v>0.456</v>
      </c>
      <c r="AD23" t="s">
        <v>59</v>
      </c>
      <c r="AE23" t="s">
        <v>59</v>
      </c>
      <c r="AF23" t="s">
        <v>59</v>
      </c>
      <c r="AG23" t="s">
        <v>59</v>
      </c>
      <c r="AH23" t="s">
        <v>59</v>
      </c>
    </row>
    <row r="24" spans="1:34" ht="12.75">
      <c r="A24" t="s">
        <v>27</v>
      </c>
      <c r="B24">
        <v>0.4176022772</v>
      </c>
      <c r="C24">
        <v>0.2206706773</v>
      </c>
      <c r="D24">
        <v>0.790280177</v>
      </c>
      <c r="E24">
        <v>0.0359390109</v>
      </c>
      <c r="F24">
        <v>0.3846153846</v>
      </c>
      <c r="G24">
        <v>0.0954113343</v>
      </c>
      <c r="H24">
        <v>0.6827</v>
      </c>
      <c r="I24">
        <v>0.0448</v>
      </c>
      <c r="J24">
        <v>1.3205</v>
      </c>
      <c r="K24">
        <v>1.9791278996</v>
      </c>
      <c r="L24">
        <v>1.0458168405</v>
      </c>
      <c r="M24">
        <v>3.7453472649</v>
      </c>
      <c r="N24">
        <v>0.0804264177</v>
      </c>
      <c r="O24">
        <v>0.0632844087</v>
      </c>
      <c r="P24">
        <v>0.1022117262</v>
      </c>
      <c r="Q24">
        <v>0.1097844784</v>
      </c>
      <c r="R24">
        <v>0.0812785388</v>
      </c>
      <c r="S24">
        <v>0.0082579608</v>
      </c>
      <c r="T24">
        <v>-0.1956</v>
      </c>
      <c r="U24">
        <v>-0.4353</v>
      </c>
      <c r="V24">
        <v>0.0441</v>
      </c>
      <c r="W24">
        <v>0.8223594612</v>
      </c>
      <c r="X24">
        <v>0.6470825602</v>
      </c>
      <c r="Y24">
        <v>1.0451140628</v>
      </c>
      <c r="Z24" s="4">
        <v>1.216241E-06</v>
      </c>
      <c r="AA24">
        <v>-1.6472</v>
      </c>
      <c r="AB24">
        <v>-2.3124</v>
      </c>
      <c r="AC24">
        <v>-0.9819</v>
      </c>
      <c r="AD24" t="s">
        <v>59</v>
      </c>
      <c r="AE24" t="s">
        <v>59</v>
      </c>
      <c r="AF24" t="s">
        <v>93</v>
      </c>
      <c r="AG24" t="s">
        <v>59</v>
      </c>
      <c r="AH24" t="s">
        <v>59</v>
      </c>
    </row>
    <row r="25" spans="1:34" ht="12.75">
      <c r="A25" t="s">
        <v>22</v>
      </c>
      <c r="B25">
        <v>0.1958873913</v>
      </c>
      <c r="C25">
        <v>0.1289983334</v>
      </c>
      <c r="D25">
        <v>0.2974602001</v>
      </c>
      <c r="E25">
        <v>0.7272707554</v>
      </c>
      <c r="F25">
        <v>0.1953125</v>
      </c>
      <c r="G25">
        <v>0.0350407717</v>
      </c>
      <c r="H25">
        <v>-0.0743</v>
      </c>
      <c r="I25">
        <v>-0.4921</v>
      </c>
      <c r="J25">
        <v>0.3434</v>
      </c>
      <c r="K25">
        <v>0.9283622778</v>
      </c>
      <c r="L25">
        <v>0.6113573</v>
      </c>
      <c r="M25">
        <v>1.409742746</v>
      </c>
      <c r="N25">
        <v>0.1044003155</v>
      </c>
      <c r="O25">
        <v>0.0880015857</v>
      </c>
      <c r="P25">
        <v>0.1238548804</v>
      </c>
      <c r="Q25">
        <v>0.4537786502</v>
      </c>
      <c r="R25">
        <v>0.1050679852</v>
      </c>
      <c r="S25">
        <v>0.0062243691</v>
      </c>
      <c r="T25">
        <v>0.0653</v>
      </c>
      <c r="U25">
        <v>-0.1056</v>
      </c>
      <c r="V25">
        <v>0.2362</v>
      </c>
      <c r="W25">
        <v>1.0674923699</v>
      </c>
      <c r="X25">
        <v>0.8998154925</v>
      </c>
      <c r="Y25">
        <v>1.2664151364</v>
      </c>
      <c r="Z25">
        <v>0.0038235198</v>
      </c>
      <c r="AA25">
        <v>-0.6293</v>
      </c>
      <c r="AB25">
        <v>-1.0557</v>
      </c>
      <c r="AC25">
        <v>-0.2029</v>
      </c>
      <c r="AD25" t="s">
        <v>59</v>
      </c>
      <c r="AE25" t="s">
        <v>59</v>
      </c>
      <c r="AF25" t="s">
        <v>93</v>
      </c>
      <c r="AG25" t="s">
        <v>59</v>
      </c>
      <c r="AH25" t="s">
        <v>59</v>
      </c>
    </row>
    <row r="26" spans="1:34" ht="12.75">
      <c r="A26" t="s">
        <v>23</v>
      </c>
      <c r="B26">
        <v>0.1202433382</v>
      </c>
      <c r="C26">
        <v>0.0615458049</v>
      </c>
      <c r="D26">
        <v>0.2349219478</v>
      </c>
      <c r="E26">
        <v>0.099821643</v>
      </c>
      <c r="F26">
        <v>0.1232876712</v>
      </c>
      <c r="G26">
        <v>0.0384792813</v>
      </c>
      <c r="H26">
        <v>-0.5624</v>
      </c>
      <c r="I26">
        <v>-1.2321</v>
      </c>
      <c r="J26">
        <v>0.1074</v>
      </c>
      <c r="K26">
        <v>0.5698650564</v>
      </c>
      <c r="L26">
        <v>0.2916818856</v>
      </c>
      <c r="M26">
        <v>1.113357389</v>
      </c>
      <c r="N26">
        <v>0.0690197839</v>
      </c>
      <c r="O26">
        <v>0.0551427682</v>
      </c>
      <c r="P26">
        <v>0.0863890357</v>
      </c>
      <c r="Q26">
        <v>0.0023407321</v>
      </c>
      <c r="R26">
        <v>0.0689655172</v>
      </c>
      <c r="S26">
        <v>0.0064634136</v>
      </c>
      <c r="T26">
        <v>-0.3485</v>
      </c>
      <c r="U26">
        <v>-0.573</v>
      </c>
      <c r="V26">
        <v>-0.1241</v>
      </c>
      <c r="W26">
        <v>0.7057267243</v>
      </c>
      <c r="X26">
        <v>0.5638343526</v>
      </c>
      <c r="Y26">
        <v>0.8833271812</v>
      </c>
      <c r="Z26">
        <v>0.1151946826</v>
      </c>
      <c r="AA26">
        <v>-0.5551</v>
      </c>
      <c r="AB26">
        <v>-1.2458</v>
      </c>
      <c r="AC26">
        <v>0.1356</v>
      </c>
      <c r="AD26" t="s">
        <v>59</v>
      </c>
      <c r="AE26" t="s">
        <v>94</v>
      </c>
      <c r="AF26" t="s">
        <v>59</v>
      </c>
      <c r="AG26" t="s">
        <v>59</v>
      </c>
      <c r="AH26" t="s">
        <v>59</v>
      </c>
    </row>
    <row r="27" spans="1:34" ht="12.75">
      <c r="A27" t="s">
        <v>16</v>
      </c>
      <c r="B27">
        <v>0.0901381582</v>
      </c>
      <c r="C27">
        <v>0.0443922641</v>
      </c>
      <c r="D27">
        <v>0.1830248516</v>
      </c>
      <c r="E27">
        <v>0.018592362</v>
      </c>
      <c r="F27">
        <v>0.0930232558</v>
      </c>
      <c r="G27">
        <v>0.031321649</v>
      </c>
      <c r="H27">
        <v>-0.8505</v>
      </c>
      <c r="I27">
        <v>-1.5588</v>
      </c>
      <c r="J27">
        <v>-0.1423</v>
      </c>
      <c r="K27">
        <v>0.4271886275</v>
      </c>
      <c r="L27">
        <v>0.2103867083</v>
      </c>
      <c r="M27">
        <v>0.8674032924</v>
      </c>
      <c r="N27">
        <v>0.0866220059</v>
      </c>
      <c r="O27">
        <v>0.0695025625</v>
      </c>
      <c r="P27">
        <v>0.1079582051</v>
      </c>
      <c r="Q27">
        <v>0.2800037712</v>
      </c>
      <c r="R27">
        <v>0.0868890613</v>
      </c>
      <c r="S27">
        <v>0.0078454501</v>
      </c>
      <c r="T27">
        <v>-0.1214</v>
      </c>
      <c r="U27">
        <v>-0.3416</v>
      </c>
      <c r="V27">
        <v>0.0988</v>
      </c>
      <c r="W27">
        <v>0.8857092997</v>
      </c>
      <c r="X27">
        <v>0.7106631316</v>
      </c>
      <c r="Y27">
        <v>1.1038717624</v>
      </c>
      <c r="Z27">
        <v>0.9145506952</v>
      </c>
      <c r="AA27">
        <v>-0.0398</v>
      </c>
      <c r="AB27">
        <v>-0.7666</v>
      </c>
      <c r="AC27">
        <v>0.687</v>
      </c>
      <c r="AD27" t="s">
        <v>59</v>
      </c>
      <c r="AE27" t="s">
        <v>59</v>
      </c>
      <c r="AF27" t="s">
        <v>59</v>
      </c>
      <c r="AG27" t="s">
        <v>59</v>
      </c>
      <c r="AH27" t="s">
        <v>59</v>
      </c>
    </row>
    <row r="28" spans="1:34" ht="12.75">
      <c r="A28" t="s">
        <v>24</v>
      </c>
      <c r="B28">
        <v>0.4382604237</v>
      </c>
      <c r="C28">
        <v>0.2883265874</v>
      </c>
      <c r="D28">
        <v>0.6661619406</v>
      </c>
      <c r="E28">
        <v>0.0006229447</v>
      </c>
      <c r="F28">
        <v>0.4385964912</v>
      </c>
      <c r="G28">
        <v>0.0657253201</v>
      </c>
      <c r="H28">
        <v>0.7309</v>
      </c>
      <c r="I28">
        <v>0.3122</v>
      </c>
      <c r="J28">
        <v>1.1497</v>
      </c>
      <c r="K28">
        <v>2.0770323323</v>
      </c>
      <c r="L28">
        <v>1.366456134</v>
      </c>
      <c r="M28">
        <v>3.1571180385</v>
      </c>
      <c r="N28">
        <v>0.1389013462</v>
      </c>
      <c r="O28">
        <v>0.1122390273</v>
      </c>
      <c r="P28">
        <v>0.1718972843</v>
      </c>
      <c r="Q28">
        <v>0.0012538294</v>
      </c>
      <c r="R28">
        <v>0.1392978482</v>
      </c>
      <c r="S28">
        <v>0.0116524781</v>
      </c>
      <c r="T28">
        <v>0.3508</v>
      </c>
      <c r="U28">
        <v>0.1377</v>
      </c>
      <c r="V28">
        <v>0.564</v>
      </c>
      <c r="W28">
        <v>1.4202651262</v>
      </c>
      <c r="X28">
        <v>1.1476431335</v>
      </c>
      <c r="Y28">
        <v>1.7576483227</v>
      </c>
      <c r="Z28" s="4">
        <v>4.4185635E-07</v>
      </c>
      <c r="AA28">
        <v>-1.149</v>
      </c>
      <c r="AB28">
        <v>-1.595</v>
      </c>
      <c r="AC28">
        <v>-0.7031</v>
      </c>
      <c r="AD28" t="s">
        <v>117</v>
      </c>
      <c r="AE28" t="s">
        <v>94</v>
      </c>
      <c r="AF28" t="s">
        <v>93</v>
      </c>
      <c r="AG28" t="s">
        <v>59</v>
      </c>
      <c r="AH28" t="s">
        <v>59</v>
      </c>
    </row>
    <row r="29" spans="1:34" ht="12.75">
      <c r="A29" t="s">
        <v>26</v>
      </c>
      <c r="B29">
        <v>0.6196812688</v>
      </c>
      <c r="C29">
        <v>0.4552014589</v>
      </c>
      <c r="D29">
        <v>0.8435932431</v>
      </c>
      <c r="E29" s="4">
        <v>7.632375E-12</v>
      </c>
      <c r="F29">
        <v>0.619047619</v>
      </c>
      <c r="G29">
        <v>0.0529855848</v>
      </c>
      <c r="H29">
        <v>1.0773</v>
      </c>
      <c r="I29">
        <v>0.7689</v>
      </c>
      <c r="J29">
        <v>1.3858</v>
      </c>
      <c r="K29">
        <v>2.9368338127</v>
      </c>
      <c r="L29">
        <v>2.1573203891</v>
      </c>
      <c r="M29">
        <v>3.9980120184</v>
      </c>
      <c r="N29">
        <v>0.3186540528</v>
      </c>
      <c r="O29">
        <v>0.2757078748</v>
      </c>
      <c r="P29">
        <v>0.3682898265</v>
      </c>
      <c r="Q29" s="4">
        <v>1.450827E-57</v>
      </c>
      <c r="R29">
        <v>0.3159355913</v>
      </c>
      <c r="S29">
        <v>0.0109544586</v>
      </c>
      <c r="T29">
        <v>1.1812</v>
      </c>
      <c r="U29">
        <v>1.0364</v>
      </c>
      <c r="V29">
        <v>1.3259</v>
      </c>
      <c r="W29">
        <v>3.2582350773</v>
      </c>
      <c r="X29">
        <v>2.8191107596</v>
      </c>
      <c r="Y29">
        <v>3.7657604558</v>
      </c>
      <c r="Z29">
        <v>2.172E-05</v>
      </c>
      <c r="AA29">
        <v>-0.6651</v>
      </c>
      <c r="AB29">
        <v>-0.9721</v>
      </c>
      <c r="AC29">
        <v>-0.3581</v>
      </c>
      <c r="AD29" t="s">
        <v>117</v>
      </c>
      <c r="AE29" t="s">
        <v>94</v>
      </c>
      <c r="AF29" t="s">
        <v>93</v>
      </c>
      <c r="AG29" t="s">
        <v>59</v>
      </c>
      <c r="AH29" t="s">
        <v>59</v>
      </c>
    </row>
    <row r="30" spans="1:34" ht="12.75">
      <c r="A30" t="s">
        <v>25</v>
      </c>
      <c r="B30">
        <v>0.5032136385</v>
      </c>
      <c r="C30">
        <v>0.3785454185</v>
      </c>
      <c r="D30">
        <v>0.6689394551</v>
      </c>
      <c r="E30" s="4">
        <v>2.1787072E-09</v>
      </c>
      <c r="F30">
        <v>0.5079365079</v>
      </c>
      <c r="G30">
        <v>0.0445379285</v>
      </c>
      <c r="H30">
        <v>0.8691</v>
      </c>
      <c r="I30">
        <v>0.5845</v>
      </c>
      <c r="J30">
        <v>1.1538</v>
      </c>
      <c r="K30">
        <v>2.3848628365</v>
      </c>
      <c r="L30">
        <v>1.7940270919</v>
      </c>
      <c r="M30">
        <v>3.1702814159</v>
      </c>
      <c r="N30">
        <v>0.3909761724</v>
      </c>
      <c r="O30">
        <v>0.3358335906</v>
      </c>
      <c r="P30">
        <v>0.4551729537</v>
      </c>
      <c r="Q30" s="4">
        <v>2.224361E-71</v>
      </c>
      <c r="R30">
        <v>0.3942751616</v>
      </c>
      <c r="S30">
        <v>0.0148498878</v>
      </c>
      <c r="T30">
        <v>1.3857</v>
      </c>
      <c r="U30">
        <v>1.2337</v>
      </c>
      <c r="V30">
        <v>1.5378</v>
      </c>
      <c r="W30">
        <v>3.9977281572</v>
      </c>
      <c r="X30">
        <v>3.4338957105</v>
      </c>
      <c r="Y30">
        <v>4.6541397194</v>
      </c>
      <c r="Z30">
        <v>0.0846716514</v>
      </c>
      <c r="AA30">
        <v>-0.2524</v>
      </c>
      <c r="AB30">
        <v>-0.5392</v>
      </c>
      <c r="AC30">
        <v>0.0345</v>
      </c>
      <c r="AD30" t="s">
        <v>117</v>
      </c>
      <c r="AE30" t="s">
        <v>94</v>
      </c>
      <c r="AF30" t="s">
        <v>59</v>
      </c>
      <c r="AG30" t="s">
        <v>59</v>
      </c>
      <c r="AH30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154</v>
      </c>
    </row>
    <row r="3" spans="1:15" ht="12.75">
      <c r="A3" t="s">
        <v>95</v>
      </c>
      <c r="B3" t="s">
        <v>96</v>
      </c>
      <c r="C3" t="s">
        <v>97</v>
      </c>
      <c r="D3" t="s">
        <v>98</v>
      </c>
      <c r="E3" t="s">
        <v>99</v>
      </c>
      <c r="F3" t="s">
        <v>100</v>
      </c>
      <c r="G3" t="s">
        <v>101</v>
      </c>
      <c r="H3" t="s">
        <v>102</v>
      </c>
      <c r="I3" t="s">
        <v>103</v>
      </c>
      <c r="J3" t="s">
        <v>104</v>
      </c>
      <c r="K3" t="s">
        <v>105</v>
      </c>
      <c r="L3" t="s">
        <v>106</v>
      </c>
      <c r="M3" t="s">
        <v>107</v>
      </c>
      <c r="N3" t="s">
        <v>108</v>
      </c>
      <c r="O3" t="s">
        <v>109</v>
      </c>
    </row>
    <row r="4" spans="1:15" ht="12.75">
      <c r="A4" t="s">
        <v>110</v>
      </c>
      <c r="B4">
        <v>0.070055522</v>
      </c>
      <c r="C4">
        <v>0.0458493564</v>
      </c>
      <c r="D4">
        <v>0.1070413315</v>
      </c>
      <c r="E4" s="4">
        <v>3.4416293E-07</v>
      </c>
      <c r="F4">
        <v>0.0699708455</v>
      </c>
      <c r="G4">
        <v>0.0137739906</v>
      </c>
      <c r="H4">
        <v>-1.1026</v>
      </c>
      <c r="I4">
        <v>-1.5265</v>
      </c>
      <c r="J4">
        <v>-0.6786</v>
      </c>
      <c r="K4">
        <v>0.3320215567</v>
      </c>
      <c r="L4">
        <v>0.2172987119</v>
      </c>
      <c r="M4">
        <v>0.507312322</v>
      </c>
      <c r="N4" t="s">
        <v>117</v>
      </c>
      <c r="O4" t="s">
        <v>59</v>
      </c>
    </row>
    <row r="5" spans="1:15" ht="12.75">
      <c r="A5" t="s">
        <v>111</v>
      </c>
      <c r="B5">
        <v>0.1431126011</v>
      </c>
      <c r="C5">
        <v>0.1018593796</v>
      </c>
      <c r="D5">
        <v>0.2010734472</v>
      </c>
      <c r="E5">
        <v>0.0252450669</v>
      </c>
      <c r="F5">
        <v>0.1393728223</v>
      </c>
      <c r="G5">
        <v>0.0204435177</v>
      </c>
      <c r="H5">
        <v>-0.3882</v>
      </c>
      <c r="I5">
        <v>-0.7283</v>
      </c>
      <c r="J5">
        <v>-0.0482</v>
      </c>
      <c r="K5">
        <v>0.678268711</v>
      </c>
      <c r="L5">
        <v>0.4827529484</v>
      </c>
      <c r="M5">
        <v>0.9529686891</v>
      </c>
      <c r="N5" t="s">
        <v>59</v>
      </c>
      <c r="O5" t="s">
        <v>59</v>
      </c>
    </row>
    <row r="6" spans="1:15" ht="12.75">
      <c r="A6" t="s">
        <v>112</v>
      </c>
      <c r="B6">
        <v>0.3318863869</v>
      </c>
      <c r="C6">
        <v>0.2420343383</v>
      </c>
      <c r="D6">
        <v>0.4550948207</v>
      </c>
      <c r="E6">
        <v>0.0049244713</v>
      </c>
      <c r="F6">
        <v>0.3243243243</v>
      </c>
      <c r="G6">
        <v>0.0384793782</v>
      </c>
      <c r="H6">
        <v>0.4529</v>
      </c>
      <c r="I6">
        <v>0.1372</v>
      </c>
      <c r="J6">
        <v>0.7687</v>
      </c>
      <c r="K6">
        <v>1.5729443116</v>
      </c>
      <c r="L6">
        <v>1.1470989793</v>
      </c>
      <c r="M6">
        <v>2.1568790942</v>
      </c>
      <c r="N6" t="s">
        <v>117</v>
      </c>
      <c r="O6" t="s">
        <v>59</v>
      </c>
    </row>
    <row r="7" spans="1:15" ht="12.75">
      <c r="A7" t="s">
        <v>113</v>
      </c>
      <c r="B7">
        <v>0.2429737822</v>
      </c>
      <c r="C7">
        <v>0.2006771941</v>
      </c>
      <c r="D7">
        <v>0.2941851916</v>
      </c>
      <c r="E7">
        <v>0.1481558331</v>
      </c>
      <c r="F7">
        <v>0.244612069</v>
      </c>
      <c r="G7">
        <v>0.014110746</v>
      </c>
      <c r="H7">
        <v>0.1411</v>
      </c>
      <c r="I7">
        <v>-0.0501</v>
      </c>
      <c r="J7">
        <v>0.3324</v>
      </c>
      <c r="K7">
        <v>1.1515513851</v>
      </c>
      <c r="L7">
        <v>0.9510906848</v>
      </c>
      <c r="M7">
        <v>1.394263043</v>
      </c>
      <c r="N7" t="s">
        <v>59</v>
      </c>
      <c r="O7" t="s">
        <v>59</v>
      </c>
    </row>
    <row r="8" spans="1:15" ht="12.75">
      <c r="A8" t="s">
        <v>114</v>
      </c>
      <c r="B8">
        <v>0.1346328581</v>
      </c>
      <c r="C8">
        <v>0.0967311152</v>
      </c>
      <c r="D8">
        <v>0.1873854803</v>
      </c>
      <c r="E8">
        <v>0.0077332858</v>
      </c>
      <c r="F8">
        <v>0.1360759494</v>
      </c>
      <c r="G8">
        <v>0.0192878992</v>
      </c>
      <c r="H8">
        <v>-0.4493</v>
      </c>
      <c r="I8">
        <v>-0.7799</v>
      </c>
      <c r="J8">
        <v>-0.1187</v>
      </c>
      <c r="K8">
        <v>0.6380797668</v>
      </c>
      <c r="L8">
        <v>0.4584480217</v>
      </c>
      <c r="M8">
        <v>0.8880958572</v>
      </c>
      <c r="N8" t="s">
        <v>117</v>
      </c>
      <c r="O8" t="s">
        <v>59</v>
      </c>
    </row>
    <row r="9" spans="1:15" ht="12.75">
      <c r="A9" t="s">
        <v>115</v>
      </c>
      <c r="B9">
        <v>0.3880763649</v>
      </c>
      <c r="C9">
        <v>0.2961940982</v>
      </c>
      <c r="D9">
        <v>0.508461397</v>
      </c>
      <c r="E9" s="4">
        <v>9.854251E-06</v>
      </c>
      <c r="F9">
        <v>0.380952381</v>
      </c>
      <c r="G9">
        <v>0.0353237232</v>
      </c>
      <c r="H9">
        <v>0.6094</v>
      </c>
      <c r="I9">
        <v>0.3392</v>
      </c>
      <c r="J9">
        <v>0.8795</v>
      </c>
      <c r="K9">
        <v>1.8392514267</v>
      </c>
      <c r="L9">
        <v>1.403784067</v>
      </c>
      <c r="M9">
        <v>2.4098049624</v>
      </c>
      <c r="N9" t="s">
        <v>117</v>
      </c>
      <c r="O9" t="s">
        <v>59</v>
      </c>
    </row>
    <row r="10" spans="1:15" ht="12.75">
      <c r="A10" t="s">
        <v>116</v>
      </c>
      <c r="B10">
        <v>0.2909846426</v>
      </c>
      <c r="C10">
        <v>0.2068891259</v>
      </c>
      <c r="D10">
        <v>0.4092629899</v>
      </c>
      <c r="E10">
        <v>0.0647484937</v>
      </c>
      <c r="F10">
        <v>0.2962962963</v>
      </c>
      <c r="G10">
        <v>0.0392998729</v>
      </c>
      <c r="H10">
        <v>0.3214</v>
      </c>
      <c r="I10">
        <v>-0.0197</v>
      </c>
      <c r="J10">
        <v>0.6625</v>
      </c>
      <c r="K10">
        <v>1.3790943421</v>
      </c>
      <c r="L10">
        <v>0.9805315511</v>
      </c>
      <c r="M10">
        <v>1.939663443</v>
      </c>
      <c r="N10" t="s">
        <v>59</v>
      </c>
      <c r="O10" t="s">
        <v>59</v>
      </c>
    </row>
    <row r="11" spans="1:15" ht="12.75">
      <c r="A11" t="s">
        <v>15</v>
      </c>
      <c r="B11">
        <v>0.2109969084</v>
      </c>
      <c r="C11" t="s">
        <v>59</v>
      </c>
      <c r="D11" t="s">
        <v>59</v>
      </c>
      <c r="E11" t="s">
        <v>59</v>
      </c>
      <c r="F11">
        <v>0.210571185</v>
      </c>
      <c r="G11">
        <v>0.0084176711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2009-05-14T16:05:24Z</cp:lastPrinted>
  <dcterms:created xsi:type="dcterms:W3CDTF">2006-01-23T20:42:54Z</dcterms:created>
  <dcterms:modified xsi:type="dcterms:W3CDTF">2010-05-10T20:41:31Z</dcterms:modified>
  <cp:category/>
  <cp:version/>
  <cp:contentType/>
  <cp:contentStatus/>
</cp:coreProperties>
</file>