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<sst xmlns="http://schemas.openxmlformats.org/spreadsheetml/2006/main" count="410" uniqueCount="161">
  <si>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</si>
  <si>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</si>
  <si>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</si>
  <si>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</si>
  <si>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</si>
  <si>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</si>
  <si>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</si>
  <si>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</si>
  <si>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</si>
  <si>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</si>
  <si>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</si>
  <si>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</si>
  <si>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</si>
  <si>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</si>
  <si>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</si>
  <si>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</si>
  <si>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</si>
  <si>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</si>
  <si>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</si>
  <si>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</si>
  <si>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</si>
  <si>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</si>
  <si>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</si>
  <si>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</si>
  <si>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</si>
  <si>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</si>
  <si>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</si>
  <si>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</si>
  <si>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</si>
  <si>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</si>
  <si>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</si>
  <si>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</si>
  <si>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</si>
  <si>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</si>
  <si>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</si>
  <si>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</si>
  <si>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</si>
  <si>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</si>
  <si>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</si>
  <si>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</si>
  <si>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</si>
  <si>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</si>
  <si>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</si>
  <si>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</si>
  <si>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</si>
  <si>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</si>
  <si>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</si>
  <si>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</si>
  <si>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</si>
  <si>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</si>
  <si>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</si>
  <si>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</si>
  <si>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</si>
  <si>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</si>
  <si>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</si>
  <si>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</si>
  <si>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</si>
  <si>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</si>
  <si>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</si>
  <si>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</si>
  <si>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</si>
  <si>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</si>
  <si>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</si>
  <si>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</si>
  <si>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</si>
  <si>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</si>
  <si>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</si>
  <si>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</si>
  <si>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</si>
  <si>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</si>
  <si>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</si>
  <si>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</si>
  <si>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</si>
  <si>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</si>
  <si>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</si>
  <si>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</si>
  <si>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</si>
  <si>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</si>
  <si>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</si>
  <si>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</si>
  <si>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</si>
  <si>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</si>
  <si>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</si>
  <si>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</si>
  <si>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</si>
  <si>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</si>
  <si>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</si>
  <si>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</si>
  <si>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</si>
  <si>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</si>
  <si>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</si>
  <si>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</si>
  <si>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</si>
  <si>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</si>
  <si>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</si>
  <si>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</si>
  <si>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</si>
  <si>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</si>
  <si>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</si>
  <si>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</si>
  <si>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</si>
  <si>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</si>
  <si>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</si>
  <si>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</si>
  <si>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</si>
  <si>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</si>
  <si>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</si>
  <si>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</si>
  <si>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</si>
  <si>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</si>
  <si>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</si>
  <si>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</si>
  <si>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</si>
  <si>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</si>
  <si>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</si>
  <si>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</si>
  <si>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</si>
  <si>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</si>
  <si>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</si>
  <si>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</si>
  <si>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</si>
  <si>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</si>
  <si>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</si>
  <si>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</si>
  <si>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</si>
  <si>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</si>
  <si>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</si>
  <si>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</si>
  <si>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</si>
  <si>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</si>
  <si>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</si>
  <si>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</si>
  <si>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</si>
  <si>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</si>
  <si>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</si>
  <si>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</si>
  <si>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</si>
  <si>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</si>
  <si>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</si>
  <si>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</si>
  <si>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</si>
  <si>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</si>
  <si>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</si>
  <si>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</si>
  <si>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</si>
  <si>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</si>
  <si>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</si>
  <si>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</si>
  <si>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</si>
  <si>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Metis_rate_ratio</t>
  </si>
  <si>
    <t>Other_rate_ratio</t>
  </si>
  <si>
    <t>Others</t>
  </si>
  <si>
    <t>Percent (%)</t>
  </si>
  <si>
    <t>Crude and Adjusted Prevalence of Children in Care by RHA, 2004/05-2006/07, proportion of children age 0-17</t>
  </si>
  <si>
    <t>Crude and Adjusted Prevalence of Children in Care by Metis Region, 2004/05-2006/07, proportion of Metis children age 0-17</t>
  </si>
  <si>
    <t>Prevalence of Children in Care</t>
  </si>
  <si>
    <t>Children in Care</t>
  </si>
  <si>
    <t>N=927</t>
  </si>
  <si>
    <t>N=8,729</t>
  </si>
  <si>
    <t>Source: MCHP/MMF, 2009</t>
  </si>
  <si>
    <t>Appendix Table 2.85: Prevalence of Children in Care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</si>
</sst>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10" fillId="0" borderId="0" xfId="0" applyFont="1" applyAlignment="1">
      <alignment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5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17" xfId="0" applyNumberFormat="1" applyFont="1" applyFill="1" applyBorder="1" applyAlignment="1" quotePrefix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15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 quotePrefix="1">
      <alignment horizontal="center"/>
    </xf>
    <xf numFmtId="2" fontId="10" fillId="33" borderId="15" xfId="0" applyNumberFormat="1" applyFont="1" applyFill="1" applyBorder="1" applyAlignment="1" quotePrefix="1">
      <alignment horizontal="center"/>
    </xf>
    <xf numFmtId="2" fontId="10" fillId="0" borderId="17" xfId="0" applyNumberFormat="1" applyFont="1" applyFill="1" applyBorder="1" applyAlignment="1" quotePrefix="1">
      <alignment horizontal="center"/>
    </xf>
    <xf numFmtId="2" fontId="10" fillId="33" borderId="15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3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16"/>
          <c:w val="0.98025"/>
          <c:h val="0.7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(m,o)</c:v>
                </c:pt>
                <c:pt idx="2">
                  <c:v>Assiniboine (o)</c:v>
                </c:pt>
                <c:pt idx="3">
                  <c:v>Brandon (m,o)</c:v>
                </c:pt>
                <c:pt idx="4">
                  <c:v>Winnipeg (m,d)</c:v>
                </c:pt>
                <c:pt idx="5">
                  <c:v>Interlake (m,d)</c:v>
                </c:pt>
                <c:pt idx="6">
                  <c:v>North Eastman (o,d)</c:v>
                </c:pt>
                <c:pt idx="7">
                  <c:v>Parkland (m,o,d)</c:v>
                </c:pt>
                <c:pt idx="8">
                  <c:v>Churchill (o)</c:v>
                </c:pt>
                <c:pt idx="9">
                  <c:v>Nor-Man (o)</c:v>
                </c:pt>
                <c:pt idx="10">
                  <c:v>Burntwood (o,d)</c:v>
                </c:pt>
                <c:pt idx="12">
                  <c:v>Rural South (m,o)</c:v>
                </c:pt>
                <c:pt idx="13">
                  <c:v>Mid (m,o,d)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0.0410312775</c:v>
                </c:pt>
                <c:pt idx="1">
                  <c:v>0.0410312775</c:v>
                </c:pt>
                <c:pt idx="2">
                  <c:v>0.0410312775</c:v>
                </c:pt>
                <c:pt idx="3">
                  <c:v>0.0410312775</c:v>
                </c:pt>
                <c:pt idx="4">
                  <c:v>0.0410312775</c:v>
                </c:pt>
                <c:pt idx="5">
                  <c:v>0.0410312775</c:v>
                </c:pt>
                <c:pt idx="6">
                  <c:v>0.0410312775</c:v>
                </c:pt>
                <c:pt idx="7">
                  <c:v>0.0410312775</c:v>
                </c:pt>
                <c:pt idx="8">
                  <c:v>0.0410312775</c:v>
                </c:pt>
                <c:pt idx="9">
                  <c:v>0.0410312775</c:v>
                </c:pt>
                <c:pt idx="10">
                  <c:v>0.0410312775</c:v>
                </c:pt>
                <c:pt idx="12">
                  <c:v>0.0410312775</c:v>
                </c:pt>
                <c:pt idx="13">
                  <c:v>0.0410312775</c:v>
                </c:pt>
                <c:pt idx="14">
                  <c:v>0.0410312775</c:v>
                </c:pt>
                <c:pt idx="15">
                  <c:v>0.0410312775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(m,o)</c:v>
                </c:pt>
                <c:pt idx="2">
                  <c:v>Assiniboine (o)</c:v>
                </c:pt>
                <c:pt idx="3">
                  <c:v>Brandon (m,o)</c:v>
                </c:pt>
                <c:pt idx="4">
                  <c:v>Winnipeg (m,d)</c:v>
                </c:pt>
                <c:pt idx="5">
                  <c:v>Interlake (m,d)</c:v>
                </c:pt>
                <c:pt idx="6">
                  <c:v>North Eastman (o,d)</c:v>
                </c:pt>
                <c:pt idx="7">
                  <c:v>Parkland (m,o,d)</c:v>
                </c:pt>
                <c:pt idx="8">
                  <c:v>Churchill (o)</c:v>
                </c:pt>
                <c:pt idx="9">
                  <c:v>Nor-Man (o)</c:v>
                </c:pt>
                <c:pt idx="10">
                  <c:v>Burntwood (o,d)</c:v>
                </c:pt>
                <c:pt idx="12">
                  <c:v>Rural South (m,o)</c:v>
                </c:pt>
                <c:pt idx="13">
                  <c:v>Mid (m,o,d)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0.0098401159</c:v>
                </c:pt>
                <c:pt idx="1">
                  <c:v>0.0232721208</c:v>
                </c:pt>
                <c:pt idx="2">
                  <c:v>0.022159291</c:v>
                </c:pt>
                <c:pt idx="3">
                  <c:v>0.0617999254</c:v>
                </c:pt>
                <c:pt idx="4">
                  <c:v>0.0551845192</c:v>
                </c:pt>
                <c:pt idx="5">
                  <c:v>0.0195287195</c:v>
                </c:pt>
                <c:pt idx="6">
                  <c:v>0.0485640646</c:v>
                </c:pt>
                <c:pt idx="7">
                  <c:v>0.0284100491</c:v>
                </c:pt>
                <c:pt idx="8">
                  <c:v>0.0921911114</c:v>
                </c:pt>
                <c:pt idx="9">
                  <c:v>0.0323177061</c:v>
                </c:pt>
                <c:pt idx="10">
                  <c:v>0.0514982067</c:v>
                </c:pt>
                <c:pt idx="12">
                  <c:v>0.0173139958</c:v>
                </c:pt>
                <c:pt idx="13">
                  <c:v>0.0281308834</c:v>
                </c:pt>
                <c:pt idx="14">
                  <c:v>0.0436934822</c:v>
                </c:pt>
                <c:pt idx="15">
                  <c:v>0.0410312775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(m,o)</c:v>
                </c:pt>
                <c:pt idx="2">
                  <c:v>Assiniboine (o)</c:v>
                </c:pt>
                <c:pt idx="3">
                  <c:v>Brandon (m,o)</c:v>
                </c:pt>
                <c:pt idx="4">
                  <c:v>Winnipeg (m,d)</c:v>
                </c:pt>
                <c:pt idx="5">
                  <c:v>Interlake (m,d)</c:v>
                </c:pt>
                <c:pt idx="6">
                  <c:v>North Eastman (o,d)</c:v>
                </c:pt>
                <c:pt idx="7">
                  <c:v>Parkland (m,o,d)</c:v>
                </c:pt>
                <c:pt idx="8">
                  <c:v>Churchill (o)</c:v>
                </c:pt>
                <c:pt idx="9">
                  <c:v>Nor-Man (o)</c:v>
                </c:pt>
                <c:pt idx="10">
                  <c:v>Burntwood (o,d)</c:v>
                </c:pt>
                <c:pt idx="12">
                  <c:v>Rural South (m,o)</c:v>
                </c:pt>
                <c:pt idx="13">
                  <c:v>Mid (m,o,d)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0.0108975697</c:v>
                </c:pt>
                <c:pt idx="1">
                  <c:v>0.0188668319</c:v>
                </c:pt>
                <c:pt idx="2">
                  <c:v>0.0257803677</c:v>
                </c:pt>
                <c:pt idx="3">
                  <c:v>0.051251817</c:v>
                </c:pt>
                <c:pt idx="4">
                  <c:v>0.0317817355</c:v>
                </c:pt>
                <c:pt idx="5">
                  <c:v>0.0333244639</c:v>
                </c:pt>
                <c:pt idx="6">
                  <c:v>0.0798385912</c:v>
                </c:pt>
                <c:pt idx="7">
                  <c:v>0.019485844</c:v>
                </c:pt>
                <c:pt idx="8">
                  <c:v>0.0818096449</c:v>
                </c:pt>
                <c:pt idx="9">
                  <c:v>0.0412086729</c:v>
                </c:pt>
                <c:pt idx="10">
                  <c:v>0.06608208</c:v>
                </c:pt>
                <c:pt idx="12">
                  <c:v>0.0184265687</c:v>
                </c:pt>
                <c:pt idx="13">
                  <c:v>0.042730707</c:v>
                </c:pt>
                <c:pt idx="14">
                  <c:v>0.0595750323</c:v>
                </c:pt>
                <c:pt idx="15">
                  <c:v>0.0334452133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(m,o)</c:v>
                </c:pt>
                <c:pt idx="2">
                  <c:v>Assiniboine (o)</c:v>
                </c:pt>
                <c:pt idx="3">
                  <c:v>Brandon (m,o)</c:v>
                </c:pt>
                <c:pt idx="4">
                  <c:v>Winnipeg (m,d)</c:v>
                </c:pt>
                <c:pt idx="5">
                  <c:v>Interlake (m,d)</c:v>
                </c:pt>
                <c:pt idx="6">
                  <c:v>North Eastman (o,d)</c:v>
                </c:pt>
                <c:pt idx="7">
                  <c:v>Parkland (m,o,d)</c:v>
                </c:pt>
                <c:pt idx="8">
                  <c:v>Churchill (o)</c:v>
                </c:pt>
                <c:pt idx="9">
                  <c:v>Nor-Man (o)</c:v>
                </c:pt>
                <c:pt idx="10">
                  <c:v>Burntwood (o,d)</c:v>
                </c:pt>
                <c:pt idx="12">
                  <c:v>Rural South (m,o)</c:v>
                </c:pt>
                <c:pt idx="13">
                  <c:v>Mid (m,o,d)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0.0334452133</c:v>
                </c:pt>
                <c:pt idx="1">
                  <c:v>0.0334452133</c:v>
                </c:pt>
                <c:pt idx="2">
                  <c:v>0.0334452133</c:v>
                </c:pt>
                <c:pt idx="3">
                  <c:v>0.0334452133</c:v>
                </c:pt>
                <c:pt idx="4">
                  <c:v>0.0334452133</c:v>
                </c:pt>
                <c:pt idx="5">
                  <c:v>0.0334452133</c:v>
                </c:pt>
                <c:pt idx="6">
                  <c:v>0.0334452133</c:v>
                </c:pt>
                <c:pt idx="7">
                  <c:v>0.0334452133</c:v>
                </c:pt>
                <c:pt idx="8">
                  <c:v>0.0334452133</c:v>
                </c:pt>
                <c:pt idx="9">
                  <c:v>0.0334452133</c:v>
                </c:pt>
                <c:pt idx="10">
                  <c:v>0.0334452133</c:v>
                </c:pt>
                <c:pt idx="12">
                  <c:v>0.0334452133</c:v>
                </c:pt>
                <c:pt idx="13">
                  <c:v>0.0334452133</c:v>
                </c:pt>
                <c:pt idx="14">
                  <c:v>0.0334452133</c:v>
                </c:pt>
                <c:pt idx="15">
                  <c:v>0.0334452133</c:v>
                </c:pt>
              </c:numCache>
            </c:numRef>
          </c:val>
        </c:ser>
        <c:gapWidth val="0"/>
        <c:axId val="6543811"/>
        <c:axId val="58894300"/>
      </c:barChart>
      <c:catAx>
        <c:axId val="65438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894300"/>
        <c:crosses val="autoZero"/>
        <c:auto val="1"/>
        <c:lblOffset val="100"/>
        <c:tickLblSkip val="1"/>
        <c:noMultiLvlLbl val="0"/>
      </c:catAx>
      <c:valAx>
        <c:axId val="58894300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43811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375"/>
          <c:y val="0.152"/>
          <c:w val="0.327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95"/>
          <c:w val="0.9815"/>
          <c:h val="0.7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(o,d)</c:v>
                </c:pt>
                <c:pt idx="2">
                  <c:v>St. Boniface (m,o)</c:v>
                </c:pt>
                <c:pt idx="3">
                  <c:v>St. Vital (m,o)</c:v>
                </c:pt>
                <c:pt idx="4">
                  <c:v>Transcona (o,s)</c:v>
                </c:pt>
                <c:pt idx="5">
                  <c:v>River Heights (o,d)</c:v>
                </c:pt>
                <c:pt idx="6">
                  <c:v>River East (o,d)</c:v>
                </c:pt>
                <c:pt idx="7">
                  <c:v>Seven Oaks (o,d)</c:v>
                </c:pt>
                <c:pt idx="8">
                  <c:v>St. James - Assiniboia (m,o)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0.0410312775</c:v>
                </c:pt>
                <c:pt idx="1">
                  <c:v>0.0410312775</c:v>
                </c:pt>
                <c:pt idx="2">
                  <c:v>0.0410312775</c:v>
                </c:pt>
                <c:pt idx="3">
                  <c:v>0.0410312775</c:v>
                </c:pt>
                <c:pt idx="4">
                  <c:v>0.0410312775</c:v>
                </c:pt>
                <c:pt idx="5">
                  <c:v>0.0410312775</c:v>
                </c:pt>
                <c:pt idx="6">
                  <c:v>0.0410312775</c:v>
                </c:pt>
                <c:pt idx="7">
                  <c:v>0.0410312775</c:v>
                </c:pt>
                <c:pt idx="8">
                  <c:v>0.0410312775</c:v>
                </c:pt>
                <c:pt idx="9">
                  <c:v>0.0410312775</c:v>
                </c:pt>
                <c:pt idx="10">
                  <c:v>0.0410312775</c:v>
                </c:pt>
                <c:pt idx="11">
                  <c:v>0.0410312775</c:v>
                </c:pt>
                <c:pt idx="13">
                  <c:v>0.0410312775</c:v>
                </c:pt>
                <c:pt idx="14">
                  <c:v>0.0410312775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(o,d)</c:v>
                </c:pt>
                <c:pt idx="2">
                  <c:v>St. Boniface (m,o)</c:v>
                </c:pt>
                <c:pt idx="3">
                  <c:v>St. Vital (m,o)</c:v>
                </c:pt>
                <c:pt idx="4">
                  <c:v>Transcona (o,s)</c:v>
                </c:pt>
                <c:pt idx="5">
                  <c:v>River Heights (o,d)</c:v>
                </c:pt>
                <c:pt idx="6">
                  <c:v>River East (o,d)</c:v>
                </c:pt>
                <c:pt idx="7">
                  <c:v>Seven Oaks (o,d)</c:v>
                </c:pt>
                <c:pt idx="8">
                  <c:v>St. James - Assiniboia (m,o)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0.0326450302</c:v>
                </c:pt>
                <c:pt idx="1">
                  <c:v>0.044116421</c:v>
                </c:pt>
                <c:pt idx="2">
                  <c:v>0.0135307226</c:v>
                </c:pt>
                <c:pt idx="3">
                  <c:v>0.0164077307</c:v>
                </c:pt>
                <c:pt idx="4">
                  <c:v>0</c:v>
                </c:pt>
                <c:pt idx="5">
                  <c:v>0.0300409853</c:v>
                </c:pt>
                <c:pt idx="6">
                  <c:v>0.0277970097</c:v>
                </c:pt>
                <c:pt idx="7">
                  <c:v>0.0243877545</c:v>
                </c:pt>
                <c:pt idx="8">
                  <c:v>0.0114759079</c:v>
                </c:pt>
                <c:pt idx="9">
                  <c:v>0.054656517</c:v>
                </c:pt>
                <c:pt idx="10">
                  <c:v>0.153418505</c:v>
                </c:pt>
                <c:pt idx="11">
                  <c:v>0.1469535741</c:v>
                </c:pt>
                <c:pt idx="13">
                  <c:v>0.0551845192</c:v>
                </c:pt>
                <c:pt idx="14">
                  <c:v>0.0410312775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(o,d)</c:v>
                </c:pt>
                <c:pt idx="2">
                  <c:v>St. Boniface (m,o)</c:v>
                </c:pt>
                <c:pt idx="3">
                  <c:v>St. Vital (m,o)</c:v>
                </c:pt>
                <c:pt idx="4">
                  <c:v>Transcona (o,s)</c:v>
                </c:pt>
                <c:pt idx="5">
                  <c:v>River Heights (o,d)</c:v>
                </c:pt>
                <c:pt idx="6">
                  <c:v>River East (o,d)</c:v>
                </c:pt>
                <c:pt idx="7">
                  <c:v>Seven Oaks (o,d)</c:v>
                </c:pt>
                <c:pt idx="8">
                  <c:v>St. James - Assiniboia (m,o)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0.0075295672</c:v>
                </c:pt>
                <c:pt idx="1">
                  <c:v>0.0103447791</c:v>
                </c:pt>
                <c:pt idx="2">
                  <c:v>0.0110261225</c:v>
                </c:pt>
                <c:pt idx="3">
                  <c:v>0.0114239296</c:v>
                </c:pt>
                <c:pt idx="4">
                  <c:v>0.0105080706</c:v>
                </c:pt>
                <c:pt idx="5">
                  <c:v>0.0144094185</c:v>
                </c:pt>
                <c:pt idx="6">
                  <c:v>0.0156731924</c:v>
                </c:pt>
                <c:pt idx="7">
                  <c:v>0.0109058777</c:v>
                </c:pt>
                <c:pt idx="8">
                  <c:v>0.013483017</c:v>
                </c:pt>
                <c:pt idx="9">
                  <c:v>0.0358839793</c:v>
                </c:pt>
                <c:pt idx="10">
                  <c:v>0.1143602336</c:v>
                </c:pt>
                <c:pt idx="11">
                  <c:v>0.1050855888</c:v>
                </c:pt>
                <c:pt idx="13">
                  <c:v>0.0317817355</c:v>
                </c:pt>
                <c:pt idx="14">
                  <c:v>0.0334452133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(o,d)</c:v>
                </c:pt>
                <c:pt idx="2">
                  <c:v>St. Boniface (m,o)</c:v>
                </c:pt>
                <c:pt idx="3">
                  <c:v>St. Vital (m,o)</c:v>
                </c:pt>
                <c:pt idx="4">
                  <c:v>Transcona (o,s)</c:v>
                </c:pt>
                <c:pt idx="5">
                  <c:v>River Heights (o,d)</c:v>
                </c:pt>
                <c:pt idx="6">
                  <c:v>River East (o,d)</c:v>
                </c:pt>
                <c:pt idx="7">
                  <c:v>Seven Oaks (o,d)</c:v>
                </c:pt>
                <c:pt idx="8">
                  <c:v>St. James - Assiniboia (m,o)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0.0334452133</c:v>
                </c:pt>
                <c:pt idx="1">
                  <c:v>0.0334452133</c:v>
                </c:pt>
                <c:pt idx="2">
                  <c:v>0.0334452133</c:v>
                </c:pt>
                <c:pt idx="3">
                  <c:v>0.0334452133</c:v>
                </c:pt>
                <c:pt idx="4">
                  <c:v>0.0334452133</c:v>
                </c:pt>
                <c:pt idx="5">
                  <c:v>0.0334452133</c:v>
                </c:pt>
                <c:pt idx="6">
                  <c:v>0.0334452133</c:v>
                </c:pt>
                <c:pt idx="7">
                  <c:v>0.0334452133</c:v>
                </c:pt>
                <c:pt idx="8">
                  <c:v>0.0334452133</c:v>
                </c:pt>
                <c:pt idx="9">
                  <c:v>0.0334452133</c:v>
                </c:pt>
                <c:pt idx="10">
                  <c:v>0.0334452133</c:v>
                </c:pt>
                <c:pt idx="11">
                  <c:v>0.0334452133</c:v>
                </c:pt>
                <c:pt idx="13">
                  <c:v>0.0334452133</c:v>
                </c:pt>
                <c:pt idx="14">
                  <c:v>0.0334452133</c:v>
                </c:pt>
              </c:numCache>
            </c:numRef>
          </c:val>
        </c:ser>
        <c:gapWidth val="0"/>
        <c:axId val="60286653"/>
        <c:axId val="5708966"/>
      </c:barChart>
      <c:catAx>
        <c:axId val="602866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08966"/>
        <c:crosses val="autoZero"/>
        <c:auto val="1"/>
        <c:lblOffset val="100"/>
        <c:tickLblSkip val="1"/>
        <c:noMultiLvlLbl val="0"/>
      </c:catAx>
      <c:valAx>
        <c:axId val="5708966"/>
        <c:scaling>
          <c:orientation val="minMax"/>
          <c:max val="0.2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286653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9"/>
          <c:y val="0.1155"/>
          <c:w val="0.325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275"/>
          <c:w val="0.97825"/>
          <c:h val="0.75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 (m)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0.040998942</c:v>
                </c:pt>
                <c:pt idx="1">
                  <c:v>0.040998942</c:v>
                </c:pt>
                <c:pt idx="2">
                  <c:v>0.040998942</c:v>
                </c:pt>
                <c:pt idx="3">
                  <c:v>0.040998942</c:v>
                </c:pt>
                <c:pt idx="4">
                  <c:v>0.040998942</c:v>
                </c:pt>
                <c:pt idx="5">
                  <c:v>0.040998942</c:v>
                </c:pt>
                <c:pt idx="6">
                  <c:v>0.040998942</c:v>
                </c:pt>
                <c:pt idx="8">
                  <c:v>0.040998942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 (m)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0.0239814714</c:v>
                </c:pt>
                <c:pt idx="1">
                  <c:v>0.0197886368</c:v>
                </c:pt>
                <c:pt idx="2">
                  <c:v>0.0322314582</c:v>
                </c:pt>
                <c:pt idx="3">
                  <c:v>0.0551825089</c:v>
                </c:pt>
                <c:pt idx="4">
                  <c:v>0.0332644507</c:v>
                </c:pt>
                <c:pt idx="5">
                  <c:v>0.0289433503</c:v>
                </c:pt>
                <c:pt idx="6">
                  <c:v>0.0531612814</c:v>
                </c:pt>
                <c:pt idx="8">
                  <c:v>0.040998942</c:v>
                </c:pt>
              </c:numCache>
            </c:numRef>
          </c:val>
        </c:ser>
        <c:axId val="51380695"/>
        <c:axId val="59773072"/>
      </c:barChart>
      <c:catAx>
        <c:axId val="51380695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773072"/>
        <c:crosses val="autoZero"/>
        <c:auto val="1"/>
        <c:lblOffset val="100"/>
        <c:tickLblSkip val="1"/>
        <c:noMultiLvlLbl val="0"/>
      </c:catAx>
      <c:valAx>
        <c:axId val="59773072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380695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5"/>
          <c:y val="0.1562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75"/>
          <c:w val="0.9765"/>
          <c:h val="0.7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(m,o)</c:v>
                </c:pt>
                <c:pt idx="1">
                  <c:v>Mid (m,o,d)</c:v>
                </c:pt>
                <c:pt idx="2">
                  <c:v>North (o,d)</c:v>
                </c:pt>
                <c:pt idx="3">
                  <c:v>Winnipeg (m,d)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0.0410312775</c:v>
                </c:pt>
                <c:pt idx="1">
                  <c:v>0.0410312775</c:v>
                </c:pt>
                <c:pt idx="2">
                  <c:v>0.0410312775</c:v>
                </c:pt>
                <c:pt idx="3">
                  <c:v>0.0410312775</c:v>
                </c:pt>
                <c:pt idx="4">
                  <c:v>0.0410312775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(m,o)</c:v>
                </c:pt>
                <c:pt idx="1">
                  <c:v>Mid (m,o,d)</c:v>
                </c:pt>
                <c:pt idx="2">
                  <c:v>North (o,d)</c:v>
                </c:pt>
                <c:pt idx="3">
                  <c:v>Winnipeg (m,d)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0.0173139958</c:v>
                </c:pt>
                <c:pt idx="1">
                  <c:v>0.0281308834</c:v>
                </c:pt>
                <c:pt idx="2">
                  <c:v>0.0436934822</c:v>
                </c:pt>
                <c:pt idx="3">
                  <c:v>0.0551845192</c:v>
                </c:pt>
                <c:pt idx="4">
                  <c:v>0.0410312775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(m,o)</c:v>
                </c:pt>
                <c:pt idx="1">
                  <c:v>Mid (m,o,d)</c:v>
                </c:pt>
                <c:pt idx="2">
                  <c:v>North (o,d)</c:v>
                </c:pt>
                <c:pt idx="3">
                  <c:v>Winnipeg (m,d)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0.0184265687</c:v>
                </c:pt>
                <c:pt idx="1">
                  <c:v>0.042730707</c:v>
                </c:pt>
                <c:pt idx="2">
                  <c:v>0.0595750323</c:v>
                </c:pt>
                <c:pt idx="3">
                  <c:v>0.0317817355</c:v>
                </c:pt>
                <c:pt idx="4">
                  <c:v>0.0334452133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(m,o)</c:v>
                </c:pt>
                <c:pt idx="1">
                  <c:v>Mid (m,o,d)</c:v>
                </c:pt>
                <c:pt idx="2">
                  <c:v>North (o,d)</c:v>
                </c:pt>
                <c:pt idx="3">
                  <c:v>Winnipeg (m,d)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0.0334452133</c:v>
                </c:pt>
                <c:pt idx="1">
                  <c:v>0.0334452133</c:v>
                </c:pt>
                <c:pt idx="2">
                  <c:v>0.0334452133</c:v>
                </c:pt>
                <c:pt idx="3">
                  <c:v>0.0334452133</c:v>
                </c:pt>
                <c:pt idx="4">
                  <c:v>0.0334452133</c:v>
                </c:pt>
              </c:numCache>
            </c:numRef>
          </c:val>
        </c:ser>
        <c:axId val="1086737"/>
        <c:axId val="9780634"/>
      </c:barChart>
      <c:catAx>
        <c:axId val="10867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780634"/>
        <c:crosses val="autoZero"/>
        <c:auto val="1"/>
        <c:lblOffset val="100"/>
        <c:tickLblSkip val="1"/>
        <c:noMultiLvlLbl val="0"/>
      </c:catAx>
      <c:valAx>
        <c:axId val="9780634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086737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725"/>
          <c:y val="0.15"/>
          <c:w val="0.3237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0.878</cdr:y>
    </cdr:from>
    <cdr:to>
      <cdr:x>0.988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542925" y="3981450"/>
          <a:ext cx="509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0.7725</cdr:x>
      <cdr:y>0.968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10075" y="4391025"/>
          <a:ext cx="12763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2009 </a:t>
          </a:r>
        </a:p>
      </cdr:txBody>
    </cdr:sp>
  </cdr:relSizeAnchor>
  <cdr:relSizeAnchor xmlns:cdr="http://schemas.openxmlformats.org/drawingml/2006/chartDrawing">
    <cdr:from>
      <cdr:x>0.00225</cdr:x>
      <cdr:y>0</cdr:y>
    </cdr:from>
    <cdr:to>
      <cdr:x>0.99625</cdr:x>
      <cdr:y>0.1265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16.8.1: Prevalence of Children in Care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RHA,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children aged 0-17 in foster care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0.10325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16.8.3: Prevalence of Children in Care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children aged 0-17 in foster care</a:t>
          </a:r>
        </a:p>
      </cdr:txBody>
    </cdr:sp>
  </cdr:relSizeAnchor>
  <cdr:relSizeAnchor xmlns:cdr="http://schemas.openxmlformats.org/drawingml/2006/chartDrawing">
    <cdr:from>
      <cdr:x>0.11625</cdr:x>
      <cdr:y>0.90775</cdr:y>
    </cdr:from>
    <cdr:to>
      <cdr:x>0.99725</cdr:x>
      <cdr:y>1</cdr:y>
    </cdr:to>
    <cdr:sp>
      <cdr:nvSpPr>
        <cdr:cNvPr id="2" name="Text Box 9"/>
        <cdr:cNvSpPr txBox="1">
          <a:spLocks noChangeArrowheads="1"/>
        </cdr:cNvSpPr>
      </cdr:nvSpPr>
      <cdr:spPr>
        <a:xfrm>
          <a:off x="657225" y="4953000"/>
          <a:ext cx="50387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0.94425</cdr:x>
      <cdr:y>0.65925</cdr:y>
    </cdr:from>
    <cdr:to>
      <cdr:x>0.99825</cdr:x>
      <cdr:y>0.6945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91150" y="3590925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0.7625</cdr:x>
      <cdr:y>0.97325</cdr:y>
    </cdr:from>
    <cdr:to>
      <cdr:x>0.98625</cdr:x>
      <cdr:y>1</cdr:y>
    </cdr:to>
    <cdr:sp>
      <cdr:nvSpPr>
        <cdr:cNvPr id="4" name="mchp"/>
        <cdr:cNvSpPr txBox="1">
          <a:spLocks noChangeArrowheads="1"/>
        </cdr:cNvSpPr>
      </cdr:nvSpPr>
      <cdr:spPr>
        <a:xfrm>
          <a:off x="4352925" y="5305425"/>
          <a:ext cx="12763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2009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0.88325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010025"/>
          <a:ext cx="52292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0.11775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864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16.8.2: Prevalence of Children in Care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Metis children aged 0-17 in foster care</a:t>
          </a:r>
        </a:p>
      </cdr:txBody>
    </cdr:sp>
  </cdr:relSizeAnchor>
  <cdr:relSizeAnchor xmlns:cdr="http://schemas.openxmlformats.org/drawingml/2006/chartDrawing">
    <cdr:from>
      <cdr:x>0.7745</cdr:x>
      <cdr:y>0.968</cdr:y>
    </cdr:from>
    <cdr:to>
      <cdr:x>0.99825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419600" y="4391025"/>
          <a:ext cx="12763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2009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0.132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150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Prevalence of Children in Care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children aged 0-17 in foster care</a:t>
          </a:r>
        </a:p>
      </cdr:txBody>
    </cdr:sp>
  </cdr:relSizeAnchor>
  <cdr:relSizeAnchor xmlns:cdr="http://schemas.openxmlformats.org/drawingml/2006/chartDrawing">
    <cdr:from>
      <cdr:x>0.07625</cdr:x>
      <cdr:y>0.878</cdr:y>
    </cdr:from>
    <cdr:to>
      <cdr:x>0.966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28625" y="3981450"/>
          <a:ext cx="50863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0.7765</cdr:x>
      <cdr:y>0.968</cdr:y>
    </cdr:from>
    <cdr:to>
      <cdr:x>0.99975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429125" y="4391025"/>
          <a:ext cx="12763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2009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19" customWidth="1"/>
    <col min="2" max="3" width="8.421875" style="19" customWidth="1"/>
    <col min="4" max="4" width="0.9921875" style="19" customWidth="1"/>
    <col min="5" max="5" width="18.140625" style="19" customWidth="1"/>
    <col min="6" max="7" width="8.421875" style="19" customWidth="1"/>
    <col min="8" max="8" width="0.9921875" style="19" customWidth="1"/>
    <col min="9" max="9" width="14.57421875" style="19" customWidth="1"/>
    <col min="10" max="10" width="11.8515625" style="19" customWidth="1"/>
    <col min="11" max="16384" width="9.140625" style="19" customWidth="1"/>
  </cols>
  <sheetData>
    <row r="1" spans="1:3" ht="15.75" thickBot="1">
      <c r="A1" s="14" t="s">
        <v>160</v>
      </c>
      <c r="B1" s="14"/>
      <c r="C1" s="14"/>
    </row>
    <row r="2" spans="1:10" ht="13.5" customHeight="1">
      <c r="A2" s="70" t="s">
        <v>145</v>
      </c>
      <c r="B2" s="60" t="s">
        <v>156</v>
      </c>
      <c r="C2" s="61"/>
      <c r="E2" s="73" t="s">
        <v>146</v>
      </c>
      <c r="F2" s="60" t="s">
        <v>156</v>
      </c>
      <c r="G2" s="61"/>
      <c r="I2" s="70" t="s">
        <v>144</v>
      </c>
      <c r="J2" s="68" t="s">
        <v>156</v>
      </c>
    </row>
    <row r="3" spans="1:10" ht="13.5" thickBot="1">
      <c r="A3" s="71"/>
      <c r="B3" s="62"/>
      <c r="C3" s="63"/>
      <c r="E3" s="74"/>
      <c r="F3" s="62"/>
      <c r="G3" s="63"/>
      <c r="I3" s="71"/>
      <c r="J3" s="69"/>
    </row>
    <row r="4" spans="1:10" ht="12.75">
      <c r="A4" s="71"/>
      <c r="B4" s="64" t="s">
        <v>61</v>
      </c>
      <c r="C4" s="65"/>
      <c r="E4" s="74"/>
      <c r="F4" s="64" t="s">
        <v>61</v>
      </c>
      <c r="G4" s="65"/>
      <c r="I4" s="71"/>
      <c r="J4" s="28" t="s">
        <v>61</v>
      </c>
    </row>
    <row r="5" spans="1:10" ht="12.75">
      <c r="A5" s="71"/>
      <c r="B5" s="66" t="s">
        <v>152</v>
      </c>
      <c r="C5" s="67"/>
      <c r="E5" s="74"/>
      <c r="F5" s="66" t="s">
        <v>152</v>
      </c>
      <c r="G5" s="67"/>
      <c r="I5" s="71"/>
      <c r="J5" s="29" t="s">
        <v>152</v>
      </c>
    </row>
    <row r="6" spans="1:10" ht="13.5" thickBot="1">
      <c r="A6" s="72"/>
      <c r="B6" s="55" t="s">
        <v>137</v>
      </c>
      <c r="C6" s="54" t="s">
        <v>151</v>
      </c>
      <c r="E6" s="75"/>
      <c r="F6" s="55" t="s">
        <v>137</v>
      </c>
      <c r="G6" s="54" t="s">
        <v>151</v>
      </c>
      <c r="I6" s="72"/>
      <c r="J6" s="56" t="s">
        <v>137</v>
      </c>
    </row>
    <row r="7" spans="1:10" ht="12.75">
      <c r="A7" s="20" t="s">
        <v>31</v>
      </c>
      <c r="B7" s="42">
        <f>'m vs o orig data'!F4*100</f>
        <v>0.9852216699999999</v>
      </c>
      <c r="C7" s="37">
        <f>'m vs o orig data'!R4*100</f>
        <v>1.0930334800000001</v>
      </c>
      <c r="E7" s="21" t="s">
        <v>45</v>
      </c>
      <c r="F7" s="42">
        <f>'m vs o orig data'!F19*100</f>
        <v>3.26530612</v>
      </c>
      <c r="G7" s="37">
        <f>'m vs o orig data'!R19*100</f>
        <v>0.7553504</v>
      </c>
      <c r="I7" s="22" t="s">
        <v>139</v>
      </c>
      <c r="J7" s="39">
        <f>'m region orig data'!F4*100</f>
        <v>2.40262104</v>
      </c>
    </row>
    <row r="8" spans="1:10" ht="12.75">
      <c r="A8" s="22" t="s">
        <v>32</v>
      </c>
      <c r="B8" s="42">
        <f>'m vs o orig data'!F5*100</f>
        <v>2.33196159</v>
      </c>
      <c r="C8" s="37">
        <f>'m vs o orig data'!R5*100</f>
        <v>1.88949748</v>
      </c>
      <c r="E8" s="23" t="s">
        <v>46</v>
      </c>
      <c r="F8" s="42">
        <f>'m vs o orig data'!F20*100</f>
        <v>4.42477876</v>
      </c>
      <c r="G8" s="37">
        <f>'m vs o orig data'!R20*100</f>
        <v>1.03865369</v>
      </c>
      <c r="I8" s="22" t="s">
        <v>35</v>
      </c>
      <c r="J8" s="39">
        <f>'m region orig data'!F5*100</f>
        <v>1.9841269799999999</v>
      </c>
    </row>
    <row r="9" spans="1:10" ht="12.75">
      <c r="A9" s="22" t="s">
        <v>33</v>
      </c>
      <c r="B9" s="42">
        <f>'m vs o orig data'!F6*100</f>
        <v>2.21914008</v>
      </c>
      <c r="C9" s="37">
        <f>'m vs o orig data'!R6*100</f>
        <v>2.58736559</v>
      </c>
      <c r="E9" s="23" t="s">
        <v>50</v>
      </c>
      <c r="F9" s="42">
        <f>'m vs o orig data'!F21*100</f>
        <v>1.35557873</v>
      </c>
      <c r="G9" s="37">
        <f>'m vs o orig data'!R21*100</f>
        <v>1.10437842</v>
      </c>
      <c r="I9" s="22" t="s">
        <v>140</v>
      </c>
      <c r="J9" s="39">
        <f>'m region orig data'!F6*100</f>
        <v>3.2281205200000005</v>
      </c>
    </row>
    <row r="10" spans="1:10" ht="12.75">
      <c r="A10" s="22" t="s">
        <v>28</v>
      </c>
      <c r="B10" s="42">
        <f>'m vs o orig data'!F7*100</f>
        <v>6.1804697200000005</v>
      </c>
      <c r="C10" s="37">
        <f>'m vs o orig data'!R7*100</f>
        <v>5.13564079</v>
      </c>
      <c r="E10" s="23" t="s">
        <v>48</v>
      </c>
      <c r="F10" s="42">
        <f>'m vs o orig data'!F22*100</f>
        <v>1.64319249</v>
      </c>
      <c r="G10" s="37">
        <f>'m vs o orig data'!R22*100</f>
        <v>1.14550329</v>
      </c>
      <c r="I10" s="22" t="s">
        <v>41</v>
      </c>
      <c r="J10" s="39">
        <f>'m region orig data'!F7*100</f>
        <v>5.52218358</v>
      </c>
    </row>
    <row r="11" spans="1:10" ht="12.75">
      <c r="A11" s="22" t="s">
        <v>41</v>
      </c>
      <c r="B11" s="42">
        <f>'m vs o orig data'!F8*100</f>
        <v>5.52218358</v>
      </c>
      <c r="C11" s="37">
        <f>'m vs o orig data'!R8*100</f>
        <v>3.1595331900000003</v>
      </c>
      <c r="E11" s="23" t="s">
        <v>51</v>
      </c>
      <c r="F11" s="42"/>
      <c r="G11" s="37">
        <f>'m vs o orig data'!R23*100</f>
        <v>1.05511592</v>
      </c>
      <c r="I11" s="22" t="s">
        <v>141</v>
      </c>
      <c r="J11" s="39">
        <f>'m region orig data'!F8*100</f>
        <v>3.33677331</v>
      </c>
    </row>
    <row r="12" spans="1:10" ht="12.75">
      <c r="A12" s="22" t="s">
        <v>35</v>
      </c>
      <c r="B12" s="42">
        <f>'m vs o orig data'!F9*100</f>
        <v>1.9575177</v>
      </c>
      <c r="C12" s="37">
        <f>'m vs o orig data'!R9*100</f>
        <v>3.34560889</v>
      </c>
      <c r="E12" s="23" t="s">
        <v>47</v>
      </c>
      <c r="F12" s="42">
        <f>'m vs o orig data'!F24*100</f>
        <v>3</v>
      </c>
      <c r="G12" s="37">
        <f>'m vs o orig data'!R24*100</f>
        <v>1.44241357</v>
      </c>
      <c r="I12" s="22" t="s">
        <v>142</v>
      </c>
      <c r="J12" s="39">
        <f>'m region orig data'!F9*100</f>
        <v>2.8999516699999996</v>
      </c>
    </row>
    <row r="13" spans="1:10" ht="12.75">
      <c r="A13" s="22" t="s">
        <v>36</v>
      </c>
      <c r="B13" s="42">
        <f>'m vs o orig data'!F10*100</f>
        <v>4.86322188</v>
      </c>
      <c r="C13" s="37">
        <f>'m vs o orig data'!R10*100</f>
        <v>8.00217155</v>
      </c>
      <c r="E13" s="23" t="s">
        <v>49</v>
      </c>
      <c r="F13" s="42">
        <f>'m vs o orig data'!F25*100</f>
        <v>2.78195489</v>
      </c>
      <c r="G13" s="37">
        <f>'m vs o orig data'!R25*100</f>
        <v>1.5725071600000002</v>
      </c>
      <c r="I13" s="22" t="s">
        <v>143</v>
      </c>
      <c r="J13" s="39">
        <f>'m region orig data'!F10*100</f>
        <v>5.3222945</v>
      </c>
    </row>
    <row r="14" spans="1:10" ht="12.75">
      <c r="A14" s="22" t="s">
        <v>34</v>
      </c>
      <c r="B14" s="42">
        <f>'m vs o orig data'!F11*100</f>
        <v>2.84408329</v>
      </c>
      <c r="C14" s="37">
        <f>'m vs o orig data'!R11*100</f>
        <v>1.95407914</v>
      </c>
      <c r="E14" s="23" t="s">
        <v>52</v>
      </c>
      <c r="F14" s="42">
        <f>'m vs o orig data'!F26*100</f>
        <v>2.43902439</v>
      </c>
      <c r="G14" s="37">
        <f>'m vs o orig data'!R26*100</f>
        <v>1.09387755</v>
      </c>
      <c r="I14" s="24"/>
      <c r="J14" s="41"/>
    </row>
    <row r="15" spans="1:10" ht="13.5" thickBot="1">
      <c r="A15" s="22" t="s">
        <v>37</v>
      </c>
      <c r="B15" s="42">
        <f>'m vs o orig data'!F12*100</f>
        <v>9.21052632</v>
      </c>
      <c r="C15" s="37">
        <f>'m vs o orig data'!R12*100</f>
        <v>8.16326531</v>
      </c>
      <c r="E15" s="23" t="s">
        <v>53</v>
      </c>
      <c r="F15" s="42">
        <f>'m vs o orig data'!F27*100</f>
        <v>1.14777618</v>
      </c>
      <c r="G15" s="37">
        <f>'m vs o orig data'!R27*100</f>
        <v>1.35262959</v>
      </c>
      <c r="I15" s="26" t="s">
        <v>42</v>
      </c>
      <c r="J15" s="40">
        <f>'m region orig data'!F11*100</f>
        <v>4.10813206</v>
      </c>
    </row>
    <row r="16" spans="1:10" ht="12.75">
      <c r="A16" s="22" t="s">
        <v>38</v>
      </c>
      <c r="B16" s="42">
        <f>'m vs o orig data'!F13*100</f>
        <v>3.23715693</v>
      </c>
      <c r="C16" s="37">
        <f>'m vs o orig data'!R13*100</f>
        <v>4.12554603</v>
      </c>
      <c r="E16" s="23" t="s">
        <v>54</v>
      </c>
      <c r="F16" s="42">
        <f>'m vs o orig data'!F28*100</f>
        <v>5.4666666699999995</v>
      </c>
      <c r="G16" s="37">
        <f>'m vs o orig data'!R28*100</f>
        <v>3.58914122</v>
      </c>
      <c r="I16" s="15" t="s">
        <v>43</v>
      </c>
      <c r="J16" s="27"/>
    </row>
    <row r="17" spans="1:10" ht="12.75">
      <c r="A17" s="22" t="s">
        <v>39</v>
      </c>
      <c r="B17" s="42">
        <f>'m vs o orig data'!F14*100</f>
        <v>5.1552795</v>
      </c>
      <c r="C17" s="37">
        <f>'m vs o orig data'!R14*100</f>
        <v>6.60844937</v>
      </c>
      <c r="E17" s="23" t="s">
        <v>55</v>
      </c>
      <c r="F17" s="42">
        <f>'m vs o orig data'!F29*100</f>
        <v>15.327564890000001</v>
      </c>
      <c r="G17" s="37">
        <f>'m vs o orig data'!R29*100</f>
        <v>11.4353782</v>
      </c>
      <c r="I17" s="18" t="s">
        <v>159</v>
      </c>
      <c r="J17" s="18"/>
    </row>
    <row r="18" spans="1:7" ht="12.75">
      <c r="A18" s="24"/>
      <c r="B18" s="36"/>
      <c r="C18" s="43"/>
      <c r="E18" s="23" t="s">
        <v>56</v>
      </c>
      <c r="F18" s="42">
        <f>'m vs o orig data'!F30*100</f>
        <v>14.68126207</v>
      </c>
      <c r="G18" s="37">
        <f>'m vs o orig data'!R30*100</f>
        <v>10.50059832</v>
      </c>
    </row>
    <row r="19" spans="1:7" ht="12.75">
      <c r="A19" s="22" t="s">
        <v>135</v>
      </c>
      <c r="B19" s="42">
        <f>'m vs o orig data'!F15*100</f>
        <v>1.7354720000000001</v>
      </c>
      <c r="C19" s="37">
        <f>'m vs o orig data'!R15*100</f>
        <v>1.84993621</v>
      </c>
      <c r="E19" s="25"/>
      <c r="F19" s="36"/>
      <c r="G19" s="43"/>
    </row>
    <row r="20" spans="1:7" ht="13.5" thickBot="1">
      <c r="A20" s="22" t="s">
        <v>44</v>
      </c>
      <c r="B20" s="42">
        <f>'m vs o orig data'!F16*100</f>
        <v>2.81874183</v>
      </c>
      <c r="C20" s="37">
        <f>'m vs o orig data'!R16*100</f>
        <v>4.28797989</v>
      </c>
      <c r="E20" s="26" t="s">
        <v>41</v>
      </c>
      <c r="F20" s="45">
        <f>'m vs o orig data'!F8*100</f>
        <v>5.52218358</v>
      </c>
      <c r="G20" s="44">
        <f>'m vs o orig data'!R8*100</f>
        <v>3.1595331900000003</v>
      </c>
    </row>
    <row r="21" spans="1:6" ht="12.75">
      <c r="A21" s="22" t="s">
        <v>40</v>
      </c>
      <c r="B21" s="42">
        <f>'m vs o orig data'!F17*100</f>
        <v>4.37721275</v>
      </c>
      <c r="C21" s="37">
        <f>'m vs o orig data'!R17*100</f>
        <v>5.96355841</v>
      </c>
      <c r="E21" s="15" t="s">
        <v>43</v>
      </c>
      <c r="F21" s="27"/>
    </row>
    <row r="22" spans="1:7" ht="12.75">
      <c r="A22" s="24"/>
      <c r="B22" s="36"/>
      <c r="C22" s="43"/>
      <c r="E22" s="59" t="s">
        <v>159</v>
      </c>
      <c r="F22" s="59"/>
      <c r="G22" s="59"/>
    </row>
    <row r="23" spans="1:3" ht="13.5" thickBot="1">
      <c r="A23" s="26" t="s">
        <v>42</v>
      </c>
      <c r="B23" s="42">
        <f>'m vs o orig data'!F18*100</f>
        <v>4.10813206</v>
      </c>
      <c r="C23" s="37">
        <f>'m vs o orig data'!R18*100</f>
        <v>3.34452133</v>
      </c>
    </row>
    <row r="24" spans="1:3" ht="13.5" thickBot="1">
      <c r="A24" s="50"/>
      <c r="B24" s="58" t="s">
        <v>157</v>
      </c>
      <c r="C24" s="57" t="s">
        <v>158</v>
      </c>
    </row>
    <row r="25" spans="1:6" ht="12.75">
      <c r="A25" s="15" t="s">
        <v>43</v>
      </c>
      <c r="B25" s="27"/>
      <c r="E25" s="47"/>
      <c r="F25" s="46"/>
    </row>
    <row r="26" spans="1:6" ht="12.75">
      <c r="A26" s="18" t="s">
        <v>159</v>
      </c>
      <c r="B26" s="18"/>
      <c r="C26" s="18"/>
      <c r="E26" s="47"/>
      <c r="F26" s="48"/>
    </row>
    <row r="27" spans="5:6" ht="12.75">
      <c r="E27" s="47"/>
      <c r="F27" s="48"/>
    </row>
    <row r="28" spans="5:6" ht="12.75">
      <c r="E28" s="47"/>
      <c r="F28" s="49"/>
    </row>
    <row r="29" spans="5:6" ht="12.75">
      <c r="E29" s="47"/>
      <c r="F29" s="46"/>
    </row>
    <row r="30" spans="5:6" ht="12.75">
      <c r="E30" s="50"/>
      <c r="F30" s="51"/>
    </row>
    <row r="31" spans="5:6" ht="12.75">
      <c r="E31" s="50"/>
      <c r="F31" s="51"/>
    </row>
    <row r="32" spans="5:6" ht="12.75">
      <c r="E32" s="50"/>
      <c r="F32" s="51"/>
    </row>
    <row r="34" spans="5:6" ht="12.75">
      <c r="E34" s="50"/>
      <c r="F34" s="51"/>
    </row>
    <row r="35" spans="5:6" ht="12.75">
      <c r="E35" s="50"/>
      <c r="F35" s="51"/>
    </row>
    <row r="36" spans="5:6" ht="12.75">
      <c r="E36" s="50"/>
      <c r="F36" s="51"/>
    </row>
    <row r="37" spans="5:6" ht="12.75">
      <c r="E37" s="52"/>
      <c r="F37" s="51"/>
    </row>
    <row r="38" spans="5:6" ht="12.75">
      <c r="E38" s="50"/>
      <c r="F38" s="51"/>
    </row>
  </sheetData>
  <sheetProtection/>
  <mergeCells count="11">
    <mergeCell ref="B2:C3"/>
    <mergeCell ref="B4:C4"/>
    <mergeCell ref="B5:C5"/>
    <mergeCell ref="I2:I6"/>
    <mergeCell ref="A2:A6"/>
    <mergeCell ref="E2:E6"/>
    <mergeCell ref="E22:G22"/>
    <mergeCell ref="F2:G3"/>
    <mergeCell ref="F4:G4"/>
    <mergeCell ref="F5:G5"/>
    <mergeCell ref="J2:J3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" sqref="H1:L1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2" t="s">
        <v>147</v>
      </c>
      <c r="B1" s="5" t="s">
        <v>57</v>
      </c>
      <c r="C1" s="76" t="s">
        <v>29</v>
      </c>
      <c r="D1" s="76"/>
      <c r="E1" s="76"/>
      <c r="F1" s="77" t="s">
        <v>128</v>
      </c>
      <c r="G1" s="77"/>
      <c r="H1" s="78" t="s">
        <v>155</v>
      </c>
      <c r="I1" s="78"/>
      <c r="J1" s="78"/>
      <c r="K1" s="78"/>
      <c r="L1" s="78"/>
      <c r="M1" s="7"/>
      <c r="O1" s="7"/>
    </row>
    <row r="2" spans="1:15" ht="12.75">
      <c r="A2" s="32" t="s">
        <v>148</v>
      </c>
      <c r="B2" s="53"/>
      <c r="C2" s="13"/>
      <c r="D2" s="13"/>
      <c r="E2" s="13"/>
      <c r="F2" s="34"/>
      <c r="G2" s="34"/>
      <c r="H2" s="5"/>
      <c r="I2" s="5" t="s">
        <v>136</v>
      </c>
      <c r="J2" s="5" t="s">
        <v>136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117</v>
      </c>
      <c r="D3" s="13" t="s">
        <v>94</v>
      </c>
      <c r="E3" s="13" t="s">
        <v>93</v>
      </c>
      <c r="F3" s="34" t="s">
        <v>126</v>
      </c>
      <c r="G3" s="34" t="s">
        <v>127</v>
      </c>
      <c r="H3" s="6" t="s">
        <v>129</v>
      </c>
      <c r="I3" s="3" t="s">
        <v>137</v>
      </c>
      <c r="J3" s="38" t="s">
        <v>138</v>
      </c>
      <c r="K3" s="6" t="s">
        <v>130</v>
      </c>
      <c r="L3" s="6" t="s">
        <v>131</v>
      </c>
      <c r="N3" s="6" t="s">
        <v>132</v>
      </c>
      <c r="P3" s="6" t="s">
        <v>133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(m,o)</v>
      </c>
      <c r="B4" t="s">
        <v>31</v>
      </c>
      <c r="C4" t="str">
        <f>'m vs o orig data'!AD4</f>
        <v>m</v>
      </c>
      <c r="D4" t="str">
        <f>'m vs o orig data'!AE4</f>
        <v>o</v>
      </c>
      <c r="E4">
        <f ca="1">IF(CELL("contents",F4)="s","s",IF(CELL("contents",G4)="s","s",IF(CELL("contents",'m vs o orig data'!AF4)="d","d","")))</f>
      </c>
      <c r="F4" t="str">
        <f>'m vs o orig data'!AG4</f>
        <v> </v>
      </c>
      <c r="G4" t="str">
        <f>'m vs o orig data'!AH4</f>
        <v> </v>
      </c>
      <c r="H4" s="16">
        <f aca="true" t="shared" si="0" ref="H4:H14">I$19</f>
        <v>0.0410312775</v>
      </c>
      <c r="I4" s="3">
        <f>'m vs o orig data'!B4</f>
        <v>0.0098401159</v>
      </c>
      <c r="J4" s="3">
        <f>'m vs o orig data'!N4</f>
        <v>0.0108975697</v>
      </c>
      <c r="K4" s="16">
        <f aca="true" t="shared" si="1" ref="K4:K14">J$19</f>
        <v>0.0334452133</v>
      </c>
      <c r="L4" s="12">
        <f>'m vs o orig data'!E4</f>
        <v>1.6742093E-08</v>
      </c>
      <c r="M4" s="8"/>
      <c r="N4" s="12">
        <f>'m vs o orig data'!Q4</f>
        <v>3.261966E-45</v>
      </c>
      <c r="O4" s="8"/>
      <c r="P4" s="12">
        <f>'m vs o orig data'!Z4</f>
        <v>0.6969657239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(m,o)</v>
      </c>
      <c r="B5" t="s">
        <v>32</v>
      </c>
      <c r="C5" t="str">
        <f>'m vs o orig data'!AD5</f>
        <v>m</v>
      </c>
      <c r="D5" t="str">
        <f>'m vs o orig data'!AE5</f>
        <v>o</v>
      </c>
      <c r="E5">
        <f ca="1">IF(CELL("contents",F5)="s","s",IF(CELL("contents",G5)="s","s",IF(CELL("contents",'m vs o orig data'!AF5)="d","d","")))</f>
      </c>
      <c r="F5" t="str">
        <f>'m vs o orig data'!AG5</f>
        <v> </v>
      </c>
      <c r="G5" t="str">
        <f>'m vs o orig data'!AH5</f>
        <v> </v>
      </c>
      <c r="H5" s="16">
        <f t="shared" si="0"/>
        <v>0.0410312775</v>
      </c>
      <c r="I5" s="3">
        <f>'m vs o orig data'!B5</f>
        <v>0.0232721208</v>
      </c>
      <c r="J5" s="3">
        <f>'m vs o orig data'!N5</f>
        <v>0.0188668319</v>
      </c>
      <c r="K5" s="16">
        <f t="shared" si="1"/>
        <v>0.0334452133</v>
      </c>
      <c r="L5" s="12">
        <f>'m vs o orig data'!E5</f>
        <v>0.0012668143</v>
      </c>
      <c r="M5" s="9"/>
      <c r="N5" s="12">
        <f>'m vs o orig data'!Q5</f>
        <v>3.213087E-30</v>
      </c>
      <c r="O5" s="9"/>
      <c r="P5" s="12">
        <f>'m vs o orig data'!Z5</f>
        <v>0.239414391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(o)</v>
      </c>
      <c r="B6" t="s">
        <v>33</v>
      </c>
      <c r="C6" t="str">
        <f>'m vs o orig data'!AD6</f>
        <v> </v>
      </c>
      <c r="D6" t="str">
        <f>'m vs o orig data'!AE6</f>
        <v>o</v>
      </c>
      <c r="E6">
        <f ca="1">IF(CELL("contents",F6)="s","s",IF(CELL("contents",G6)="s","s",IF(CELL("contents",'m vs o orig data'!AF6)="d","d","")))</f>
      </c>
      <c r="F6" t="str">
        <f>'m vs o orig data'!AG6</f>
        <v> </v>
      </c>
      <c r="G6" t="str">
        <f>'m vs o orig data'!AH6</f>
        <v> </v>
      </c>
      <c r="H6" s="16">
        <f t="shared" si="0"/>
        <v>0.0410312775</v>
      </c>
      <c r="I6" s="3">
        <f>'m vs o orig data'!B6</f>
        <v>0.022159291</v>
      </c>
      <c r="J6" s="3">
        <f>'m vs o orig data'!N6</f>
        <v>0.0257803677</v>
      </c>
      <c r="K6" s="16">
        <f t="shared" si="1"/>
        <v>0.0334452133</v>
      </c>
      <c r="L6" s="12">
        <f>'m vs o orig data'!E6</f>
        <v>0.0149109208</v>
      </c>
      <c r="M6" s="9"/>
      <c r="N6" s="12">
        <f>'m vs o orig data'!Q6</f>
        <v>3.7859011E-06</v>
      </c>
      <c r="O6" s="9"/>
      <c r="P6" s="12">
        <f>'m vs o orig data'!Z6</f>
        <v>0.5544445973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(m,o)</v>
      </c>
      <c r="B7" t="s">
        <v>28</v>
      </c>
      <c r="C7" t="str">
        <f>'m vs o orig data'!AD7</f>
        <v>m</v>
      </c>
      <c r="D7" t="str">
        <f>'m vs o orig data'!AE7</f>
        <v>o</v>
      </c>
      <c r="E7">
        <f ca="1">IF(CELL("contents",F7)="s","s",IF(CELL("contents",G7)="s","s",IF(CELL("contents",'m vs o orig data'!AF7)="d","d","")))</f>
      </c>
      <c r="F7" t="str">
        <f>'m vs o orig data'!AG7</f>
        <v> </v>
      </c>
      <c r="G7" t="str">
        <f>'m vs o orig data'!AH7</f>
        <v> </v>
      </c>
      <c r="H7" s="16">
        <f t="shared" si="0"/>
        <v>0.0410312775</v>
      </c>
      <c r="I7" s="3">
        <f>'m vs o orig data'!B7</f>
        <v>0.0617999254</v>
      </c>
      <c r="J7" s="3">
        <f>'m vs o orig data'!N7</f>
        <v>0.051251817</v>
      </c>
      <c r="K7" s="16">
        <f t="shared" si="1"/>
        <v>0.0334452133</v>
      </c>
      <c r="L7" s="12">
        <f>'m vs o orig data'!E7</f>
        <v>0.0052577516</v>
      </c>
      <c r="M7" s="9"/>
      <c r="N7" s="12">
        <f>'m vs o orig data'!Q7</f>
        <v>2.453138E-18</v>
      </c>
      <c r="O7" s="9"/>
      <c r="P7" s="12">
        <f>'m vs o orig data'!Z7</f>
        <v>0.2099276311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(m,d)</v>
      </c>
      <c r="B8" t="s">
        <v>41</v>
      </c>
      <c r="C8" t="str">
        <f>'m vs o orig data'!AD8</f>
        <v>m</v>
      </c>
      <c r="D8" t="str">
        <f>'m vs o orig data'!AE8</f>
        <v> 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6">
        <f t="shared" si="0"/>
        <v>0.0410312775</v>
      </c>
      <c r="I8" s="3">
        <f>'m vs o orig data'!B8</f>
        <v>0.0551845192</v>
      </c>
      <c r="J8" s="3">
        <f>'m vs o orig data'!N8</f>
        <v>0.0317817355</v>
      </c>
      <c r="K8" s="16">
        <f t="shared" si="1"/>
        <v>0.0334452133</v>
      </c>
      <c r="L8" s="12">
        <f>'m vs o orig data'!E8</f>
        <v>8.8572211E-07</v>
      </c>
      <c r="M8" s="9"/>
      <c r="N8" s="12">
        <f>'m vs o orig data'!Q8</f>
        <v>0.1088496931</v>
      </c>
      <c r="O8" s="9"/>
      <c r="P8" s="12">
        <f>'m vs o orig data'!Z8</f>
        <v>2.141974E-25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 (m,d)</v>
      </c>
      <c r="B9" t="s">
        <v>35</v>
      </c>
      <c r="C9" t="str">
        <f>'m vs o orig data'!AD9</f>
        <v>m</v>
      </c>
      <c r="D9" t="str">
        <f>'m vs o orig data'!AE9</f>
        <v> </v>
      </c>
      <c r="E9" t="str">
        <f ca="1">IF(CELL("contents",F9)="s","s",IF(CELL("contents",G9)="s","s",IF(CELL("contents",'m vs o orig data'!AF9)="d","d","")))</f>
        <v>d</v>
      </c>
      <c r="F9" t="str">
        <f>'m vs o orig data'!AG9</f>
        <v> </v>
      </c>
      <c r="G9" t="str">
        <f>'m vs o orig data'!AH9</f>
        <v> </v>
      </c>
      <c r="H9" s="16">
        <f t="shared" si="0"/>
        <v>0.0410312775</v>
      </c>
      <c r="I9" s="3">
        <f>'m vs o orig data'!B9</f>
        <v>0.0195287195</v>
      </c>
      <c r="J9" s="3">
        <f>'m vs o orig data'!N9</f>
        <v>0.0333244639</v>
      </c>
      <c r="K9" s="16">
        <f t="shared" si="1"/>
        <v>0.0334452133</v>
      </c>
      <c r="L9" s="12">
        <f>'m vs o orig data'!E9</f>
        <v>8.8430681E-07</v>
      </c>
      <c r="M9" s="9"/>
      <c r="N9" s="12">
        <f>'m vs o orig data'!Q9</f>
        <v>0.9416183555</v>
      </c>
      <c r="O9" s="9"/>
      <c r="P9" s="12">
        <f>'m vs o orig data'!Z9</f>
        <v>0.0005044392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 (o,d)</v>
      </c>
      <c r="B10" t="s">
        <v>36</v>
      </c>
      <c r="C10" t="str">
        <f>'m vs o orig data'!AD10</f>
        <v> </v>
      </c>
      <c r="D10" t="str">
        <f>'m vs o orig data'!AE10</f>
        <v>o</v>
      </c>
      <c r="E10" t="str">
        <f ca="1">IF(CELL("contents",F10)="s","s",IF(CELL("contents",G10)="s","s",IF(CELL("contents",'m vs o orig data'!AF10)="d","d","")))</f>
        <v>d</v>
      </c>
      <c r="F10" t="str">
        <f>'m vs o orig data'!AG10</f>
        <v> </v>
      </c>
      <c r="G10" t="str">
        <f>'m vs o orig data'!AH10</f>
        <v> </v>
      </c>
      <c r="H10" s="16">
        <f t="shared" si="0"/>
        <v>0.0410312775</v>
      </c>
      <c r="I10" s="3">
        <f>'m vs o orig data'!B10</f>
        <v>0.0485640646</v>
      </c>
      <c r="J10" s="3">
        <f>'m vs o orig data'!N10</f>
        <v>0.0798385912</v>
      </c>
      <c r="K10" s="16">
        <f t="shared" si="1"/>
        <v>0.0334452133</v>
      </c>
      <c r="L10" s="12">
        <f>'m vs o orig data'!E10</f>
        <v>0.2597942121</v>
      </c>
      <c r="N10" s="12">
        <f>'m vs o orig data'!Q10</f>
        <v>2.198912E-87</v>
      </c>
      <c r="P10" s="12">
        <f>'m vs o orig data'!Z10</f>
        <v>0.0009572387</v>
      </c>
    </row>
    <row r="11" spans="1:23" ht="12.75">
      <c r="A11" s="2" t="str">
        <f ca="1" t="shared" si="2"/>
        <v>Parkland (m,o,d)</v>
      </c>
      <c r="B11" t="s">
        <v>34</v>
      </c>
      <c r="C11" t="str">
        <f>'m vs o orig data'!AD11</f>
        <v>m</v>
      </c>
      <c r="D11" t="str">
        <f>'m vs o orig data'!AE11</f>
        <v>o</v>
      </c>
      <c r="E11" t="str">
        <f ca="1">IF(CELL("contents",F11)="s","s",IF(CELL("contents",G11)="s","s",IF(CELL("contents",'m vs o orig data'!AF11)="d","d","")))</f>
        <v>d</v>
      </c>
      <c r="F11" t="str">
        <f>'m vs o orig data'!AG11</f>
        <v> </v>
      </c>
      <c r="G11" t="str">
        <f>'m vs o orig data'!AH11</f>
        <v> </v>
      </c>
      <c r="H11" s="16">
        <f t="shared" si="0"/>
        <v>0.0410312775</v>
      </c>
      <c r="I11" s="3">
        <f>'m vs o orig data'!B11</f>
        <v>0.0284100491</v>
      </c>
      <c r="J11" s="3">
        <f>'m vs o orig data'!N11</f>
        <v>0.019485844</v>
      </c>
      <c r="K11" s="16">
        <f t="shared" si="1"/>
        <v>0.0334452133</v>
      </c>
      <c r="L11" s="12">
        <f>'m vs o orig data'!E11</f>
        <v>0.0082946133</v>
      </c>
      <c r="M11" s="9"/>
      <c r="N11" s="12">
        <f>'m vs o orig data'!Q11</f>
        <v>6.084853E-11</v>
      </c>
      <c r="O11" s="9"/>
      <c r="P11" s="12">
        <f>'m vs o orig data'!Z11</f>
        <v>0.0161413636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(o)</v>
      </c>
      <c r="B12" t="s">
        <v>37</v>
      </c>
      <c r="C12" t="str">
        <f>'m vs o orig data'!AD12</f>
        <v> </v>
      </c>
      <c r="D12" t="str">
        <f>'m vs o orig data'!AE12</f>
        <v>o</v>
      </c>
      <c r="E12">
        <f ca="1">IF(CELL("contents",F12)="s","s",IF(CELL("contents",G12)="s","s",IF(CELL("contents",'m vs o orig data'!AF12)="d","d","")))</f>
      </c>
      <c r="F12" t="str">
        <f>'m vs o orig data'!AG12</f>
        <v> </v>
      </c>
      <c r="G12" t="str">
        <f>'m vs o orig data'!AH12</f>
        <v> </v>
      </c>
      <c r="H12" s="16">
        <f t="shared" si="0"/>
        <v>0.0410312775</v>
      </c>
      <c r="I12" s="3">
        <f>'m vs o orig data'!B12</f>
        <v>0.0921911114</v>
      </c>
      <c r="J12" s="3">
        <f>'m vs o orig data'!N12</f>
        <v>0.0818096449</v>
      </c>
      <c r="K12" s="16">
        <f t="shared" si="1"/>
        <v>0.0334452133</v>
      </c>
      <c r="L12" s="12">
        <f>'m vs o orig data'!E12</f>
        <v>0.0331732323</v>
      </c>
      <c r="M12" s="9"/>
      <c r="N12" s="12">
        <f>'m vs o orig data'!Q12</f>
        <v>0.0003694478</v>
      </c>
      <c r="O12" s="9"/>
      <c r="P12" s="12">
        <f>'m vs o orig data'!Z12</f>
        <v>0.7923312868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 (o)</v>
      </c>
      <c r="B13" t="s">
        <v>38</v>
      </c>
      <c r="C13" t="str">
        <f>'m vs o orig data'!AD13</f>
        <v> </v>
      </c>
      <c r="D13" t="str">
        <f>'m vs o orig data'!AE13</f>
        <v>o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6">
        <f t="shared" si="0"/>
        <v>0.0410312775</v>
      </c>
      <c r="I13" s="3">
        <f>'m vs o orig data'!B13</f>
        <v>0.0323177061</v>
      </c>
      <c r="J13" s="3">
        <f>'m vs o orig data'!N13</f>
        <v>0.0412086729</v>
      </c>
      <c r="K13" s="16">
        <f t="shared" si="1"/>
        <v>0.0334452133</v>
      </c>
      <c r="L13" s="12">
        <f>'m vs o orig data'!E13</f>
        <v>0.1176325826</v>
      </c>
      <c r="M13" s="9"/>
      <c r="N13" s="12">
        <f>'m vs o orig data'!Q13</f>
        <v>0.0018334767</v>
      </c>
      <c r="O13" s="9"/>
      <c r="P13" s="12">
        <f>'m vs o orig data'!Z13</f>
        <v>0.1326225453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(o,d)</v>
      </c>
      <c r="B14" t="s">
        <v>39</v>
      </c>
      <c r="C14" t="str">
        <f>'m vs o orig data'!AD14</f>
        <v> </v>
      </c>
      <c r="D14" t="str">
        <f>'m vs o orig data'!AE14</f>
        <v>o</v>
      </c>
      <c r="E14" t="str">
        <f ca="1">IF(CELL("contents",F14)="s","s",IF(CELL("contents",G14)="s","s",IF(CELL("contents",'m vs o orig data'!AF14)="d","d","")))</f>
        <v>d</v>
      </c>
      <c r="F14" t="str">
        <f>'m vs o orig data'!AG14</f>
        <v> </v>
      </c>
      <c r="G14" t="str">
        <f>'m vs o orig data'!AH14</f>
        <v> </v>
      </c>
      <c r="H14" s="16">
        <f t="shared" si="0"/>
        <v>0.0410312775</v>
      </c>
      <c r="I14" s="3">
        <f>'m vs o orig data'!B14</f>
        <v>0.0514982067</v>
      </c>
      <c r="J14" s="3">
        <f>'m vs o orig data'!N14</f>
        <v>0.06608208</v>
      </c>
      <c r="K14" s="16">
        <f t="shared" si="1"/>
        <v>0.0334452133</v>
      </c>
      <c r="L14" s="12">
        <f>'m vs o orig data'!E14</f>
        <v>0.0512300374</v>
      </c>
      <c r="M14" s="9"/>
      <c r="N14" s="12">
        <f>'m vs o orig data'!Q14</f>
        <v>3.710185E-71</v>
      </c>
      <c r="O14" s="9"/>
      <c r="P14" s="12">
        <f>'m vs o orig data'!Z14</f>
        <v>0.0312157748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6"/>
      <c r="I15" s="3"/>
      <c r="J15" s="3"/>
      <c r="K15" s="16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(m,o)</v>
      </c>
      <c r="B16" t="s">
        <v>135</v>
      </c>
      <c r="C16" t="str">
        <f>'m vs o orig data'!AD15</f>
        <v>m</v>
      </c>
      <c r="D16" t="str">
        <f>'m vs o orig data'!AE15</f>
        <v>o</v>
      </c>
      <c r="E16">
        <f ca="1">IF(CELL("contents",F16)="s","s",IF(CELL("contents",G16)="s","s",IF(CELL("contents",'m vs o orig data'!AF15)="d","d","")))</f>
      </c>
      <c r="F16" t="str">
        <f>'m vs o orig data'!AG15</f>
        <v> </v>
      </c>
      <c r="G16" t="str">
        <f>'m vs o orig data'!AH15</f>
        <v> </v>
      </c>
      <c r="H16" s="16">
        <f>I$19</f>
        <v>0.0410312775</v>
      </c>
      <c r="I16" s="3">
        <f>'m vs o orig data'!B15</f>
        <v>0.0173139958</v>
      </c>
      <c r="J16" s="3">
        <f>'m vs o orig data'!N15</f>
        <v>0.0184265687</v>
      </c>
      <c r="K16" s="16">
        <f>J$19</f>
        <v>0.0334452133</v>
      </c>
      <c r="L16" s="12">
        <f>'m vs o orig data'!E15</f>
        <v>3.291555E-11</v>
      </c>
      <c r="M16" s="9"/>
      <c r="N16" s="12">
        <f>'m vs o orig data'!Q15</f>
        <v>4.8259E-47</v>
      </c>
      <c r="O16" s="9"/>
      <c r="P16" s="12">
        <f>'m vs o orig data'!Z15</f>
        <v>0.6303810866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 (m,o,d)</v>
      </c>
      <c r="B17" t="s">
        <v>44</v>
      </c>
      <c r="C17" t="str">
        <f>'m vs o orig data'!AD16</f>
        <v>m</v>
      </c>
      <c r="D17" t="str">
        <f>'m vs o orig data'!AE16</f>
        <v>o</v>
      </c>
      <c r="E17" t="str">
        <f ca="1">IF(CELL("contents",F17)="s","s",IF(CELL("contents",G17)="s","s",IF(CELL("contents",'m vs o orig data'!AF16)="d","d","")))</f>
        <v>d</v>
      </c>
      <c r="F17" t="str">
        <f>'m vs o orig data'!AG16</f>
        <v> </v>
      </c>
      <c r="G17" t="str">
        <f>'m vs o orig data'!AH16</f>
        <v> </v>
      </c>
      <c r="H17" s="16">
        <f>I$19</f>
        <v>0.0410312775</v>
      </c>
      <c r="I17" s="3">
        <f>'m vs o orig data'!B16</f>
        <v>0.0281308834</v>
      </c>
      <c r="J17" s="3">
        <f>'m vs o orig data'!N16</f>
        <v>0.042730707</v>
      </c>
      <c r="K17" s="16">
        <f>J$19</f>
        <v>0.0334452133</v>
      </c>
      <c r="L17" s="12">
        <f>'m vs o orig data'!E16</f>
        <v>3.79702E-05</v>
      </c>
      <c r="N17" s="12">
        <f>'m vs o orig data'!Q16</f>
        <v>1.948493E-10</v>
      </c>
      <c r="P17" s="12">
        <f>'m vs o orig data'!Z16</f>
        <v>2.916975E-06</v>
      </c>
    </row>
    <row r="18" spans="1:16" ht="12.75">
      <c r="A18" s="2" t="str">
        <f ca="1" t="shared" si="2"/>
        <v>North (o,d)</v>
      </c>
      <c r="B18" t="s">
        <v>40</v>
      </c>
      <c r="C18" t="str">
        <f>'m vs o orig data'!AD17</f>
        <v> </v>
      </c>
      <c r="D18" t="str">
        <f>'m vs o orig data'!AE17</f>
        <v>o</v>
      </c>
      <c r="E18" t="str">
        <f ca="1">IF(CELL("contents",F18)="s","s",IF(CELL("contents",G18)="s","s",IF(CELL("contents",'m vs o orig data'!AF17)="d","d","")))</f>
        <v>d</v>
      </c>
      <c r="F18" t="str">
        <f>'m vs o orig data'!AG17</f>
        <v> </v>
      </c>
      <c r="G18" t="str">
        <f>'m vs o orig data'!AH17</f>
        <v> </v>
      </c>
      <c r="H18" s="16">
        <f>I$19</f>
        <v>0.0410312775</v>
      </c>
      <c r="I18" s="3">
        <f>'m vs o orig data'!B17</f>
        <v>0.0436934822</v>
      </c>
      <c r="J18" s="3">
        <f>'m vs o orig data'!N17</f>
        <v>0.0595750323</v>
      </c>
      <c r="K18" s="16">
        <f>J$19</f>
        <v>0.0334452133</v>
      </c>
      <c r="L18" s="12">
        <f>'m vs o orig data'!E17</f>
        <v>0.5055429298</v>
      </c>
      <c r="N18" s="12">
        <f>'m vs o orig data'!Q17</f>
        <v>2.262374E-50</v>
      </c>
      <c r="P18" s="12">
        <f>'m vs o orig data'!Z17</f>
        <v>0.0009115625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6">
        <f>I$19</f>
        <v>0.0410312775</v>
      </c>
      <c r="I19" s="3">
        <f>'m vs o orig data'!B18</f>
        <v>0.0410312775</v>
      </c>
      <c r="J19" s="3">
        <f>'m vs o orig data'!N18</f>
        <v>0.0334452133</v>
      </c>
      <c r="K19" s="16">
        <f>J$19</f>
        <v>0.0334452133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4.6139497E-07</v>
      </c>
    </row>
    <row r="20" spans="1:16" ht="12.75">
      <c r="A20" s="2" t="str">
        <f ca="1" t="shared" si="2"/>
        <v>Fort Garry (o,d)</v>
      </c>
      <c r="B20" t="s">
        <v>45</v>
      </c>
      <c r="C20" t="str">
        <f>'m vs o orig data'!AD19</f>
        <v> </v>
      </c>
      <c r="D20" t="str">
        <f>'m vs o orig data'!AE19</f>
        <v>o</v>
      </c>
      <c r="E20" t="str">
        <f ca="1">IF(CELL("contents",F20)="s","s",IF(CELL("contents",G20)="s","s",IF(CELL("contents",'m vs o orig data'!AF19)="d","d","")))</f>
        <v>d</v>
      </c>
      <c r="F20" t="str">
        <f>'m vs o orig data'!AG19</f>
        <v> </v>
      </c>
      <c r="G20" t="str">
        <f>'m vs o orig data'!AH19</f>
        <v> </v>
      </c>
      <c r="H20" s="16">
        <f aca="true" t="shared" si="3" ref="H20:H31">I$19</f>
        <v>0.0410312775</v>
      </c>
      <c r="I20" s="3">
        <f>'m vs o orig data'!B19</f>
        <v>0.0326450302</v>
      </c>
      <c r="J20" s="3">
        <f>'m vs o orig data'!N19</f>
        <v>0.0075295672</v>
      </c>
      <c r="K20" s="16">
        <f aca="true" t="shared" si="4" ref="K20:K31">J$19</f>
        <v>0.0334452133</v>
      </c>
      <c r="L20" s="12">
        <f>'m vs o orig data'!E19</f>
        <v>0.3662696873</v>
      </c>
      <c r="N20" s="12">
        <f>'m vs o orig data'!Q19</f>
        <v>4.076344E-51</v>
      </c>
      <c r="P20" s="12">
        <f>'m vs o orig data'!Z19</f>
        <v>4.8160443E-08</v>
      </c>
    </row>
    <row r="21" spans="1:16" ht="12.75">
      <c r="A21" s="2" t="str">
        <f ca="1" t="shared" si="2"/>
        <v>Assiniboine South (o,d)</v>
      </c>
      <c r="B21" t="s">
        <v>46</v>
      </c>
      <c r="C21" t="str">
        <f>'m vs o orig data'!AD20</f>
        <v> </v>
      </c>
      <c r="D21" t="str">
        <f>'m vs o orig data'!AE20</f>
        <v>o</v>
      </c>
      <c r="E21" t="str">
        <f ca="1">IF(CELL("contents",F21)="s","s",IF(CELL("contents",G21)="s","s",IF(CELL("contents",'m vs o orig data'!AF20)="d","d","")))</f>
        <v>d</v>
      </c>
      <c r="F21" t="str">
        <f>'m vs o orig data'!AG20</f>
        <v> </v>
      </c>
      <c r="G21" t="str">
        <f>'m vs o orig data'!AH20</f>
        <v> </v>
      </c>
      <c r="H21" s="16">
        <f t="shared" si="3"/>
        <v>0.0410312775</v>
      </c>
      <c r="I21" s="3">
        <f>'m vs o orig data'!B20</f>
        <v>0.044116421</v>
      </c>
      <c r="J21" s="3">
        <f>'m vs o orig data'!N20</f>
        <v>0.0103447791</v>
      </c>
      <c r="K21" s="16">
        <f t="shared" si="4"/>
        <v>0.0334452133</v>
      </c>
      <c r="L21" s="12">
        <f>'m vs o orig data'!E20</f>
        <v>0.8200402194</v>
      </c>
      <c r="N21" s="12">
        <f>'m vs o orig data'!Q20</f>
        <v>2.048751E-24</v>
      </c>
      <c r="P21" s="12">
        <f>'m vs o orig data'!Z20</f>
        <v>1.62047E-05</v>
      </c>
    </row>
    <row r="22" spans="1:16" ht="12.75">
      <c r="A22" s="2" t="str">
        <f ca="1" t="shared" si="2"/>
        <v>St. Boniface (m,o)</v>
      </c>
      <c r="B22" t="s">
        <v>50</v>
      </c>
      <c r="C22" t="str">
        <f>'m vs o orig data'!AD21</f>
        <v>m</v>
      </c>
      <c r="D22" t="str">
        <f>'m vs o orig data'!AE21</f>
        <v>o</v>
      </c>
      <c r="E22">
        <f ca="1">IF(CELL("contents",F22)="s","s",IF(CELL("contents",G22)="s","s",IF(CELL("contents",'m vs o orig data'!AF21)="d","d","")))</f>
      </c>
      <c r="F22" t="str">
        <f>'m vs o orig data'!AG21</f>
        <v> </v>
      </c>
      <c r="G22" t="str">
        <f>'m vs o orig data'!AH21</f>
        <v> </v>
      </c>
      <c r="H22" s="16">
        <f t="shared" si="3"/>
        <v>0.0410312775</v>
      </c>
      <c r="I22" s="3">
        <f>'m vs o orig data'!B21</f>
        <v>0.0135307226</v>
      </c>
      <c r="J22" s="3">
        <f>'m vs o orig data'!N21</f>
        <v>0.0110261225</v>
      </c>
      <c r="K22" s="16">
        <f t="shared" si="4"/>
        <v>0.0334452133</v>
      </c>
      <c r="L22" s="12">
        <f>'m vs o orig data'!E21</f>
        <v>7.47781E-05</v>
      </c>
      <c r="N22" s="12">
        <f>'m vs o orig data'!Q21</f>
        <v>2.791856E-30</v>
      </c>
      <c r="P22" s="12">
        <f>'m vs o orig data'!Z21</f>
        <v>0.4857588758</v>
      </c>
    </row>
    <row r="23" spans="1:16" ht="12.75">
      <c r="A23" s="2" t="str">
        <f ca="1" t="shared" si="2"/>
        <v>St. Vital (m,o)</v>
      </c>
      <c r="B23" t="s">
        <v>48</v>
      </c>
      <c r="C23" t="str">
        <f>'m vs o orig data'!AD22</f>
        <v>m</v>
      </c>
      <c r="D23" t="str">
        <f>'m vs o orig data'!AE22</f>
        <v>o</v>
      </c>
      <c r="E23">
        <f ca="1">IF(CELL("contents",F23)="s","s",IF(CELL("contents",G23)="s","s",IF(CELL("contents",'m vs o orig data'!AF22)="d","d","")))</f>
      </c>
      <c r="F23" t="str">
        <f>'m vs o orig data'!AG22</f>
        <v> </v>
      </c>
      <c r="G23" t="str">
        <f>'m vs o orig data'!AH22</f>
        <v> </v>
      </c>
      <c r="H23" s="16">
        <f t="shared" si="3"/>
        <v>0.0410312775</v>
      </c>
      <c r="I23" s="3">
        <f>'m vs o orig data'!B22</f>
        <v>0.0164077307</v>
      </c>
      <c r="J23" s="3">
        <f>'m vs o orig data'!N22</f>
        <v>0.0114239296</v>
      </c>
      <c r="K23" s="16">
        <f t="shared" si="4"/>
        <v>0.0334452133</v>
      </c>
      <c r="L23" s="12">
        <f>'m vs o orig data'!E22</f>
        <v>0.0006912882</v>
      </c>
      <c r="N23" s="12">
        <f>'m vs o orig data'!Q22</f>
        <v>1.310299E-34</v>
      </c>
      <c r="P23" s="12">
        <f>'m vs o orig data'!Z22</f>
        <v>0.197695943</v>
      </c>
    </row>
    <row r="24" spans="1:16" ht="12.75">
      <c r="A24" s="2" t="str">
        <f ca="1" t="shared" si="2"/>
        <v>Transcona (o,s)</v>
      </c>
      <c r="B24" t="s">
        <v>51</v>
      </c>
      <c r="C24" t="str">
        <f>'m vs o orig data'!AD23</f>
        <v> </v>
      </c>
      <c r="D24" t="str">
        <f>'m vs o orig data'!AE23</f>
        <v>o</v>
      </c>
      <c r="E24" t="str">
        <f ca="1">IF(CELL("contents",F24)="s","s",IF(CELL("contents",G24)="s","s",IF(CELL("contents",'m vs o orig data'!AF23)="d","d","")))</f>
        <v>s</v>
      </c>
      <c r="F24" t="str">
        <f>'m vs o orig data'!AG23</f>
        <v>s</v>
      </c>
      <c r="G24" t="str">
        <f>'m vs o orig data'!AH23</f>
        <v> </v>
      </c>
      <c r="H24" s="16">
        <f t="shared" si="3"/>
        <v>0.0410312775</v>
      </c>
      <c r="I24" s="3" t="str">
        <f>'m vs o orig data'!B23</f>
        <v> </v>
      </c>
      <c r="J24" s="3">
        <f>'m vs o orig data'!N23</f>
        <v>0.0105080706</v>
      </c>
      <c r="K24" s="16">
        <f t="shared" si="4"/>
        <v>0.0334452133</v>
      </c>
      <c r="L24" s="12" t="str">
        <f>'m vs o orig data'!E23</f>
        <v> </v>
      </c>
      <c r="N24" s="12">
        <f>'m vs o orig data'!Q23</f>
        <v>5.059195E-23</v>
      </c>
      <c r="P24" s="12" t="str">
        <f>'m vs o orig data'!Z23</f>
        <v> </v>
      </c>
    </row>
    <row r="25" spans="1:19" ht="12.75">
      <c r="A25" s="2" t="str">
        <f ca="1" t="shared" si="2"/>
        <v>River Heights (o,d)</v>
      </c>
      <c r="B25" t="s">
        <v>47</v>
      </c>
      <c r="C25" t="str">
        <f>'m vs o orig data'!AD24</f>
        <v> </v>
      </c>
      <c r="D25" t="str">
        <f>'m vs o orig data'!AE24</f>
        <v>o</v>
      </c>
      <c r="E25" t="str">
        <f ca="1">IF(CELL("contents",F25)="s","s",IF(CELL("contents",G25)="s","s",IF(CELL("contents",'m vs o orig data'!AF24)="d","d","")))</f>
        <v>d</v>
      </c>
      <c r="F25" t="str">
        <f>'m vs o orig data'!AG24</f>
        <v> </v>
      </c>
      <c r="G25" t="str">
        <f>'m vs o orig data'!AH24</f>
        <v> </v>
      </c>
      <c r="H25" s="16">
        <f t="shared" si="3"/>
        <v>0.0410312775</v>
      </c>
      <c r="I25" s="3">
        <f>'m vs o orig data'!B24</f>
        <v>0.0300409853</v>
      </c>
      <c r="J25" s="3">
        <f>'m vs o orig data'!N24</f>
        <v>0.0144094185</v>
      </c>
      <c r="K25" s="16">
        <f t="shared" si="4"/>
        <v>0.0334452133</v>
      </c>
      <c r="L25" s="12">
        <f>'m vs o orig data'!E24</f>
        <v>0.2845777305</v>
      </c>
      <c r="N25" s="12">
        <f>'m vs o orig data'!Q24</f>
        <v>1.420538E-20</v>
      </c>
      <c r="P25" s="12">
        <f>'m vs o orig data'!Z24</f>
        <v>0.0151171725</v>
      </c>
      <c r="Q25" s="1"/>
      <c r="R25" s="1"/>
      <c r="S25" s="1"/>
    </row>
    <row r="26" spans="1:19" ht="12.75">
      <c r="A26" s="2" t="str">
        <f ca="1" t="shared" si="2"/>
        <v>River East (o,d)</v>
      </c>
      <c r="B26" t="s">
        <v>49</v>
      </c>
      <c r="C26" t="str">
        <f>'m vs o orig data'!AD25</f>
        <v> </v>
      </c>
      <c r="D26" t="str">
        <f>'m vs o orig data'!AE25</f>
        <v>o</v>
      </c>
      <c r="E26" t="str">
        <f ca="1">IF(CELL("contents",F26)="s","s",IF(CELL("contents",G26)="s","s",IF(CELL("contents",'m vs o orig data'!AF25)="d","d","")))</f>
        <v>d</v>
      </c>
      <c r="F26" t="str">
        <f>'m vs o orig data'!AG25</f>
        <v> </v>
      </c>
      <c r="G26" t="str">
        <f>'m vs o orig data'!AH25</f>
        <v> </v>
      </c>
      <c r="H26" s="16">
        <f t="shared" si="3"/>
        <v>0.0410312775</v>
      </c>
      <c r="I26" s="3">
        <f>'m vs o orig data'!B25</f>
        <v>0.0277970097</v>
      </c>
      <c r="J26" s="3">
        <f>'m vs o orig data'!N25</f>
        <v>0.0156731924</v>
      </c>
      <c r="K26" s="16">
        <f t="shared" si="4"/>
        <v>0.0334452133</v>
      </c>
      <c r="L26" s="12">
        <f>'m vs o orig data'!E25</f>
        <v>0.021215258</v>
      </c>
      <c r="N26" s="12">
        <f>'m vs o orig data'!Q25</f>
        <v>4.800226E-34</v>
      </c>
      <c r="P26" s="12">
        <f>'m vs o orig data'!Z25</f>
        <v>0.0010952628</v>
      </c>
      <c r="Q26" s="1"/>
      <c r="R26" s="1"/>
      <c r="S26" s="1"/>
    </row>
    <row r="27" spans="1:19" ht="12.75">
      <c r="A27" s="2" t="str">
        <f ca="1" t="shared" si="2"/>
        <v>Seven Oaks (o,d)</v>
      </c>
      <c r="B27" t="s">
        <v>52</v>
      </c>
      <c r="C27" t="str">
        <f>'m vs o orig data'!AD26</f>
        <v> </v>
      </c>
      <c r="D27" t="str">
        <f>'m vs o orig data'!AE26</f>
        <v>o</v>
      </c>
      <c r="E27" t="str">
        <f ca="1">IF(CELL("contents",F27)="s","s",IF(CELL("contents",G27)="s","s",IF(CELL("contents",'m vs o orig data'!AF26)="d","d","")))</f>
        <v>d</v>
      </c>
      <c r="F27" t="str">
        <f>'m vs o orig data'!AG26</f>
        <v> </v>
      </c>
      <c r="G27" t="str">
        <f>'m vs o orig data'!AH26</f>
        <v> </v>
      </c>
      <c r="H27" s="16">
        <f t="shared" si="3"/>
        <v>0.0410312775</v>
      </c>
      <c r="I27" s="3">
        <f>'m vs o orig data'!B26</f>
        <v>0.0243877545</v>
      </c>
      <c r="J27" s="3">
        <f>'m vs o orig data'!N26</f>
        <v>0.0109058777</v>
      </c>
      <c r="K27" s="16">
        <f t="shared" si="4"/>
        <v>0.0334452133</v>
      </c>
      <c r="L27" s="12">
        <f>'m vs o orig data'!E26</f>
        <v>0.029462871</v>
      </c>
      <c r="N27" s="12">
        <f>'m vs o orig data'!Q26</f>
        <v>7.217382E-36</v>
      </c>
      <c r="P27" s="12">
        <f>'m vs o orig data'!Z26</f>
        <v>0.0014032053</v>
      </c>
      <c r="Q27" s="1"/>
      <c r="R27" s="1"/>
      <c r="S27" s="1"/>
    </row>
    <row r="28" spans="1:19" ht="12.75">
      <c r="A28" s="2" t="str">
        <f ca="1" t="shared" si="2"/>
        <v>St. James - Assiniboia (m,o)</v>
      </c>
      <c r="B28" t="s">
        <v>53</v>
      </c>
      <c r="C28" t="str">
        <f>'m vs o orig data'!AD27</f>
        <v>m</v>
      </c>
      <c r="D28" t="str">
        <f>'m vs o orig data'!AE27</f>
        <v>o</v>
      </c>
      <c r="E28">
        <f ca="1">IF(CELL("contents",F28)="s","s",IF(CELL("contents",G28)="s","s",IF(CELL("contents",'m vs o orig data'!AF27)="d","d","")))</f>
      </c>
      <c r="F28" t="str">
        <f>'m vs o orig data'!AG27</f>
        <v> </v>
      </c>
      <c r="G28" t="str">
        <f>'m vs o orig data'!AH27</f>
        <v> </v>
      </c>
      <c r="H28" s="16">
        <f t="shared" si="3"/>
        <v>0.0410312775</v>
      </c>
      <c r="I28" s="3">
        <f>'m vs o orig data'!B27</f>
        <v>0.0114759079</v>
      </c>
      <c r="J28" s="3">
        <f>'m vs o orig data'!N27</f>
        <v>0.013483017</v>
      </c>
      <c r="K28" s="16">
        <f t="shared" si="4"/>
        <v>0.0334452133</v>
      </c>
      <c r="L28" s="12">
        <f>'m vs o orig data'!E27</f>
        <v>0.0003414384</v>
      </c>
      <c r="M28" s="9"/>
      <c r="N28" s="12">
        <f>'m vs o orig data'!Q27</f>
        <v>1.5276949999999999E-25</v>
      </c>
      <c r="P28" s="12">
        <f>'m vs o orig data'!Z27</f>
        <v>0.6578644727</v>
      </c>
      <c r="Q28" s="1"/>
      <c r="R28" s="1"/>
      <c r="S28" s="1"/>
    </row>
    <row r="29" spans="1:19" ht="12.75">
      <c r="A29" s="2" t="str">
        <f ca="1" t="shared" si="2"/>
        <v>Inkster (d)</v>
      </c>
      <c r="B29" t="s">
        <v>54</v>
      </c>
      <c r="C29" t="str">
        <f>'m vs o orig data'!AD28</f>
        <v> </v>
      </c>
      <c r="D29" t="str">
        <f>'m vs o orig data'!AE28</f>
        <v> </v>
      </c>
      <c r="E29" t="str">
        <f ca="1">IF(CELL("contents",F29)="s","s",IF(CELL("contents",G29)="s","s",IF(CELL("contents",'m vs o orig data'!AF28)="d","d","")))</f>
        <v>d</v>
      </c>
      <c r="F29" t="str">
        <f>'m vs o orig data'!AG28</f>
        <v> </v>
      </c>
      <c r="G29" t="str">
        <f>'m vs o orig data'!AH28</f>
        <v> </v>
      </c>
      <c r="H29" s="16">
        <f t="shared" si="3"/>
        <v>0.0410312775</v>
      </c>
      <c r="I29" s="3">
        <f>'m vs o orig data'!B28</f>
        <v>0.054656517</v>
      </c>
      <c r="J29" s="3">
        <f>'m vs o orig data'!N28</f>
        <v>0.0358839793</v>
      </c>
      <c r="K29" s="16">
        <f t="shared" si="4"/>
        <v>0.0334452133</v>
      </c>
      <c r="L29" s="12">
        <f>'m vs o orig data'!E28</f>
        <v>0.0749475486</v>
      </c>
      <c r="M29" s="9"/>
      <c r="N29" s="12">
        <f>'m vs o orig data'!Q28</f>
        <v>0.2778099315</v>
      </c>
      <c r="P29" s="12">
        <f>'m vs o orig data'!Z28</f>
        <v>0.0126673598</v>
      </c>
      <c r="Q29" s="1"/>
      <c r="R29" s="1"/>
      <c r="S29" s="1"/>
    </row>
    <row r="30" spans="1:19" ht="12.75">
      <c r="A30" s="2" t="str">
        <f ca="1" t="shared" si="2"/>
        <v>Downtown (m,o,d)</v>
      </c>
      <c r="B30" t="s">
        <v>55</v>
      </c>
      <c r="C30" t="str">
        <f>'m vs o orig data'!AD29</f>
        <v>m</v>
      </c>
      <c r="D30" t="str">
        <f>'m vs o orig data'!AE29</f>
        <v>o</v>
      </c>
      <c r="E30" t="str">
        <f ca="1">IF(CELL("contents",F30)="s","s",IF(CELL("contents",G30)="s","s",IF(CELL("contents",'m vs o orig data'!AF29)="d","d","")))</f>
        <v>d</v>
      </c>
      <c r="F30" t="str">
        <f>'m vs o orig data'!AG29</f>
        <v> </v>
      </c>
      <c r="G30" t="str">
        <f>'m vs o orig data'!AH29</f>
        <v> </v>
      </c>
      <c r="H30" s="16">
        <f t="shared" si="3"/>
        <v>0.0410312775</v>
      </c>
      <c r="I30" s="3">
        <f>'m vs o orig data'!B29</f>
        <v>0.153418505</v>
      </c>
      <c r="J30" s="3">
        <f>'m vs o orig data'!N29</f>
        <v>0.1143602336</v>
      </c>
      <c r="K30" s="16">
        <f t="shared" si="4"/>
        <v>0.0334452133</v>
      </c>
      <c r="L30" s="12">
        <f>'m vs o orig data'!E29</f>
        <v>2.715147E-41</v>
      </c>
      <c r="M30" s="9"/>
      <c r="N30" s="12">
        <f>'m vs o orig data'!Q29</f>
        <v>2.19021E-289</v>
      </c>
      <c r="P30" s="12">
        <f>'m vs o orig data'!Z29</f>
        <v>0.002070697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(m,o,d)</v>
      </c>
      <c r="B31" t="s">
        <v>56</v>
      </c>
      <c r="C31" t="str">
        <f>'m vs o orig data'!AD30</f>
        <v>m</v>
      </c>
      <c r="D31" t="str">
        <f>'m vs o orig data'!AE30</f>
        <v>o</v>
      </c>
      <c r="E31" t="str">
        <f ca="1">IF(CELL("contents",F31)="s","s",IF(CELL("contents",G31)="s","s",IF(CELL("contents",'m vs o orig data'!AF30)="d","d","")))</f>
        <v>d</v>
      </c>
      <c r="F31" t="str">
        <f>'m vs o orig data'!AG30</f>
        <v> </v>
      </c>
      <c r="G31" t="str">
        <f>'m vs o orig data'!AH30</f>
        <v> </v>
      </c>
      <c r="H31" s="16">
        <f t="shared" si="3"/>
        <v>0.0410312775</v>
      </c>
      <c r="I31" s="3">
        <f>'m vs o orig data'!B30</f>
        <v>0.1469535741</v>
      </c>
      <c r="J31" s="3">
        <f>'m vs o orig data'!N30</f>
        <v>0.1050855888</v>
      </c>
      <c r="K31" s="16">
        <f t="shared" si="4"/>
        <v>0.0334452133</v>
      </c>
      <c r="L31" s="12">
        <f>'m vs o orig data'!E30</f>
        <v>9.429411E-62</v>
      </c>
      <c r="M31" s="9"/>
      <c r="N31" s="12">
        <f>'m vs o orig data'!Q30</f>
        <v>3.37952E-190</v>
      </c>
      <c r="P31" s="12">
        <f>'m vs o orig data'!Z30</f>
        <v>1.04805E-05</v>
      </c>
      <c r="Q31" s="1"/>
      <c r="R31" s="1"/>
      <c r="S31" s="1"/>
    </row>
    <row r="32" spans="1:19" ht="12.75">
      <c r="B32"/>
      <c r="C32"/>
      <c r="D32"/>
      <c r="E32"/>
      <c r="F32"/>
      <c r="G32"/>
      <c r="H32" s="16"/>
      <c r="I32" s="3"/>
      <c r="J32" s="3"/>
      <c r="K32" s="16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17"/>
    </row>
    <row r="34" spans="2:8" ht="12.75">
      <c r="B34"/>
      <c r="C34"/>
      <c r="D34"/>
      <c r="E34"/>
      <c r="F34"/>
      <c r="G34"/>
      <c r="H34" s="17"/>
    </row>
    <row r="35" spans="2:8" ht="12.75">
      <c r="B35"/>
      <c r="C35"/>
      <c r="D35"/>
      <c r="E35"/>
      <c r="F35"/>
      <c r="G35"/>
      <c r="H35" s="17"/>
    </row>
    <row r="36" spans="2:8" ht="12.75">
      <c r="B36"/>
      <c r="C36"/>
      <c r="D36"/>
      <c r="E36"/>
      <c r="F36"/>
      <c r="G36"/>
      <c r="H36" s="17"/>
    </row>
    <row r="37" spans="2:8" ht="12.75">
      <c r="B37"/>
      <c r="C37"/>
      <c r="D37"/>
      <c r="E37"/>
      <c r="F37"/>
      <c r="G37"/>
      <c r="H37" s="17"/>
    </row>
    <row r="38" spans="2:8" ht="12.75">
      <c r="B38"/>
      <c r="C38"/>
      <c r="D38"/>
      <c r="E38"/>
      <c r="F38"/>
      <c r="G38"/>
      <c r="H38" s="17"/>
    </row>
    <row r="39" spans="2:8" ht="12.75">
      <c r="B39"/>
      <c r="C39"/>
      <c r="D39"/>
      <c r="E39"/>
      <c r="F39"/>
      <c r="G39"/>
      <c r="H39" s="17"/>
    </row>
    <row r="40" ht="12.75">
      <c r="H40" s="17"/>
    </row>
    <row r="41" ht="12.75">
      <c r="H41" s="17"/>
    </row>
    <row r="42" ht="12.75">
      <c r="H42" s="17"/>
    </row>
    <row r="43" ht="12.75">
      <c r="H43" s="17"/>
    </row>
    <row r="44" ht="12.75">
      <c r="H44" s="17"/>
    </row>
    <row r="45" ht="12.75">
      <c r="H45" s="17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2" t="s">
        <v>134</v>
      </c>
      <c r="B1" s="5" t="s">
        <v>58</v>
      </c>
      <c r="C1" s="13" t="s">
        <v>29</v>
      </c>
      <c r="D1" s="13" t="s">
        <v>30</v>
      </c>
      <c r="E1" s="79" t="s">
        <v>155</v>
      </c>
      <c r="F1" s="79"/>
      <c r="G1" s="79"/>
    </row>
    <row r="2" spans="1:7" ht="12.75">
      <c r="A2" s="32"/>
      <c r="B2" s="5"/>
      <c r="C2" s="13"/>
      <c r="D2" s="13"/>
      <c r="E2" s="3"/>
      <c r="F2" s="3" t="s">
        <v>136</v>
      </c>
      <c r="G2" s="3"/>
    </row>
    <row r="3" spans="1:7" ht="12.75">
      <c r="A3" s="31" t="s">
        <v>0</v>
      </c>
      <c r="B3" s="5"/>
      <c r="C3" s="13" t="s">
        <v>117</v>
      </c>
      <c r="D3" s="13" t="s">
        <v>60</v>
      </c>
      <c r="E3" s="6" t="s">
        <v>125</v>
      </c>
      <c r="F3" s="3" t="s">
        <v>137</v>
      </c>
      <c r="G3" s="6" t="s">
        <v>99</v>
      </c>
    </row>
    <row r="4" spans="1:7" ht="12.75">
      <c r="A4" s="30" t="str">
        <f ca="1">CONCATENATE(B4)&amp;(IF((CELL("contents",D4)="s")," (s)",(IF((CELL("contents",C4)="m")," (m)",""))))</f>
        <v>Southeast Region (m)</v>
      </c>
      <c r="B4" t="s">
        <v>118</v>
      </c>
      <c r="C4" t="str">
        <f>'m region orig data'!N4</f>
        <v>m</v>
      </c>
      <c r="D4" t="str">
        <f>'m region orig data'!O4</f>
        <v> </v>
      </c>
      <c r="E4" s="16">
        <f>F$12</f>
        <v>0.040998942</v>
      </c>
      <c r="F4" s="33">
        <f>'m region orig data'!B4</f>
        <v>0.0239814714</v>
      </c>
      <c r="G4" s="12">
        <f>'m region orig data'!E4</f>
        <v>3.76459E-05</v>
      </c>
    </row>
    <row r="5" spans="1:7" ht="12.75">
      <c r="A5" s="30" t="str">
        <f ca="1">CONCATENATE(B5)&amp;(IF((CELL("contents",D5)="s")," (s)",(IF((CELL("contents",C5)="m")," (m)",""))))</f>
        <v>Interlake Region (m)</v>
      </c>
      <c r="B5" t="s">
        <v>119</v>
      </c>
      <c r="C5" t="str">
        <f>'m region orig data'!N5</f>
        <v>m</v>
      </c>
      <c r="D5" t="str">
        <f>'m region orig data'!O5</f>
        <v> </v>
      </c>
      <c r="E5" s="16">
        <f aca="true" t="shared" si="0" ref="E5:E12">F$12</f>
        <v>0.040998942</v>
      </c>
      <c r="F5" s="33">
        <f>'m region orig data'!B5</f>
        <v>0.0197886368</v>
      </c>
      <c r="G5" s="12">
        <f>'m region orig data'!E5</f>
        <v>2.5814378E-06</v>
      </c>
    </row>
    <row r="6" spans="1:7" ht="12.75">
      <c r="A6" s="30" t="str">
        <f aca="true" ca="1" t="shared" si="1" ref="A6:A12">CONCATENATE(B6)&amp;(IF((CELL("contents",D6)="s")," (s)",(IF((CELL("contents",C6)="m")," (m)",""))))</f>
        <v>Northwest Region</v>
      </c>
      <c r="B6" t="s">
        <v>120</v>
      </c>
      <c r="C6" t="str">
        <f>'m region orig data'!N6</f>
        <v> </v>
      </c>
      <c r="D6" t="str">
        <f>'m region orig data'!O6</f>
        <v> </v>
      </c>
      <c r="E6" s="16">
        <f t="shared" si="0"/>
        <v>0.040998942</v>
      </c>
      <c r="F6" s="33">
        <f>'m region orig data'!B6</f>
        <v>0.0322314582</v>
      </c>
      <c r="G6" s="12">
        <f>'m region orig data'!E6</f>
        <v>0.120419724</v>
      </c>
    </row>
    <row r="7" spans="1:7" ht="12.75">
      <c r="A7" s="30" t="str">
        <f ca="1" t="shared" si="1"/>
        <v>Winnipeg Region (m)</v>
      </c>
      <c r="B7" t="s">
        <v>121</v>
      </c>
      <c r="C7" t="str">
        <f>'m region orig data'!N7</f>
        <v>m</v>
      </c>
      <c r="D7" t="str">
        <f>'m region orig data'!O7</f>
        <v> </v>
      </c>
      <c r="E7" s="16">
        <f t="shared" si="0"/>
        <v>0.040998942</v>
      </c>
      <c r="F7" s="33">
        <f>'m region orig data'!B7</f>
        <v>0.0551825089</v>
      </c>
      <c r="G7" s="12">
        <f>'m region orig data'!E7</f>
        <v>9.7880976E-07</v>
      </c>
    </row>
    <row r="8" spans="1:7" ht="12.75">
      <c r="A8" s="30" t="str">
        <f ca="1" t="shared" si="1"/>
        <v>Southwest Region</v>
      </c>
      <c r="B8" t="s">
        <v>122</v>
      </c>
      <c r="C8" t="str">
        <f>'m region orig data'!N8</f>
        <v> </v>
      </c>
      <c r="D8" t="str">
        <f>'m region orig data'!O8</f>
        <v> </v>
      </c>
      <c r="E8" s="16">
        <f t="shared" si="0"/>
        <v>0.040998942</v>
      </c>
      <c r="F8" s="33">
        <f>'m region orig data'!B8</f>
        <v>0.0332644507</v>
      </c>
      <c r="G8" s="12">
        <f>'m region orig data'!E8</f>
        <v>0.0572476442</v>
      </c>
    </row>
    <row r="9" spans="1:7" ht="12.75">
      <c r="A9" s="30" t="str">
        <f ca="1" t="shared" si="1"/>
        <v>The Pas Region</v>
      </c>
      <c r="B9" t="s">
        <v>123</v>
      </c>
      <c r="C9" t="str">
        <f>'m region orig data'!N9</f>
        <v> </v>
      </c>
      <c r="D9" t="str">
        <f>'m region orig data'!O9</f>
        <v> </v>
      </c>
      <c r="E9" s="16">
        <f t="shared" si="0"/>
        <v>0.040998942</v>
      </c>
      <c r="F9" s="33">
        <f>'m region orig data'!B9</f>
        <v>0.0289433503</v>
      </c>
      <c r="G9" s="12">
        <f>'m region orig data'!E9</f>
        <v>0.0103528904</v>
      </c>
    </row>
    <row r="10" spans="1:7" ht="12.75">
      <c r="A10" s="30" t="str">
        <f ca="1" t="shared" si="1"/>
        <v>Thompson Region</v>
      </c>
      <c r="B10" t="s">
        <v>124</v>
      </c>
      <c r="C10" t="str">
        <f>'m region orig data'!N10</f>
        <v> </v>
      </c>
      <c r="D10" t="str">
        <f>'m region orig data'!O10</f>
        <v> </v>
      </c>
      <c r="E10" s="16">
        <f t="shared" si="0"/>
        <v>0.040998942</v>
      </c>
      <c r="F10" s="33">
        <f>'m region orig data'!B10</f>
        <v>0.0531612814</v>
      </c>
      <c r="G10" s="12">
        <f>'m region orig data'!E10</f>
        <v>0.0221413108</v>
      </c>
    </row>
    <row r="11" spans="1:7" ht="12.75">
      <c r="A11" s="30"/>
      <c r="E11" s="16"/>
      <c r="F11" s="33"/>
      <c r="G11" s="12"/>
    </row>
    <row r="12" spans="1:7" ht="12.75">
      <c r="A12" s="30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6">
        <f t="shared" si="0"/>
        <v>0.040998942</v>
      </c>
      <c r="F12" s="33">
        <f>'m region orig data'!B11</f>
        <v>0.040998942</v>
      </c>
      <c r="G12" s="12" t="str">
        <f>'m region orig data'!E11</f>
        <v> </v>
      </c>
    </row>
    <row r="13" spans="5:7" ht="12.75">
      <c r="E13" s="16"/>
      <c r="F13" s="11"/>
      <c r="G13" s="12"/>
    </row>
    <row r="16" ht="12.75">
      <c r="B16" s="35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153</v>
      </c>
    </row>
    <row r="3" spans="1:34" ht="12.75">
      <c r="A3" t="s">
        <v>0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69</v>
      </c>
      <c r="J3" t="s">
        <v>70</v>
      </c>
      <c r="K3" t="s">
        <v>149</v>
      </c>
      <c r="L3" t="s">
        <v>71</v>
      </c>
      <c r="M3" t="s">
        <v>72</v>
      </c>
      <c r="N3" t="s">
        <v>73</v>
      </c>
      <c r="O3" t="s">
        <v>74</v>
      </c>
      <c r="P3" t="s">
        <v>75</v>
      </c>
      <c r="Q3" t="s">
        <v>76</v>
      </c>
      <c r="R3" t="s">
        <v>77</v>
      </c>
      <c r="S3" t="s">
        <v>78</v>
      </c>
      <c r="T3" t="s">
        <v>79</v>
      </c>
      <c r="U3" t="s">
        <v>80</v>
      </c>
      <c r="V3" t="s">
        <v>81</v>
      </c>
      <c r="W3" t="s">
        <v>150</v>
      </c>
      <c r="X3" t="s">
        <v>82</v>
      </c>
      <c r="Y3" t="s">
        <v>83</v>
      </c>
      <c r="Z3" t="s">
        <v>84</v>
      </c>
      <c r="AA3" t="s">
        <v>85</v>
      </c>
      <c r="AB3" t="s">
        <v>86</v>
      </c>
      <c r="AC3" t="s">
        <v>87</v>
      </c>
      <c r="AD3" t="s">
        <v>88</v>
      </c>
      <c r="AE3" t="s">
        <v>89</v>
      </c>
      <c r="AF3" t="s">
        <v>90</v>
      </c>
      <c r="AG3" t="s">
        <v>91</v>
      </c>
      <c r="AH3" t="s">
        <v>92</v>
      </c>
    </row>
    <row r="4" spans="1:34" ht="12.75">
      <c r="A4" t="s">
        <v>3</v>
      </c>
      <c r="B4">
        <v>0.0098401159</v>
      </c>
      <c r="C4">
        <v>0.005992468</v>
      </c>
      <c r="D4">
        <v>0.0161582642</v>
      </c>
      <c r="E4" s="4">
        <v>1.6742093E-08</v>
      </c>
      <c r="F4">
        <v>0.0098522167</v>
      </c>
      <c r="G4">
        <v>0.0024508909</v>
      </c>
      <c r="H4">
        <v>-1.4279</v>
      </c>
      <c r="I4">
        <v>-1.9238</v>
      </c>
      <c r="J4">
        <v>-0.9319</v>
      </c>
      <c r="K4">
        <v>0.2398198768</v>
      </c>
      <c r="L4">
        <v>0.1460463423</v>
      </c>
      <c r="M4">
        <v>0.393803586</v>
      </c>
      <c r="N4">
        <v>0.0108975697</v>
      </c>
      <c r="O4">
        <v>0.0093257831</v>
      </c>
      <c r="P4">
        <v>0.0127342685</v>
      </c>
      <c r="Q4" s="4">
        <v>3.261966E-45</v>
      </c>
      <c r="R4">
        <v>0.0109303348</v>
      </c>
      <c r="S4">
        <v>0.0008240855</v>
      </c>
      <c r="T4">
        <v>-1.1214</v>
      </c>
      <c r="U4">
        <v>-1.2771</v>
      </c>
      <c r="V4">
        <v>-0.9656</v>
      </c>
      <c r="W4">
        <v>0.3258334646</v>
      </c>
      <c r="X4">
        <v>0.2788376028</v>
      </c>
      <c r="Y4">
        <v>0.3807501054</v>
      </c>
      <c r="Z4">
        <v>0.6969657239</v>
      </c>
      <c r="AA4">
        <v>0.1021</v>
      </c>
      <c r="AB4">
        <v>-0.4117</v>
      </c>
      <c r="AC4">
        <v>0.6158</v>
      </c>
      <c r="AD4" t="s">
        <v>117</v>
      </c>
      <c r="AE4" t="s">
        <v>94</v>
      </c>
      <c r="AF4" t="s">
        <v>59</v>
      </c>
      <c r="AG4" t="s">
        <v>59</v>
      </c>
      <c r="AH4" t="s">
        <v>59</v>
      </c>
    </row>
    <row r="5" spans="1:34" ht="12.75">
      <c r="A5" t="s">
        <v>1</v>
      </c>
      <c r="B5">
        <v>0.0232721208</v>
      </c>
      <c r="C5">
        <v>0.016484946</v>
      </c>
      <c r="D5">
        <v>0.0328537084</v>
      </c>
      <c r="E5">
        <v>0.0012668143</v>
      </c>
      <c r="F5">
        <v>0.0233196159</v>
      </c>
      <c r="G5">
        <v>0.0039523752</v>
      </c>
      <c r="H5">
        <v>-0.5671</v>
      </c>
      <c r="I5">
        <v>-0.9119</v>
      </c>
      <c r="J5">
        <v>-0.2223</v>
      </c>
      <c r="K5">
        <v>0.5671800206</v>
      </c>
      <c r="L5">
        <v>0.4017653602</v>
      </c>
      <c r="M5">
        <v>0.8006991334</v>
      </c>
      <c r="N5">
        <v>0.0188668319</v>
      </c>
      <c r="O5">
        <v>0.0171016382</v>
      </c>
      <c r="P5">
        <v>0.0208142251</v>
      </c>
      <c r="Q5" s="4">
        <v>3.213087E-30</v>
      </c>
      <c r="R5">
        <v>0.0188949748</v>
      </c>
      <c r="S5">
        <v>0.0008255103</v>
      </c>
      <c r="T5">
        <v>-0.5725</v>
      </c>
      <c r="U5">
        <v>-0.6707</v>
      </c>
      <c r="V5">
        <v>-0.4743</v>
      </c>
      <c r="W5">
        <v>0.5641115748</v>
      </c>
      <c r="X5">
        <v>0.5113329086</v>
      </c>
      <c r="Y5">
        <v>0.6223379397</v>
      </c>
      <c r="Z5">
        <v>0.239414391</v>
      </c>
      <c r="AA5">
        <v>-0.2099</v>
      </c>
      <c r="AB5">
        <v>-0.5595</v>
      </c>
      <c r="AC5">
        <v>0.1398</v>
      </c>
      <c r="AD5" t="s">
        <v>117</v>
      </c>
      <c r="AE5" t="s">
        <v>94</v>
      </c>
      <c r="AF5" t="s">
        <v>59</v>
      </c>
      <c r="AG5" t="s">
        <v>59</v>
      </c>
      <c r="AH5" t="s">
        <v>59</v>
      </c>
    </row>
    <row r="6" spans="1:34" ht="12.75">
      <c r="A6" t="s">
        <v>10</v>
      </c>
      <c r="B6">
        <v>0.022159291</v>
      </c>
      <c r="C6">
        <v>0.0134943761</v>
      </c>
      <c r="D6">
        <v>0.0363880608</v>
      </c>
      <c r="E6">
        <v>0.0149109208</v>
      </c>
      <c r="F6">
        <v>0.0221914008</v>
      </c>
      <c r="G6">
        <v>0.0054859476</v>
      </c>
      <c r="H6">
        <v>-0.6161</v>
      </c>
      <c r="I6">
        <v>-1.1121</v>
      </c>
      <c r="J6">
        <v>-0.1201</v>
      </c>
      <c r="K6">
        <v>0.5400585187</v>
      </c>
      <c r="L6">
        <v>0.3288802319</v>
      </c>
      <c r="M6">
        <v>0.8868371381</v>
      </c>
      <c r="N6">
        <v>0.0257803677</v>
      </c>
      <c r="O6">
        <v>0.0230866349</v>
      </c>
      <c r="P6">
        <v>0.0287884033</v>
      </c>
      <c r="Q6" s="4">
        <v>3.7859011E-06</v>
      </c>
      <c r="R6">
        <v>0.0258736559</v>
      </c>
      <c r="S6">
        <v>0.0013014727</v>
      </c>
      <c r="T6">
        <v>-0.2603</v>
      </c>
      <c r="U6">
        <v>-0.3707</v>
      </c>
      <c r="V6">
        <v>-0.1499</v>
      </c>
      <c r="W6">
        <v>0.7708238375</v>
      </c>
      <c r="X6">
        <v>0.6902821842</v>
      </c>
      <c r="Y6">
        <v>0.8607630357</v>
      </c>
      <c r="Z6">
        <v>0.5544445973</v>
      </c>
      <c r="AA6">
        <v>0.1514</v>
      </c>
      <c r="AB6">
        <v>-0.3505</v>
      </c>
      <c r="AC6">
        <v>0.6532</v>
      </c>
      <c r="AD6" t="s">
        <v>59</v>
      </c>
      <c r="AE6" t="s">
        <v>94</v>
      </c>
      <c r="AF6" t="s">
        <v>59</v>
      </c>
      <c r="AG6" t="s">
        <v>59</v>
      </c>
      <c r="AH6" t="s">
        <v>59</v>
      </c>
    </row>
    <row r="7" spans="1:34" ht="12.75">
      <c r="A7" t="s">
        <v>9</v>
      </c>
      <c r="B7">
        <v>0.0617999254</v>
      </c>
      <c r="C7">
        <v>0.046352042</v>
      </c>
      <c r="D7">
        <v>0.0823961711</v>
      </c>
      <c r="E7">
        <v>0.0052577516</v>
      </c>
      <c r="F7">
        <v>0.0618046972</v>
      </c>
      <c r="G7">
        <v>0.0084660944</v>
      </c>
      <c r="H7">
        <v>0.4096</v>
      </c>
      <c r="I7">
        <v>0.1219</v>
      </c>
      <c r="J7">
        <v>0.6972</v>
      </c>
      <c r="K7">
        <v>1.5061662502</v>
      </c>
      <c r="L7">
        <v>1.1296758179</v>
      </c>
      <c r="M7">
        <v>2.0081307727</v>
      </c>
      <c r="N7">
        <v>0.051251817</v>
      </c>
      <c r="O7">
        <v>0.0465705115</v>
      </c>
      <c r="P7">
        <v>0.0564036911</v>
      </c>
      <c r="Q7" s="4">
        <v>2.453138E-18</v>
      </c>
      <c r="R7">
        <v>0.0513564079</v>
      </c>
      <c r="S7">
        <v>0.0021348138</v>
      </c>
      <c r="T7">
        <v>0.4268</v>
      </c>
      <c r="U7">
        <v>0.3311</v>
      </c>
      <c r="V7">
        <v>0.5226</v>
      </c>
      <c r="W7">
        <v>1.5324111266</v>
      </c>
      <c r="X7">
        <v>1.3924417557</v>
      </c>
      <c r="Y7">
        <v>1.6864503318</v>
      </c>
      <c r="Z7">
        <v>0.2099276311</v>
      </c>
      <c r="AA7">
        <v>-0.1872</v>
      </c>
      <c r="AB7">
        <v>-0.4797</v>
      </c>
      <c r="AC7">
        <v>0.1054</v>
      </c>
      <c r="AD7" t="s">
        <v>117</v>
      </c>
      <c r="AE7" t="s">
        <v>94</v>
      </c>
      <c r="AF7" t="s">
        <v>59</v>
      </c>
      <c r="AG7" t="s">
        <v>59</v>
      </c>
      <c r="AH7" t="s">
        <v>59</v>
      </c>
    </row>
    <row r="8" spans="1:34" ht="12.75">
      <c r="A8" t="s">
        <v>11</v>
      </c>
      <c r="B8">
        <v>0.0551845192</v>
      </c>
      <c r="C8">
        <v>0.0490215702</v>
      </c>
      <c r="D8">
        <v>0.0621222688</v>
      </c>
      <c r="E8" s="4">
        <v>8.8572211E-07</v>
      </c>
      <c r="F8">
        <v>0.0552218358</v>
      </c>
      <c r="G8">
        <v>0.0023448233</v>
      </c>
      <c r="H8">
        <v>0.297</v>
      </c>
      <c r="I8">
        <v>0.1786</v>
      </c>
      <c r="J8">
        <v>0.4154</v>
      </c>
      <c r="K8">
        <v>1.3458085045</v>
      </c>
      <c r="L8">
        <v>1.1955100272</v>
      </c>
      <c r="M8">
        <v>1.5150023751</v>
      </c>
      <c r="N8">
        <v>0.0317817355</v>
      </c>
      <c r="O8">
        <v>0.0298602792</v>
      </c>
      <c r="P8">
        <v>0.0338268342</v>
      </c>
      <c r="Q8">
        <v>0.1088496931</v>
      </c>
      <c r="R8">
        <v>0.0315953319</v>
      </c>
      <c r="S8">
        <v>0.0004750916</v>
      </c>
      <c r="T8">
        <v>-0.051</v>
      </c>
      <c r="U8">
        <v>-0.1134</v>
      </c>
      <c r="V8">
        <v>0.0113</v>
      </c>
      <c r="W8">
        <v>0.9502626048</v>
      </c>
      <c r="X8">
        <v>0.8928117426</v>
      </c>
      <c r="Y8">
        <v>1.0114103287</v>
      </c>
      <c r="Z8" s="4">
        <v>2.141974E-25</v>
      </c>
      <c r="AA8">
        <v>-0.5518</v>
      </c>
      <c r="AB8">
        <v>-0.6556</v>
      </c>
      <c r="AC8">
        <v>-0.4479</v>
      </c>
      <c r="AD8" t="s">
        <v>117</v>
      </c>
      <c r="AE8" t="s">
        <v>59</v>
      </c>
      <c r="AF8" t="s">
        <v>93</v>
      </c>
      <c r="AG8" t="s">
        <v>59</v>
      </c>
      <c r="AH8" t="s">
        <v>59</v>
      </c>
    </row>
    <row r="9" spans="1:34" ht="12.75">
      <c r="A9" t="s">
        <v>4</v>
      </c>
      <c r="B9">
        <v>0.0195287195</v>
      </c>
      <c r="C9">
        <v>0.0145249145</v>
      </c>
      <c r="D9">
        <v>0.0262563256</v>
      </c>
      <c r="E9" s="4">
        <v>8.8430681E-07</v>
      </c>
      <c r="F9">
        <v>0.019575177</v>
      </c>
      <c r="G9">
        <v>0.0028272481</v>
      </c>
      <c r="H9">
        <v>-0.7424</v>
      </c>
      <c r="I9">
        <v>-1.0385</v>
      </c>
      <c r="J9">
        <v>-0.4464</v>
      </c>
      <c r="K9">
        <v>0.4759471475</v>
      </c>
      <c r="L9">
        <v>0.3539961564</v>
      </c>
      <c r="M9">
        <v>0.6399100192</v>
      </c>
      <c r="N9">
        <v>0.0333244639</v>
      </c>
      <c r="O9">
        <v>0.0302499702</v>
      </c>
      <c r="P9">
        <v>0.0367114375</v>
      </c>
      <c r="Q9">
        <v>0.9416183555</v>
      </c>
      <c r="R9">
        <v>0.0334560889</v>
      </c>
      <c r="S9">
        <v>0.0014207039</v>
      </c>
      <c r="T9">
        <v>-0.0036</v>
      </c>
      <c r="U9">
        <v>-0.1004</v>
      </c>
      <c r="V9">
        <v>0.0932</v>
      </c>
      <c r="W9">
        <v>0.9963896351</v>
      </c>
      <c r="X9">
        <v>0.9044633669</v>
      </c>
      <c r="Y9">
        <v>1.0976589448</v>
      </c>
      <c r="Z9">
        <v>0.0005044392</v>
      </c>
      <c r="AA9">
        <v>0.5344</v>
      </c>
      <c r="AB9">
        <v>0.2333</v>
      </c>
      <c r="AC9">
        <v>0.8355</v>
      </c>
      <c r="AD9" t="s">
        <v>117</v>
      </c>
      <c r="AE9" t="s">
        <v>59</v>
      </c>
      <c r="AF9" t="s">
        <v>93</v>
      </c>
      <c r="AG9" t="s">
        <v>59</v>
      </c>
      <c r="AH9" t="s">
        <v>59</v>
      </c>
    </row>
    <row r="10" spans="1:34" ht="12.75">
      <c r="A10" t="s">
        <v>2</v>
      </c>
      <c r="B10">
        <v>0.0485640646</v>
      </c>
      <c r="C10">
        <v>0.0362242346</v>
      </c>
      <c r="D10">
        <v>0.0651074727</v>
      </c>
      <c r="E10">
        <v>0.2597942121</v>
      </c>
      <c r="F10">
        <v>0.0486322188</v>
      </c>
      <c r="G10">
        <v>0.006846643</v>
      </c>
      <c r="H10">
        <v>0.1685</v>
      </c>
      <c r="I10">
        <v>-0.1246</v>
      </c>
      <c r="J10">
        <v>0.4617</v>
      </c>
      <c r="K10">
        <v>1.1835864602</v>
      </c>
      <c r="L10">
        <v>0.882844425</v>
      </c>
      <c r="M10">
        <v>1.5867766382</v>
      </c>
      <c r="N10">
        <v>0.0798385912</v>
      </c>
      <c r="O10">
        <v>0.0732548116</v>
      </c>
      <c r="P10">
        <v>0.0870140883</v>
      </c>
      <c r="Q10" s="4">
        <v>2.198912E-87</v>
      </c>
      <c r="R10">
        <v>0.0800217155</v>
      </c>
      <c r="S10">
        <v>0.0028272415</v>
      </c>
      <c r="T10">
        <v>0.8701</v>
      </c>
      <c r="U10">
        <v>0.784</v>
      </c>
      <c r="V10">
        <v>0.9562</v>
      </c>
      <c r="W10">
        <v>2.3871455226</v>
      </c>
      <c r="X10">
        <v>2.1902928509</v>
      </c>
      <c r="Y10">
        <v>2.6016903373</v>
      </c>
      <c r="Z10">
        <v>0.0009572387</v>
      </c>
      <c r="AA10">
        <v>0.4971</v>
      </c>
      <c r="AB10">
        <v>0.2021</v>
      </c>
      <c r="AC10">
        <v>0.7921</v>
      </c>
      <c r="AD10" t="s">
        <v>59</v>
      </c>
      <c r="AE10" t="s">
        <v>94</v>
      </c>
      <c r="AF10" t="s">
        <v>93</v>
      </c>
      <c r="AG10" t="s">
        <v>59</v>
      </c>
      <c r="AH10" t="s">
        <v>59</v>
      </c>
    </row>
    <row r="11" spans="1:34" ht="12.75">
      <c r="A11" t="s">
        <v>6</v>
      </c>
      <c r="B11">
        <v>0.0284100491</v>
      </c>
      <c r="C11">
        <v>0.0216243932</v>
      </c>
      <c r="D11">
        <v>0.0373250192</v>
      </c>
      <c r="E11">
        <v>0.0082946133</v>
      </c>
      <c r="F11">
        <v>0.0284408329</v>
      </c>
      <c r="G11">
        <v>0.0037461307</v>
      </c>
      <c r="H11">
        <v>-0.3676</v>
      </c>
      <c r="I11">
        <v>-0.6405</v>
      </c>
      <c r="J11">
        <v>-0.0947</v>
      </c>
      <c r="K11">
        <v>0.6923998175</v>
      </c>
      <c r="L11">
        <v>0.5270221754</v>
      </c>
      <c r="M11">
        <v>0.9096723623</v>
      </c>
      <c r="N11">
        <v>0.019485844</v>
      </c>
      <c r="O11">
        <v>0.0165739279</v>
      </c>
      <c r="P11">
        <v>0.0229093621</v>
      </c>
      <c r="Q11" s="4">
        <v>6.084853E-11</v>
      </c>
      <c r="R11">
        <v>0.0195407914</v>
      </c>
      <c r="S11">
        <v>0.0015296671</v>
      </c>
      <c r="T11">
        <v>-0.5402</v>
      </c>
      <c r="U11">
        <v>-0.7021</v>
      </c>
      <c r="V11">
        <v>-0.3784</v>
      </c>
      <c r="W11">
        <v>0.5826198147</v>
      </c>
      <c r="X11">
        <v>0.4955545572</v>
      </c>
      <c r="Y11">
        <v>0.6849817918</v>
      </c>
      <c r="Z11">
        <v>0.0161413636</v>
      </c>
      <c r="AA11">
        <v>-0.3771</v>
      </c>
      <c r="AB11">
        <v>-0.6842</v>
      </c>
      <c r="AC11">
        <v>-0.0699</v>
      </c>
      <c r="AD11" t="s">
        <v>117</v>
      </c>
      <c r="AE11" t="s">
        <v>94</v>
      </c>
      <c r="AF11" t="s">
        <v>93</v>
      </c>
      <c r="AG11" t="s">
        <v>59</v>
      </c>
      <c r="AH11" t="s">
        <v>59</v>
      </c>
    </row>
    <row r="12" spans="1:34" ht="12.75">
      <c r="A12" t="s">
        <v>8</v>
      </c>
      <c r="B12">
        <v>0.0921911114</v>
      </c>
      <c r="C12">
        <v>0.0437701367</v>
      </c>
      <c r="D12">
        <v>0.1941780778</v>
      </c>
      <c r="E12">
        <v>0.0331732323</v>
      </c>
      <c r="F12">
        <v>0.0921052632</v>
      </c>
      <c r="G12">
        <v>0.0331705885</v>
      </c>
      <c r="H12">
        <v>0.8095</v>
      </c>
      <c r="I12">
        <v>0.0646</v>
      </c>
      <c r="J12">
        <v>1.5544</v>
      </c>
      <c r="K12">
        <v>2.2468496448</v>
      </c>
      <c r="L12">
        <v>1.0667505219</v>
      </c>
      <c r="M12">
        <v>4.7324404562</v>
      </c>
      <c r="N12">
        <v>0.0818096449</v>
      </c>
      <c r="O12">
        <v>0.0500024568</v>
      </c>
      <c r="P12">
        <v>0.1338497832</v>
      </c>
      <c r="Q12">
        <v>0.0003694478</v>
      </c>
      <c r="R12">
        <v>0.0816326531</v>
      </c>
      <c r="S12">
        <v>0.0195574459</v>
      </c>
      <c r="T12">
        <v>0.8945</v>
      </c>
      <c r="U12">
        <v>0.4022</v>
      </c>
      <c r="V12">
        <v>1.3868</v>
      </c>
      <c r="W12">
        <v>2.4460793298</v>
      </c>
      <c r="X12">
        <v>1.4950557011</v>
      </c>
      <c r="Y12">
        <v>4.0020609823</v>
      </c>
      <c r="Z12">
        <v>0.7923312868</v>
      </c>
      <c r="AA12">
        <v>-0.1195</v>
      </c>
      <c r="AB12">
        <v>-1.0088</v>
      </c>
      <c r="AC12">
        <v>0.7699</v>
      </c>
      <c r="AD12" t="s">
        <v>59</v>
      </c>
      <c r="AE12" t="s">
        <v>94</v>
      </c>
      <c r="AF12" t="s">
        <v>59</v>
      </c>
      <c r="AG12" t="s">
        <v>59</v>
      </c>
      <c r="AH12" t="s">
        <v>59</v>
      </c>
    </row>
    <row r="13" spans="1:34" ht="12.75">
      <c r="A13" t="s">
        <v>5</v>
      </c>
      <c r="B13">
        <v>0.0323177061</v>
      </c>
      <c r="C13">
        <v>0.0239653501</v>
      </c>
      <c r="D13">
        <v>0.0435810087</v>
      </c>
      <c r="E13">
        <v>0.1176325826</v>
      </c>
      <c r="F13">
        <v>0.0323715693</v>
      </c>
      <c r="G13">
        <v>0.0046950384</v>
      </c>
      <c r="H13">
        <v>-0.2387</v>
      </c>
      <c r="I13">
        <v>-0.5377</v>
      </c>
      <c r="J13">
        <v>0.0603</v>
      </c>
      <c r="K13">
        <v>0.7876358737</v>
      </c>
      <c r="L13">
        <v>0.5840751617</v>
      </c>
      <c r="M13">
        <v>1.0621411596</v>
      </c>
      <c r="N13">
        <v>0.0412086729</v>
      </c>
      <c r="O13">
        <v>0.0361381654</v>
      </c>
      <c r="P13">
        <v>0.0469906179</v>
      </c>
      <c r="Q13">
        <v>0.0018334767</v>
      </c>
      <c r="R13">
        <v>0.0412554603</v>
      </c>
      <c r="S13">
        <v>0.0025296638</v>
      </c>
      <c r="T13">
        <v>0.2087</v>
      </c>
      <c r="U13">
        <v>0.0774</v>
      </c>
      <c r="V13">
        <v>0.34</v>
      </c>
      <c r="W13">
        <v>1.2321246844</v>
      </c>
      <c r="X13">
        <v>1.0805183114</v>
      </c>
      <c r="Y13">
        <v>1.405002786</v>
      </c>
      <c r="Z13">
        <v>0.1326225453</v>
      </c>
      <c r="AA13">
        <v>0.243</v>
      </c>
      <c r="AB13">
        <v>-0.0737</v>
      </c>
      <c r="AC13">
        <v>0.5598</v>
      </c>
      <c r="AD13" t="s">
        <v>59</v>
      </c>
      <c r="AE13" t="s">
        <v>94</v>
      </c>
      <c r="AF13" t="s">
        <v>59</v>
      </c>
      <c r="AG13" t="s">
        <v>59</v>
      </c>
      <c r="AH13" t="s">
        <v>59</v>
      </c>
    </row>
    <row r="14" spans="1:34" ht="12.75">
      <c r="A14" t="s">
        <v>7</v>
      </c>
      <c r="B14">
        <v>0.0514982067</v>
      </c>
      <c r="C14">
        <v>0.0409814973</v>
      </c>
      <c r="D14">
        <v>0.0647137236</v>
      </c>
      <c r="E14">
        <v>0.0512300374</v>
      </c>
      <c r="F14">
        <v>0.051552795</v>
      </c>
      <c r="G14">
        <v>0.0055108647</v>
      </c>
      <c r="H14">
        <v>0.2272</v>
      </c>
      <c r="I14">
        <v>-0.0012</v>
      </c>
      <c r="J14">
        <v>0.4556</v>
      </c>
      <c r="K14">
        <v>1.2550963492</v>
      </c>
      <c r="L14">
        <v>0.9987867729</v>
      </c>
      <c r="M14">
        <v>1.5771803236</v>
      </c>
      <c r="N14">
        <v>0.06608208</v>
      </c>
      <c r="O14">
        <v>0.0613174973</v>
      </c>
      <c r="P14">
        <v>0.0712168873</v>
      </c>
      <c r="Q14" s="4">
        <v>3.710185E-71</v>
      </c>
      <c r="R14">
        <v>0.0660844937</v>
      </c>
      <c r="S14">
        <v>0.0019082899</v>
      </c>
      <c r="T14">
        <v>0.681</v>
      </c>
      <c r="U14">
        <v>0.6062</v>
      </c>
      <c r="V14">
        <v>0.7558</v>
      </c>
      <c r="W14">
        <v>1.9758307226</v>
      </c>
      <c r="X14">
        <v>1.8333713923</v>
      </c>
      <c r="Y14">
        <v>2.1293596382</v>
      </c>
      <c r="Z14">
        <v>0.0312157748</v>
      </c>
      <c r="AA14">
        <v>0.2494</v>
      </c>
      <c r="AB14">
        <v>0.0225</v>
      </c>
      <c r="AC14">
        <v>0.4762</v>
      </c>
      <c r="AD14" t="s">
        <v>59</v>
      </c>
      <c r="AE14" t="s">
        <v>94</v>
      </c>
      <c r="AF14" t="s">
        <v>93</v>
      </c>
      <c r="AG14" t="s">
        <v>59</v>
      </c>
      <c r="AH14" t="s">
        <v>59</v>
      </c>
    </row>
    <row r="15" spans="1:34" ht="12.75">
      <c r="A15" t="s">
        <v>14</v>
      </c>
      <c r="B15">
        <v>0.0173139958</v>
      </c>
      <c r="C15">
        <v>0.0134200624</v>
      </c>
      <c r="D15">
        <v>0.0223377838</v>
      </c>
      <c r="E15" s="4">
        <v>3.291555E-11</v>
      </c>
      <c r="F15">
        <v>0.01735472</v>
      </c>
      <c r="G15">
        <v>0.0021176005</v>
      </c>
      <c r="H15">
        <v>-0.8622</v>
      </c>
      <c r="I15">
        <v>-1.1169</v>
      </c>
      <c r="J15">
        <v>-0.6074</v>
      </c>
      <c r="K15">
        <v>0.4222438314</v>
      </c>
      <c r="L15">
        <v>0.3272808087</v>
      </c>
      <c r="M15">
        <v>0.5447610993</v>
      </c>
      <c r="N15">
        <v>0.0184265687</v>
      </c>
      <c r="O15">
        <v>0.0169910088</v>
      </c>
      <c r="P15">
        <v>0.0199834181</v>
      </c>
      <c r="Q15" s="4">
        <v>4.8259E-47</v>
      </c>
      <c r="R15">
        <v>0.0184993621</v>
      </c>
      <c r="S15">
        <v>0.0005595027</v>
      </c>
      <c r="T15">
        <v>-0.5961</v>
      </c>
      <c r="U15">
        <v>-0.6772</v>
      </c>
      <c r="V15">
        <v>-0.515</v>
      </c>
      <c r="W15">
        <v>0.5509478595</v>
      </c>
      <c r="X15">
        <v>0.5080251293</v>
      </c>
      <c r="Y15">
        <v>0.5974971048</v>
      </c>
      <c r="Z15">
        <v>0.6303810866</v>
      </c>
      <c r="AA15">
        <v>0.0623</v>
      </c>
      <c r="AB15">
        <v>-0.1914</v>
      </c>
      <c r="AC15">
        <v>0.3159</v>
      </c>
      <c r="AD15" t="s">
        <v>117</v>
      </c>
      <c r="AE15" t="s">
        <v>94</v>
      </c>
      <c r="AF15" t="s">
        <v>59</v>
      </c>
      <c r="AG15" t="s">
        <v>59</v>
      </c>
      <c r="AH15" t="s">
        <v>59</v>
      </c>
    </row>
    <row r="16" spans="1:34" ht="12.75">
      <c r="A16" t="s">
        <v>12</v>
      </c>
      <c r="B16">
        <v>0.0281308834</v>
      </c>
      <c r="C16">
        <v>0.0235137595</v>
      </c>
      <c r="D16">
        <v>0.0336546182</v>
      </c>
      <c r="E16">
        <v>3.79702E-05</v>
      </c>
      <c r="F16">
        <v>0.0281874183</v>
      </c>
      <c r="G16">
        <v>0.0022612995</v>
      </c>
      <c r="H16">
        <v>-0.3768</v>
      </c>
      <c r="I16">
        <v>-0.5561</v>
      </c>
      <c r="J16">
        <v>-0.1975</v>
      </c>
      <c r="K16">
        <v>0.6860399001</v>
      </c>
      <c r="L16">
        <v>0.5734401229</v>
      </c>
      <c r="M16">
        <v>0.8207495877</v>
      </c>
      <c r="N16">
        <v>0.042730707</v>
      </c>
      <c r="O16">
        <v>0.0396256505</v>
      </c>
      <c r="P16">
        <v>0.0460790751</v>
      </c>
      <c r="Q16" s="4">
        <v>1.948493E-10</v>
      </c>
      <c r="R16">
        <v>0.0428797989</v>
      </c>
      <c r="S16">
        <v>0.0011081866</v>
      </c>
      <c r="T16">
        <v>0.245</v>
      </c>
      <c r="U16">
        <v>0.1696</v>
      </c>
      <c r="V16">
        <v>0.3205</v>
      </c>
      <c r="W16">
        <v>1.2776329643</v>
      </c>
      <c r="X16">
        <v>1.1847928759</v>
      </c>
      <c r="Y16">
        <v>1.3777479799</v>
      </c>
      <c r="Z16" s="4">
        <v>2.916975E-06</v>
      </c>
      <c r="AA16">
        <v>0.418</v>
      </c>
      <c r="AB16">
        <v>0.2428</v>
      </c>
      <c r="AC16">
        <v>0.5933</v>
      </c>
      <c r="AD16" t="s">
        <v>117</v>
      </c>
      <c r="AE16" t="s">
        <v>94</v>
      </c>
      <c r="AF16" t="s">
        <v>93</v>
      </c>
      <c r="AG16" t="s">
        <v>59</v>
      </c>
      <c r="AH16" t="s">
        <v>59</v>
      </c>
    </row>
    <row r="17" spans="1:34" ht="12.75">
      <c r="A17" t="s">
        <v>13</v>
      </c>
      <c r="B17">
        <v>0.0436934822</v>
      </c>
      <c r="C17">
        <v>0.0362425548</v>
      </c>
      <c r="D17">
        <v>0.0526762088</v>
      </c>
      <c r="E17">
        <v>0.5055429298</v>
      </c>
      <c r="F17">
        <v>0.0437721275</v>
      </c>
      <c r="G17">
        <v>0.003670362</v>
      </c>
      <c r="H17">
        <v>0.0635</v>
      </c>
      <c r="I17">
        <v>-0.1235</v>
      </c>
      <c r="J17">
        <v>0.2505</v>
      </c>
      <c r="K17">
        <v>1.065571662</v>
      </c>
      <c r="L17">
        <v>0.8838627047</v>
      </c>
      <c r="M17">
        <v>1.2846372641</v>
      </c>
      <c r="N17">
        <v>0.0595750323</v>
      </c>
      <c r="O17">
        <v>0.055225343</v>
      </c>
      <c r="P17">
        <v>0.0642673143</v>
      </c>
      <c r="Q17" s="4">
        <v>2.262374E-50</v>
      </c>
      <c r="R17">
        <v>0.0596355841</v>
      </c>
      <c r="S17">
        <v>0.0015505651</v>
      </c>
      <c r="T17">
        <v>0.5773</v>
      </c>
      <c r="U17">
        <v>0.5015</v>
      </c>
      <c r="V17">
        <v>0.6531</v>
      </c>
      <c r="W17">
        <v>1.7812723087</v>
      </c>
      <c r="X17">
        <v>1.6512181435</v>
      </c>
      <c r="Y17">
        <v>1.9215698728</v>
      </c>
      <c r="Z17">
        <v>0.0009115625</v>
      </c>
      <c r="AA17">
        <v>0.31</v>
      </c>
      <c r="AB17">
        <v>0.1268</v>
      </c>
      <c r="AC17">
        <v>0.4933</v>
      </c>
      <c r="AD17" t="s">
        <v>59</v>
      </c>
      <c r="AE17" t="s">
        <v>94</v>
      </c>
      <c r="AF17" t="s">
        <v>93</v>
      </c>
      <c r="AG17" t="s">
        <v>59</v>
      </c>
      <c r="AH17" t="s">
        <v>59</v>
      </c>
    </row>
    <row r="18" spans="1:34" ht="12.75">
      <c r="A18" t="s">
        <v>15</v>
      </c>
      <c r="B18">
        <v>0.0410312775</v>
      </c>
      <c r="C18" t="s">
        <v>59</v>
      </c>
      <c r="D18" t="s">
        <v>59</v>
      </c>
      <c r="E18" t="s">
        <v>59</v>
      </c>
      <c r="F18">
        <v>0.0410813206</v>
      </c>
      <c r="G18">
        <v>0.0013212817</v>
      </c>
      <c r="H18" t="s">
        <v>59</v>
      </c>
      <c r="I18" t="s">
        <v>59</v>
      </c>
      <c r="J18" t="s">
        <v>59</v>
      </c>
      <c r="K18" t="s">
        <v>59</v>
      </c>
      <c r="L18" t="s">
        <v>59</v>
      </c>
      <c r="M18" t="s">
        <v>59</v>
      </c>
      <c r="N18">
        <v>0.0334452133</v>
      </c>
      <c r="O18" t="s">
        <v>59</v>
      </c>
      <c r="P18" t="s">
        <v>59</v>
      </c>
      <c r="Q18" t="s">
        <v>59</v>
      </c>
      <c r="R18">
        <v>0.0334452133</v>
      </c>
      <c r="S18">
        <v>0.000351937</v>
      </c>
      <c r="T18" t="s">
        <v>59</v>
      </c>
      <c r="U18" t="s">
        <v>59</v>
      </c>
      <c r="V18" t="s">
        <v>59</v>
      </c>
      <c r="W18" t="s">
        <v>59</v>
      </c>
      <c r="X18" t="s">
        <v>59</v>
      </c>
      <c r="Y18" t="s">
        <v>59</v>
      </c>
      <c r="Z18" s="4">
        <v>4.6139497E-07</v>
      </c>
      <c r="AA18">
        <v>-0.2044</v>
      </c>
      <c r="AB18">
        <v>-0.2839</v>
      </c>
      <c r="AC18">
        <v>-0.125</v>
      </c>
      <c r="AD18" t="s">
        <v>59</v>
      </c>
      <c r="AE18" t="s">
        <v>59</v>
      </c>
      <c r="AF18" t="s">
        <v>93</v>
      </c>
      <c r="AG18" t="s">
        <v>59</v>
      </c>
      <c r="AH18" t="s">
        <v>59</v>
      </c>
    </row>
    <row r="19" spans="1:34" ht="12.75">
      <c r="A19" t="s">
        <v>18</v>
      </c>
      <c r="B19">
        <v>0.0326450302</v>
      </c>
      <c r="C19">
        <v>0.0198795136</v>
      </c>
      <c r="D19">
        <v>0.0536078508</v>
      </c>
      <c r="E19">
        <v>0.3662696873</v>
      </c>
      <c r="F19">
        <v>0.0326530612</v>
      </c>
      <c r="G19">
        <v>0.0080288814</v>
      </c>
      <c r="H19">
        <v>-0.2286</v>
      </c>
      <c r="I19">
        <v>-0.7246</v>
      </c>
      <c r="J19">
        <v>0.2674</v>
      </c>
      <c r="K19">
        <v>0.7956133023</v>
      </c>
      <c r="L19">
        <v>0.484496579</v>
      </c>
      <c r="M19">
        <v>1.3065118605</v>
      </c>
      <c r="N19">
        <v>0.0075295672</v>
      </c>
      <c r="O19">
        <v>0.0061997759</v>
      </c>
      <c r="P19">
        <v>0.0091445856</v>
      </c>
      <c r="Q19" s="4">
        <v>4.076344E-51</v>
      </c>
      <c r="R19">
        <v>0.007553504</v>
      </c>
      <c r="S19">
        <v>0.000724086</v>
      </c>
      <c r="T19">
        <v>-1.4911</v>
      </c>
      <c r="U19">
        <v>-1.6854</v>
      </c>
      <c r="V19">
        <v>-1.2967</v>
      </c>
      <c r="W19">
        <v>0.2251313845</v>
      </c>
      <c r="X19">
        <v>0.1853710981</v>
      </c>
      <c r="Y19">
        <v>0.2734198633</v>
      </c>
      <c r="Z19" s="4">
        <v>4.8160443E-08</v>
      </c>
      <c r="AA19">
        <v>-1.4669</v>
      </c>
      <c r="AB19">
        <v>-1.9936</v>
      </c>
      <c r="AC19">
        <v>-0.9401</v>
      </c>
      <c r="AD19" t="s">
        <v>59</v>
      </c>
      <c r="AE19" t="s">
        <v>94</v>
      </c>
      <c r="AF19" t="s">
        <v>93</v>
      </c>
      <c r="AG19" t="s">
        <v>59</v>
      </c>
      <c r="AH19" t="s">
        <v>59</v>
      </c>
    </row>
    <row r="20" spans="1:34" ht="12.75">
      <c r="A20" t="s">
        <v>17</v>
      </c>
      <c r="B20">
        <v>0.044116421</v>
      </c>
      <c r="C20">
        <v>0.0236232591</v>
      </c>
      <c r="D20">
        <v>0.0823873873</v>
      </c>
      <c r="E20">
        <v>0.8200402194</v>
      </c>
      <c r="F20">
        <v>0.0442477876</v>
      </c>
      <c r="G20">
        <v>0.0136793108</v>
      </c>
      <c r="H20">
        <v>0.0725</v>
      </c>
      <c r="I20">
        <v>-0.5521</v>
      </c>
      <c r="J20">
        <v>0.6971</v>
      </c>
      <c r="K20">
        <v>1.0751900407</v>
      </c>
      <c r="L20">
        <v>0.5757378404</v>
      </c>
      <c r="M20">
        <v>2.0079166983</v>
      </c>
      <c r="N20">
        <v>0.0103447791</v>
      </c>
      <c r="O20">
        <v>0.0082559466</v>
      </c>
      <c r="P20">
        <v>0.012962106</v>
      </c>
      <c r="Q20" s="4">
        <v>2.048751E-24</v>
      </c>
      <c r="R20">
        <v>0.0103865369</v>
      </c>
      <c r="S20">
        <v>0.0011624921</v>
      </c>
      <c r="T20">
        <v>-1.1734</v>
      </c>
      <c r="U20">
        <v>-1.399</v>
      </c>
      <c r="V20">
        <v>-0.9479</v>
      </c>
      <c r="W20">
        <v>0.3093052227</v>
      </c>
      <c r="X20">
        <v>0.2468498726</v>
      </c>
      <c r="Y20">
        <v>0.3875623664</v>
      </c>
      <c r="Z20">
        <v>1.62047E-05</v>
      </c>
      <c r="AA20">
        <v>-1.4504</v>
      </c>
      <c r="AB20">
        <v>-2.1096</v>
      </c>
      <c r="AC20">
        <v>-0.7911</v>
      </c>
      <c r="AD20" t="s">
        <v>59</v>
      </c>
      <c r="AE20" t="s">
        <v>94</v>
      </c>
      <c r="AF20" t="s">
        <v>93</v>
      </c>
      <c r="AG20" t="s">
        <v>59</v>
      </c>
      <c r="AH20" t="s">
        <v>59</v>
      </c>
    </row>
    <row r="21" spans="1:34" ht="12.75">
      <c r="A21" t="s">
        <v>20</v>
      </c>
      <c r="B21">
        <v>0.0135307226</v>
      </c>
      <c r="C21">
        <v>0.0078143816</v>
      </c>
      <c r="D21">
        <v>0.0234286554</v>
      </c>
      <c r="E21">
        <v>7.47781E-05</v>
      </c>
      <c r="F21">
        <v>0.0135557873</v>
      </c>
      <c r="G21">
        <v>0.0037341291</v>
      </c>
      <c r="H21">
        <v>-1.1094</v>
      </c>
      <c r="I21">
        <v>-1.6584</v>
      </c>
      <c r="J21">
        <v>-0.5604</v>
      </c>
      <c r="K21">
        <v>0.3297660572</v>
      </c>
      <c r="L21">
        <v>0.1904493867</v>
      </c>
      <c r="M21">
        <v>0.5709950258</v>
      </c>
      <c r="N21">
        <v>0.0110261225</v>
      </c>
      <c r="O21">
        <v>0.0091164094</v>
      </c>
      <c r="P21">
        <v>0.013335884</v>
      </c>
      <c r="Q21" s="4">
        <v>2.791856E-30</v>
      </c>
      <c r="R21">
        <v>0.0110437842</v>
      </c>
      <c r="S21">
        <v>0.0010331591</v>
      </c>
      <c r="T21">
        <v>-1.1096</v>
      </c>
      <c r="U21">
        <v>-1.2998</v>
      </c>
      <c r="V21">
        <v>-0.9195</v>
      </c>
      <c r="W21">
        <v>0.3296771478</v>
      </c>
      <c r="X21">
        <v>0.2725774035</v>
      </c>
      <c r="Y21">
        <v>0.3987381948</v>
      </c>
      <c r="Z21">
        <v>0.4857588758</v>
      </c>
      <c r="AA21">
        <v>-0.2047</v>
      </c>
      <c r="AB21">
        <v>-0.7802</v>
      </c>
      <c r="AC21">
        <v>0.3709</v>
      </c>
      <c r="AD21" t="s">
        <v>117</v>
      </c>
      <c r="AE21" t="s">
        <v>94</v>
      </c>
      <c r="AF21" t="s">
        <v>59</v>
      </c>
      <c r="AG21" t="s">
        <v>59</v>
      </c>
      <c r="AH21" t="s">
        <v>59</v>
      </c>
    </row>
    <row r="22" spans="1:34" ht="12.75">
      <c r="A22" t="s">
        <v>19</v>
      </c>
      <c r="B22">
        <v>0.0164077307</v>
      </c>
      <c r="C22">
        <v>0.0096628767</v>
      </c>
      <c r="D22">
        <v>0.0278606085</v>
      </c>
      <c r="E22">
        <v>0.0006912882</v>
      </c>
      <c r="F22">
        <v>0.0164319249</v>
      </c>
      <c r="G22">
        <v>0.0043553858</v>
      </c>
      <c r="H22">
        <v>-0.9166</v>
      </c>
      <c r="I22">
        <v>-1.446</v>
      </c>
      <c r="J22">
        <v>-0.3871</v>
      </c>
      <c r="K22">
        <v>0.3998834951</v>
      </c>
      <c r="L22">
        <v>0.2355002651</v>
      </c>
      <c r="M22">
        <v>0.6790090429</v>
      </c>
      <c r="N22">
        <v>0.0114239296</v>
      </c>
      <c r="O22">
        <v>0.0096226888</v>
      </c>
      <c r="P22">
        <v>0.013562339</v>
      </c>
      <c r="Q22" s="4">
        <v>1.310299E-34</v>
      </c>
      <c r="R22">
        <v>0.0114550329</v>
      </c>
      <c r="S22">
        <v>0.0009591466</v>
      </c>
      <c r="T22">
        <v>-1.0742</v>
      </c>
      <c r="U22">
        <v>-1.2458</v>
      </c>
      <c r="V22">
        <v>-0.9026</v>
      </c>
      <c r="W22">
        <v>0.341571438</v>
      </c>
      <c r="X22">
        <v>0.2877149774</v>
      </c>
      <c r="Y22">
        <v>0.4055091197</v>
      </c>
      <c r="Z22">
        <v>0.197695943</v>
      </c>
      <c r="AA22">
        <v>-0.362</v>
      </c>
      <c r="AB22">
        <v>-0.9129</v>
      </c>
      <c r="AC22">
        <v>0.1888</v>
      </c>
      <c r="AD22" t="s">
        <v>117</v>
      </c>
      <c r="AE22" t="s">
        <v>94</v>
      </c>
      <c r="AF22" t="s">
        <v>59</v>
      </c>
      <c r="AG22" t="s">
        <v>59</v>
      </c>
      <c r="AH22" t="s">
        <v>59</v>
      </c>
    </row>
    <row r="23" spans="1:34" ht="12.75">
      <c r="A23" t="s">
        <v>21</v>
      </c>
      <c r="B23" t="s">
        <v>59</v>
      </c>
      <c r="C23" t="s">
        <v>59</v>
      </c>
      <c r="D23" t="s">
        <v>59</v>
      </c>
      <c r="E23" t="s">
        <v>59</v>
      </c>
      <c r="F23" t="s">
        <v>59</v>
      </c>
      <c r="G23" t="s">
        <v>59</v>
      </c>
      <c r="H23" t="s">
        <v>59</v>
      </c>
      <c r="I23" t="s">
        <v>59</v>
      </c>
      <c r="J23" t="s">
        <v>59</v>
      </c>
      <c r="K23" t="s">
        <v>59</v>
      </c>
      <c r="L23" t="s">
        <v>59</v>
      </c>
      <c r="M23" t="s">
        <v>59</v>
      </c>
      <c r="N23">
        <v>0.0105080706</v>
      </c>
      <c r="O23">
        <v>0.0083518309</v>
      </c>
      <c r="P23">
        <v>0.013220999</v>
      </c>
      <c r="Q23" s="4">
        <v>5.059195E-23</v>
      </c>
      <c r="R23">
        <v>0.0105511592</v>
      </c>
      <c r="S23">
        <v>0.001203899</v>
      </c>
      <c r="T23">
        <v>-1.1578</v>
      </c>
      <c r="U23">
        <v>-1.3874</v>
      </c>
      <c r="V23">
        <v>-0.9281</v>
      </c>
      <c r="W23">
        <v>0.3141875794</v>
      </c>
      <c r="X23">
        <v>0.2497167782</v>
      </c>
      <c r="Y23">
        <v>0.395303174</v>
      </c>
      <c r="Z23" t="s">
        <v>59</v>
      </c>
      <c r="AA23" t="s">
        <v>59</v>
      </c>
      <c r="AB23" t="s">
        <v>59</v>
      </c>
      <c r="AC23" t="s">
        <v>59</v>
      </c>
      <c r="AD23" t="s">
        <v>59</v>
      </c>
      <c r="AE23" t="s">
        <v>94</v>
      </c>
      <c r="AF23" t="s">
        <v>59</v>
      </c>
      <c r="AG23" t="s">
        <v>60</v>
      </c>
      <c r="AH23" t="s">
        <v>59</v>
      </c>
    </row>
    <row r="24" spans="1:34" ht="12.75">
      <c r="A24" t="s">
        <v>27</v>
      </c>
      <c r="B24">
        <v>0.0300409853</v>
      </c>
      <c r="C24">
        <v>0.0169713395</v>
      </c>
      <c r="D24">
        <v>0.0531755784</v>
      </c>
      <c r="E24">
        <v>0.2845777305</v>
      </c>
      <c r="F24">
        <v>0.03</v>
      </c>
      <c r="G24">
        <v>0.0085293611</v>
      </c>
      <c r="H24">
        <v>-0.3118</v>
      </c>
      <c r="I24">
        <v>-0.8828</v>
      </c>
      <c r="J24">
        <v>0.2593</v>
      </c>
      <c r="K24">
        <v>0.7321484254</v>
      </c>
      <c r="L24">
        <v>0.4136195731</v>
      </c>
      <c r="M24">
        <v>1.2959766698</v>
      </c>
      <c r="N24">
        <v>0.0144094185</v>
      </c>
      <c r="O24">
        <v>0.0120661359</v>
      </c>
      <c r="P24">
        <v>0.0172077743</v>
      </c>
      <c r="Q24" s="4">
        <v>1.420538E-20</v>
      </c>
      <c r="R24">
        <v>0.0144241357</v>
      </c>
      <c r="S24">
        <v>0.0012511206</v>
      </c>
      <c r="T24">
        <v>-0.842</v>
      </c>
      <c r="U24">
        <v>-1.0195</v>
      </c>
      <c r="V24">
        <v>-0.6645</v>
      </c>
      <c r="W24">
        <v>0.4308364972</v>
      </c>
      <c r="X24">
        <v>0.3607731783</v>
      </c>
      <c r="Y24">
        <v>0.5145063394</v>
      </c>
      <c r="Z24">
        <v>0.0151171725</v>
      </c>
      <c r="AA24">
        <v>-0.7347</v>
      </c>
      <c r="AB24">
        <v>-1.3274</v>
      </c>
      <c r="AC24">
        <v>-0.142</v>
      </c>
      <c r="AD24" t="s">
        <v>59</v>
      </c>
      <c r="AE24" t="s">
        <v>94</v>
      </c>
      <c r="AF24" t="s">
        <v>93</v>
      </c>
      <c r="AG24" t="s">
        <v>59</v>
      </c>
      <c r="AH24" t="s">
        <v>59</v>
      </c>
    </row>
    <row r="25" spans="1:34" ht="12.75">
      <c r="A25" t="s">
        <v>22</v>
      </c>
      <c r="B25">
        <v>0.0277970097</v>
      </c>
      <c r="C25">
        <v>0.0199591518</v>
      </c>
      <c r="D25">
        <v>0.0387127549</v>
      </c>
      <c r="E25">
        <v>0.021215258</v>
      </c>
      <c r="F25">
        <v>0.0278195489</v>
      </c>
      <c r="G25">
        <v>0.0045094405</v>
      </c>
      <c r="H25">
        <v>-0.3894</v>
      </c>
      <c r="I25">
        <v>-0.7206</v>
      </c>
      <c r="J25">
        <v>-0.0582</v>
      </c>
      <c r="K25">
        <v>0.6774590363</v>
      </c>
      <c r="L25">
        <v>0.4864374927</v>
      </c>
      <c r="M25">
        <v>0.9434937741</v>
      </c>
      <c r="N25">
        <v>0.0156731924</v>
      </c>
      <c r="O25">
        <v>0.0138713994</v>
      </c>
      <c r="P25">
        <v>0.0177090251</v>
      </c>
      <c r="Q25" s="4">
        <v>4.800226E-34</v>
      </c>
      <c r="R25">
        <v>0.0157250716</v>
      </c>
      <c r="S25">
        <v>0.0008977334</v>
      </c>
      <c r="T25">
        <v>-0.758</v>
      </c>
      <c r="U25">
        <v>-0.8801</v>
      </c>
      <c r="V25">
        <v>-0.6358</v>
      </c>
      <c r="W25">
        <v>0.4686228864</v>
      </c>
      <c r="X25">
        <v>0.4147499145</v>
      </c>
      <c r="Y25">
        <v>0.5294935623</v>
      </c>
      <c r="Z25">
        <v>0.0010952628</v>
      </c>
      <c r="AA25">
        <v>-0.573</v>
      </c>
      <c r="AB25">
        <v>-0.9169</v>
      </c>
      <c r="AC25">
        <v>-0.229</v>
      </c>
      <c r="AD25" t="s">
        <v>59</v>
      </c>
      <c r="AE25" t="s">
        <v>94</v>
      </c>
      <c r="AF25" t="s">
        <v>93</v>
      </c>
      <c r="AG25" t="s">
        <v>59</v>
      </c>
      <c r="AH25" t="s">
        <v>59</v>
      </c>
    </row>
    <row r="26" spans="1:34" ht="12.75">
      <c r="A26" t="s">
        <v>23</v>
      </c>
      <c r="B26">
        <v>0.0243877545</v>
      </c>
      <c r="C26">
        <v>0.0152677896</v>
      </c>
      <c r="D26">
        <v>0.0389553817</v>
      </c>
      <c r="E26">
        <v>0.029462871</v>
      </c>
      <c r="F26">
        <v>0.0243902439</v>
      </c>
      <c r="G26">
        <v>0.0056782951</v>
      </c>
      <c r="H26">
        <v>-0.5203</v>
      </c>
      <c r="I26">
        <v>-0.9886</v>
      </c>
      <c r="J26">
        <v>-0.0519</v>
      </c>
      <c r="K26">
        <v>0.5943698558</v>
      </c>
      <c r="L26">
        <v>0.3721012476</v>
      </c>
      <c r="M26">
        <v>0.9494069901</v>
      </c>
      <c r="N26">
        <v>0.0109058777</v>
      </c>
      <c r="O26">
        <v>0.0091488818</v>
      </c>
      <c r="P26">
        <v>0.0130002956</v>
      </c>
      <c r="Q26" s="4">
        <v>7.217382E-36</v>
      </c>
      <c r="R26">
        <v>0.0109387755</v>
      </c>
      <c r="S26">
        <v>0.0009397837</v>
      </c>
      <c r="T26">
        <v>-1.1206</v>
      </c>
      <c r="U26">
        <v>-1.2963</v>
      </c>
      <c r="V26">
        <v>-0.9449</v>
      </c>
      <c r="W26">
        <v>0.3260818696</v>
      </c>
      <c r="X26">
        <v>0.2735483174</v>
      </c>
      <c r="Y26">
        <v>0.3887042212</v>
      </c>
      <c r="Z26">
        <v>0.0014032053</v>
      </c>
      <c r="AA26">
        <v>-0.8048</v>
      </c>
      <c r="AB26">
        <v>-1.2986</v>
      </c>
      <c r="AC26">
        <v>-0.3109</v>
      </c>
      <c r="AD26" t="s">
        <v>59</v>
      </c>
      <c r="AE26" t="s">
        <v>94</v>
      </c>
      <c r="AF26" t="s">
        <v>93</v>
      </c>
      <c r="AG26" t="s">
        <v>59</v>
      </c>
      <c r="AH26" t="s">
        <v>59</v>
      </c>
    </row>
    <row r="27" spans="1:34" ht="12.75">
      <c r="A27" t="s">
        <v>16</v>
      </c>
      <c r="B27">
        <v>0.0114759079</v>
      </c>
      <c r="C27">
        <v>0.0057146858</v>
      </c>
      <c r="D27">
        <v>0.0230452674</v>
      </c>
      <c r="E27">
        <v>0.0003414384</v>
      </c>
      <c r="F27">
        <v>0.0114777618</v>
      </c>
      <c r="G27">
        <v>0.004034646</v>
      </c>
      <c r="H27">
        <v>-1.2741</v>
      </c>
      <c r="I27">
        <v>-1.9713</v>
      </c>
      <c r="J27">
        <v>-0.5769</v>
      </c>
      <c r="K27">
        <v>0.2796868298</v>
      </c>
      <c r="L27">
        <v>0.1392763318</v>
      </c>
      <c r="M27">
        <v>0.5616512277</v>
      </c>
      <c r="N27">
        <v>0.013483017</v>
      </c>
      <c r="O27">
        <v>0.0113699684</v>
      </c>
      <c r="P27">
        <v>0.0159887644</v>
      </c>
      <c r="Q27" s="4">
        <v>1.5276949999999999E-25</v>
      </c>
      <c r="R27">
        <v>0.0135262959</v>
      </c>
      <c r="S27">
        <v>0.0011234497</v>
      </c>
      <c r="T27">
        <v>-0.9085</v>
      </c>
      <c r="U27">
        <v>-1.0789</v>
      </c>
      <c r="V27">
        <v>-0.738</v>
      </c>
      <c r="W27">
        <v>0.4031374187</v>
      </c>
      <c r="X27">
        <v>0.3399580175</v>
      </c>
      <c r="Y27">
        <v>0.4780583778</v>
      </c>
      <c r="Z27">
        <v>0.6578644727</v>
      </c>
      <c r="AA27">
        <v>0.1612</v>
      </c>
      <c r="AB27">
        <v>-0.5522</v>
      </c>
      <c r="AC27">
        <v>0.8745</v>
      </c>
      <c r="AD27" t="s">
        <v>117</v>
      </c>
      <c r="AE27" t="s">
        <v>94</v>
      </c>
      <c r="AF27" t="s">
        <v>59</v>
      </c>
      <c r="AG27" t="s">
        <v>59</v>
      </c>
      <c r="AH27" t="s">
        <v>59</v>
      </c>
    </row>
    <row r="28" spans="1:34" ht="12.75">
      <c r="A28" t="s">
        <v>24</v>
      </c>
      <c r="B28">
        <v>0.054656517</v>
      </c>
      <c r="C28">
        <v>0.0398644162</v>
      </c>
      <c r="D28">
        <v>0.0749373785</v>
      </c>
      <c r="E28">
        <v>0.0749475486</v>
      </c>
      <c r="F28">
        <v>0.0546666667</v>
      </c>
      <c r="G28">
        <v>0.0083008612</v>
      </c>
      <c r="H28">
        <v>0.2867</v>
      </c>
      <c r="I28">
        <v>-0.0289</v>
      </c>
      <c r="J28">
        <v>0.6023</v>
      </c>
      <c r="K28">
        <v>1.3320695876</v>
      </c>
      <c r="L28">
        <v>0.9715616619</v>
      </c>
      <c r="M28">
        <v>1.8263476789</v>
      </c>
      <c r="N28">
        <v>0.0358839793</v>
      </c>
      <c r="O28">
        <v>0.0316007445</v>
      </c>
      <c r="P28">
        <v>0.0407477731</v>
      </c>
      <c r="Q28">
        <v>0.2778099315</v>
      </c>
      <c r="R28">
        <v>0.0358914122</v>
      </c>
      <c r="S28">
        <v>0.0021251382</v>
      </c>
      <c r="T28">
        <v>0.0704</v>
      </c>
      <c r="U28">
        <v>-0.0567</v>
      </c>
      <c r="V28">
        <v>0.1975</v>
      </c>
      <c r="W28">
        <v>1.0729182368</v>
      </c>
      <c r="X28">
        <v>0.9448510387</v>
      </c>
      <c r="Y28">
        <v>1.2183439459</v>
      </c>
      <c r="Z28">
        <v>0.0126673598</v>
      </c>
      <c r="AA28">
        <v>-0.4208</v>
      </c>
      <c r="AB28">
        <v>-0.7516</v>
      </c>
      <c r="AC28">
        <v>-0.09</v>
      </c>
      <c r="AD28" t="s">
        <v>59</v>
      </c>
      <c r="AE28" t="s">
        <v>59</v>
      </c>
      <c r="AF28" t="s">
        <v>93</v>
      </c>
      <c r="AG28" t="s">
        <v>59</v>
      </c>
      <c r="AH28" t="s">
        <v>59</v>
      </c>
    </row>
    <row r="29" spans="1:34" ht="12.75">
      <c r="A29" t="s">
        <v>26</v>
      </c>
      <c r="B29">
        <v>0.153418505</v>
      </c>
      <c r="C29">
        <v>0.1266108994</v>
      </c>
      <c r="D29">
        <v>0.1859021443</v>
      </c>
      <c r="E29" s="4">
        <v>2.715147E-41</v>
      </c>
      <c r="F29">
        <v>0.1532756489</v>
      </c>
      <c r="G29">
        <v>0.012665821</v>
      </c>
      <c r="H29">
        <v>1.3188</v>
      </c>
      <c r="I29">
        <v>1.1268</v>
      </c>
      <c r="J29">
        <v>1.5109</v>
      </c>
      <c r="K29">
        <v>3.7390623489</v>
      </c>
      <c r="L29">
        <v>3.0857167247</v>
      </c>
      <c r="M29">
        <v>4.5307422865</v>
      </c>
      <c r="N29">
        <v>0.1143602336</v>
      </c>
      <c r="O29">
        <v>0.1070260031</v>
      </c>
      <c r="P29">
        <v>0.122197061</v>
      </c>
      <c r="Q29" s="4">
        <v>2.19021E-289</v>
      </c>
      <c r="R29">
        <v>0.114353782</v>
      </c>
      <c r="S29">
        <v>0.0025888614</v>
      </c>
      <c r="T29">
        <v>1.2294</v>
      </c>
      <c r="U29">
        <v>1.1632</v>
      </c>
      <c r="V29">
        <v>1.2957</v>
      </c>
      <c r="W29">
        <v>3.419330371</v>
      </c>
      <c r="X29">
        <v>3.2000394847</v>
      </c>
      <c r="Y29">
        <v>3.6536487258</v>
      </c>
      <c r="Z29">
        <v>0.002070697</v>
      </c>
      <c r="AA29">
        <v>-0.2938</v>
      </c>
      <c r="AB29">
        <v>-0.4808</v>
      </c>
      <c r="AC29">
        <v>-0.1068</v>
      </c>
      <c r="AD29" t="s">
        <v>117</v>
      </c>
      <c r="AE29" t="s">
        <v>94</v>
      </c>
      <c r="AF29" t="s">
        <v>93</v>
      </c>
      <c r="AG29" t="s">
        <v>59</v>
      </c>
      <c r="AH29" t="s">
        <v>59</v>
      </c>
    </row>
    <row r="30" spans="1:34" ht="12.75">
      <c r="A30" t="s">
        <v>25</v>
      </c>
      <c r="B30">
        <v>0.1469535741</v>
      </c>
      <c r="C30">
        <v>0.1263833844</v>
      </c>
      <c r="D30">
        <v>0.1708717727</v>
      </c>
      <c r="E30" s="4">
        <v>9.429411E-62</v>
      </c>
      <c r="F30">
        <v>0.1468126207</v>
      </c>
      <c r="G30">
        <v>0.0089808652</v>
      </c>
      <c r="H30">
        <v>1.2758</v>
      </c>
      <c r="I30">
        <v>1.125</v>
      </c>
      <c r="J30">
        <v>1.4266</v>
      </c>
      <c r="K30">
        <v>3.5815013045</v>
      </c>
      <c r="L30">
        <v>3.0801718093</v>
      </c>
      <c r="M30">
        <v>4.1644273074000004</v>
      </c>
      <c r="N30">
        <v>0.1050855888</v>
      </c>
      <c r="O30">
        <v>0.0973677361</v>
      </c>
      <c r="P30">
        <v>0.113415197</v>
      </c>
      <c r="Q30" s="4">
        <v>3.37952E-190</v>
      </c>
      <c r="R30">
        <v>0.1050059832</v>
      </c>
      <c r="S30">
        <v>0.0030613284</v>
      </c>
      <c r="T30">
        <v>1.1449</v>
      </c>
      <c r="U30">
        <v>1.0686</v>
      </c>
      <c r="V30">
        <v>1.2211</v>
      </c>
      <c r="W30">
        <v>3.1420217852</v>
      </c>
      <c r="X30">
        <v>2.9112607302</v>
      </c>
      <c r="Y30">
        <v>3.391074113</v>
      </c>
      <c r="Z30">
        <v>1.04805E-05</v>
      </c>
      <c r="AA30">
        <v>-0.3353</v>
      </c>
      <c r="AB30">
        <v>-0.4845</v>
      </c>
      <c r="AC30">
        <v>-0.1862</v>
      </c>
      <c r="AD30" t="s">
        <v>117</v>
      </c>
      <c r="AE30" t="s">
        <v>94</v>
      </c>
      <c r="AF30" t="s">
        <v>93</v>
      </c>
      <c r="AG30" t="s">
        <v>59</v>
      </c>
      <c r="AH30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154</v>
      </c>
    </row>
    <row r="3" spans="1:15" ht="12.75">
      <c r="A3" t="s">
        <v>95</v>
      </c>
      <c r="B3" t="s">
        <v>96</v>
      </c>
      <c r="C3" t="s">
        <v>97</v>
      </c>
      <c r="D3" t="s">
        <v>98</v>
      </c>
      <c r="E3" t="s">
        <v>99</v>
      </c>
      <c r="F3" t="s">
        <v>100</v>
      </c>
      <c r="G3" t="s">
        <v>101</v>
      </c>
      <c r="H3" t="s">
        <v>102</v>
      </c>
      <c r="I3" t="s">
        <v>103</v>
      </c>
      <c r="J3" t="s">
        <v>104</v>
      </c>
      <c r="K3" t="s">
        <v>105</v>
      </c>
      <c r="L3" t="s">
        <v>106</v>
      </c>
      <c r="M3" t="s">
        <v>107</v>
      </c>
      <c r="N3" t="s">
        <v>108</v>
      </c>
      <c r="O3" t="s">
        <v>109</v>
      </c>
    </row>
    <row r="4" spans="1:15" ht="12.75">
      <c r="A4" t="s">
        <v>110</v>
      </c>
      <c r="B4">
        <v>0.0239814714</v>
      </c>
      <c r="C4">
        <v>0.0185832585</v>
      </c>
      <c r="D4">
        <v>0.0309478003</v>
      </c>
      <c r="E4">
        <v>3.76459E-05</v>
      </c>
      <c r="F4">
        <v>0.0240262104</v>
      </c>
      <c r="G4">
        <v>0.0029216782</v>
      </c>
      <c r="H4">
        <v>-0.5363</v>
      </c>
      <c r="I4">
        <v>-0.7913</v>
      </c>
      <c r="J4">
        <v>-0.2812</v>
      </c>
      <c r="K4">
        <v>0.5849290312</v>
      </c>
      <c r="L4">
        <v>0.4532619031</v>
      </c>
      <c r="M4">
        <v>0.7548438755</v>
      </c>
      <c r="N4" t="s">
        <v>117</v>
      </c>
      <c r="O4" t="s">
        <v>59</v>
      </c>
    </row>
    <row r="5" spans="1:15" ht="12.75">
      <c r="A5" t="s">
        <v>111</v>
      </c>
      <c r="B5">
        <v>0.0197886368</v>
      </c>
      <c r="C5">
        <v>0.0146061381</v>
      </c>
      <c r="D5">
        <v>0.0268099714</v>
      </c>
      <c r="E5" s="4">
        <v>2.5814378E-06</v>
      </c>
      <c r="F5">
        <v>0.0198412698</v>
      </c>
      <c r="G5">
        <v>0.002928272</v>
      </c>
      <c r="H5">
        <v>-0.7284</v>
      </c>
      <c r="I5">
        <v>-1.0321</v>
      </c>
      <c r="J5">
        <v>-0.4248</v>
      </c>
      <c r="K5">
        <v>0.4826621329</v>
      </c>
      <c r="L5">
        <v>0.356256465</v>
      </c>
      <c r="M5">
        <v>0.6539186161</v>
      </c>
      <c r="N5" t="s">
        <v>117</v>
      </c>
      <c r="O5" t="s">
        <v>59</v>
      </c>
    </row>
    <row r="6" spans="1:15" ht="12.75">
      <c r="A6" t="s">
        <v>112</v>
      </c>
      <c r="B6">
        <v>0.0322314582</v>
      </c>
      <c r="C6">
        <v>0.0237906407</v>
      </c>
      <c r="D6">
        <v>0.0436670417</v>
      </c>
      <c r="E6">
        <v>0.120419724</v>
      </c>
      <c r="F6">
        <v>0.0322812052</v>
      </c>
      <c r="G6">
        <v>0.004733889</v>
      </c>
      <c r="H6">
        <v>-0.2406</v>
      </c>
      <c r="I6">
        <v>-0.5443</v>
      </c>
      <c r="J6">
        <v>0.063</v>
      </c>
      <c r="K6">
        <v>0.7861534141</v>
      </c>
      <c r="L6">
        <v>0.5802745035</v>
      </c>
      <c r="M6">
        <v>1.0650772813</v>
      </c>
      <c r="N6" t="s">
        <v>59</v>
      </c>
      <c r="O6" t="s">
        <v>59</v>
      </c>
    </row>
    <row r="7" spans="1:15" ht="12.75">
      <c r="A7" t="s">
        <v>113</v>
      </c>
      <c r="B7">
        <v>0.0551825089</v>
      </c>
      <c r="C7">
        <v>0.0489944786</v>
      </c>
      <c r="D7">
        <v>0.0621520908</v>
      </c>
      <c r="E7" s="4">
        <v>9.7880976E-07</v>
      </c>
      <c r="F7">
        <v>0.0552218358</v>
      </c>
      <c r="G7">
        <v>0.0023448233</v>
      </c>
      <c r="H7">
        <v>0.2971</v>
      </c>
      <c r="I7">
        <v>0.1782</v>
      </c>
      <c r="J7">
        <v>0.416</v>
      </c>
      <c r="K7">
        <v>1.3459495829</v>
      </c>
      <c r="L7">
        <v>1.1950181219</v>
      </c>
      <c r="M7">
        <v>1.5159437724</v>
      </c>
      <c r="N7" t="s">
        <v>117</v>
      </c>
      <c r="O7" t="s">
        <v>59</v>
      </c>
    </row>
    <row r="8" spans="1:15" ht="12.75">
      <c r="A8" t="s">
        <v>114</v>
      </c>
      <c r="B8">
        <v>0.0332644507</v>
      </c>
      <c r="C8">
        <v>0.0268158995</v>
      </c>
      <c r="D8">
        <v>0.0412637167</v>
      </c>
      <c r="E8">
        <v>0.0572476442</v>
      </c>
      <c r="F8">
        <v>0.0333677331</v>
      </c>
      <c r="G8">
        <v>0.0033309758</v>
      </c>
      <c r="H8">
        <v>-0.2091</v>
      </c>
      <c r="I8">
        <v>-0.4246</v>
      </c>
      <c r="J8">
        <v>0.0064</v>
      </c>
      <c r="K8">
        <v>0.811349003</v>
      </c>
      <c r="L8">
        <v>0.654063208</v>
      </c>
      <c r="M8">
        <v>1.0064580863</v>
      </c>
      <c r="N8" t="s">
        <v>59</v>
      </c>
      <c r="O8" t="s">
        <v>59</v>
      </c>
    </row>
    <row r="9" spans="1:15" ht="12.75">
      <c r="A9" t="s">
        <v>115</v>
      </c>
      <c r="B9">
        <v>0.0289433503</v>
      </c>
      <c r="C9">
        <v>0.0221790235</v>
      </c>
      <c r="D9">
        <v>0.0377707128</v>
      </c>
      <c r="E9">
        <v>0.0103528904</v>
      </c>
      <c r="F9">
        <v>0.0289995167</v>
      </c>
      <c r="G9">
        <v>0.0036891376</v>
      </c>
      <c r="H9">
        <v>-0.3482</v>
      </c>
      <c r="I9">
        <v>-0.6144</v>
      </c>
      <c r="J9">
        <v>-0.082</v>
      </c>
      <c r="K9">
        <v>0.7059535905</v>
      </c>
      <c r="L9">
        <v>0.5409657519</v>
      </c>
      <c r="M9">
        <v>0.9212606718</v>
      </c>
      <c r="N9" t="s">
        <v>59</v>
      </c>
      <c r="O9" t="s">
        <v>59</v>
      </c>
    </row>
    <row r="10" spans="1:15" ht="12.75">
      <c r="A10" t="s">
        <v>116</v>
      </c>
      <c r="B10">
        <v>0.0531612814</v>
      </c>
      <c r="C10">
        <v>0.042554508</v>
      </c>
      <c r="D10">
        <v>0.0664118087</v>
      </c>
      <c r="E10">
        <v>0.0221413108</v>
      </c>
      <c r="F10">
        <v>0.053222945</v>
      </c>
      <c r="G10">
        <v>0.0054588544</v>
      </c>
      <c r="H10">
        <v>0.2598</v>
      </c>
      <c r="I10">
        <v>0.0372</v>
      </c>
      <c r="J10">
        <v>0.4823</v>
      </c>
      <c r="K10">
        <v>1.2966500802</v>
      </c>
      <c r="L10">
        <v>1.0379416128</v>
      </c>
      <c r="M10">
        <v>1.6198420121</v>
      </c>
      <c r="N10" t="s">
        <v>59</v>
      </c>
      <c r="O10" t="s">
        <v>59</v>
      </c>
    </row>
    <row r="11" spans="1:15" ht="12.75">
      <c r="A11" t="s">
        <v>15</v>
      </c>
      <c r="B11">
        <v>0.040998942</v>
      </c>
      <c r="C11" t="s">
        <v>59</v>
      </c>
      <c r="D11" t="s">
        <v>59</v>
      </c>
      <c r="E11" t="s">
        <v>59</v>
      </c>
      <c r="F11">
        <v>0.0410813206</v>
      </c>
      <c r="G11">
        <v>0.0013212817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2009-04-15T14:10:14Z</cp:lastPrinted>
  <dcterms:created xsi:type="dcterms:W3CDTF">2006-01-23T20:42:54Z</dcterms:created>
  <dcterms:modified xsi:type="dcterms:W3CDTF">2010-05-10T20:31:15Z</dcterms:modified>
  <cp:category/>
  <cp:version/>
  <cp:contentType/>
  <cp:contentStatus/>
</cp:coreProperties>
</file>