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pap.2fivefinal" sheetId="4" r:id="rId4"/>
  </sheets>
  <definedNames/>
  <calcPr fullCalcOnLoad="1"/>
</workbook>
</file>

<file path=xl/sharedStrings.xml><?xml version="1.0" encoding="utf-8"?>
<sst xmlns="http://schemas.openxmlformats.org/spreadsheetml/2006/main" count="912" uniqueCount="219">
  <si>
    <t>region</t>
  </si>
  <si>
    <t>regionl</t>
  </si>
  <si>
    <t>pop</t>
  </si>
  <si>
    <t>t2</t>
  </si>
  <si>
    <t>prob</t>
  </si>
  <si>
    <t>signif</t>
  </si>
  <si>
    <t>01.BS</t>
  </si>
  <si>
    <t xml:space="preserve"> </t>
  </si>
  <si>
    <t>South Eastman</t>
  </si>
  <si>
    <t>02.GS</t>
  </si>
  <si>
    <t>South Westman</t>
  </si>
  <si>
    <t>03.G</t>
  </si>
  <si>
    <t>Brandon</t>
  </si>
  <si>
    <t>04.A</t>
  </si>
  <si>
    <t>Central</t>
  </si>
  <si>
    <t>*</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</si>
  <si>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</si>
  <si>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</si>
  <si>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</si>
  <si>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</si>
  <si>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</si>
  <si>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</si>
  <si>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</si>
  <si>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</si>
  <si>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</si>
  <si>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</si>
  <si>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</si>
  <si>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</si>
  <si>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</si>
  <si>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</si>
  <si>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</si>
  <si>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</si>
  <si>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</si>
  <si>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</si>
  <si>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</si>
  <si>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</si>
  <si>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</si>
  <si>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</si>
  <si>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</si>
  <si>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</si>
  <si>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</si>
  <si>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</si>
  <si>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</si>
  <si>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</si>
  <si>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</si>
  <si>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</si>
  <si>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</si>
  <si>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</si>
  <si>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</si>
  <si>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</si>
  <si>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</si>
  <si>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</si>
  <si>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</si>
  <si>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</si>
  <si>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</si>
  <si>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</si>
  <si>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</si>
  <si>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</si>
  <si>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</si>
  <si>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</si>
  <si>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</si>
  <si>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</si>
  <si>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</si>
  <si>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</si>
  <si>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</si>
  <si>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</si>
  <si>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</si>
  <si>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</si>
  <si>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</si>
  <si>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</si>
  <si>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</si>
  <si>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</si>
  <si>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</si>
  <si>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</si>
  <si>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</si>
  <si>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</si>
  <si>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</si>
  <si>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</si>
  <si>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</si>
  <si>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</si>
  <si>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</si>
  <si>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</si>
  <si>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</si>
  <si>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</si>
  <si>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</si>
  <si>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</si>
  <si>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</si>
  <si>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</si>
  <si>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</si>
  <si>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</si>
  <si>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</si>
  <si>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</si>
  <si>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</si>
  <si>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</si>
  <si>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</si>
  <si>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</si>
  <si>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</si>
  <si>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</si>
  <si>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</si>
  <si>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</si>
  <si>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</si>
  <si>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</si>
  <si>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</si>
  <si>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</si>
  <si>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</si>
  <si>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</si>
  <si>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</si>
  <si>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</si>
  <si>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</si>
  <si>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</si>
  <si>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</si>
  <si>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</si>
  <si>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</si>
  <si>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</si>
  <si>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</si>
  <si>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</si>
  <si>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</si>
  <si>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</si>
  <si>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</si>
  <si>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</si>
  <si>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</si>
  <si>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</si>
  <si>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</si>
  <si>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</si>
  <si>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</si>
  <si>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</si>
  <si>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</si>
  <si>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</si>
  <si>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</si>
  <si>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</si>
  <si>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</si>
  <si>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</si>
  <si>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</si>
  <si>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</si>
  <si>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</si>
  <si>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</si>
  <si>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Manitoba (t)</t>
  </si>
  <si>
    <t>Northern Remote (1,2)</t>
  </si>
  <si>
    <t>Sha/York/Split/War (1,2)</t>
  </si>
  <si>
    <t>ld_pap Lower CI (99.5) Direct Rate</t>
  </si>
  <si>
    <t>d_pap Direct Rate</t>
  </si>
  <si>
    <t>ud_pap Upper CI (99.5) Direct Rate</t>
  </si>
  <si>
    <t>o_pap Total of observed</t>
  </si>
  <si>
    <t>c_pap Crude Rate</t>
  </si>
  <si>
    <t xml:space="preserve"> std pop MB</t>
  </si>
  <si>
    <t>PAP</t>
  </si>
  <si>
    <t>Brandon (1,2,t)</t>
  </si>
  <si>
    <t>Burntwood (1,2,t)</t>
  </si>
  <si>
    <t>Rural South (1,2,t)</t>
  </si>
  <si>
    <t>North (1,2)</t>
  </si>
  <si>
    <t>Winnipeg (1,2,t)</t>
  </si>
  <si>
    <t>SE Northern (2,t)</t>
  </si>
  <si>
    <t>SE Southern (1,2)</t>
  </si>
  <si>
    <t>Bdn Rural (1,2)</t>
  </si>
  <si>
    <t>Seven Regions (1,2)</t>
  </si>
  <si>
    <t>MQ District # 4 (1)</t>
  </si>
  <si>
    <t>MQ District # 1 (1,2)</t>
  </si>
  <si>
    <t>PL North (1,2)</t>
  </si>
  <si>
    <t>Thompson (1,2)</t>
  </si>
  <si>
    <t>Cross Lake (1,2,t)</t>
  </si>
  <si>
    <t>Tad/Broch/Lac Br (1,2,t)</t>
  </si>
  <si>
    <t>Norway House (1,2)</t>
  </si>
  <si>
    <t>Nelson House (1,2,t)</t>
  </si>
  <si>
    <t>The Pas/OCN/Kelsey (1,2,t)</t>
  </si>
  <si>
    <t>F93-F95</t>
  </si>
  <si>
    <t>F98-F00</t>
  </si>
  <si>
    <t>period</t>
  </si>
  <si>
    <t>Pap test rates (1+ tests) per 1000 women age 18-69. 93-95 vs 98-00</t>
  </si>
  <si>
    <t>South Eastman (1,2,t)</t>
  </si>
  <si>
    <t>South Westman (1,2)</t>
  </si>
  <si>
    <t>Central (1,2,t)</t>
  </si>
  <si>
    <t>Marquette (1,2)</t>
  </si>
  <si>
    <t>Parkland (1,2)</t>
  </si>
  <si>
    <t>Interlake (1)</t>
  </si>
  <si>
    <t>North Eastman (1,2,t)</t>
  </si>
  <si>
    <t>Churchill (1,2)</t>
  </si>
  <si>
    <t>Nor-Man (1,2,t)</t>
  </si>
  <si>
    <t>SE Central (1,2)</t>
  </si>
  <si>
    <t>SW District # 3 (1,2)</t>
  </si>
  <si>
    <t>SW District # 1 (1,2)</t>
  </si>
  <si>
    <t>SW District # 2 (2)</t>
  </si>
  <si>
    <t>Bdn West (1,2,t)</t>
  </si>
  <si>
    <t>Bdn East (2,t)</t>
  </si>
  <si>
    <t>MacDonald/Cartier (1,2)</t>
  </si>
  <si>
    <t>Morden/Winkler (1,2)</t>
  </si>
  <si>
    <t>Altona (1,2,t)</t>
  </si>
  <si>
    <t>Carman (1,t)</t>
  </si>
  <si>
    <t>Morris/Montcalm (1,2)</t>
  </si>
  <si>
    <t>Portage (1,2,t)</t>
  </si>
  <si>
    <t>MQ District # 3 (1)</t>
  </si>
  <si>
    <t>MQ District # 2 (1,2)</t>
  </si>
  <si>
    <t>PL West (1,2)</t>
  </si>
  <si>
    <t>PL Central (1)</t>
  </si>
  <si>
    <t>PL East (2)</t>
  </si>
  <si>
    <t>IL Southwest (t)</t>
  </si>
  <si>
    <t>IL Southeast (1,2)</t>
  </si>
  <si>
    <t>IL Northeast (2,t)</t>
  </si>
  <si>
    <t>IL Northwest (1,2,t)</t>
  </si>
  <si>
    <t>Springfield (1,2,t)</t>
  </si>
  <si>
    <t>Brokenhead (1,t)</t>
  </si>
  <si>
    <t>Iron Rose (1,2)</t>
  </si>
  <si>
    <t>Blue Water (1,2)</t>
  </si>
  <si>
    <t>Oxford H &amp; Gods (1,2)</t>
  </si>
  <si>
    <t>Lynn/Leaf/SIL (1,2,t)</t>
  </si>
  <si>
    <t>Island Lake (1,2)</t>
  </si>
  <si>
    <t>F Flon/Snow L/Cran (1,2,t)</t>
  </si>
  <si>
    <t>Nor-Man Other (1,2)</t>
  </si>
  <si>
    <t>Rate per 1000</t>
  </si>
  <si>
    <t>ld_pap Lower CI (99) Direct Rate</t>
  </si>
  <si>
    <t>ud_pap Upper CI (99) Direct Rate</t>
  </si>
  <si>
    <t>rha_pap</t>
  </si>
  <si>
    <t>rhad_pap</t>
  </si>
  <si>
    <t>Lorne/Louise/Pem</t>
  </si>
  <si>
    <t>93/94-95/96</t>
  </si>
  <si>
    <t>Mb Avg '93/94-95/96</t>
  </si>
  <si>
    <t>98/99-00/01</t>
  </si>
  <si>
    <t>Mb Avg '98/99-00/01</t>
  </si>
  <si>
    <t>1993/94-1995/96</t>
  </si>
  <si>
    <t>1998/99-2000/01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</si>
</sst>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0" fontId="0" fillId="0" borderId="0" xfId="0" applyFont="1" applyAlignment="1" quotePrefix="1">
      <alignment horizontal="center"/>
    </xf>
    <xf numFmtId="1" fontId="0" fillId="0" borderId="0" xfId="0" applyNumberFormat="1" applyFont="1" applyAlignment="1" quotePrefix="1">
      <alignment horizontal="center"/>
    </xf>
    <xf numFmtId="175" fontId="0" fillId="0" borderId="0" xfId="19" applyNumberFormat="1" applyAlignment="1">
      <alignment/>
    </xf>
    <xf numFmtId="175" fontId="0" fillId="0" borderId="0" xfId="19" applyNumberFormat="1" applyAlignment="1" quotePrefix="1">
      <alignment/>
    </xf>
    <xf numFmtId="175" fontId="1" fillId="0" borderId="0" xfId="19" applyNumberFormat="1" applyFont="1" applyAlignment="1">
      <alignment/>
    </xf>
    <xf numFmtId="175" fontId="0" fillId="0" borderId="0" xfId="19" applyNumberFormat="1" applyFont="1" applyAlignment="1" quotePrefix="1">
      <alignment/>
    </xf>
    <xf numFmtId="175" fontId="1" fillId="0" borderId="0" xfId="19" applyNumberFormat="1" applyFont="1" applyAlignment="1" quotePrefix="1">
      <alignment/>
    </xf>
    <xf numFmtId="175" fontId="0" fillId="0" borderId="0" xfId="0" applyNumberFormat="1" applyAlignment="1" quotePrefix="1">
      <alignment/>
    </xf>
    <xf numFmtId="175" fontId="0" fillId="0" borderId="0" xfId="0" applyNumberFormat="1" applyAlignment="1">
      <alignment/>
    </xf>
    <xf numFmtId="175" fontId="0" fillId="0" borderId="0" xfId="0" applyNumberFormat="1" applyFont="1" applyAlignment="1" quotePrefix="1">
      <alignment/>
    </xf>
    <xf numFmtId="175" fontId="0" fillId="0" borderId="0" xfId="0" applyNumberFormat="1" applyFont="1" applyAlignment="1" quotePrefix="1">
      <alignment horizontal="center"/>
    </xf>
    <xf numFmtId="175" fontId="0" fillId="0" borderId="0" xfId="0" applyNumberFormat="1" applyFont="1" applyAlignment="1">
      <alignment horizontal="center"/>
    </xf>
    <xf numFmtId="175" fontId="0" fillId="0" borderId="0" xfId="0" applyNumberFormat="1" applyFont="1" applyAlignment="1">
      <alignment/>
    </xf>
    <xf numFmtId="175" fontId="0" fillId="0" borderId="0" xfId="19"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6.7.1: Cervical Cancer Screening Rates by RHA</a:t>
            </a:r>
          </a:p>
        </c:rich>
      </c:tx>
      <c:layout>
        <c:manualLayout>
          <c:xMode val="factor"/>
          <c:yMode val="factor"/>
          <c:x val="0.00175"/>
          <c:y val="-0.01975"/>
        </c:manualLayout>
      </c:layout>
      <c:spPr>
        <a:noFill/>
        <a:ln>
          <a:noFill/>
        </a:ln>
      </c:spPr>
    </c:title>
    <c:plotArea>
      <c:layout>
        <c:manualLayout>
          <c:xMode val="edge"/>
          <c:yMode val="edge"/>
          <c:x val="0"/>
          <c:y val="0.095"/>
          <c:w val="1"/>
          <c:h val="0.81525"/>
        </c:manualLayout>
      </c:layout>
      <c:barChart>
        <c:barDir val="bar"/>
        <c:grouping val="clustered"/>
        <c:varyColors val="0"/>
        <c:ser>
          <c:idx val="0"/>
          <c:order val="0"/>
          <c:tx>
            <c:strRef>
              <c:f>'Ordered data'!$B$3</c:f>
              <c:strCache>
                <c:ptCount val="1"/>
                <c:pt idx="0">
                  <c:v>Mb Avg '93/94-95/96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93/94-95/96</c:name>
            <c:spPr>
              <a:ln w="25400">
                <a:solidFill>
                  <a:srgbClr val="C0C0C0"/>
                </a:solidFill>
              </a:ln>
            </c:spPr>
            <c:trendlineType val="linear"/>
            <c:forward val="0.5"/>
            <c:backward val="0.5"/>
            <c:dispEq val="0"/>
            <c:dispRSqr val="0"/>
          </c:trendline>
          <c:cat>
            <c:strRef>
              <c:f>'Ordered data'!$A$4:$A$19</c:f>
              <c:strCache>
                <c:ptCount val="16"/>
                <c:pt idx="0">
                  <c:v>South Eastman (1,2,t)</c:v>
                </c:pt>
                <c:pt idx="1">
                  <c:v>South Westman (1,2)</c:v>
                </c:pt>
                <c:pt idx="2">
                  <c:v>Brandon (1,2,t)</c:v>
                </c:pt>
                <c:pt idx="3">
                  <c:v>Central (1,2,t)</c:v>
                </c:pt>
                <c:pt idx="4">
                  <c:v>Marquette (1,2)</c:v>
                </c:pt>
                <c:pt idx="5">
                  <c:v>Parkland (1,2)</c:v>
                </c:pt>
                <c:pt idx="6">
                  <c:v>Interlake (1)</c:v>
                </c:pt>
                <c:pt idx="7">
                  <c:v>North Eastman (1,2,t)</c:v>
                </c:pt>
                <c:pt idx="8">
                  <c:v>Burntwood (1,2,t)</c:v>
                </c:pt>
                <c:pt idx="9">
                  <c:v>Churchill (1,2)</c:v>
                </c:pt>
                <c:pt idx="10">
                  <c:v>Nor-Man (1,2,t)</c:v>
                </c:pt>
                <c:pt idx="12">
                  <c:v>Rural South (1,2,t)</c:v>
                </c:pt>
                <c:pt idx="13">
                  <c:v>North (1,2)</c:v>
                </c:pt>
                <c:pt idx="14">
                  <c:v>Winnipeg (1,2,t)</c:v>
                </c:pt>
                <c:pt idx="15">
                  <c:v>Manitoba (t)</c:v>
                </c:pt>
              </c:strCache>
            </c:strRef>
          </c:cat>
          <c:val>
            <c:numRef>
              <c:f>'Ordered data'!$B$4:$B$19</c:f>
              <c:numCache>
                <c:ptCount val="16"/>
                <c:pt idx="0">
                  <c:v>0.6830303</c:v>
                </c:pt>
                <c:pt idx="1">
                  <c:v>0.6830303</c:v>
                </c:pt>
                <c:pt idx="2">
                  <c:v>0.6830303</c:v>
                </c:pt>
                <c:pt idx="3">
                  <c:v>0.6830303</c:v>
                </c:pt>
                <c:pt idx="4">
                  <c:v>0.6830303</c:v>
                </c:pt>
                <c:pt idx="5">
                  <c:v>0.6830303</c:v>
                </c:pt>
                <c:pt idx="6">
                  <c:v>0.6830303</c:v>
                </c:pt>
                <c:pt idx="7">
                  <c:v>0.6830303</c:v>
                </c:pt>
                <c:pt idx="8">
                  <c:v>0.6830303</c:v>
                </c:pt>
                <c:pt idx="9">
                  <c:v>0.6830303</c:v>
                </c:pt>
                <c:pt idx="10">
                  <c:v>0.6830303</c:v>
                </c:pt>
                <c:pt idx="12">
                  <c:v>0.6830303</c:v>
                </c:pt>
                <c:pt idx="13">
                  <c:v>0.6830303</c:v>
                </c:pt>
                <c:pt idx="14">
                  <c:v>0.6830303</c:v>
                </c:pt>
                <c:pt idx="15">
                  <c:v>0.6830303</c:v>
                </c:pt>
              </c:numCache>
            </c:numRef>
          </c:val>
        </c:ser>
        <c:ser>
          <c:idx val="1"/>
          <c:order val="1"/>
          <c:tx>
            <c:strRef>
              <c:f>'Ordered data'!$C$3</c:f>
              <c:strCache>
                <c:ptCount val="1"/>
                <c:pt idx="0">
                  <c:v>1993/94-1995/96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c:v>
                </c:pt>
                <c:pt idx="2">
                  <c:v>Brandon (1,2,t)</c:v>
                </c:pt>
                <c:pt idx="3">
                  <c:v>Central (1,2,t)</c:v>
                </c:pt>
                <c:pt idx="4">
                  <c:v>Marquette (1,2)</c:v>
                </c:pt>
                <c:pt idx="5">
                  <c:v>Parkland (1,2)</c:v>
                </c:pt>
                <c:pt idx="6">
                  <c:v>Interlake (1)</c:v>
                </c:pt>
                <c:pt idx="7">
                  <c:v>North Eastman (1,2,t)</c:v>
                </c:pt>
                <c:pt idx="8">
                  <c:v>Burntwood (1,2,t)</c:v>
                </c:pt>
                <c:pt idx="9">
                  <c:v>Churchill (1,2)</c:v>
                </c:pt>
                <c:pt idx="10">
                  <c:v>Nor-Man (1,2,t)</c:v>
                </c:pt>
                <c:pt idx="12">
                  <c:v>Rural South (1,2,t)</c:v>
                </c:pt>
                <c:pt idx="13">
                  <c:v>North (1,2)</c:v>
                </c:pt>
                <c:pt idx="14">
                  <c:v>Winnipeg (1,2,t)</c:v>
                </c:pt>
                <c:pt idx="15">
                  <c:v>Manitoba (t)</c:v>
                </c:pt>
              </c:strCache>
            </c:strRef>
          </c:cat>
          <c:val>
            <c:numRef>
              <c:f>'Ordered data'!$C$4:$C$19</c:f>
              <c:numCache>
                <c:ptCount val="16"/>
                <c:pt idx="0">
                  <c:v>0.6576542</c:v>
                </c:pt>
                <c:pt idx="1">
                  <c:v>0.6364926000000001</c:v>
                </c:pt>
                <c:pt idx="2">
                  <c:v>0.7102362000000001</c:v>
                </c:pt>
                <c:pt idx="3">
                  <c:v>0.6123561999999999</c:v>
                </c:pt>
                <c:pt idx="4">
                  <c:v>0.628019</c:v>
                </c:pt>
                <c:pt idx="5">
                  <c:v>0.6319277</c:v>
                </c:pt>
                <c:pt idx="6">
                  <c:v>0.6927159</c:v>
                </c:pt>
                <c:pt idx="7">
                  <c:v>0.641802</c:v>
                </c:pt>
                <c:pt idx="8">
                  <c:v>0.5098713</c:v>
                </c:pt>
                <c:pt idx="9">
                  <c:v>0.5376503</c:v>
                </c:pt>
                <c:pt idx="10">
                  <c:v>0.5211418</c:v>
                </c:pt>
                <c:pt idx="12">
                  <c:v>0.6444098</c:v>
                </c:pt>
                <c:pt idx="13">
                  <c:v>0.5162464</c:v>
                </c:pt>
                <c:pt idx="14">
                  <c:v>0.7152372</c:v>
                </c:pt>
                <c:pt idx="15">
                  <c:v>0.6830303</c:v>
                </c:pt>
              </c:numCache>
            </c:numRef>
          </c:val>
        </c:ser>
        <c:ser>
          <c:idx val="2"/>
          <c:order val="2"/>
          <c:tx>
            <c:strRef>
              <c:f>'Ordered data'!$D$3</c:f>
              <c:strCache>
                <c:ptCount val="1"/>
                <c:pt idx="0">
                  <c:v>1998/99-2000/01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(1,2,t)</c:v>
                </c:pt>
                <c:pt idx="1">
                  <c:v>South Westman (1,2)</c:v>
                </c:pt>
                <c:pt idx="2">
                  <c:v>Brandon (1,2,t)</c:v>
                </c:pt>
                <c:pt idx="3">
                  <c:v>Central (1,2,t)</c:v>
                </c:pt>
                <c:pt idx="4">
                  <c:v>Marquette (1,2)</c:v>
                </c:pt>
                <c:pt idx="5">
                  <c:v>Parkland (1,2)</c:v>
                </c:pt>
                <c:pt idx="6">
                  <c:v>Interlake (1)</c:v>
                </c:pt>
                <c:pt idx="7">
                  <c:v>North Eastman (1,2,t)</c:v>
                </c:pt>
                <c:pt idx="8">
                  <c:v>Burntwood (1,2,t)</c:v>
                </c:pt>
                <c:pt idx="9">
                  <c:v>Churchill (1,2)</c:v>
                </c:pt>
                <c:pt idx="10">
                  <c:v>Nor-Man (1,2,t)</c:v>
                </c:pt>
                <c:pt idx="12">
                  <c:v>Rural South (1,2,t)</c:v>
                </c:pt>
                <c:pt idx="13">
                  <c:v>North (1,2)</c:v>
                </c:pt>
                <c:pt idx="14">
                  <c:v>Winnipeg (1,2,t)</c:v>
                </c:pt>
                <c:pt idx="15">
                  <c:v>Manitoba (t)</c:v>
                </c:pt>
              </c:strCache>
            </c:strRef>
          </c:cat>
          <c:val>
            <c:numRef>
              <c:f>'Ordered data'!$D$4:$D$19</c:f>
              <c:numCache>
                <c:ptCount val="16"/>
                <c:pt idx="0">
                  <c:v>0.6745943</c:v>
                </c:pt>
                <c:pt idx="1">
                  <c:v>0.6371363999999999</c:v>
                </c:pt>
                <c:pt idx="2">
                  <c:v>0.739328</c:v>
                </c:pt>
                <c:pt idx="3">
                  <c:v>0.6270077</c:v>
                </c:pt>
                <c:pt idx="4">
                  <c:v>0.6362096</c:v>
                </c:pt>
                <c:pt idx="5">
                  <c:v>0.6234116000000001</c:v>
                </c:pt>
                <c:pt idx="6">
                  <c:v>0.6915178</c:v>
                </c:pt>
                <c:pt idx="7">
                  <c:v>0.660298</c:v>
                </c:pt>
                <c:pt idx="8">
                  <c:v>0.4901934</c:v>
                </c:pt>
                <c:pt idx="9">
                  <c:v>0.5033659</c:v>
                </c:pt>
                <c:pt idx="10">
                  <c:v>0.5398915</c:v>
                </c:pt>
                <c:pt idx="12">
                  <c:v>0.6518724</c:v>
                </c:pt>
                <c:pt idx="13">
                  <c:v>0.5098185</c:v>
                </c:pt>
                <c:pt idx="14">
                  <c:v>0.7239611</c:v>
                </c:pt>
                <c:pt idx="15">
                  <c:v>0.6904451</c:v>
                </c:pt>
              </c:numCache>
            </c:numRef>
          </c:val>
        </c:ser>
        <c:ser>
          <c:idx val="3"/>
          <c:order val="3"/>
          <c:tx>
            <c:strRef>
              <c:f>'Ordered data'!$E$3</c:f>
              <c:strCache>
                <c:ptCount val="1"/>
                <c:pt idx="0">
                  <c:v>Mb Avg '98/99-00/01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98/99-00/01</c:name>
            <c:spPr>
              <a:ln w="25400">
                <a:solidFill>
                  <a:srgbClr val="333333"/>
                </a:solidFill>
              </a:ln>
            </c:spPr>
            <c:trendlineType val="linear"/>
            <c:forward val="0.5"/>
            <c:backward val="0.5"/>
            <c:dispEq val="0"/>
            <c:dispRSqr val="0"/>
          </c:trendline>
          <c:cat>
            <c:strRef>
              <c:f>'Ordered data'!$A$4:$A$19</c:f>
              <c:strCache>
                <c:ptCount val="16"/>
                <c:pt idx="0">
                  <c:v>South Eastman (1,2,t)</c:v>
                </c:pt>
                <c:pt idx="1">
                  <c:v>South Westman (1,2)</c:v>
                </c:pt>
                <c:pt idx="2">
                  <c:v>Brandon (1,2,t)</c:v>
                </c:pt>
                <c:pt idx="3">
                  <c:v>Central (1,2,t)</c:v>
                </c:pt>
                <c:pt idx="4">
                  <c:v>Marquette (1,2)</c:v>
                </c:pt>
                <c:pt idx="5">
                  <c:v>Parkland (1,2)</c:v>
                </c:pt>
                <c:pt idx="6">
                  <c:v>Interlake (1)</c:v>
                </c:pt>
                <c:pt idx="7">
                  <c:v>North Eastman (1,2,t)</c:v>
                </c:pt>
                <c:pt idx="8">
                  <c:v>Burntwood (1,2,t)</c:v>
                </c:pt>
                <c:pt idx="9">
                  <c:v>Churchill (1,2)</c:v>
                </c:pt>
                <c:pt idx="10">
                  <c:v>Nor-Man (1,2,t)</c:v>
                </c:pt>
                <c:pt idx="12">
                  <c:v>Rural South (1,2,t)</c:v>
                </c:pt>
                <c:pt idx="13">
                  <c:v>North (1,2)</c:v>
                </c:pt>
                <c:pt idx="14">
                  <c:v>Winnipeg (1,2,t)</c:v>
                </c:pt>
                <c:pt idx="15">
                  <c:v>Manitoba (t)</c:v>
                </c:pt>
              </c:strCache>
            </c:strRef>
          </c:cat>
          <c:val>
            <c:numRef>
              <c:f>'Ordered data'!$E$4:$E$19</c:f>
              <c:numCache>
                <c:ptCount val="16"/>
                <c:pt idx="0">
                  <c:v>0.6904451</c:v>
                </c:pt>
                <c:pt idx="1">
                  <c:v>0.6904451</c:v>
                </c:pt>
                <c:pt idx="2">
                  <c:v>0.6904451</c:v>
                </c:pt>
                <c:pt idx="3">
                  <c:v>0.6904451</c:v>
                </c:pt>
                <c:pt idx="4">
                  <c:v>0.6904451</c:v>
                </c:pt>
                <c:pt idx="5">
                  <c:v>0.6904451</c:v>
                </c:pt>
                <c:pt idx="6">
                  <c:v>0.6904451</c:v>
                </c:pt>
                <c:pt idx="7">
                  <c:v>0.6904451</c:v>
                </c:pt>
                <c:pt idx="8">
                  <c:v>0.6904451</c:v>
                </c:pt>
                <c:pt idx="9">
                  <c:v>0.6904451</c:v>
                </c:pt>
                <c:pt idx="10">
                  <c:v>0.6904451</c:v>
                </c:pt>
                <c:pt idx="12">
                  <c:v>0.6904451</c:v>
                </c:pt>
                <c:pt idx="13">
                  <c:v>0.6904451</c:v>
                </c:pt>
                <c:pt idx="14">
                  <c:v>0.6904451</c:v>
                </c:pt>
                <c:pt idx="15">
                  <c:v>0.6904451</c:v>
                </c:pt>
              </c:numCache>
            </c:numRef>
          </c:val>
        </c:ser>
        <c:gapWidth val="50"/>
        <c:axId val="36582124"/>
        <c:axId val="60803661"/>
      </c:barChart>
      <c:catAx>
        <c:axId val="36582124"/>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60803661"/>
        <c:crosses val="autoZero"/>
        <c:auto val="0"/>
        <c:lblOffset val="100"/>
        <c:noMultiLvlLbl val="0"/>
      </c:catAx>
      <c:valAx>
        <c:axId val="60803661"/>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658212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725"/>
          <c:y val="0.29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6.7.2: Cervical Cancer Screening Rates by District</a:t>
            </a:r>
          </a:p>
        </c:rich>
      </c:tx>
      <c:layout>
        <c:manualLayout>
          <c:xMode val="factor"/>
          <c:yMode val="factor"/>
          <c:x val="0.00125"/>
          <c:y val="-0.02025"/>
        </c:manualLayout>
      </c:layout>
      <c:spPr>
        <a:noFill/>
        <a:ln>
          <a:noFill/>
        </a:ln>
      </c:spPr>
    </c:title>
    <c:plotArea>
      <c:layout>
        <c:manualLayout>
          <c:xMode val="edge"/>
          <c:yMode val="edge"/>
          <c:x val="0"/>
          <c:y val="0.048"/>
          <c:w val="1"/>
          <c:h val="0.95125"/>
        </c:manualLayout>
      </c:layout>
      <c:barChart>
        <c:barDir val="bar"/>
        <c:grouping val="clustered"/>
        <c:varyColors val="0"/>
        <c:ser>
          <c:idx val="0"/>
          <c:order val="0"/>
          <c:tx>
            <c:strRef>
              <c:f>'Ordered data'!$B$20</c:f>
              <c:strCache>
                <c:ptCount val="1"/>
                <c:pt idx="0">
                  <c:v>Mb Avg '93/94-95/96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93/94-95/96</c:name>
            <c:spPr>
              <a:ln w="25400">
                <a:solidFill>
                  <a:srgbClr val="C0C0C0"/>
                </a:solidFill>
              </a:ln>
            </c:spPr>
            <c:trendlineType val="linear"/>
            <c:forward val="0.5"/>
            <c:backward val="0.5"/>
            <c:dispEq val="0"/>
            <c:dispRSqr val="0"/>
          </c:trendline>
          <c:cat>
            <c:strRef>
              <c:f>'Ordered data'!$A$21:$A$81</c:f>
              <c:strCache>
                <c:ptCount val="61"/>
                <c:pt idx="0">
                  <c:v>SE Northern (2,t)</c:v>
                </c:pt>
                <c:pt idx="1">
                  <c:v>SE Central (1,2)</c:v>
                </c:pt>
                <c:pt idx="2">
                  <c:v>SE Western</c:v>
                </c:pt>
                <c:pt idx="3">
                  <c:v>SE Southern (1,2)</c:v>
                </c:pt>
                <c:pt idx="5">
                  <c:v>SW District # 3 (1,2)</c:v>
                </c:pt>
                <c:pt idx="6">
                  <c:v>SW District # 1 (1,2)</c:v>
                </c:pt>
                <c:pt idx="7">
                  <c:v>SW District # 2 (2)</c:v>
                </c:pt>
                <c:pt idx="9">
                  <c:v>Bdn West (1,2,t)</c:v>
                </c:pt>
                <c:pt idx="10">
                  <c:v>Bdn Rural (1,2)</c:v>
                </c:pt>
                <c:pt idx="11">
                  <c:v>Bdn East (2,t)</c:v>
                </c:pt>
                <c:pt idx="13">
                  <c:v>MacDonald/Cartier (1,2)</c:v>
                </c:pt>
                <c:pt idx="14">
                  <c:v>Morden/Winkler (1,2)</c:v>
                </c:pt>
                <c:pt idx="15">
                  <c:v>Altona (1,2,t)</c:v>
                </c:pt>
                <c:pt idx="16">
                  <c:v>Carman (1,t)</c:v>
                </c:pt>
                <c:pt idx="17">
                  <c:v>Morris/Montcalm (1,2)</c:v>
                </c:pt>
                <c:pt idx="18">
                  <c:v>Lorne/Louise/Pem</c:v>
                </c:pt>
                <c:pt idx="19">
                  <c:v>Seven Regions (1,2)</c:v>
                </c:pt>
                <c:pt idx="20">
                  <c:v>Portage (1,2,t)</c:v>
                </c:pt>
                <c:pt idx="22">
                  <c:v>MQ District # 4 (1)</c:v>
                </c:pt>
                <c:pt idx="23">
                  <c:v>MQ District # 3 (1)</c:v>
                </c:pt>
                <c:pt idx="24">
                  <c:v>MQ District # 2 (1,2)</c:v>
                </c:pt>
                <c:pt idx="25">
                  <c:v>MQ District # 1 (1,2)</c:v>
                </c:pt>
                <c:pt idx="27">
                  <c:v>PL West (1,2)</c:v>
                </c:pt>
                <c:pt idx="28">
                  <c:v>PL Central (1)</c:v>
                </c:pt>
                <c:pt idx="29">
                  <c:v>PL East (2)</c:v>
                </c:pt>
                <c:pt idx="30">
                  <c:v>PL North (1,2)</c:v>
                </c:pt>
                <c:pt idx="32">
                  <c:v>IL Southwest (t)</c:v>
                </c:pt>
                <c:pt idx="33">
                  <c:v>IL Southeast (1,2)</c:v>
                </c:pt>
                <c:pt idx="34">
                  <c:v>IL Northeast (2,t)</c:v>
                </c:pt>
                <c:pt idx="35">
                  <c:v>IL Northwest (1,2,t)</c:v>
                </c:pt>
                <c:pt idx="37">
                  <c:v>Springfield (1,2,t)</c:v>
                </c:pt>
                <c:pt idx="38">
                  <c:v>Winnipeg River</c:v>
                </c:pt>
                <c:pt idx="39">
                  <c:v>Brokenhead (1,t)</c:v>
                </c:pt>
                <c:pt idx="40">
                  <c:v>Iron Rose (1,2)</c:v>
                </c:pt>
                <c:pt idx="41">
                  <c:v>Blue Water (1,2)</c:v>
                </c:pt>
                <c:pt idx="42">
                  <c:v>Northern Remote (1,2)</c:v>
                </c:pt>
                <c:pt idx="44">
                  <c:v>Thompson (1,2)</c:v>
                </c:pt>
                <c:pt idx="45">
                  <c:v>Oxford H &amp; Gods (1,2)</c:v>
                </c:pt>
                <c:pt idx="46">
                  <c:v>Cross Lake (1,2,t)</c:v>
                </c:pt>
                <c:pt idx="47">
                  <c:v>Lynn/Leaf/SIL (1,2,t)</c:v>
                </c:pt>
                <c:pt idx="48">
                  <c:v>Island Lake (1,2)</c:v>
                </c:pt>
                <c:pt idx="49">
                  <c:v>Tad/Broch/Lac Br (1,2,t)</c:v>
                </c:pt>
                <c:pt idx="50">
                  <c:v>Gillam/Fox Lake</c:v>
                </c:pt>
                <c:pt idx="51">
                  <c:v>Thick Por/Pik/Wab</c:v>
                </c:pt>
                <c:pt idx="52">
                  <c:v>Norway House (1,2)</c:v>
                </c:pt>
                <c:pt idx="53">
                  <c:v>Sha/York/Split/War (1,2)</c:v>
                </c:pt>
                <c:pt idx="54">
                  <c:v>Nelson House (1,2,t)</c:v>
                </c:pt>
                <c:pt idx="56">
                  <c:v>Churchill (1,2)</c:v>
                </c:pt>
                <c:pt idx="58">
                  <c:v>F Flon/Snow L/Cran (1,2,t)</c:v>
                </c:pt>
                <c:pt idx="59">
                  <c:v>The Pas/OCN/Kelsey (1,2,t)</c:v>
                </c:pt>
                <c:pt idx="60">
                  <c:v>Nor-Man Other (1,2)</c:v>
                </c:pt>
              </c:strCache>
            </c:strRef>
          </c:cat>
          <c:val>
            <c:numRef>
              <c:f>'Ordered data'!$B$21:$B$81</c:f>
              <c:numCache>
                <c:ptCount val="61"/>
                <c:pt idx="0">
                  <c:v>0.6830303</c:v>
                </c:pt>
                <c:pt idx="1">
                  <c:v>0.6830303</c:v>
                </c:pt>
                <c:pt idx="2">
                  <c:v>0.6830303</c:v>
                </c:pt>
                <c:pt idx="3">
                  <c:v>0.6830303</c:v>
                </c:pt>
                <c:pt idx="5">
                  <c:v>0.6830303</c:v>
                </c:pt>
                <c:pt idx="6">
                  <c:v>0.6830303</c:v>
                </c:pt>
                <c:pt idx="7">
                  <c:v>0.6830303</c:v>
                </c:pt>
                <c:pt idx="9">
                  <c:v>0.6830303</c:v>
                </c:pt>
                <c:pt idx="10">
                  <c:v>0.6830303</c:v>
                </c:pt>
                <c:pt idx="11">
                  <c:v>0.6830303</c:v>
                </c:pt>
                <c:pt idx="13">
                  <c:v>0.6830303</c:v>
                </c:pt>
                <c:pt idx="14">
                  <c:v>0.6830303</c:v>
                </c:pt>
                <c:pt idx="15">
                  <c:v>0.6830303</c:v>
                </c:pt>
                <c:pt idx="16">
                  <c:v>0.6830303</c:v>
                </c:pt>
                <c:pt idx="17">
                  <c:v>0.6830303</c:v>
                </c:pt>
                <c:pt idx="18">
                  <c:v>0.6830303</c:v>
                </c:pt>
                <c:pt idx="19">
                  <c:v>0.6830303</c:v>
                </c:pt>
                <c:pt idx="20">
                  <c:v>0.6830303</c:v>
                </c:pt>
                <c:pt idx="22">
                  <c:v>0.6830303</c:v>
                </c:pt>
                <c:pt idx="23">
                  <c:v>0.6830303</c:v>
                </c:pt>
                <c:pt idx="24">
                  <c:v>0.6830303</c:v>
                </c:pt>
                <c:pt idx="25">
                  <c:v>0.6830303</c:v>
                </c:pt>
                <c:pt idx="27">
                  <c:v>0.6830303</c:v>
                </c:pt>
                <c:pt idx="28">
                  <c:v>0.6830303</c:v>
                </c:pt>
                <c:pt idx="29">
                  <c:v>0.6830303</c:v>
                </c:pt>
                <c:pt idx="30">
                  <c:v>0.6830303</c:v>
                </c:pt>
                <c:pt idx="32">
                  <c:v>0.6830303</c:v>
                </c:pt>
                <c:pt idx="33">
                  <c:v>0.6830303</c:v>
                </c:pt>
                <c:pt idx="34">
                  <c:v>0.6830303</c:v>
                </c:pt>
                <c:pt idx="35">
                  <c:v>0.6830303</c:v>
                </c:pt>
                <c:pt idx="37">
                  <c:v>0.6830303</c:v>
                </c:pt>
                <c:pt idx="38">
                  <c:v>0.6830303</c:v>
                </c:pt>
                <c:pt idx="39">
                  <c:v>0.6830303</c:v>
                </c:pt>
                <c:pt idx="40">
                  <c:v>0.6830303</c:v>
                </c:pt>
                <c:pt idx="41">
                  <c:v>0.6830303</c:v>
                </c:pt>
                <c:pt idx="42">
                  <c:v>0.6830303</c:v>
                </c:pt>
                <c:pt idx="44">
                  <c:v>0.6830303</c:v>
                </c:pt>
                <c:pt idx="45">
                  <c:v>0.6830303</c:v>
                </c:pt>
                <c:pt idx="46">
                  <c:v>0.6830303</c:v>
                </c:pt>
                <c:pt idx="47">
                  <c:v>0.6830303</c:v>
                </c:pt>
                <c:pt idx="48">
                  <c:v>0.6830303</c:v>
                </c:pt>
                <c:pt idx="49">
                  <c:v>0.6830303</c:v>
                </c:pt>
                <c:pt idx="50">
                  <c:v>0.6830303</c:v>
                </c:pt>
                <c:pt idx="51">
                  <c:v>0.6830303</c:v>
                </c:pt>
                <c:pt idx="52">
                  <c:v>0.6830303</c:v>
                </c:pt>
                <c:pt idx="53">
                  <c:v>0.6830303</c:v>
                </c:pt>
                <c:pt idx="54">
                  <c:v>0.6830303</c:v>
                </c:pt>
                <c:pt idx="56">
                  <c:v>0.6830303</c:v>
                </c:pt>
                <c:pt idx="58">
                  <c:v>0.6830303</c:v>
                </c:pt>
                <c:pt idx="59">
                  <c:v>0.6830303</c:v>
                </c:pt>
                <c:pt idx="60">
                  <c:v>0.6830303</c:v>
                </c:pt>
              </c:numCache>
            </c:numRef>
          </c:val>
        </c:ser>
        <c:ser>
          <c:idx val="1"/>
          <c:order val="1"/>
          <c:tx>
            <c:strRef>
              <c:f>'Ordered data'!$C$20</c:f>
              <c:strCache>
                <c:ptCount val="1"/>
                <c:pt idx="0">
                  <c:v>1993/94-1995/96</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(2,t)</c:v>
                </c:pt>
                <c:pt idx="1">
                  <c:v>SE Central (1,2)</c:v>
                </c:pt>
                <c:pt idx="2">
                  <c:v>SE Western</c:v>
                </c:pt>
                <c:pt idx="3">
                  <c:v>SE Southern (1,2)</c:v>
                </c:pt>
                <c:pt idx="5">
                  <c:v>SW District # 3 (1,2)</c:v>
                </c:pt>
                <c:pt idx="6">
                  <c:v>SW District # 1 (1,2)</c:v>
                </c:pt>
                <c:pt idx="7">
                  <c:v>SW District # 2 (2)</c:v>
                </c:pt>
                <c:pt idx="9">
                  <c:v>Bdn West (1,2,t)</c:v>
                </c:pt>
                <c:pt idx="10">
                  <c:v>Bdn Rural (1,2)</c:v>
                </c:pt>
                <c:pt idx="11">
                  <c:v>Bdn East (2,t)</c:v>
                </c:pt>
                <c:pt idx="13">
                  <c:v>MacDonald/Cartier (1,2)</c:v>
                </c:pt>
                <c:pt idx="14">
                  <c:v>Morden/Winkler (1,2)</c:v>
                </c:pt>
                <c:pt idx="15">
                  <c:v>Altona (1,2,t)</c:v>
                </c:pt>
                <c:pt idx="16">
                  <c:v>Carman (1,t)</c:v>
                </c:pt>
                <c:pt idx="17">
                  <c:v>Morris/Montcalm (1,2)</c:v>
                </c:pt>
                <c:pt idx="18">
                  <c:v>Lorne/Louise/Pem</c:v>
                </c:pt>
                <c:pt idx="19">
                  <c:v>Seven Regions (1,2)</c:v>
                </c:pt>
                <c:pt idx="20">
                  <c:v>Portage (1,2,t)</c:v>
                </c:pt>
                <c:pt idx="22">
                  <c:v>MQ District # 4 (1)</c:v>
                </c:pt>
                <c:pt idx="23">
                  <c:v>MQ District # 3 (1)</c:v>
                </c:pt>
                <c:pt idx="24">
                  <c:v>MQ District # 2 (1,2)</c:v>
                </c:pt>
                <c:pt idx="25">
                  <c:v>MQ District # 1 (1,2)</c:v>
                </c:pt>
                <c:pt idx="27">
                  <c:v>PL West (1,2)</c:v>
                </c:pt>
                <c:pt idx="28">
                  <c:v>PL Central (1)</c:v>
                </c:pt>
                <c:pt idx="29">
                  <c:v>PL East (2)</c:v>
                </c:pt>
                <c:pt idx="30">
                  <c:v>PL North (1,2)</c:v>
                </c:pt>
                <c:pt idx="32">
                  <c:v>IL Southwest (t)</c:v>
                </c:pt>
                <c:pt idx="33">
                  <c:v>IL Southeast (1,2)</c:v>
                </c:pt>
                <c:pt idx="34">
                  <c:v>IL Northeast (2,t)</c:v>
                </c:pt>
                <c:pt idx="35">
                  <c:v>IL Northwest (1,2,t)</c:v>
                </c:pt>
                <c:pt idx="37">
                  <c:v>Springfield (1,2,t)</c:v>
                </c:pt>
                <c:pt idx="38">
                  <c:v>Winnipeg River</c:v>
                </c:pt>
                <c:pt idx="39">
                  <c:v>Brokenhead (1,t)</c:v>
                </c:pt>
                <c:pt idx="40">
                  <c:v>Iron Rose (1,2)</c:v>
                </c:pt>
                <c:pt idx="41">
                  <c:v>Blue Water (1,2)</c:v>
                </c:pt>
                <c:pt idx="42">
                  <c:v>Northern Remote (1,2)</c:v>
                </c:pt>
                <c:pt idx="44">
                  <c:v>Thompson (1,2)</c:v>
                </c:pt>
                <c:pt idx="45">
                  <c:v>Oxford H &amp; Gods (1,2)</c:v>
                </c:pt>
                <c:pt idx="46">
                  <c:v>Cross Lake (1,2,t)</c:v>
                </c:pt>
                <c:pt idx="47">
                  <c:v>Lynn/Leaf/SIL (1,2,t)</c:v>
                </c:pt>
                <c:pt idx="48">
                  <c:v>Island Lake (1,2)</c:v>
                </c:pt>
                <c:pt idx="49">
                  <c:v>Tad/Broch/Lac Br (1,2,t)</c:v>
                </c:pt>
                <c:pt idx="50">
                  <c:v>Gillam/Fox Lake</c:v>
                </c:pt>
                <c:pt idx="51">
                  <c:v>Thick Por/Pik/Wab</c:v>
                </c:pt>
                <c:pt idx="52">
                  <c:v>Norway House (1,2)</c:v>
                </c:pt>
                <c:pt idx="53">
                  <c:v>Sha/York/Split/War (1,2)</c:v>
                </c:pt>
                <c:pt idx="54">
                  <c:v>Nelson House (1,2,t)</c:v>
                </c:pt>
                <c:pt idx="56">
                  <c:v>Churchill (1,2)</c:v>
                </c:pt>
                <c:pt idx="58">
                  <c:v>F Flon/Snow L/Cran (1,2,t)</c:v>
                </c:pt>
                <c:pt idx="59">
                  <c:v>The Pas/OCN/Kelsey (1,2,t)</c:v>
                </c:pt>
                <c:pt idx="60">
                  <c:v>Nor-Man Other (1,2)</c:v>
                </c:pt>
              </c:strCache>
            </c:strRef>
          </c:cat>
          <c:val>
            <c:numRef>
              <c:f>'Ordered data'!$C$21:$C$81</c:f>
              <c:numCache>
                <c:ptCount val="61"/>
                <c:pt idx="0">
                  <c:v>0.683056</c:v>
                </c:pt>
                <c:pt idx="1">
                  <c:v>0.656594</c:v>
                </c:pt>
                <c:pt idx="2">
                  <c:v>0.6751662</c:v>
                </c:pt>
                <c:pt idx="3">
                  <c:v>0.552217</c:v>
                </c:pt>
                <c:pt idx="5">
                  <c:v>0.6316029</c:v>
                </c:pt>
                <c:pt idx="6">
                  <c:v>0.6161002999999999</c:v>
                </c:pt>
                <c:pt idx="7">
                  <c:v>0.6644165000000001</c:v>
                </c:pt>
                <c:pt idx="9">
                  <c:v>0.7242822999999999</c:v>
                </c:pt>
                <c:pt idx="10">
                  <c:v>0.7222071999999999</c:v>
                </c:pt>
                <c:pt idx="11">
                  <c:v>0.6921019</c:v>
                </c:pt>
                <c:pt idx="13">
                  <c:v>0.7251291</c:v>
                </c:pt>
                <c:pt idx="14">
                  <c:v>0.5688853</c:v>
                </c:pt>
                <c:pt idx="15">
                  <c:v>0.5821979</c:v>
                </c:pt>
                <c:pt idx="16">
                  <c:v>0.6218176999999999</c:v>
                </c:pt>
                <c:pt idx="17">
                  <c:v>0.6330935</c:v>
                </c:pt>
                <c:pt idx="18">
                  <c:v>0.6852833</c:v>
                </c:pt>
                <c:pt idx="19">
                  <c:v>0.5790937</c:v>
                </c:pt>
                <c:pt idx="20">
                  <c:v>0.5826176000000001</c:v>
                </c:pt>
                <c:pt idx="22">
                  <c:v>0.7083578</c:v>
                </c:pt>
                <c:pt idx="23">
                  <c:v>0.6528085</c:v>
                </c:pt>
                <c:pt idx="24">
                  <c:v>0.5985991</c:v>
                </c:pt>
                <c:pt idx="25">
                  <c:v>0.5402369</c:v>
                </c:pt>
                <c:pt idx="27">
                  <c:v>0.5748641999999999</c:v>
                </c:pt>
                <c:pt idx="28">
                  <c:v>0.705119</c:v>
                </c:pt>
                <c:pt idx="29">
                  <c:v>0.6797004</c:v>
                </c:pt>
                <c:pt idx="30">
                  <c:v>0.5587542</c:v>
                </c:pt>
                <c:pt idx="32">
                  <c:v>0.6821984999999999</c:v>
                </c:pt>
                <c:pt idx="33">
                  <c:v>0.7276174</c:v>
                </c:pt>
                <c:pt idx="34">
                  <c:v>0.7005443</c:v>
                </c:pt>
                <c:pt idx="35">
                  <c:v>0.5731135</c:v>
                </c:pt>
                <c:pt idx="37">
                  <c:v>0.7132292</c:v>
                </c:pt>
                <c:pt idx="38">
                  <c:v>0.666876</c:v>
                </c:pt>
                <c:pt idx="39">
                  <c:v>0.6501306</c:v>
                </c:pt>
                <c:pt idx="40">
                  <c:v>0.5930559</c:v>
                </c:pt>
                <c:pt idx="41">
                  <c:v>0.6064661</c:v>
                </c:pt>
                <c:pt idx="42">
                  <c:v>0.32082499999999997</c:v>
                </c:pt>
                <c:pt idx="44">
                  <c:v>0.718785</c:v>
                </c:pt>
                <c:pt idx="45">
                  <c:v>0.332558</c:v>
                </c:pt>
                <c:pt idx="46">
                  <c:v>0.5089760999999999</c:v>
                </c:pt>
                <c:pt idx="47">
                  <c:v>0.3856596</c:v>
                </c:pt>
                <c:pt idx="48">
                  <c:v>0.1746768</c:v>
                </c:pt>
                <c:pt idx="49">
                  <c:v>0.3742353</c:v>
                </c:pt>
                <c:pt idx="50">
                  <c:v>0.7214601</c:v>
                </c:pt>
                <c:pt idx="51">
                  <c:v>0.6464647</c:v>
                </c:pt>
                <c:pt idx="52">
                  <c:v>0.27927620000000003</c:v>
                </c:pt>
                <c:pt idx="53">
                  <c:v>0.4129202</c:v>
                </c:pt>
                <c:pt idx="54">
                  <c:v>0.43002229999999997</c:v>
                </c:pt>
                <c:pt idx="56">
                  <c:v>0.5376503</c:v>
                </c:pt>
                <c:pt idx="58">
                  <c:v>0.553277</c:v>
                </c:pt>
                <c:pt idx="59">
                  <c:v>0.5371189000000001</c:v>
                </c:pt>
                <c:pt idx="60">
                  <c:v>0.3827196</c:v>
                </c:pt>
              </c:numCache>
            </c:numRef>
          </c:val>
        </c:ser>
        <c:ser>
          <c:idx val="2"/>
          <c:order val="2"/>
          <c:tx>
            <c:strRef>
              <c:f>'Ordered data'!$D$20</c:f>
              <c:strCache>
                <c:ptCount val="1"/>
                <c:pt idx="0">
                  <c:v>1998/99-2000/01</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(2,t)</c:v>
                </c:pt>
                <c:pt idx="1">
                  <c:v>SE Central (1,2)</c:v>
                </c:pt>
                <c:pt idx="2">
                  <c:v>SE Western</c:v>
                </c:pt>
                <c:pt idx="3">
                  <c:v>SE Southern (1,2)</c:v>
                </c:pt>
                <c:pt idx="5">
                  <c:v>SW District # 3 (1,2)</c:v>
                </c:pt>
                <c:pt idx="6">
                  <c:v>SW District # 1 (1,2)</c:v>
                </c:pt>
                <c:pt idx="7">
                  <c:v>SW District # 2 (2)</c:v>
                </c:pt>
                <c:pt idx="9">
                  <c:v>Bdn West (1,2,t)</c:v>
                </c:pt>
                <c:pt idx="10">
                  <c:v>Bdn Rural (1,2)</c:v>
                </c:pt>
                <c:pt idx="11">
                  <c:v>Bdn East (2,t)</c:v>
                </c:pt>
                <c:pt idx="13">
                  <c:v>MacDonald/Cartier (1,2)</c:v>
                </c:pt>
                <c:pt idx="14">
                  <c:v>Morden/Winkler (1,2)</c:v>
                </c:pt>
                <c:pt idx="15">
                  <c:v>Altona (1,2,t)</c:v>
                </c:pt>
                <c:pt idx="16">
                  <c:v>Carman (1,t)</c:v>
                </c:pt>
                <c:pt idx="17">
                  <c:v>Morris/Montcalm (1,2)</c:v>
                </c:pt>
                <c:pt idx="18">
                  <c:v>Lorne/Louise/Pem</c:v>
                </c:pt>
                <c:pt idx="19">
                  <c:v>Seven Regions (1,2)</c:v>
                </c:pt>
                <c:pt idx="20">
                  <c:v>Portage (1,2,t)</c:v>
                </c:pt>
                <c:pt idx="22">
                  <c:v>MQ District # 4 (1)</c:v>
                </c:pt>
                <c:pt idx="23">
                  <c:v>MQ District # 3 (1)</c:v>
                </c:pt>
                <c:pt idx="24">
                  <c:v>MQ District # 2 (1,2)</c:v>
                </c:pt>
                <c:pt idx="25">
                  <c:v>MQ District # 1 (1,2)</c:v>
                </c:pt>
                <c:pt idx="27">
                  <c:v>PL West (1,2)</c:v>
                </c:pt>
                <c:pt idx="28">
                  <c:v>PL Central (1)</c:v>
                </c:pt>
                <c:pt idx="29">
                  <c:v>PL East (2)</c:v>
                </c:pt>
                <c:pt idx="30">
                  <c:v>PL North (1,2)</c:v>
                </c:pt>
                <c:pt idx="32">
                  <c:v>IL Southwest (t)</c:v>
                </c:pt>
                <c:pt idx="33">
                  <c:v>IL Southeast (1,2)</c:v>
                </c:pt>
                <c:pt idx="34">
                  <c:v>IL Northeast (2,t)</c:v>
                </c:pt>
                <c:pt idx="35">
                  <c:v>IL Northwest (1,2,t)</c:v>
                </c:pt>
                <c:pt idx="37">
                  <c:v>Springfield (1,2,t)</c:v>
                </c:pt>
                <c:pt idx="38">
                  <c:v>Winnipeg River</c:v>
                </c:pt>
                <c:pt idx="39">
                  <c:v>Brokenhead (1,t)</c:v>
                </c:pt>
                <c:pt idx="40">
                  <c:v>Iron Rose (1,2)</c:v>
                </c:pt>
                <c:pt idx="41">
                  <c:v>Blue Water (1,2)</c:v>
                </c:pt>
                <c:pt idx="42">
                  <c:v>Northern Remote (1,2)</c:v>
                </c:pt>
                <c:pt idx="44">
                  <c:v>Thompson (1,2)</c:v>
                </c:pt>
                <c:pt idx="45">
                  <c:v>Oxford H &amp; Gods (1,2)</c:v>
                </c:pt>
                <c:pt idx="46">
                  <c:v>Cross Lake (1,2,t)</c:v>
                </c:pt>
                <c:pt idx="47">
                  <c:v>Lynn/Leaf/SIL (1,2,t)</c:v>
                </c:pt>
                <c:pt idx="48">
                  <c:v>Island Lake (1,2)</c:v>
                </c:pt>
                <c:pt idx="49">
                  <c:v>Tad/Broch/Lac Br (1,2,t)</c:v>
                </c:pt>
                <c:pt idx="50">
                  <c:v>Gillam/Fox Lake</c:v>
                </c:pt>
                <c:pt idx="51">
                  <c:v>Thick Por/Pik/Wab</c:v>
                </c:pt>
                <c:pt idx="52">
                  <c:v>Norway House (1,2)</c:v>
                </c:pt>
                <c:pt idx="53">
                  <c:v>Sha/York/Split/War (1,2)</c:v>
                </c:pt>
                <c:pt idx="54">
                  <c:v>Nelson House (1,2,t)</c:v>
                </c:pt>
                <c:pt idx="56">
                  <c:v>Churchill (1,2)</c:v>
                </c:pt>
                <c:pt idx="58">
                  <c:v>F Flon/Snow L/Cran (1,2,t)</c:v>
                </c:pt>
                <c:pt idx="59">
                  <c:v>The Pas/OCN/Kelsey (1,2,t)</c:v>
                </c:pt>
                <c:pt idx="60">
                  <c:v>Nor-Man Other (1,2)</c:v>
                </c:pt>
              </c:strCache>
            </c:strRef>
          </c:cat>
          <c:val>
            <c:numRef>
              <c:f>'Ordered data'!$D$21:$D$81</c:f>
              <c:numCache>
                <c:ptCount val="61"/>
                <c:pt idx="0">
                  <c:v>0.7312123</c:v>
                </c:pt>
                <c:pt idx="1">
                  <c:v>0.6489874</c:v>
                </c:pt>
                <c:pt idx="2">
                  <c:v>0.6895448</c:v>
                </c:pt>
                <c:pt idx="3">
                  <c:v>0.5816205999999999</c:v>
                </c:pt>
                <c:pt idx="5">
                  <c:v>0.631072</c:v>
                </c:pt>
                <c:pt idx="6">
                  <c:v>0.6276335000000001</c:v>
                </c:pt>
                <c:pt idx="7">
                  <c:v>0.6530528000000001</c:v>
                </c:pt>
                <c:pt idx="9">
                  <c:v>0.7612486</c:v>
                </c:pt>
                <c:pt idx="10">
                  <c:v>0.7438149</c:v>
                </c:pt>
                <c:pt idx="11">
                  <c:v>0.7141168999999999</c:v>
                </c:pt>
                <c:pt idx="13">
                  <c:v>0.732869</c:v>
                </c:pt>
                <c:pt idx="14">
                  <c:v>0.5670497</c:v>
                </c:pt>
                <c:pt idx="15">
                  <c:v>0.6197259</c:v>
                </c:pt>
                <c:pt idx="16">
                  <c:v>0.6761619</c:v>
                </c:pt>
                <c:pt idx="17">
                  <c:v>0.6492017</c:v>
                </c:pt>
                <c:pt idx="18">
                  <c:v>0.6708936</c:v>
                </c:pt>
                <c:pt idx="19">
                  <c:v>0.5943345000000001</c:v>
                </c:pt>
                <c:pt idx="20">
                  <c:v>0.6003655</c:v>
                </c:pt>
                <c:pt idx="22">
                  <c:v>0.7015762999999999</c:v>
                </c:pt>
                <c:pt idx="23">
                  <c:v>0.6637956</c:v>
                </c:pt>
                <c:pt idx="24">
                  <c:v>0.6095565000000001</c:v>
                </c:pt>
                <c:pt idx="25">
                  <c:v>0.5611914</c:v>
                </c:pt>
                <c:pt idx="27">
                  <c:v>0.5489615</c:v>
                </c:pt>
                <c:pt idx="28">
                  <c:v>0.6895793</c:v>
                </c:pt>
                <c:pt idx="29">
                  <c:v>0.659751</c:v>
                </c:pt>
                <c:pt idx="30">
                  <c:v>0.5707997</c:v>
                </c:pt>
                <c:pt idx="32">
                  <c:v>0.6996815000000001</c:v>
                </c:pt>
                <c:pt idx="33">
                  <c:v>0.7231097999999999</c:v>
                </c:pt>
                <c:pt idx="34">
                  <c:v>0.6653408</c:v>
                </c:pt>
                <c:pt idx="35">
                  <c:v>0.6091964000000001</c:v>
                </c:pt>
                <c:pt idx="37">
                  <c:v>0.7482397</c:v>
                </c:pt>
                <c:pt idx="38">
                  <c:v>0.6701353</c:v>
                </c:pt>
                <c:pt idx="39">
                  <c:v>0.6828487</c:v>
                </c:pt>
                <c:pt idx="40">
                  <c:v>0.6194647</c:v>
                </c:pt>
                <c:pt idx="41">
                  <c:v>0.6264201</c:v>
                </c:pt>
                <c:pt idx="42">
                  <c:v>0.3016397</c:v>
                </c:pt>
                <c:pt idx="44">
                  <c:v>0.7109556</c:v>
                </c:pt>
                <c:pt idx="45">
                  <c:v>0.3006449</c:v>
                </c:pt>
                <c:pt idx="46">
                  <c:v>0.43689890000000003</c:v>
                </c:pt>
                <c:pt idx="47">
                  <c:v>0.4615504</c:v>
                </c:pt>
                <c:pt idx="48">
                  <c:v>0.2051551</c:v>
                </c:pt>
                <c:pt idx="49">
                  <c:v>0.2175155</c:v>
                </c:pt>
                <c:pt idx="50">
                  <c:v>0.703164</c:v>
                </c:pt>
                <c:pt idx="51">
                  <c:v>0.6089380999999999</c:v>
                </c:pt>
                <c:pt idx="52">
                  <c:v>0.3157452</c:v>
                </c:pt>
                <c:pt idx="53">
                  <c:v>0.3937861</c:v>
                </c:pt>
                <c:pt idx="54">
                  <c:v>0.3167716</c:v>
                </c:pt>
                <c:pt idx="56">
                  <c:v>0.5033659</c:v>
                </c:pt>
                <c:pt idx="58">
                  <c:v>0.588707</c:v>
                </c:pt>
                <c:pt idx="59">
                  <c:v>0.5674433</c:v>
                </c:pt>
                <c:pt idx="60">
                  <c:v>0.3479415</c:v>
                </c:pt>
              </c:numCache>
            </c:numRef>
          </c:val>
        </c:ser>
        <c:ser>
          <c:idx val="3"/>
          <c:order val="3"/>
          <c:tx>
            <c:strRef>
              <c:f>'Ordered data'!$E$20</c:f>
              <c:strCache>
                <c:ptCount val="1"/>
                <c:pt idx="0">
                  <c:v>Mb Avg '98/99-00/01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98/99-00/01</c:name>
            <c:spPr>
              <a:ln w="25400">
                <a:solidFill>
                  <a:srgbClr val="333333"/>
                </a:solidFill>
              </a:ln>
            </c:spPr>
            <c:trendlineType val="linear"/>
            <c:forward val="0.5"/>
            <c:backward val="0.5"/>
            <c:dispEq val="0"/>
            <c:dispRSqr val="0"/>
          </c:trendline>
          <c:cat>
            <c:strRef>
              <c:f>'Ordered data'!$A$21:$A$81</c:f>
              <c:strCache>
                <c:ptCount val="61"/>
                <c:pt idx="0">
                  <c:v>SE Northern (2,t)</c:v>
                </c:pt>
                <c:pt idx="1">
                  <c:v>SE Central (1,2)</c:v>
                </c:pt>
                <c:pt idx="2">
                  <c:v>SE Western</c:v>
                </c:pt>
                <c:pt idx="3">
                  <c:v>SE Southern (1,2)</c:v>
                </c:pt>
                <c:pt idx="5">
                  <c:v>SW District # 3 (1,2)</c:v>
                </c:pt>
                <c:pt idx="6">
                  <c:v>SW District # 1 (1,2)</c:v>
                </c:pt>
                <c:pt idx="7">
                  <c:v>SW District # 2 (2)</c:v>
                </c:pt>
                <c:pt idx="9">
                  <c:v>Bdn West (1,2,t)</c:v>
                </c:pt>
                <c:pt idx="10">
                  <c:v>Bdn Rural (1,2)</c:v>
                </c:pt>
                <c:pt idx="11">
                  <c:v>Bdn East (2,t)</c:v>
                </c:pt>
                <c:pt idx="13">
                  <c:v>MacDonald/Cartier (1,2)</c:v>
                </c:pt>
                <c:pt idx="14">
                  <c:v>Morden/Winkler (1,2)</c:v>
                </c:pt>
                <c:pt idx="15">
                  <c:v>Altona (1,2,t)</c:v>
                </c:pt>
                <c:pt idx="16">
                  <c:v>Carman (1,t)</c:v>
                </c:pt>
                <c:pt idx="17">
                  <c:v>Morris/Montcalm (1,2)</c:v>
                </c:pt>
                <c:pt idx="18">
                  <c:v>Lorne/Louise/Pem</c:v>
                </c:pt>
                <c:pt idx="19">
                  <c:v>Seven Regions (1,2)</c:v>
                </c:pt>
                <c:pt idx="20">
                  <c:v>Portage (1,2,t)</c:v>
                </c:pt>
                <c:pt idx="22">
                  <c:v>MQ District # 4 (1)</c:v>
                </c:pt>
                <c:pt idx="23">
                  <c:v>MQ District # 3 (1)</c:v>
                </c:pt>
                <c:pt idx="24">
                  <c:v>MQ District # 2 (1,2)</c:v>
                </c:pt>
                <c:pt idx="25">
                  <c:v>MQ District # 1 (1,2)</c:v>
                </c:pt>
                <c:pt idx="27">
                  <c:v>PL West (1,2)</c:v>
                </c:pt>
                <c:pt idx="28">
                  <c:v>PL Central (1)</c:v>
                </c:pt>
                <c:pt idx="29">
                  <c:v>PL East (2)</c:v>
                </c:pt>
                <c:pt idx="30">
                  <c:v>PL North (1,2)</c:v>
                </c:pt>
                <c:pt idx="32">
                  <c:v>IL Southwest (t)</c:v>
                </c:pt>
                <c:pt idx="33">
                  <c:v>IL Southeast (1,2)</c:v>
                </c:pt>
                <c:pt idx="34">
                  <c:v>IL Northeast (2,t)</c:v>
                </c:pt>
                <c:pt idx="35">
                  <c:v>IL Northwest (1,2,t)</c:v>
                </c:pt>
                <c:pt idx="37">
                  <c:v>Springfield (1,2,t)</c:v>
                </c:pt>
                <c:pt idx="38">
                  <c:v>Winnipeg River</c:v>
                </c:pt>
                <c:pt idx="39">
                  <c:v>Brokenhead (1,t)</c:v>
                </c:pt>
                <c:pt idx="40">
                  <c:v>Iron Rose (1,2)</c:v>
                </c:pt>
                <c:pt idx="41">
                  <c:v>Blue Water (1,2)</c:v>
                </c:pt>
                <c:pt idx="42">
                  <c:v>Northern Remote (1,2)</c:v>
                </c:pt>
                <c:pt idx="44">
                  <c:v>Thompson (1,2)</c:v>
                </c:pt>
                <c:pt idx="45">
                  <c:v>Oxford H &amp; Gods (1,2)</c:v>
                </c:pt>
                <c:pt idx="46">
                  <c:v>Cross Lake (1,2,t)</c:v>
                </c:pt>
                <c:pt idx="47">
                  <c:v>Lynn/Leaf/SIL (1,2,t)</c:v>
                </c:pt>
                <c:pt idx="48">
                  <c:v>Island Lake (1,2)</c:v>
                </c:pt>
                <c:pt idx="49">
                  <c:v>Tad/Broch/Lac Br (1,2,t)</c:v>
                </c:pt>
                <c:pt idx="50">
                  <c:v>Gillam/Fox Lake</c:v>
                </c:pt>
                <c:pt idx="51">
                  <c:v>Thick Por/Pik/Wab</c:v>
                </c:pt>
                <c:pt idx="52">
                  <c:v>Norway House (1,2)</c:v>
                </c:pt>
                <c:pt idx="53">
                  <c:v>Sha/York/Split/War (1,2)</c:v>
                </c:pt>
                <c:pt idx="54">
                  <c:v>Nelson House (1,2,t)</c:v>
                </c:pt>
                <c:pt idx="56">
                  <c:v>Churchill (1,2)</c:v>
                </c:pt>
                <c:pt idx="58">
                  <c:v>F Flon/Snow L/Cran (1,2,t)</c:v>
                </c:pt>
                <c:pt idx="59">
                  <c:v>The Pas/OCN/Kelsey (1,2,t)</c:v>
                </c:pt>
                <c:pt idx="60">
                  <c:v>Nor-Man Other (1,2)</c:v>
                </c:pt>
              </c:strCache>
            </c:strRef>
          </c:cat>
          <c:val>
            <c:numRef>
              <c:f>'Ordered data'!$E$21:$E$81</c:f>
              <c:numCache>
                <c:ptCount val="61"/>
                <c:pt idx="0">
                  <c:v>0.6904451</c:v>
                </c:pt>
                <c:pt idx="1">
                  <c:v>0.6904451</c:v>
                </c:pt>
                <c:pt idx="2">
                  <c:v>0.6904451</c:v>
                </c:pt>
                <c:pt idx="3">
                  <c:v>0.6904451</c:v>
                </c:pt>
                <c:pt idx="5">
                  <c:v>0.6904451</c:v>
                </c:pt>
                <c:pt idx="6">
                  <c:v>0.6904451</c:v>
                </c:pt>
                <c:pt idx="7">
                  <c:v>0.6904451</c:v>
                </c:pt>
                <c:pt idx="9">
                  <c:v>0.6904451</c:v>
                </c:pt>
                <c:pt idx="10">
                  <c:v>0.6904451</c:v>
                </c:pt>
                <c:pt idx="11">
                  <c:v>0.6904451</c:v>
                </c:pt>
                <c:pt idx="13">
                  <c:v>0.6904451</c:v>
                </c:pt>
                <c:pt idx="14">
                  <c:v>0.6904451</c:v>
                </c:pt>
                <c:pt idx="15">
                  <c:v>0.6904451</c:v>
                </c:pt>
                <c:pt idx="16">
                  <c:v>0.6904451</c:v>
                </c:pt>
                <c:pt idx="17">
                  <c:v>0.6904451</c:v>
                </c:pt>
                <c:pt idx="18">
                  <c:v>0.6904451</c:v>
                </c:pt>
                <c:pt idx="19">
                  <c:v>0.6904451</c:v>
                </c:pt>
                <c:pt idx="20">
                  <c:v>0.6904451</c:v>
                </c:pt>
                <c:pt idx="22">
                  <c:v>0.6904451</c:v>
                </c:pt>
                <c:pt idx="23">
                  <c:v>0.6904451</c:v>
                </c:pt>
                <c:pt idx="24">
                  <c:v>0.6904451</c:v>
                </c:pt>
                <c:pt idx="25">
                  <c:v>0.6904451</c:v>
                </c:pt>
                <c:pt idx="27">
                  <c:v>0.6904451</c:v>
                </c:pt>
                <c:pt idx="28">
                  <c:v>0.6904451</c:v>
                </c:pt>
                <c:pt idx="29">
                  <c:v>0.6904451</c:v>
                </c:pt>
                <c:pt idx="30">
                  <c:v>0.6904451</c:v>
                </c:pt>
                <c:pt idx="32">
                  <c:v>0.6904451</c:v>
                </c:pt>
                <c:pt idx="33">
                  <c:v>0.6904451</c:v>
                </c:pt>
                <c:pt idx="34">
                  <c:v>0.6904451</c:v>
                </c:pt>
                <c:pt idx="35">
                  <c:v>0.6904451</c:v>
                </c:pt>
                <c:pt idx="37">
                  <c:v>0.6904451</c:v>
                </c:pt>
                <c:pt idx="38">
                  <c:v>0.6904451</c:v>
                </c:pt>
                <c:pt idx="39">
                  <c:v>0.6904451</c:v>
                </c:pt>
                <c:pt idx="40">
                  <c:v>0.6904451</c:v>
                </c:pt>
                <c:pt idx="41">
                  <c:v>0.6904451</c:v>
                </c:pt>
                <c:pt idx="42">
                  <c:v>0.6904451</c:v>
                </c:pt>
                <c:pt idx="44">
                  <c:v>0.6904451</c:v>
                </c:pt>
                <c:pt idx="45">
                  <c:v>0.6904451</c:v>
                </c:pt>
                <c:pt idx="46">
                  <c:v>0.6904451</c:v>
                </c:pt>
                <c:pt idx="47">
                  <c:v>0.6904451</c:v>
                </c:pt>
                <c:pt idx="48">
                  <c:v>0.6904451</c:v>
                </c:pt>
                <c:pt idx="49">
                  <c:v>0.6904451</c:v>
                </c:pt>
                <c:pt idx="50">
                  <c:v>0.6904451</c:v>
                </c:pt>
                <c:pt idx="51">
                  <c:v>0.6904451</c:v>
                </c:pt>
                <c:pt idx="52">
                  <c:v>0.6904451</c:v>
                </c:pt>
                <c:pt idx="53">
                  <c:v>0.6904451</c:v>
                </c:pt>
                <c:pt idx="54">
                  <c:v>0.6904451</c:v>
                </c:pt>
                <c:pt idx="56">
                  <c:v>0.6904451</c:v>
                </c:pt>
                <c:pt idx="58">
                  <c:v>0.6904451</c:v>
                </c:pt>
                <c:pt idx="59">
                  <c:v>0.6904451</c:v>
                </c:pt>
                <c:pt idx="60">
                  <c:v>0.6904451</c:v>
                </c:pt>
              </c:numCache>
            </c:numRef>
          </c:val>
        </c:ser>
        <c:gapWidth val="30"/>
        <c:axId val="10362038"/>
        <c:axId val="26149479"/>
      </c:barChart>
      <c:catAx>
        <c:axId val="10362038"/>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26149479"/>
        <c:crosses val="autoZero"/>
        <c:auto val="0"/>
        <c:lblOffset val="100"/>
        <c:noMultiLvlLbl val="0"/>
      </c:catAx>
      <c:valAx>
        <c:axId val="26149479"/>
        <c:scaling>
          <c:orientation val="minMax"/>
          <c:max val="1"/>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0362038"/>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55"/>
          <c:y val="0.08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0.05325</cdr:y>
    </cdr:from>
    <cdr:to>
      <cdr:x>0.97975</cdr:x>
      <cdr:y>0.09825</cdr:y>
    </cdr:to>
    <cdr:sp>
      <cdr:nvSpPr>
        <cdr:cNvPr id="1" name="TextBox 1"/>
        <cdr:cNvSpPr txBox="1">
          <a:spLocks noChangeArrowheads="1"/>
        </cdr:cNvSpPr>
      </cdr:nvSpPr>
      <cdr:spPr>
        <a:xfrm>
          <a:off x="847725" y="238125"/>
          <a:ext cx="473392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Age-adjusted percentage of women age 18-69 with one or more pap smears in three-year period</a:t>
          </a:r>
        </a:p>
      </cdr:txBody>
    </cdr:sp>
  </cdr:relSizeAnchor>
  <cdr:relSizeAnchor xmlns:cdr="http://schemas.openxmlformats.org/drawingml/2006/chartDrawing">
    <cdr:from>
      <cdr:x>0.19</cdr:x>
      <cdr:y>0.904</cdr:y>
    </cdr:from>
    <cdr:to>
      <cdr:x>0.9915</cdr:x>
      <cdr:y>0.99375</cdr:y>
    </cdr:to>
    <cdr:sp>
      <cdr:nvSpPr>
        <cdr:cNvPr id="2" name="TextBox 2"/>
        <cdr:cNvSpPr txBox="1">
          <a:spLocks noChangeArrowheads="1"/>
        </cdr:cNvSpPr>
      </cdr:nvSpPr>
      <cdr:spPr>
        <a:xfrm>
          <a:off x="1076325" y="4124325"/>
          <a:ext cx="4572000" cy="4095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0.02925</cdr:y>
    </cdr:from>
    <cdr:to>
      <cdr:x>0.946</cdr:x>
      <cdr:y>0.04775</cdr:y>
    </cdr:to>
    <cdr:sp>
      <cdr:nvSpPr>
        <cdr:cNvPr id="1" name="TextBox 2"/>
        <cdr:cNvSpPr txBox="1">
          <a:spLocks noChangeArrowheads="1"/>
        </cdr:cNvSpPr>
      </cdr:nvSpPr>
      <cdr:spPr>
        <a:xfrm>
          <a:off x="895350" y="238125"/>
          <a:ext cx="4495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Age-adjusted percentage of women age 18-69 with one or more pap smears in three-year period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M4" activePane="bottomRight" state="frozen"/>
      <selection pane="topLeft" activeCell="B1" sqref="B1"/>
      <selection pane="topRight" activeCell="C1" sqref="C1"/>
      <selection pane="bottomLeft" activeCell="B3" sqref="B3"/>
      <selection pane="bottomRight" activeCell="N13" sqref="N13"/>
    </sheetView>
  </sheetViews>
  <sheetFormatPr defaultColWidth="9.140625" defaultRowHeight="12.75"/>
  <cols>
    <col min="1" max="1" width="22.28125" style="0" customWidth="1"/>
    <col min="2" max="2" width="9.140625" style="10" customWidth="1"/>
    <col min="3" max="4" width="9.140625" style="12" customWidth="1"/>
    <col min="5" max="5" width="9.140625" style="10" customWidth="1"/>
    <col min="6" max="6" width="9.57421875" style="7" customWidth="1"/>
    <col min="7" max="8" width="9.140625" style="10" customWidth="1"/>
    <col min="9" max="9" width="6.7109375" style="7" customWidth="1"/>
    <col min="10" max="10" width="9.140625" style="16" customWidth="1"/>
    <col min="11" max="12" width="9.140625" style="5" customWidth="1"/>
    <col min="13" max="13" width="9.140625" style="3" customWidth="1"/>
    <col min="14" max="14" width="9.140625" style="19" customWidth="1"/>
    <col min="15" max="15" width="9.140625" style="16" customWidth="1"/>
    <col min="16" max="16" width="2.00390625" style="5" customWidth="1"/>
    <col min="18" max="18" width="9.140625" style="5" customWidth="1"/>
    <col min="19" max="19" width="6.7109375" style="5" customWidth="1"/>
    <col min="20" max="20" width="9.140625" style="7" customWidth="1"/>
    <col min="21" max="21" width="9.140625" style="16" customWidth="1"/>
    <col min="22" max="23" width="9.140625" style="5" customWidth="1"/>
    <col min="24" max="24" width="9.140625" style="3" customWidth="1"/>
    <col min="25" max="25" width="9.140625" style="20" customWidth="1"/>
    <col min="26" max="26" width="9.140625" style="16" customWidth="1"/>
  </cols>
  <sheetData>
    <row r="1" spans="2:26" ht="12.75">
      <c r="B1" s="21" t="s">
        <v>213</v>
      </c>
      <c r="C1" s="12" t="s">
        <v>145</v>
      </c>
      <c r="D1" s="12" t="s">
        <v>145</v>
      </c>
      <c r="E1" s="21" t="s">
        <v>215</v>
      </c>
      <c r="F1" s="6" t="s">
        <v>213</v>
      </c>
      <c r="G1" s="11" t="s">
        <v>213</v>
      </c>
      <c r="H1" s="11" t="s">
        <v>213</v>
      </c>
      <c r="I1" s="6" t="s">
        <v>213</v>
      </c>
      <c r="J1" s="15" t="s">
        <v>213</v>
      </c>
      <c r="K1" s="4" t="s">
        <v>213</v>
      </c>
      <c r="L1" s="4" t="s">
        <v>213</v>
      </c>
      <c r="M1" s="9" t="s">
        <v>213</v>
      </c>
      <c r="N1" s="17" t="s">
        <v>213</v>
      </c>
      <c r="O1" s="15" t="s">
        <v>213</v>
      </c>
      <c r="Q1" s="6" t="s">
        <v>215</v>
      </c>
      <c r="R1" s="4" t="s">
        <v>215</v>
      </c>
      <c r="S1" s="4" t="s">
        <v>215</v>
      </c>
      <c r="T1" s="6" t="s">
        <v>215</v>
      </c>
      <c r="U1" s="15" t="s">
        <v>215</v>
      </c>
      <c r="V1" s="4" t="s">
        <v>215</v>
      </c>
      <c r="W1" s="4" t="s">
        <v>215</v>
      </c>
      <c r="X1" s="9" t="s">
        <v>215</v>
      </c>
      <c r="Y1" s="17" t="s">
        <v>215</v>
      </c>
      <c r="Z1" s="15" t="s">
        <v>215</v>
      </c>
    </row>
    <row r="2" spans="3:26" ht="12.75">
      <c r="C2" s="13" t="str">
        <f>'pap.2fivefinal'!H2</f>
        <v>d_pap Direct Rate</v>
      </c>
      <c r="D2" s="13" t="s">
        <v>140</v>
      </c>
      <c r="F2" s="6" t="str">
        <f>'pap.2fivefinal'!F2</f>
        <v>pop</v>
      </c>
      <c r="G2" s="11" t="str">
        <f>'pap.2fivefinal'!G2</f>
        <v>ld_pap Lower CI (99.5) Direct Rate</v>
      </c>
      <c r="H2" s="11" t="str">
        <f>'pap.2fivefinal'!I2</f>
        <v>ud_pap Upper CI (99.5) Direct Rate</v>
      </c>
      <c r="I2" s="6" t="str">
        <f>'pap.2fivefinal'!J2</f>
        <v>o_pap Total of observed</v>
      </c>
      <c r="J2" s="15" t="str">
        <f>'pap.2fivefinal'!K2</f>
        <v>c_pap Crude Rate</v>
      </c>
      <c r="K2" s="4" t="str">
        <f>'pap.2fivefinal'!L2</f>
        <v>t2</v>
      </c>
      <c r="L2" s="4" t="str">
        <f>'pap.2fivefinal'!M2</f>
        <v>prob</v>
      </c>
      <c r="M2" s="8" t="str">
        <f>'pap.2fivefinal'!N2</f>
        <v>signif</v>
      </c>
      <c r="N2" s="18" t="str">
        <f>'pap.2fivefinal'!O2</f>
        <v>sig hi?</v>
      </c>
      <c r="O2" s="15" t="str">
        <f>'pap.2fivefinal'!P2</f>
        <v>sig lo?</v>
      </c>
      <c r="P2" s="4"/>
      <c r="Q2" s="2" t="s">
        <v>2</v>
      </c>
      <c r="R2" s="4" t="s">
        <v>208</v>
      </c>
      <c r="S2" s="4" t="s">
        <v>209</v>
      </c>
      <c r="T2" s="6" t="s">
        <v>142</v>
      </c>
      <c r="U2" s="15" t="s">
        <v>143</v>
      </c>
      <c r="V2" s="4" t="s">
        <v>3</v>
      </c>
      <c r="W2" s="4" t="s">
        <v>4</v>
      </c>
      <c r="X2" s="8" t="s">
        <v>5</v>
      </c>
      <c r="Y2" s="20" t="s">
        <v>134</v>
      </c>
      <c r="Z2" s="16" t="s">
        <v>135</v>
      </c>
    </row>
    <row r="3" spans="2:5" ht="12.75">
      <c r="B3" s="21" t="s">
        <v>214</v>
      </c>
      <c r="C3" s="14" t="s">
        <v>217</v>
      </c>
      <c r="D3" s="12" t="s">
        <v>218</v>
      </c>
      <c r="E3" s="21" t="s">
        <v>216</v>
      </c>
    </row>
    <row r="4" spans="1:26" ht="12.75">
      <c r="A4" t="s">
        <v>168</v>
      </c>
      <c r="B4" s="10">
        <f aca="true" t="shared" si="0" ref="B4:B14">C$19</f>
        <v>0.6830303</v>
      </c>
      <c r="C4" s="12">
        <f>'pap.2fivefinal'!H3</f>
        <v>0.6576542</v>
      </c>
      <c r="D4" s="12">
        <f>'pap.2fivefinal'!H69</f>
        <v>0.6745943</v>
      </c>
      <c r="E4" s="10">
        <f>D$19</f>
        <v>0.6904451</v>
      </c>
      <c r="F4" s="7">
        <f>'pap.2fivefinal'!F3</f>
        <v>15295</v>
      </c>
      <c r="G4" s="10">
        <f>'pap.2fivefinal'!G3</f>
        <v>0.6479946</v>
      </c>
      <c r="H4" s="10">
        <f>'pap.2fivefinal'!I3</f>
        <v>0.6674578</v>
      </c>
      <c r="I4" s="7">
        <f>'pap.2fivefinal'!J3</f>
        <v>10179</v>
      </c>
      <c r="J4" s="16">
        <f>'pap.2fivefinal'!K3</f>
        <v>0.6655116000000001</v>
      </c>
      <c r="K4" s="5">
        <f>'pap.2fivefinal'!L3</f>
        <v>10.1847</v>
      </c>
      <c r="L4" s="5">
        <f>'pap.2fivefinal'!M3</f>
        <v>0.0014161335</v>
      </c>
      <c r="M4" s="3" t="str">
        <f>'pap.2fivefinal'!N3</f>
        <v>*</v>
      </c>
      <c r="N4" s="19">
        <f>'pap.2fivefinal'!O3</f>
      </c>
      <c r="O4" s="16">
        <f>'pap.2fivefinal'!P3</f>
        <v>0.015572499999999989</v>
      </c>
      <c r="Q4" s="7">
        <f>'pap.2fivefinal'!F69</f>
        <v>16351</v>
      </c>
      <c r="R4" s="5">
        <f>'pap.2fivefinal'!G69</f>
        <v>0.6653022999999999</v>
      </c>
      <c r="S4" s="5">
        <f>'pap.2fivefinal'!I69</f>
        <v>0.6840161</v>
      </c>
      <c r="T4" s="7">
        <f>'pap.2fivefinal'!J69</f>
        <v>11027</v>
      </c>
      <c r="U4" s="16">
        <f>'pap.2fivefinal'!K69</f>
        <v>0.674393</v>
      </c>
      <c r="V4" s="5">
        <f>'pap.2fivefinal'!L69</f>
        <v>10.1847</v>
      </c>
      <c r="W4" s="5">
        <f>'pap.2fivefinal'!M69</f>
        <v>0.0014161335</v>
      </c>
      <c r="X4" s="3" t="str">
        <f>'pap.2fivefinal'!N69</f>
        <v>*</v>
      </c>
      <c r="Y4" s="19">
        <f>'pap.2fivefinal'!O69</f>
      </c>
      <c r="Z4" s="16">
        <f>'pap.2fivefinal'!P69</f>
        <v>0.006429000000000018</v>
      </c>
    </row>
    <row r="5" spans="1:26" ht="12.75">
      <c r="A5" t="s">
        <v>169</v>
      </c>
      <c r="B5" s="10">
        <f t="shared" si="0"/>
        <v>0.6830303</v>
      </c>
      <c r="C5" s="12">
        <f>'pap.2fivefinal'!H4</f>
        <v>0.6364926000000001</v>
      </c>
      <c r="D5" s="12">
        <f>'pap.2fivefinal'!H70</f>
        <v>0.6371363999999999</v>
      </c>
      <c r="E5" s="10">
        <f aca="true" t="shared" si="1" ref="E5:E80">D$19</f>
        <v>0.6904451</v>
      </c>
      <c r="F5" s="7">
        <f>'pap.2fivefinal'!F4</f>
        <v>10441</v>
      </c>
      <c r="G5" s="10">
        <f>'pap.2fivefinal'!G4</f>
        <v>0.6246041</v>
      </c>
      <c r="H5" s="10">
        <f>'pap.2fivefinal'!I4</f>
        <v>0.6486073</v>
      </c>
      <c r="I5" s="7">
        <f>'pap.2fivefinal'!J4</f>
        <v>6511</v>
      </c>
      <c r="J5" s="16">
        <f>'pap.2fivefinal'!K4</f>
        <v>0.6235993</v>
      </c>
      <c r="K5" s="5">
        <f>'pap.2fivefinal'!L4</f>
        <v>0.0094</v>
      </c>
      <c r="L5" s="5">
        <f>'pap.2fivefinal'!M4</f>
        <v>0.9229312772</v>
      </c>
      <c r="M5" s="3" t="str">
        <f>'pap.2fivefinal'!N4</f>
        <v> </v>
      </c>
      <c r="N5" s="19">
        <f>'pap.2fivefinal'!O4</f>
      </c>
      <c r="O5" s="16">
        <f>'pap.2fivefinal'!P4</f>
        <v>0.03442299999999998</v>
      </c>
      <c r="Q5" s="7">
        <f>'pap.2fivefinal'!F70</f>
        <v>10300</v>
      </c>
      <c r="R5" s="5">
        <f>'pap.2fivefinal'!G70</f>
        <v>0.6250229</v>
      </c>
      <c r="S5" s="5">
        <f>'pap.2fivefinal'!I70</f>
        <v>0.6494847</v>
      </c>
      <c r="T5" s="7">
        <f>'pap.2fivefinal'!J70</f>
        <v>6433</v>
      </c>
      <c r="U5" s="16">
        <f>'pap.2fivefinal'!K70</f>
        <v>0.6245630999999999</v>
      </c>
      <c r="V5" s="5">
        <f>'pap.2fivefinal'!L70</f>
        <v>0.0094</v>
      </c>
      <c r="W5" s="5">
        <f>'pap.2fivefinal'!M70</f>
        <v>0.9229312772</v>
      </c>
      <c r="X5" s="3" t="str">
        <f>'pap.2fivefinal'!N70</f>
        <v> </v>
      </c>
      <c r="Y5" s="19">
        <f>'pap.2fivefinal'!O70</f>
      </c>
      <c r="Z5" s="16">
        <f>'pap.2fivefinal'!P70</f>
        <v>0.04096040000000001</v>
      </c>
    </row>
    <row r="6" spans="1:26" ht="12.75">
      <c r="A6" t="s">
        <v>146</v>
      </c>
      <c r="B6" s="10">
        <f t="shared" si="0"/>
        <v>0.6830303</v>
      </c>
      <c r="C6" s="12">
        <f>'pap.2fivefinal'!H5</f>
        <v>0.7102362000000001</v>
      </c>
      <c r="D6" s="12">
        <f>'pap.2fivefinal'!H71</f>
        <v>0.739328</v>
      </c>
      <c r="E6" s="10">
        <f t="shared" si="1"/>
        <v>0.6904451</v>
      </c>
      <c r="F6" s="7">
        <f>'pap.2fivefinal'!F5</f>
        <v>15638</v>
      </c>
      <c r="G6" s="10">
        <f>'pap.2fivefinal'!G5</f>
        <v>0.7010865</v>
      </c>
      <c r="H6" s="10">
        <f>'pap.2fivefinal'!I5</f>
        <v>0.7195053</v>
      </c>
      <c r="I6" s="7">
        <f>'pap.2fivefinal'!J5</f>
        <v>11203</v>
      </c>
      <c r="J6" s="16">
        <f>'pap.2fivefinal'!K5</f>
        <v>0.7163959999999999</v>
      </c>
      <c r="K6" s="5">
        <f>'pap.2fivefinal'!L5</f>
        <v>32.7839</v>
      </c>
      <c r="L6" s="5">
        <f>'pap.2fivefinal'!M5</f>
        <v>1.0299673E-08</v>
      </c>
      <c r="M6" s="3" t="str">
        <f>'pap.2fivefinal'!N5</f>
        <v>*</v>
      </c>
      <c r="N6" s="19">
        <f>'pap.2fivefinal'!O5</f>
        <v>0.018056199999999967</v>
      </c>
      <c r="O6" s="16">
        <f>'pap.2fivefinal'!P5</f>
      </c>
      <c r="Q6" s="7">
        <f>'pap.2fivefinal'!F71</f>
        <v>15703</v>
      </c>
      <c r="R6" s="5">
        <f>'pap.2fivefinal'!G71</f>
        <v>0.7304534</v>
      </c>
      <c r="S6" s="5">
        <f>'pap.2fivefinal'!I71</f>
        <v>0.7483103999999999</v>
      </c>
      <c r="T6" s="7">
        <f>'pap.2fivefinal'!J71</f>
        <v>11597</v>
      </c>
      <c r="U6" s="16">
        <f>'pap.2fivefinal'!K71</f>
        <v>0.7385213</v>
      </c>
      <c r="V6" s="5">
        <f>'pap.2fivefinal'!L71</f>
        <v>32.7839</v>
      </c>
      <c r="W6" s="5">
        <f>'pap.2fivefinal'!M71</f>
        <v>1.0299673E-08</v>
      </c>
      <c r="X6" s="3" t="str">
        <f>'pap.2fivefinal'!N71</f>
        <v>*</v>
      </c>
      <c r="Y6" s="19">
        <f>'pap.2fivefinal'!O71</f>
        <v>0.0400083</v>
      </c>
      <c r="Z6" s="16">
        <f>'pap.2fivefinal'!P71</f>
      </c>
    </row>
    <row r="7" spans="1:26" ht="12.75">
      <c r="A7" t="s">
        <v>170</v>
      </c>
      <c r="B7" s="10">
        <f t="shared" si="0"/>
        <v>0.6830303</v>
      </c>
      <c r="C7" s="12">
        <f>'pap.2fivefinal'!H6</f>
        <v>0.6123561999999999</v>
      </c>
      <c r="D7" s="12">
        <f>'pap.2fivefinal'!H72</f>
        <v>0.6270077</v>
      </c>
      <c r="E7" s="10">
        <f t="shared" si="1"/>
        <v>0.6904451</v>
      </c>
      <c r="F7" s="7">
        <f>'pap.2fivefinal'!F6</f>
        <v>28049</v>
      </c>
      <c r="G7" s="10">
        <f>'pap.2fivefinal'!G6</f>
        <v>0.6050684</v>
      </c>
      <c r="H7" s="10">
        <f>'pap.2fivefinal'!I6</f>
        <v>0.6197318</v>
      </c>
      <c r="I7" s="7">
        <f>'pap.2fivefinal'!J6</f>
        <v>17189</v>
      </c>
      <c r="J7" s="16">
        <f>'pap.2fivefinal'!K6</f>
        <v>0.6128203999999999</v>
      </c>
      <c r="K7" s="5">
        <f>'pap.2fivefinal'!L6</f>
        <v>13.1112</v>
      </c>
      <c r="L7" s="5">
        <f>'pap.2fivefinal'!M6</f>
        <v>0.0002935405</v>
      </c>
      <c r="M7" s="3" t="str">
        <f>'pap.2fivefinal'!N6</f>
        <v>*</v>
      </c>
      <c r="N7" s="19">
        <f>'pap.2fivefinal'!O6</f>
      </c>
      <c r="O7" s="16">
        <f>'pap.2fivefinal'!P6</f>
        <v>0.06329849999999992</v>
      </c>
      <c r="Q7" s="7">
        <f>'pap.2fivefinal'!F72</f>
        <v>28917</v>
      </c>
      <c r="R7" s="5">
        <f>'pap.2fivefinal'!G72</f>
        <v>0.6198148</v>
      </c>
      <c r="S7" s="5">
        <f>'pap.2fivefinal'!I72</f>
        <v>0.6342841</v>
      </c>
      <c r="T7" s="7">
        <f>'pap.2fivefinal'!J72</f>
        <v>18065</v>
      </c>
      <c r="U7" s="16">
        <f>'pap.2fivefinal'!K72</f>
        <v>0.624719</v>
      </c>
      <c r="V7" s="5">
        <f>'pap.2fivefinal'!L72</f>
        <v>13.1112</v>
      </c>
      <c r="W7" s="5">
        <f>'pap.2fivefinal'!M72</f>
        <v>0.0002935405</v>
      </c>
      <c r="X7" s="3" t="str">
        <f>'pap.2fivefinal'!N72</f>
        <v>*</v>
      </c>
      <c r="Y7" s="19">
        <f>'pap.2fivefinal'!O72</f>
      </c>
      <c r="Z7" s="16">
        <f>'pap.2fivefinal'!P72</f>
        <v>0.056161000000000016</v>
      </c>
    </row>
    <row r="8" spans="1:26" ht="12.75">
      <c r="A8" t="s">
        <v>171</v>
      </c>
      <c r="B8" s="10">
        <f t="shared" si="0"/>
        <v>0.6830303</v>
      </c>
      <c r="C8" s="12">
        <f>'pap.2fivefinal'!H7</f>
        <v>0.628019</v>
      </c>
      <c r="D8" s="12">
        <f>'pap.2fivefinal'!H73</f>
        <v>0.6362096</v>
      </c>
      <c r="E8" s="10">
        <f t="shared" si="1"/>
        <v>0.6904451</v>
      </c>
      <c r="F8" s="7">
        <f>'pap.2fivefinal'!F7</f>
        <v>11089</v>
      </c>
      <c r="G8" s="10">
        <f>'pap.2fivefinal'!G7</f>
        <v>0.6165608</v>
      </c>
      <c r="H8" s="10">
        <f>'pap.2fivefinal'!I7</f>
        <v>0.6396901</v>
      </c>
      <c r="I8" s="7">
        <f>'pap.2fivefinal'!J7</f>
        <v>6809</v>
      </c>
      <c r="J8" s="16">
        <f>'pap.2fivefinal'!K7</f>
        <v>0.6140319</v>
      </c>
      <c r="K8" s="5">
        <f>'pap.2fivefinal'!L7</f>
        <v>1.6273</v>
      </c>
      <c r="L8" s="5">
        <f>'pap.2fivefinal'!M7</f>
        <v>0.2020801268</v>
      </c>
      <c r="M8" s="3" t="str">
        <f>'pap.2fivefinal'!N7</f>
        <v> </v>
      </c>
      <c r="N8" s="19">
        <f>'pap.2fivefinal'!O7</f>
      </c>
      <c r="O8" s="16">
        <f>'pap.2fivefinal'!P7</f>
        <v>0.04334019999999994</v>
      </c>
      <c r="Q8" s="7">
        <f>'pap.2fivefinal'!F73</f>
        <v>11175</v>
      </c>
      <c r="R8" s="5">
        <f>'pap.2fivefinal'!G73</f>
        <v>0.6246422</v>
      </c>
      <c r="S8" s="5">
        <f>'pap.2fivefinal'!I73</f>
        <v>0.6479912000000001</v>
      </c>
      <c r="T8" s="7">
        <f>'pap.2fivefinal'!J73</f>
        <v>6977</v>
      </c>
      <c r="U8" s="16">
        <f>'pap.2fivefinal'!K73</f>
        <v>0.62434</v>
      </c>
      <c r="V8" s="5">
        <f>'pap.2fivefinal'!L73</f>
        <v>1.6273</v>
      </c>
      <c r="W8" s="5">
        <f>'pap.2fivefinal'!M73</f>
        <v>0.2020801268</v>
      </c>
      <c r="X8" s="3" t="str">
        <f>'pap.2fivefinal'!N73</f>
        <v> </v>
      </c>
      <c r="Y8" s="19">
        <f>'pap.2fivefinal'!O73</f>
      </c>
      <c r="Z8" s="16">
        <f>'pap.2fivefinal'!P73</f>
        <v>0.04245389999999993</v>
      </c>
    </row>
    <row r="9" spans="1:26" ht="12.75">
      <c r="A9" t="s">
        <v>172</v>
      </c>
      <c r="B9" s="10">
        <f t="shared" si="0"/>
        <v>0.6830303</v>
      </c>
      <c r="C9" s="12">
        <f>'pap.2fivefinal'!H8</f>
        <v>0.6319277</v>
      </c>
      <c r="D9" s="12">
        <f>'pap.2fivefinal'!H74</f>
        <v>0.6234116000000001</v>
      </c>
      <c r="E9" s="10">
        <f t="shared" si="1"/>
        <v>0.6904451</v>
      </c>
      <c r="F9" s="7">
        <f>'pap.2fivefinal'!F8</f>
        <v>12855</v>
      </c>
      <c r="G9" s="10">
        <f>'pap.2fivefinal'!G8</f>
        <v>0.6211930999999999</v>
      </c>
      <c r="H9" s="10">
        <f>'pap.2fivefinal'!I8</f>
        <v>0.6428478</v>
      </c>
      <c r="I9" s="7">
        <f>'pap.2fivefinal'!J8</f>
        <v>8023</v>
      </c>
      <c r="J9" s="16">
        <f>'pap.2fivefinal'!K8</f>
        <v>0.6241151</v>
      </c>
      <c r="K9" s="5">
        <f>'pap.2fivefinal'!L8</f>
        <v>2.0518</v>
      </c>
      <c r="L9" s="5">
        <f>'pap.2fivefinal'!M8</f>
        <v>0.1520221097</v>
      </c>
      <c r="M9" s="3" t="str">
        <f>'pap.2fivefinal'!N8</f>
        <v> </v>
      </c>
      <c r="N9" s="19">
        <f>'pap.2fivefinal'!O8</f>
      </c>
      <c r="O9" s="16">
        <f>'pap.2fivefinal'!P8</f>
        <v>0.04018250000000001</v>
      </c>
      <c r="Q9" s="7">
        <f>'pap.2fivefinal'!F74</f>
        <v>12826</v>
      </c>
      <c r="R9" s="5">
        <f>'pap.2fivefinal'!G74</f>
        <v>0.6125308</v>
      </c>
      <c r="S9" s="5">
        <f>'pap.2fivefinal'!I74</f>
        <v>0.6344856999999999</v>
      </c>
      <c r="T9" s="7">
        <f>'pap.2fivefinal'!J74</f>
        <v>7882</v>
      </c>
      <c r="U9" s="16">
        <f>'pap.2fivefinal'!K74</f>
        <v>0.614533</v>
      </c>
      <c r="V9" s="5">
        <f>'pap.2fivefinal'!L74</f>
        <v>2.0518</v>
      </c>
      <c r="W9" s="5">
        <f>'pap.2fivefinal'!M74</f>
        <v>0.1520221097</v>
      </c>
      <c r="X9" s="3" t="str">
        <f>'pap.2fivefinal'!N74</f>
        <v> </v>
      </c>
      <c r="Y9" s="19">
        <f>'pap.2fivefinal'!O74</f>
      </c>
      <c r="Z9" s="16">
        <f>'pap.2fivefinal'!P74</f>
        <v>0.055959400000000104</v>
      </c>
    </row>
    <row r="10" spans="1:26" ht="12.75">
      <c r="A10" t="s">
        <v>173</v>
      </c>
      <c r="B10" s="10">
        <f t="shared" si="0"/>
        <v>0.6830303</v>
      </c>
      <c r="C10" s="12">
        <f>'pap.2fivefinal'!H9</f>
        <v>0.6927159</v>
      </c>
      <c r="D10" s="12">
        <f>'pap.2fivefinal'!H75</f>
        <v>0.6915178</v>
      </c>
      <c r="E10" s="10">
        <f t="shared" si="1"/>
        <v>0.6904451</v>
      </c>
      <c r="F10" s="7">
        <f>'pap.2fivefinal'!F9</f>
        <v>22950</v>
      </c>
      <c r="G10" s="10">
        <f>'pap.2fivefinal'!G9</f>
        <v>0.6851454</v>
      </c>
      <c r="H10" s="10">
        <f>'pap.2fivefinal'!I9</f>
        <v>0.7003701999999999</v>
      </c>
      <c r="I10" s="7">
        <f>'pap.2fivefinal'!J9</f>
        <v>15753</v>
      </c>
      <c r="J10" s="16">
        <f>'pap.2fivefinal'!K9</f>
        <v>0.6864052</v>
      </c>
      <c r="K10" s="5">
        <f>'pap.2fivefinal'!L9</f>
        <v>0.0821</v>
      </c>
      <c r="L10" s="5">
        <f>'pap.2fivefinal'!M9</f>
        <v>0.7745006382</v>
      </c>
      <c r="M10" s="3" t="str">
        <f>'pap.2fivefinal'!N9</f>
        <v> </v>
      </c>
      <c r="N10" s="19">
        <f>'pap.2fivefinal'!O9</f>
        <v>0.0021151000000000364</v>
      </c>
      <c r="O10" s="16">
        <f>'pap.2fivefinal'!P9</f>
      </c>
      <c r="Q10" s="7">
        <f>'pap.2fivefinal'!F75</f>
        <v>23732</v>
      </c>
      <c r="R10" s="5">
        <f>'pap.2fivefinal'!G75</f>
        <v>0.6839240999999999</v>
      </c>
      <c r="S10" s="5">
        <f>'pap.2fivefinal'!I75</f>
        <v>0.6991957999999999</v>
      </c>
      <c r="T10" s="7">
        <f>'pap.2fivefinal'!J75</f>
        <v>16177</v>
      </c>
      <c r="U10" s="16">
        <f>'pap.2fivefinal'!K75</f>
        <v>0.6816535</v>
      </c>
      <c r="V10" s="5">
        <f>'pap.2fivefinal'!L75</f>
        <v>0.0821</v>
      </c>
      <c r="W10" s="5">
        <f>'pap.2fivefinal'!M75</f>
        <v>0.7745006382</v>
      </c>
      <c r="X10" s="3" t="str">
        <f>'pap.2fivefinal'!N75</f>
        <v> </v>
      </c>
      <c r="Y10" s="19">
        <f>'pap.2fivefinal'!O75</f>
      </c>
      <c r="Z10" s="16">
        <f>'pap.2fivefinal'!P75</f>
      </c>
    </row>
    <row r="11" spans="1:26" ht="12.75">
      <c r="A11" t="s">
        <v>174</v>
      </c>
      <c r="B11" s="10">
        <f t="shared" si="0"/>
        <v>0.6830303</v>
      </c>
      <c r="C11" s="12">
        <f>'pap.2fivefinal'!H10</f>
        <v>0.641802</v>
      </c>
      <c r="D11" s="12">
        <f>'pap.2fivefinal'!H76</f>
        <v>0.660298</v>
      </c>
      <c r="E11" s="10">
        <f t="shared" si="1"/>
        <v>0.6904451</v>
      </c>
      <c r="F11" s="7">
        <f>'pap.2fivefinal'!F10</f>
        <v>11397</v>
      </c>
      <c r="G11" s="10">
        <f>'pap.2fivefinal'!G10</f>
        <v>0.6306144</v>
      </c>
      <c r="H11" s="10">
        <f>'pap.2fivefinal'!I10</f>
        <v>0.6531882</v>
      </c>
      <c r="I11" s="7">
        <f>'pap.2fivefinal'!J10</f>
        <v>7264</v>
      </c>
      <c r="J11" s="16">
        <f>'pap.2fivefinal'!K10</f>
        <v>0.6373607</v>
      </c>
      <c r="K11" s="5">
        <f>'pap.2fivefinal'!L10</f>
        <v>8.8826</v>
      </c>
      <c r="L11" s="5">
        <f>'pap.2fivefinal'!M10</f>
        <v>0.0028790251</v>
      </c>
      <c r="M11" s="3" t="str">
        <f>'pap.2fivefinal'!N10</f>
        <v>*</v>
      </c>
      <c r="N11" s="19">
        <f>'pap.2fivefinal'!O10</f>
      </c>
      <c r="O11" s="16">
        <f>'pap.2fivefinal'!P10</f>
        <v>0.029842099999999983</v>
      </c>
      <c r="Q11" s="7">
        <f>'pap.2fivefinal'!F76</f>
        <v>12199</v>
      </c>
      <c r="R11" s="5">
        <f>'pap.2fivefinal'!G76</f>
        <v>0.6493901</v>
      </c>
      <c r="S11" s="5">
        <f>'pap.2fivefinal'!I76</f>
        <v>0.671389</v>
      </c>
      <c r="T11" s="7">
        <f>'pap.2fivefinal'!J76</f>
        <v>7976</v>
      </c>
      <c r="U11" s="16">
        <f>'pap.2fivefinal'!K76</f>
        <v>0.6538241</v>
      </c>
      <c r="V11" s="5">
        <f>'pap.2fivefinal'!L76</f>
        <v>8.8826</v>
      </c>
      <c r="W11" s="5">
        <f>'pap.2fivefinal'!M76</f>
        <v>0.0028790251</v>
      </c>
      <c r="X11" s="3" t="str">
        <f>'pap.2fivefinal'!N76</f>
        <v>*</v>
      </c>
      <c r="Y11" s="19">
        <f>'pap.2fivefinal'!O76</f>
      </c>
      <c r="Z11" s="16">
        <f>'pap.2fivefinal'!P76</f>
        <v>0.01905610000000002</v>
      </c>
    </row>
    <row r="12" spans="1:26" ht="12.75">
      <c r="A12" t="s">
        <v>147</v>
      </c>
      <c r="B12" s="10">
        <f t="shared" si="0"/>
        <v>0.6830303</v>
      </c>
      <c r="C12" s="12">
        <f>'pap.2fivefinal'!H11</f>
        <v>0.5098713</v>
      </c>
      <c r="D12" s="12">
        <f>'pap.2fivefinal'!H77</f>
        <v>0.4901934</v>
      </c>
      <c r="E12" s="10">
        <f t="shared" si="1"/>
        <v>0.6904451</v>
      </c>
      <c r="F12" s="7">
        <f>'pap.2fivefinal'!F11</f>
        <v>12000</v>
      </c>
      <c r="G12" s="10">
        <f>'pap.2fivefinal'!G11</f>
        <v>0.4978683</v>
      </c>
      <c r="H12" s="10">
        <f>'pap.2fivefinal'!I11</f>
        <v>0.5221636</v>
      </c>
      <c r="I12" s="7">
        <f>'pap.2fivefinal'!J11</f>
        <v>6705</v>
      </c>
      <c r="J12" s="16">
        <f>'pap.2fivefinal'!K11</f>
        <v>0.55875</v>
      </c>
      <c r="K12" s="5">
        <f>'pap.2fivefinal'!L11</f>
        <v>9.3847</v>
      </c>
      <c r="L12" s="5">
        <f>'pap.2fivefinal'!M11</f>
        <v>0.0021880738</v>
      </c>
      <c r="M12" s="3" t="str">
        <f>'pap.2fivefinal'!N11</f>
        <v>*</v>
      </c>
      <c r="N12" s="19">
        <f>'pap.2fivefinal'!O11</f>
      </c>
      <c r="O12" s="16">
        <f>'pap.2fivefinal'!P11</f>
        <v>0.16086670000000003</v>
      </c>
      <c r="Q12" s="7">
        <f>'pap.2fivefinal'!F77</f>
        <v>12580</v>
      </c>
      <c r="R12" s="5">
        <f>'pap.2fivefinal'!G77</f>
        <v>0.4786199</v>
      </c>
      <c r="S12" s="5">
        <f>'pap.2fivefinal'!I77</f>
        <v>0.5020467</v>
      </c>
      <c r="T12" s="7">
        <f>'pap.2fivefinal'!J77</f>
        <v>6481</v>
      </c>
      <c r="U12" s="16">
        <f>'pap.2fivefinal'!K77</f>
        <v>0.5151828</v>
      </c>
      <c r="V12" s="5">
        <f>'pap.2fivefinal'!L77</f>
        <v>9.3847</v>
      </c>
      <c r="W12" s="5">
        <f>'pap.2fivefinal'!M77</f>
        <v>0.0021880738</v>
      </c>
      <c r="X12" s="3" t="str">
        <f>'pap.2fivefinal'!N77</f>
        <v>*</v>
      </c>
      <c r="Y12" s="19">
        <f>'pap.2fivefinal'!O77</f>
      </c>
      <c r="Z12" s="16">
        <f>'pap.2fivefinal'!P77</f>
        <v>0.18839840000000008</v>
      </c>
    </row>
    <row r="13" spans="1:26" ht="12.75">
      <c r="A13" t="s">
        <v>175</v>
      </c>
      <c r="B13" s="10">
        <f t="shared" si="0"/>
        <v>0.6830303</v>
      </c>
      <c r="C13" s="12">
        <f>'pap.2fivefinal'!H12</f>
        <v>0.5376503</v>
      </c>
      <c r="D13" s="12">
        <f>'pap.2fivefinal'!H78</f>
        <v>0.5033659</v>
      </c>
      <c r="E13" s="10">
        <f t="shared" si="1"/>
        <v>0.6904451</v>
      </c>
      <c r="F13" s="7">
        <f>'pap.2fivefinal'!F12</f>
        <v>356</v>
      </c>
      <c r="G13" s="10">
        <f>'pap.2fivefinal'!G12</f>
        <v>0.4747771</v>
      </c>
      <c r="H13" s="10">
        <f>'pap.2fivefinal'!I12</f>
        <v>0.6088496999999999</v>
      </c>
      <c r="I13" s="7">
        <f>'pap.2fivefinal'!J12</f>
        <v>213</v>
      </c>
      <c r="J13" s="16">
        <f>'pap.2fivefinal'!K12</f>
        <v>0.5983146</v>
      </c>
      <c r="K13" s="5">
        <f>'pap.2fivefinal'!L12</f>
        <v>0.9046</v>
      </c>
      <c r="L13" s="5">
        <f>'pap.2fivefinal'!M12</f>
        <v>0.3415393568</v>
      </c>
      <c r="M13" s="3" t="str">
        <f>'pap.2fivefinal'!N12</f>
        <v> </v>
      </c>
      <c r="N13" s="19">
        <f>'pap.2fivefinal'!O12</f>
      </c>
      <c r="O13" s="16">
        <f>'pap.2fivefinal'!P12</f>
        <v>0.07418060000000004</v>
      </c>
      <c r="Q13" s="7">
        <f>'pap.2fivefinal'!F78</f>
        <v>343</v>
      </c>
      <c r="R13" s="5">
        <f>'pap.2fivefinal'!G78</f>
        <v>0.4390577</v>
      </c>
      <c r="S13" s="5">
        <f>'pap.2fivefinal'!I78</f>
        <v>0.5770933</v>
      </c>
      <c r="T13" s="7">
        <f>'pap.2fivefinal'!J78</f>
        <v>178</v>
      </c>
      <c r="U13" s="16">
        <f>'pap.2fivefinal'!K78</f>
        <v>0.5189503999999999</v>
      </c>
      <c r="V13" s="5">
        <f>'pap.2fivefinal'!L78</f>
        <v>0.9046</v>
      </c>
      <c r="W13" s="5">
        <f>'pap.2fivefinal'!M78</f>
        <v>0.3415393568</v>
      </c>
      <c r="X13" s="3" t="str">
        <f>'pap.2fivefinal'!N78</f>
        <v> </v>
      </c>
      <c r="Y13" s="19">
        <f>'pap.2fivefinal'!O78</f>
      </c>
      <c r="Z13" s="16">
        <f>'pap.2fivefinal'!P78</f>
        <v>0.1133518</v>
      </c>
    </row>
    <row r="14" spans="1:26" ht="12.75">
      <c r="A14" t="s">
        <v>176</v>
      </c>
      <c r="B14" s="10">
        <f t="shared" si="0"/>
        <v>0.6830303</v>
      </c>
      <c r="C14" s="12">
        <f>'pap.2fivefinal'!H13</f>
        <v>0.5211418</v>
      </c>
      <c r="D14" s="12">
        <f>'pap.2fivefinal'!H79</f>
        <v>0.5398915</v>
      </c>
      <c r="E14" s="10">
        <f t="shared" si="1"/>
        <v>0.6904451</v>
      </c>
      <c r="F14" s="7">
        <f>'pap.2fivefinal'!F13</f>
        <v>7598</v>
      </c>
      <c r="G14" s="10">
        <f>'pap.2fivefinal'!G13</f>
        <v>0.5067429</v>
      </c>
      <c r="H14" s="10">
        <f>'pap.2fivefinal'!I13</f>
        <v>0.5359499</v>
      </c>
      <c r="I14" s="7">
        <f>'pap.2fivefinal'!J13</f>
        <v>4108</v>
      </c>
      <c r="J14" s="16">
        <f>'pap.2fivefinal'!K13</f>
        <v>0.5406685999999999</v>
      </c>
      <c r="K14" s="5">
        <f>'pap.2fivefinal'!L13</f>
        <v>5.2928</v>
      </c>
      <c r="L14" s="5">
        <f>'pap.2fivefinal'!M13</f>
        <v>0.0214139642</v>
      </c>
      <c r="M14" s="3" t="str">
        <f>'pap.2fivefinal'!N13</f>
        <v>*</v>
      </c>
      <c r="N14" s="19">
        <f>'pap.2fivefinal'!O13</f>
      </c>
      <c r="O14" s="16">
        <f>'pap.2fivefinal'!P13</f>
        <v>0.1470804</v>
      </c>
      <c r="Q14" s="7">
        <f>'pap.2fivefinal'!F79</f>
        <v>7651</v>
      </c>
      <c r="R14" s="5">
        <f>'pap.2fivefinal'!G79</f>
        <v>0.5255212</v>
      </c>
      <c r="S14" s="5">
        <f>'pap.2fivefinal'!I79</f>
        <v>0.5546546</v>
      </c>
      <c r="T14" s="7">
        <f>'pap.2fivefinal'!J79</f>
        <v>4191</v>
      </c>
      <c r="U14" s="16">
        <f>'pap.2fivefinal'!K79</f>
        <v>0.5477715</v>
      </c>
      <c r="V14" s="5">
        <f>'pap.2fivefinal'!L79</f>
        <v>5.2928</v>
      </c>
      <c r="W14" s="5">
        <f>'pap.2fivefinal'!M79</f>
        <v>0.0214139642</v>
      </c>
      <c r="X14" s="3" t="str">
        <f>'pap.2fivefinal'!N79</f>
        <v>*</v>
      </c>
      <c r="Y14" s="19">
        <f>'pap.2fivefinal'!O79</f>
      </c>
      <c r="Z14" s="16">
        <f>'pap.2fivefinal'!P79</f>
        <v>0.13579050000000004</v>
      </c>
    </row>
    <row r="15" spans="1:25" ht="12.75">
      <c r="Q15" s="7"/>
      <c r="Y15" s="19"/>
    </row>
    <row r="16" spans="1:26" ht="12.75">
      <c r="A16" t="s">
        <v>148</v>
      </c>
      <c r="B16" s="10">
        <f>C$19</f>
        <v>0.6830303</v>
      </c>
      <c r="C16" s="12">
        <f>'pap.2fivefinal'!H14</f>
        <v>0.6444098</v>
      </c>
      <c r="D16" s="12">
        <f>'pap.2fivefinal'!H80</f>
        <v>0.6518724</v>
      </c>
      <c r="E16" s="10">
        <f t="shared" si="1"/>
        <v>0.6904451</v>
      </c>
      <c r="F16" s="7">
        <f>'pap.2fivefinal'!F14</f>
        <v>112076</v>
      </c>
      <c r="G16" s="10">
        <f>'pap.2fivefinal'!G14</f>
        <v>0.6408203</v>
      </c>
      <c r="H16" s="10">
        <f>'pap.2fivefinal'!I14</f>
        <v>0.6480194</v>
      </c>
      <c r="I16" s="7">
        <f>'pap.2fivefinal'!J14</f>
        <v>71728</v>
      </c>
      <c r="J16" s="16">
        <f>'pap.2fivefinal'!K14</f>
        <v>0.6399942999999999</v>
      </c>
      <c r="K16" s="5">
        <f>'pap.2fivefinal'!L14</f>
        <v>14.1864</v>
      </c>
      <c r="L16" s="5">
        <f>'pap.2fivefinal'!M14</f>
        <v>0.0001655667</v>
      </c>
      <c r="M16" s="3" t="str">
        <f>'pap.2fivefinal'!N14</f>
        <v>*</v>
      </c>
      <c r="N16" s="19">
        <f>'pap.2fivefinal'!O14</f>
      </c>
      <c r="O16" s="16">
        <f>'pap.2fivefinal'!P14</f>
        <v>0.035010899999999956</v>
      </c>
      <c r="Q16" s="7">
        <f>'pap.2fivefinal'!F80</f>
        <v>115500</v>
      </c>
      <c r="R16" s="5">
        <f>'pap.2fivefinal'!G80</f>
        <v>0.6483057</v>
      </c>
      <c r="S16" s="5">
        <f>'pap.2fivefinal'!I80</f>
        <v>0.6554587000000001</v>
      </c>
      <c r="T16" s="7">
        <f>'pap.2fivefinal'!J80</f>
        <v>74537</v>
      </c>
      <c r="U16" s="16">
        <f>'pap.2fivefinal'!K80</f>
        <v>0.645342</v>
      </c>
      <c r="V16" s="5">
        <f>'pap.2fivefinal'!L80</f>
        <v>14.1864</v>
      </c>
      <c r="W16" s="5">
        <f>'pap.2fivefinal'!M80</f>
        <v>0.0001655667</v>
      </c>
      <c r="X16" s="3" t="str">
        <f>'pap.2fivefinal'!N80</f>
        <v>*</v>
      </c>
      <c r="Y16" s="19">
        <f>'pap.2fivefinal'!O80</f>
      </c>
      <c r="Z16" s="16">
        <f>'pap.2fivefinal'!P80</f>
        <v>0.03498639999999997</v>
      </c>
    </row>
    <row r="17" spans="1:26" ht="12.75">
      <c r="A17" t="s">
        <v>149</v>
      </c>
      <c r="B17" s="10">
        <f>C$19</f>
        <v>0.6830303</v>
      </c>
      <c r="C17" s="12">
        <f>'pap.2fivefinal'!H15</f>
        <v>0.5162464</v>
      </c>
      <c r="D17" s="12">
        <f>'pap.2fivefinal'!H81</f>
        <v>0.5098185</v>
      </c>
      <c r="E17" s="10">
        <f t="shared" si="1"/>
        <v>0.6904451</v>
      </c>
      <c r="F17" s="7">
        <f>'pap.2fivefinal'!F15</f>
        <v>19954</v>
      </c>
      <c r="G17" s="10">
        <f>'pap.2fivefinal'!G15</f>
        <v>0.5071008</v>
      </c>
      <c r="H17" s="10">
        <f>'pap.2fivefinal'!I15</f>
        <v>0.525557</v>
      </c>
      <c r="I17" s="7">
        <f>'pap.2fivefinal'!J15</f>
        <v>11026</v>
      </c>
      <c r="J17" s="16">
        <f>'pap.2fivefinal'!K15</f>
        <v>0.5525709000000001</v>
      </c>
      <c r="K17" s="5">
        <f>'pap.2fivefinal'!L15</f>
        <v>1.6641</v>
      </c>
      <c r="L17" s="5">
        <f>'pap.2fivefinal'!M15</f>
        <v>0.197052246</v>
      </c>
      <c r="M17" s="3" t="str">
        <f>'pap.2fivefinal'!N15</f>
        <v> </v>
      </c>
      <c r="N17" s="19">
        <f>'pap.2fivefinal'!O15</f>
      </c>
      <c r="O17" s="16">
        <f>'pap.2fivefinal'!P15</f>
        <v>0.15747329999999993</v>
      </c>
      <c r="Q17" s="7">
        <f>'pap.2fivefinal'!F81</f>
        <v>20574</v>
      </c>
      <c r="R17" s="5">
        <f>'pap.2fivefinal'!G81</f>
        <v>0.5008611000000001</v>
      </c>
      <c r="S17" s="5">
        <f>'pap.2fivefinal'!I81</f>
        <v>0.5189361</v>
      </c>
      <c r="T17" s="7">
        <f>'pap.2fivefinal'!J81</f>
        <v>10850</v>
      </c>
      <c r="U17" s="16">
        <f>'pap.2fivefinal'!K81</f>
        <v>0.5273646</v>
      </c>
      <c r="V17" s="5">
        <f>'pap.2fivefinal'!L81</f>
        <v>1.6641</v>
      </c>
      <c r="W17" s="5">
        <f>'pap.2fivefinal'!M81</f>
        <v>0.197052246</v>
      </c>
      <c r="X17" s="3" t="str">
        <f>'pap.2fivefinal'!N81</f>
        <v> </v>
      </c>
      <c r="Y17" s="19">
        <f>'pap.2fivefinal'!O81</f>
      </c>
      <c r="Z17" s="16">
        <f>'pap.2fivefinal'!P81</f>
        <v>0.17150900000000002</v>
      </c>
    </row>
    <row r="18" spans="1:26" ht="12.75">
      <c r="A18" t="s">
        <v>150</v>
      </c>
      <c r="B18" s="10">
        <f>C$19</f>
        <v>0.6830303</v>
      </c>
      <c r="C18" s="12">
        <f>'pap.2fivefinal'!H16</f>
        <v>0.7152372</v>
      </c>
      <c r="D18" s="12">
        <f>'pap.2fivefinal'!H82</f>
        <v>0.7239611</v>
      </c>
      <c r="E18" s="10">
        <f t="shared" si="1"/>
        <v>0.6904451</v>
      </c>
      <c r="F18" s="7">
        <f>'pap.2fivefinal'!F16</f>
        <v>219995</v>
      </c>
      <c r="G18" s="10">
        <f>'pap.2fivefinal'!G16</f>
        <v>0.7128252</v>
      </c>
      <c r="H18" s="10">
        <f>'pap.2fivefinal'!I16</f>
        <v>0.7176574</v>
      </c>
      <c r="I18" s="7">
        <f>'pap.2fivefinal'!J16</f>
        <v>158079</v>
      </c>
      <c r="J18" s="16">
        <f>'pap.2fivefinal'!K16</f>
        <v>0.7185572</v>
      </c>
      <c r="K18" s="5">
        <f>'pap.2fivefinal'!L16</f>
        <v>42.4616</v>
      </c>
      <c r="L18" s="5">
        <f>'pap.2fivefinal'!M16</f>
        <v>7.208467E-11</v>
      </c>
      <c r="M18" s="3" t="str">
        <f>'pap.2fivefinal'!N16</f>
        <v>*</v>
      </c>
      <c r="N18" s="19">
        <f>'pap.2fivefinal'!O16</f>
        <v>0.02979490000000007</v>
      </c>
      <c r="O18" s="16">
        <f>'pap.2fivefinal'!P16</f>
      </c>
      <c r="Q18" s="7">
        <f>'pap.2fivefinal'!F82</f>
        <v>218440</v>
      </c>
      <c r="R18" s="5">
        <f>'pap.2fivefinal'!G82</f>
        <v>0.7215339000000001</v>
      </c>
      <c r="S18" s="5">
        <f>'pap.2fivefinal'!I82</f>
        <v>0.7263965</v>
      </c>
      <c r="T18" s="7">
        <f>'pap.2fivefinal'!J82</f>
        <v>157697</v>
      </c>
      <c r="U18" s="16">
        <f>'pap.2fivefinal'!K82</f>
        <v>0.7219236</v>
      </c>
      <c r="V18" s="5">
        <f>'pap.2fivefinal'!L82</f>
        <v>42.4616</v>
      </c>
      <c r="W18" s="5">
        <f>'pap.2fivefinal'!M82</f>
        <v>7.208467E-11</v>
      </c>
      <c r="X18" s="3" t="str">
        <f>'pap.2fivefinal'!N82</f>
        <v>*</v>
      </c>
      <c r="Y18" s="19">
        <f>'pap.2fivefinal'!O82</f>
        <v>0.031088800000000028</v>
      </c>
      <c r="Z18" s="16">
        <f>'pap.2fivefinal'!P82</f>
      </c>
    </row>
    <row r="19" spans="1:26" ht="12.75">
      <c r="A19" t="s">
        <v>136</v>
      </c>
      <c r="B19" s="10">
        <f>C$19</f>
        <v>0.6830303</v>
      </c>
      <c r="C19" s="12">
        <f>'pap.2fivefinal'!H17</f>
        <v>0.6830303</v>
      </c>
      <c r="D19" s="12">
        <f>'pap.2fivefinal'!H83</f>
        <v>0.6904451</v>
      </c>
      <c r="E19" s="10">
        <f t="shared" si="1"/>
        <v>0.6904451</v>
      </c>
      <c r="F19" s="7">
        <f>'pap.2fivefinal'!F17</f>
        <v>367663</v>
      </c>
      <c r="G19" s="10">
        <f>'pap.2fivefinal'!G17</f>
        <v>0.6811020999999999</v>
      </c>
      <c r="H19" s="10">
        <f>'pap.2fivefinal'!I17</f>
        <v>0.684964</v>
      </c>
      <c r="I19" s="7">
        <f>'pap.2fivefinal'!J17</f>
        <v>252036</v>
      </c>
      <c r="J19" s="16">
        <f>'pap.2fivefinal'!K17</f>
        <v>0.6855082</v>
      </c>
      <c r="K19" s="5">
        <f>'pap.2fivefinal'!L17</f>
        <v>48.3348</v>
      </c>
      <c r="L19" s="5">
        <f>'pap.2fivefinal'!M17</f>
        <v>3.593126E-12</v>
      </c>
      <c r="M19" s="3" t="str">
        <f>'pap.2fivefinal'!N17</f>
        <v>*</v>
      </c>
      <c r="N19" s="19">
        <f>'pap.2fivefinal'!O17</f>
      </c>
      <c r="O19" s="16">
        <f>'pap.2fivefinal'!P17</f>
      </c>
      <c r="Q19" s="7">
        <f>'pap.2fivefinal'!F83</f>
        <v>370217</v>
      </c>
      <c r="R19" s="5">
        <f>'pap.2fivefinal'!G83</f>
        <v>0.6885146</v>
      </c>
      <c r="S19" s="5">
        <f>'pap.2fivefinal'!I83</f>
        <v>0.6923811</v>
      </c>
      <c r="T19" s="7">
        <f>'pap.2fivefinal'!J83</f>
        <v>254681</v>
      </c>
      <c r="U19" s="16">
        <f>'pap.2fivefinal'!K83</f>
        <v>0.6879236</v>
      </c>
      <c r="V19" s="5">
        <f>'pap.2fivefinal'!L83</f>
        <v>48.3348</v>
      </c>
      <c r="W19" s="5">
        <f>'pap.2fivefinal'!M83</f>
        <v>3.593126E-12</v>
      </c>
      <c r="X19" s="3" t="str">
        <f>'pap.2fivefinal'!N83</f>
        <v>*</v>
      </c>
      <c r="Y19" s="19">
        <f>'pap.2fivefinal'!O83</f>
      </c>
      <c r="Z19" s="16">
        <f>'pap.2fivefinal'!P83</f>
      </c>
    </row>
    <row r="20" spans="2:25" ht="12.75">
      <c r="B20" s="21" t="s">
        <v>214</v>
      </c>
      <c r="C20" s="14" t="s">
        <v>217</v>
      </c>
      <c r="D20" s="12" t="s">
        <v>218</v>
      </c>
      <c r="E20" s="21" t="s">
        <v>216</v>
      </c>
      <c r="Q20" s="7"/>
      <c r="Y20" s="19"/>
    </row>
    <row r="21" spans="1:26" ht="12.75">
      <c r="A21" t="s">
        <v>151</v>
      </c>
      <c r="B21" s="10">
        <f>C$19</f>
        <v>0.6830303</v>
      </c>
      <c r="C21" s="12">
        <f>'pap.2fivefinal'!H18</f>
        <v>0.683056</v>
      </c>
      <c r="D21" s="12">
        <f>'pap.2fivefinal'!H84</f>
        <v>0.7312123</v>
      </c>
      <c r="E21" s="10">
        <f t="shared" si="1"/>
        <v>0.6904451</v>
      </c>
      <c r="F21" s="7">
        <f>'pap.2fivefinal'!F18</f>
        <v>4608</v>
      </c>
      <c r="G21" s="10">
        <f>'pap.2fivefinal'!G18</f>
        <v>0.6644633999999999</v>
      </c>
      <c r="H21" s="10">
        <f>'pap.2fivefinal'!I18</f>
        <v>0.7021689</v>
      </c>
      <c r="I21" s="7">
        <f>'pap.2fivefinal'!J18</f>
        <v>3188</v>
      </c>
      <c r="J21" s="16">
        <f>'pap.2fivefinal'!K18</f>
        <v>0.6918403</v>
      </c>
      <c r="K21" s="5">
        <f>'pap.2fivefinal'!L18</f>
        <v>25.593</v>
      </c>
      <c r="L21" s="5">
        <f>'pap.2fivefinal'!M18</f>
        <v>4.2156208E-07</v>
      </c>
      <c r="M21" s="3" t="str">
        <f>'pap.2fivefinal'!N18</f>
        <v>*</v>
      </c>
      <c r="N21" s="19">
        <f>'pap.2fivefinal'!O18</f>
      </c>
      <c r="O21" s="16">
        <f>'pap.2fivefinal'!P18</f>
      </c>
      <c r="Q21" s="7">
        <f>'pap.2fivefinal'!F84</f>
        <v>4876</v>
      </c>
      <c r="R21" s="5">
        <f>'pap.2fivefinal'!G84</f>
        <v>0.7137783</v>
      </c>
      <c r="S21" s="5">
        <f>'pap.2fivefinal'!I84</f>
        <v>0.7490722</v>
      </c>
      <c r="T21" s="7">
        <f>'pap.2fivefinal'!J84</f>
        <v>3553</v>
      </c>
      <c r="U21" s="16">
        <f>'pap.2fivefinal'!K84</f>
        <v>0.7286710000000001</v>
      </c>
      <c r="V21" s="5">
        <f>'pap.2fivefinal'!L84</f>
        <v>25.593</v>
      </c>
      <c r="W21" s="5">
        <f>'pap.2fivefinal'!M84</f>
        <v>4.2156208E-07</v>
      </c>
      <c r="X21" s="3" t="str">
        <f>'pap.2fivefinal'!N84</f>
        <v>*</v>
      </c>
      <c r="Y21" s="19">
        <f>'pap.2fivefinal'!O84</f>
        <v>0.023333199999999943</v>
      </c>
      <c r="Z21" s="16">
        <f>'pap.2fivefinal'!P84</f>
      </c>
    </row>
    <row r="22" spans="1:26" ht="12.75">
      <c r="A22" t="s">
        <v>177</v>
      </c>
      <c r="B22" s="10">
        <f>C$19</f>
        <v>0.6830303</v>
      </c>
      <c r="C22" s="12">
        <f>'pap.2fivefinal'!H19</f>
        <v>0.656594</v>
      </c>
      <c r="D22" s="12">
        <f>'pap.2fivefinal'!H85</f>
        <v>0.6489874</v>
      </c>
      <c r="E22" s="10">
        <f t="shared" si="1"/>
        <v>0.6904451</v>
      </c>
      <c r="F22" s="7">
        <f>'pap.2fivefinal'!F19</f>
        <v>5851</v>
      </c>
      <c r="G22" s="10">
        <f>'pap.2fivefinal'!G19</f>
        <v>0.6392968</v>
      </c>
      <c r="H22" s="10">
        <f>'pap.2fivefinal'!I19</f>
        <v>0.6743593</v>
      </c>
      <c r="I22" s="7">
        <f>'pap.2fivefinal'!J19</f>
        <v>3931</v>
      </c>
      <c r="J22" s="16">
        <f>'pap.2fivefinal'!K19</f>
        <v>0.671851</v>
      </c>
      <c r="K22" s="5">
        <f>'pap.2fivefinal'!L19</f>
        <v>0.7916</v>
      </c>
      <c r="L22" s="5">
        <f>'pap.2fivefinal'!M19</f>
        <v>0.373611157</v>
      </c>
      <c r="M22" s="3" t="str">
        <f>'pap.2fivefinal'!N19</f>
        <v> </v>
      </c>
      <c r="N22" s="19">
        <f>'pap.2fivefinal'!O19</f>
      </c>
      <c r="O22" s="16">
        <f>'pap.2fivefinal'!P19</f>
        <v>0.008670999999999984</v>
      </c>
      <c r="Q22" s="7">
        <f>'pap.2fivefinal'!F85</f>
        <v>6519</v>
      </c>
      <c r="R22" s="5">
        <f>'pap.2fivefinal'!G85</f>
        <v>0.6326025</v>
      </c>
      <c r="S22" s="5">
        <f>'pap.2fivefinal'!I85</f>
        <v>0.6657966</v>
      </c>
      <c r="T22" s="7">
        <f>'pap.2fivefinal'!J85</f>
        <v>4252</v>
      </c>
      <c r="U22" s="16">
        <f>'pap.2fivefinal'!K85</f>
        <v>0.6522473</v>
      </c>
      <c r="V22" s="5">
        <f>'pap.2fivefinal'!L85</f>
        <v>0.7916</v>
      </c>
      <c r="W22" s="5">
        <f>'pap.2fivefinal'!M85</f>
        <v>0.373611157</v>
      </c>
      <c r="X22" s="3" t="str">
        <f>'pap.2fivefinal'!N85</f>
        <v> </v>
      </c>
      <c r="Y22" s="19">
        <f>'pap.2fivefinal'!O85</f>
      </c>
      <c r="Z22" s="16">
        <f>'pap.2fivefinal'!P85</f>
        <v>0.024648500000000073</v>
      </c>
    </row>
    <row r="23" spans="1:26" ht="12.75">
      <c r="A23" t="s">
        <v>43</v>
      </c>
      <c r="B23" s="10">
        <f>C$19</f>
        <v>0.6830303</v>
      </c>
      <c r="C23" s="12">
        <f>'pap.2fivefinal'!H20</f>
        <v>0.6751662</v>
      </c>
      <c r="D23" s="12">
        <f>'pap.2fivefinal'!H86</f>
        <v>0.6895448</v>
      </c>
      <c r="E23" s="10">
        <f t="shared" si="1"/>
        <v>0.6904451</v>
      </c>
      <c r="F23" s="7">
        <f>'pap.2fivefinal'!F20</f>
        <v>3208</v>
      </c>
      <c r="G23" s="10">
        <f>'pap.2fivefinal'!G20</f>
        <v>0.6526500999999999</v>
      </c>
      <c r="H23" s="10">
        <f>'pap.2fivefinal'!I20</f>
        <v>0.6984591</v>
      </c>
      <c r="I23" s="7">
        <f>'pap.2fivefinal'!J20</f>
        <v>2192</v>
      </c>
      <c r="J23" s="16">
        <f>'pap.2fivefinal'!K20</f>
        <v>0.6832918</v>
      </c>
      <c r="K23" s="5">
        <f>'pap.2fivefinal'!L20</f>
        <v>1.5504</v>
      </c>
      <c r="L23" s="5">
        <f>'pap.2fivefinal'!M20</f>
        <v>0.2130779811</v>
      </c>
      <c r="M23" s="3" t="str">
        <f>'pap.2fivefinal'!N20</f>
        <v> </v>
      </c>
      <c r="N23" s="19">
        <f>'pap.2fivefinal'!O20</f>
      </c>
      <c r="O23" s="16">
        <f>'pap.2fivefinal'!P20</f>
      </c>
      <c r="Q23" s="7">
        <f>'pap.2fivefinal'!F86</f>
        <v>3295</v>
      </c>
      <c r="R23" s="5">
        <f>'pap.2fivefinal'!G86</f>
        <v>0.6674486000000001</v>
      </c>
      <c r="S23" s="5">
        <f>'pap.2fivefinal'!I86</f>
        <v>0.7123725</v>
      </c>
      <c r="T23" s="7">
        <f>'pap.2fivefinal'!J86</f>
        <v>2279</v>
      </c>
      <c r="U23" s="16">
        <f>'pap.2fivefinal'!K86</f>
        <v>0.691654</v>
      </c>
      <c r="V23" s="5">
        <f>'pap.2fivefinal'!L86</f>
        <v>1.5504</v>
      </c>
      <c r="W23" s="5">
        <f>'pap.2fivefinal'!M86</f>
        <v>0.2130779811</v>
      </c>
      <c r="X23" s="3" t="str">
        <f>'pap.2fivefinal'!N86</f>
        <v> </v>
      </c>
      <c r="Y23" s="19">
        <f>'pap.2fivefinal'!O86</f>
      </c>
      <c r="Z23" s="16">
        <f>'pap.2fivefinal'!P86</f>
      </c>
    </row>
    <row r="24" spans="1:26" ht="12.75">
      <c r="A24" t="s">
        <v>152</v>
      </c>
      <c r="B24" s="10">
        <f>C$19</f>
        <v>0.6830303</v>
      </c>
      <c r="C24" s="12">
        <f>'pap.2fivefinal'!H21</f>
        <v>0.552217</v>
      </c>
      <c r="D24" s="12">
        <f>'pap.2fivefinal'!H87</f>
        <v>0.5816205999999999</v>
      </c>
      <c r="E24" s="10">
        <f t="shared" si="1"/>
        <v>0.6904451</v>
      </c>
      <c r="F24" s="7">
        <f>'pap.2fivefinal'!F21</f>
        <v>1628</v>
      </c>
      <c r="G24" s="10">
        <f>'pap.2fivefinal'!G21</f>
        <v>0.5183071</v>
      </c>
      <c r="H24" s="10">
        <f>'pap.2fivefinal'!I21</f>
        <v>0.5883455</v>
      </c>
      <c r="I24" s="7">
        <f>'pap.2fivefinal'!J21</f>
        <v>868</v>
      </c>
      <c r="J24" s="16">
        <f>'pap.2fivefinal'!K21</f>
        <v>0.5331695</v>
      </c>
      <c r="K24" s="5">
        <f>'pap.2fivefinal'!L21</f>
        <v>2.6482</v>
      </c>
      <c r="L24" s="5">
        <f>'pap.2fivefinal'!M21</f>
        <v>0.1036644681</v>
      </c>
      <c r="M24" s="3" t="str">
        <f>'pap.2fivefinal'!N21</f>
        <v> </v>
      </c>
      <c r="N24" s="19">
        <f>'pap.2fivefinal'!O21</f>
      </c>
      <c r="O24" s="16">
        <f>'pap.2fivefinal'!P21</f>
        <v>0.09468480000000001</v>
      </c>
      <c r="Q24" s="7">
        <f>'pap.2fivefinal'!F87</f>
        <v>1661</v>
      </c>
      <c r="R24" s="5">
        <f>'pap.2fivefinal'!G87</f>
        <v>0.5477593000000001</v>
      </c>
      <c r="S24" s="5">
        <f>'pap.2fivefinal'!I87</f>
        <v>0.6175752</v>
      </c>
      <c r="T24" s="7">
        <f>'pap.2fivefinal'!J87</f>
        <v>943</v>
      </c>
      <c r="U24" s="16">
        <f>'pap.2fivefinal'!K87</f>
        <v>0.5677303</v>
      </c>
      <c r="V24" s="5">
        <f>'pap.2fivefinal'!L87</f>
        <v>2.6482</v>
      </c>
      <c r="W24" s="5">
        <f>'pap.2fivefinal'!M87</f>
        <v>0.1036644681</v>
      </c>
      <c r="X24" s="3" t="str">
        <f>'pap.2fivefinal'!N87</f>
        <v> </v>
      </c>
      <c r="Y24" s="19">
        <f>'pap.2fivefinal'!O87</f>
      </c>
      <c r="Z24" s="16">
        <f>'pap.2fivefinal'!P87</f>
        <v>0.07286990000000004</v>
      </c>
    </row>
    <row r="25" spans="1:25" ht="12.75">
      <c r="Q25" s="7"/>
      <c r="Y25" s="19"/>
    </row>
    <row r="26" spans="1:26" ht="12.75">
      <c r="A26" t="s">
        <v>178</v>
      </c>
      <c r="B26" s="10">
        <f>C$19</f>
        <v>0.6830303</v>
      </c>
      <c r="C26" s="12">
        <f>'pap.2fivefinal'!H22</f>
        <v>0.6316029</v>
      </c>
      <c r="D26" s="12">
        <f>'pap.2fivefinal'!H88</f>
        <v>0.631072</v>
      </c>
      <c r="E26" s="10">
        <f t="shared" si="1"/>
        <v>0.6904451</v>
      </c>
      <c r="F26" s="7">
        <f>'pap.2fivefinal'!F22</f>
        <v>2379</v>
      </c>
      <c r="G26" s="10">
        <f>'pap.2fivefinal'!G22</f>
        <v>0.6048182000000001</v>
      </c>
      <c r="H26" s="10">
        <f>'pap.2fivefinal'!I22</f>
        <v>0.6595738999999999</v>
      </c>
      <c r="I26" s="7">
        <f>'pap.2fivefinal'!J22</f>
        <v>1465</v>
      </c>
      <c r="J26" s="16">
        <f>'pap.2fivefinal'!K22</f>
        <v>0.6158049999999999</v>
      </c>
      <c r="K26" s="5">
        <f>'pap.2fivefinal'!L22</f>
        <v>0.0015</v>
      </c>
      <c r="L26" s="5">
        <f>'pap.2fivefinal'!M22</f>
        <v>0.9696035787</v>
      </c>
      <c r="M26" s="3" t="str">
        <f>'pap.2fivefinal'!N22</f>
        <v> </v>
      </c>
      <c r="N26" s="19">
        <f>'pap.2fivefinal'!O22</f>
      </c>
      <c r="O26" s="16">
        <f>'pap.2fivefinal'!P22</f>
        <v>0.023456400000000044</v>
      </c>
      <c r="Q26" s="7">
        <f>'pap.2fivefinal'!F88</f>
        <v>2346</v>
      </c>
      <c r="R26" s="5">
        <f>'pap.2fivefinal'!G88</f>
        <v>0.6037174</v>
      </c>
      <c r="S26" s="5">
        <f>'pap.2fivefinal'!I88</f>
        <v>0.6596660000000001</v>
      </c>
      <c r="T26" s="7">
        <f>'pap.2fivefinal'!J88</f>
        <v>1446</v>
      </c>
      <c r="U26" s="16">
        <f>'pap.2fivefinal'!K88</f>
        <v>0.6163683</v>
      </c>
      <c r="V26" s="5">
        <f>'pap.2fivefinal'!L88</f>
        <v>0.0015</v>
      </c>
      <c r="W26" s="5">
        <f>'pap.2fivefinal'!M88</f>
        <v>0.9696035787</v>
      </c>
      <c r="X26" s="3" t="str">
        <f>'pap.2fivefinal'!N88</f>
        <v> </v>
      </c>
      <c r="Y26" s="19">
        <f>'pap.2fivefinal'!O88</f>
      </c>
      <c r="Z26" s="16">
        <f>'pap.2fivefinal'!P88</f>
        <v>0.030779099999999948</v>
      </c>
    </row>
    <row r="27" spans="1:26" ht="12.75">
      <c r="A27" t="s">
        <v>179</v>
      </c>
      <c r="B27" s="10">
        <f>C$19</f>
        <v>0.6830303</v>
      </c>
      <c r="C27" s="12">
        <f>'pap.2fivefinal'!H23</f>
        <v>0.6161002999999999</v>
      </c>
      <c r="D27" s="12">
        <f>'pap.2fivefinal'!H89</f>
        <v>0.6276335000000001</v>
      </c>
      <c r="E27" s="10">
        <f t="shared" si="1"/>
        <v>0.6904451</v>
      </c>
      <c r="F27" s="7">
        <f>'pap.2fivefinal'!F23</f>
        <v>4477</v>
      </c>
      <c r="G27" s="10">
        <f>'pap.2fivefinal'!G23</f>
        <v>0.596281</v>
      </c>
      <c r="H27" s="10">
        <f>'pap.2fivefinal'!I23</f>
        <v>0.6365784</v>
      </c>
      <c r="I27" s="7">
        <f>'pap.2fivefinal'!J23</f>
        <v>2713</v>
      </c>
      <c r="J27" s="16">
        <f>'pap.2fivefinal'!K23</f>
        <v>0.6059862</v>
      </c>
      <c r="K27" s="5">
        <f>'pap.2fivefinal'!L23</f>
        <v>1.2525</v>
      </c>
      <c r="L27" s="5">
        <f>'pap.2fivefinal'!M23</f>
        <v>0.2630784575</v>
      </c>
      <c r="M27" s="3" t="str">
        <f>'pap.2fivefinal'!N23</f>
        <v> </v>
      </c>
      <c r="N27" s="19">
        <f>'pap.2fivefinal'!O23</f>
      </c>
      <c r="O27" s="16">
        <f>'pap.2fivefinal'!P23</f>
        <v>0.04645189999999999</v>
      </c>
      <c r="Q27" s="7">
        <f>'pap.2fivefinal'!F89</f>
        <v>4425</v>
      </c>
      <c r="R27" s="5">
        <f>'pap.2fivefinal'!G89</f>
        <v>0.6075752999999999</v>
      </c>
      <c r="S27" s="5">
        <f>'pap.2fivefinal'!I89</f>
        <v>0.6483538999999999</v>
      </c>
      <c r="T27" s="7">
        <f>'pap.2fivefinal'!J89</f>
        <v>2730</v>
      </c>
      <c r="U27" s="16">
        <f>'pap.2fivefinal'!K89</f>
        <v>0.6169492</v>
      </c>
      <c r="V27" s="5">
        <f>'pap.2fivefinal'!L89</f>
        <v>1.2525</v>
      </c>
      <c r="W27" s="5">
        <f>'pap.2fivefinal'!M89</f>
        <v>0.2630784575</v>
      </c>
      <c r="X27" s="3" t="str">
        <f>'pap.2fivefinal'!N89</f>
        <v> </v>
      </c>
      <c r="Y27" s="19">
        <f>'pap.2fivefinal'!O89</f>
      </c>
      <c r="Z27" s="16">
        <f>'pap.2fivefinal'!P89</f>
        <v>0.042091200000000106</v>
      </c>
    </row>
    <row r="28" spans="1:26" ht="12.75">
      <c r="A28" t="s">
        <v>180</v>
      </c>
      <c r="B28" s="10">
        <f>C$19</f>
        <v>0.6830303</v>
      </c>
      <c r="C28" s="12">
        <f>'pap.2fivefinal'!H24</f>
        <v>0.6644165000000001</v>
      </c>
      <c r="D28" s="12">
        <f>'pap.2fivefinal'!H90</f>
        <v>0.6530528000000001</v>
      </c>
      <c r="E28" s="10">
        <f t="shared" si="1"/>
        <v>0.6904451</v>
      </c>
      <c r="F28" s="7">
        <f>'pap.2fivefinal'!F24</f>
        <v>3585</v>
      </c>
      <c r="G28" s="10">
        <f>'pap.2fivefinal'!G24</f>
        <v>0.6427073</v>
      </c>
      <c r="H28" s="10">
        <f>'pap.2fivefinal'!I24</f>
        <v>0.6868591000000001</v>
      </c>
      <c r="I28" s="7">
        <f>'pap.2fivefinal'!J24</f>
        <v>2333</v>
      </c>
      <c r="J28" s="16">
        <f>'pap.2fivefinal'!K24</f>
        <v>0.6507671</v>
      </c>
      <c r="K28" s="5">
        <f>'pap.2fivefinal'!L24</f>
        <v>1.0361</v>
      </c>
      <c r="L28" s="5">
        <f>'pap.2fivefinal'!M24</f>
        <v>0.3087396536</v>
      </c>
      <c r="M28" s="3" t="str">
        <f>'pap.2fivefinal'!N24</f>
        <v> </v>
      </c>
      <c r="N28" s="19">
        <f>'pap.2fivefinal'!O24</f>
      </c>
      <c r="O28" s="16">
        <f>'pap.2fivefinal'!P24</f>
      </c>
      <c r="Q28" s="7">
        <f>'pap.2fivefinal'!F90</f>
        <v>3529</v>
      </c>
      <c r="R28" s="5">
        <f>'pap.2fivefinal'!G90</f>
        <v>0.6308134</v>
      </c>
      <c r="S28" s="5">
        <f>'pap.2fivefinal'!I90</f>
        <v>0.6760764</v>
      </c>
      <c r="T28" s="7">
        <f>'pap.2fivefinal'!J90</f>
        <v>2257</v>
      </c>
      <c r="U28" s="16">
        <f>'pap.2fivefinal'!K90</f>
        <v>0.6395579</v>
      </c>
      <c r="V28" s="5">
        <f>'pap.2fivefinal'!L90</f>
        <v>1.0361</v>
      </c>
      <c r="W28" s="5">
        <f>'pap.2fivefinal'!M90</f>
        <v>0.3087396536</v>
      </c>
      <c r="X28" s="3" t="str">
        <f>'pap.2fivefinal'!N90</f>
        <v> </v>
      </c>
      <c r="Y28" s="19">
        <f>'pap.2fivefinal'!O90</f>
      </c>
      <c r="Z28" s="16">
        <f>'pap.2fivefinal'!P90</f>
        <v>0.014368700000000012</v>
      </c>
    </row>
    <row r="29" spans="1:25" ht="12.75">
      <c r="Q29" s="7"/>
      <c r="Y29" s="19"/>
    </row>
    <row r="30" spans="1:26" ht="12.75">
      <c r="A30" t="s">
        <v>181</v>
      </c>
      <c r="B30" s="10">
        <f>C$19</f>
        <v>0.6830303</v>
      </c>
      <c r="C30" s="12">
        <f>'pap.2fivefinal'!H25</f>
        <v>0.7242822999999999</v>
      </c>
      <c r="D30" s="12">
        <f>'pap.2fivefinal'!H91</f>
        <v>0.7612486</v>
      </c>
      <c r="E30" s="10">
        <f t="shared" si="1"/>
        <v>0.6904451</v>
      </c>
      <c r="F30" s="7">
        <f>'pap.2fivefinal'!F25</f>
        <v>6788</v>
      </c>
      <c r="G30" s="10">
        <f>'pap.2fivefinal'!G25</f>
        <v>0.70947</v>
      </c>
      <c r="H30" s="10">
        <f>'pap.2fivefinal'!I25</f>
        <v>0.739404</v>
      </c>
      <c r="I30" s="7">
        <f>'pap.2fivefinal'!J25</f>
        <v>4926</v>
      </c>
      <c r="J30" s="16">
        <f>'pap.2fivefinal'!K25</f>
        <v>0.7256924</v>
      </c>
      <c r="K30" s="5">
        <f>'pap.2fivefinal'!L25</f>
        <v>24.2841</v>
      </c>
      <c r="L30" s="5">
        <f>'pap.2fivefinal'!M25</f>
        <v>8.3123865E-07</v>
      </c>
      <c r="M30" s="3" t="str">
        <f>'pap.2fivefinal'!N25</f>
        <v>*</v>
      </c>
      <c r="N30" s="19">
        <f>'pap.2fivefinal'!O25</f>
        <v>0.026439700000000066</v>
      </c>
      <c r="O30" s="16">
        <f>'pap.2fivefinal'!P25</f>
      </c>
      <c r="Q30" s="7">
        <f>'pap.2fivefinal'!F91</f>
        <v>7107</v>
      </c>
      <c r="R30" s="5">
        <f>'pap.2fivefinal'!G91</f>
        <v>0.7473139</v>
      </c>
      <c r="S30" s="5">
        <f>'pap.2fivefinal'!I91</f>
        <v>0.7754432</v>
      </c>
      <c r="T30" s="7">
        <f>'pap.2fivefinal'!J91</f>
        <v>5385</v>
      </c>
      <c r="U30" s="16">
        <f>'pap.2fivefinal'!K91</f>
        <v>0.7577037</v>
      </c>
      <c r="V30" s="5">
        <f>'pap.2fivefinal'!L91</f>
        <v>24.2841</v>
      </c>
      <c r="W30" s="5">
        <f>'pap.2fivefinal'!M91</f>
        <v>8.3123865E-07</v>
      </c>
      <c r="X30" s="3" t="str">
        <f>'pap.2fivefinal'!N91</f>
        <v>*</v>
      </c>
      <c r="Y30" s="19">
        <f>'pap.2fivefinal'!O91</f>
        <v>0.05686879999999994</v>
      </c>
      <c r="Z30" s="16">
        <f>'pap.2fivefinal'!P91</f>
      </c>
    </row>
    <row r="31" spans="1:26" ht="12.75">
      <c r="A31" t="s">
        <v>153</v>
      </c>
      <c r="B31" s="10">
        <f>C$19</f>
        <v>0.6830303</v>
      </c>
      <c r="C31" s="12">
        <f>'pap.2fivefinal'!H26</f>
        <v>0.7222071999999999</v>
      </c>
      <c r="D31" s="12">
        <f>'pap.2fivefinal'!H92</f>
        <v>0.7438149</v>
      </c>
      <c r="E31" s="10">
        <f t="shared" si="1"/>
        <v>0.6904451</v>
      </c>
      <c r="F31" s="7">
        <f>'pap.2fivefinal'!F26</f>
        <v>2046</v>
      </c>
      <c r="G31" s="10">
        <f>'pap.2fivefinal'!G26</f>
        <v>0.6949275</v>
      </c>
      <c r="H31" s="10">
        <f>'pap.2fivefinal'!I26</f>
        <v>0.7505578</v>
      </c>
      <c r="I31" s="7">
        <f>'pap.2fivefinal'!J26</f>
        <v>1508</v>
      </c>
      <c r="J31" s="16">
        <f>'pap.2fivefinal'!K26</f>
        <v>0.7370479</v>
      </c>
      <c r="K31" s="5">
        <f>'pap.2fivefinal'!L26</f>
        <v>2.2699</v>
      </c>
      <c r="L31" s="5">
        <f>'pap.2fivefinal'!M26</f>
        <v>0.1319085187</v>
      </c>
      <c r="M31" s="3" t="str">
        <f>'pap.2fivefinal'!N26</f>
        <v> </v>
      </c>
      <c r="N31" s="19">
        <f>'pap.2fivefinal'!O26</f>
        <v>0.011897200000000052</v>
      </c>
      <c r="O31" s="16">
        <f>'pap.2fivefinal'!P26</f>
      </c>
      <c r="Q31" s="7">
        <f>'pap.2fivefinal'!F92</f>
        <v>1864</v>
      </c>
      <c r="R31" s="5">
        <f>'pap.2fivefinal'!G92</f>
        <v>0.7160579</v>
      </c>
      <c r="S31" s="5">
        <f>'pap.2fivefinal'!I92</f>
        <v>0.7726478</v>
      </c>
      <c r="T31" s="7">
        <f>'pap.2fivefinal'!J92</f>
        <v>1388</v>
      </c>
      <c r="U31" s="16">
        <f>'pap.2fivefinal'!K92</f>
        <v>0.7446352</v>
      </c>
      <c r="V31" s="5">
        <f>'pap.2fivefinal'!L92</f>
        <v>2.2699</v>
      </c>
      <c r="W31" s="5">
        <f>'pap.2fivefinal'!M92</f>
        <v>0.1319085187</v>
      </c>
      <c r="X31" s="3" t="str">
        <f>'pap.2fivefinal'!N92</f>
        <v> </v>
      </c>
      <c r="Y31" s="19">
        <f>'pap.2fivefinal'!O92</f>
        <v>0.02561279999999999</v>
      </c>
      <c r="Z31" s="16">
        <f>'pap.2fivefinal'!P92</f>
      </c>
    </row>
    <row r="32" spans="1:26" ht="12.75">
      <c r="A32" t="s">
        <v>182</v>
      </c>
      <c r="B32" s="10">
        <f>C$19</f>
        <v>0.6830303</v>
      </c>
      <c r="C32" s="12">
        <f>'pap.2fivefinal'!H27</f>
        <v>0.6921019</v>
      </c>
      <c r="D32" s="12">
        <f>'pap.2fivefinal'!H93</f>
        <v>0.7141168999999999</v>
      </c>
      <c r="E32" s="10">
        <f t="shared" si="1"/>
        <v>0.6904451</v>
      </c>
      <c r="F32" s="7">
        <f>'pap.2fivefinal'!F27</f>
        <v>6804</v>
      </c>
      <c r="G32" s="10">
        <f>'pap.2fivefinal'!G27</f>
        <v>0.6767156999999999</v>
      </c>
      <c r="H32" s="10">
        <f>'pap.2fivefinal'!I27</f>
        <v>0.7078381</v>
      </c>
      <c r="I32" s="7">
        <f>'pap.2fivefinal'!J27</f>
        <v>4769</v>
      </c>
      <c r="J32" s="16">
        <f>'pap.2fivefinal'!K27</f>
        <v>0.7009112</v>
      </c>
      <c r="K32" s="5">
        <f>'pap.2fivefinal'!L27</f>
        <v>7.7647</v>
      </c>
      <c r="L32" s="5">
        <f>'pap.2fivefinal'!M27</f>
        <v>0.0053275987</v>
      </c>
      <c r="M32" s="3" t="str">
        <f>'pap.2fivefinal'!N27</f>
        <v>*</v>
      </c>
      <c r="N32" s="19">
        <f>'pap.2fivefinal'!O27</f>
      </c>
      <c r="O32" s="16">
        <f>'pap.2fivefinal'!P27</f>
      </c>
      <c r="Q32" s="7">
        <f>'pap.2fivefinal'!F93</f>
        <v>6732</v>
      </c>
      <c r="R32" s="5">
        <f>'pap.2fivefinal'!G93</f>
        <v>0.6989663</v>
      </c>
      <c r="S32" s="5">
        <f>'pap.2fivefinal'!I93</f>
        <v>0.729596</v>
      </c>
      <c r="T32" s="7">
        <f>'pap.2fivefinal'!J93</f>
        <v>4824</v>
      </c>
      <c r="U32" s="16">
        <f>'pap.2fivefinal'!K93</f>
        <v>0.7165775</v>
      </c>
      <c r="V32" s="5">
        <f>'pap.2fivefinal'!L93</f>
        <v>7.7647</v>
      </c>
      <c r="W32" s="5">
        <f>'pap.2fivefinal'!M93</f>
        <v>0.0053275987</v>
      </c>
      <c r="X32" s="3" t="str">
        <f>'pap.2fivefinal'!N93</f>
        <v>*</v>
      </c>
      <c r="Y32" s="19">
        <f>'pap.2fivefinal'!O93</f>
        <v>0.008521200000000007</v>
      </c>
      <c r="Z32" s="16">
        <f>'pap.2fivefinal'!P93</f>
      </c>
    </row>
    <row r="33" spans="1:25" ht="12.75">
      <c r="Q33" s="7"/>
      <c r="Y33" s="19"/>
    </row>
    <row r="34" spans="1:26" ht="12.75">
      <c r="A34" t="s">
        <v>183</v>
      </c>
      <c r="B34" s="10">
        <f aca="true" t="shared" si="2" ref="B34:B41">C$19</f>
        <v>0.6830303</v>
      </c>
      <c r="C34" s="12">
        <f>'pap.2fivefinal'!H28</f>
        <v>0.7251291</v>
      </c>
      <c r="D34" s="12">
        <f>'pap.2fivefinal'!H94</f>
        <v>0.732869</v>
      </c>
      <c r="E34" s="10">
        <f t="shared" si="1"/>
        <v>0.6904451</v>
      </c>
      <c r="F34" s="7">
        <f>'pap.2fivefinal'!F28</f>
        <v>3159</v>
      </c>
      <c r="G34" s="10">
        <f>'pap.2fivefinal'!G28</f>
        <v>0.7032731999999999</v>
      </c>
      <c r="H34" s="10">
        <f>'pap.2fivefinal'!I28</f>
        <v>0.7476640999999999</v>
      </c>
      <c r="I34" s="7">
        <f>'pap.2fivefinal'!J28</f>
        <v>2313</v>
      </c>
      <c r="J34" s="16">
        <f>'pap.2fivefinal'!K28</f>
        <v>0.7321937000000001</v>
      </c>
      <c r="K34" s="5">
        <f>'pap.2fivefinal'!L28</f>
        <v>0.4972</v>
      </c>
      <c r="L34" s="5">
        <f>'pap.2fivefinal'!M28</f>
        <v>0.4807409204</v>
      </c>
      <c r="M34" s="3" t="str">
        <f>'pap.2fivefinal'!N28</f>
        <v> </v>
      </c>
      <c r="N34" s="19">
        <f>'pap.2fivefinal'!O28</f>
        <v>0.020242899999999953</v>
      </c>
      <c r="O34" s="16">
        <f>'pap.2fivefinal'!P28</f>
      </c>
      <c r="Q34" s="7">
        <f>'pap.2fivefinal'!F94</f>
        <v>3430</v>
      </c>
      <c r="R34" s="5">
        <f>'pap.2fivefinal'!G94</f>
        <v>0.7120311</v>
      </c>
      <c r="S34" s="5">
        <f>'pap.2fivefinal'!I94</f>
        <v>0.7543167</v>
      </c>
      <c r="T34" s="7">
        <f>'pap.2fivefinal'!J94</f>
        <v>2505</v>
      </c>
      <c r="U34" s="16">
        <f>'pap.2fivefinal'!K94</f>
        <v>0.7303206999999999</v>
      </c>
      <c r="V34" s="5">
        <f>'pap.2fivefinal'!L94</f>
        <v>0.4972</v>
      </c>
      <c r="W34" s="5">
        <f>'pap.2fivefinal'!M94</f>
        <v>0.4807409204</v>
      </c>
      <c r="X34" s="3" t="str">
        <f>'pap.2fivefinal'!N94</f>
        <v> </v>
      </c>
      <c r="Y34" s="19">
        <f>'pap.2fivefinal'!O94</f>
        <v>0.021585999999999994</v>
      </c>
      <c r="Z34" s="16">
        <f>'pap.2fivefinal'!P94</f>
      </c>
    </row>
    <row r="35" spans="1:26" ht="12.75">
      <c r="A35" t="s">
        <v>184</v>
      </c>
      <c r="B35" s="10">
        <f t="shared" si="2"/>
        <v>0.6830303</v>
      </c>
      <c r="C35" s="12">
        <f>'pap.2fivefinal'!H29</f>
        <v>0.5688853</v>
      </c>
      <c r="D35" s="12">
        <f>'pap.2fivefinal'!H95</f>
        <v>0.5670497</v>
      </c>
      <c r="E35" s="10">
        <f t="shared" si="1"/>
        <v>0.6904451</v>
      </c>
      <c r="F35" s="7">
        <f>'pap.2fivefinal'!F29</f>
        <v>5605</v>
      </c>
      <c r="G35" s="10">
        <f>'pap.2fivefinal'!G29</f>
        <v>0.5508988</v>
      </c>
      <c r="H35" s="10">
        <f>'pap.2fivefinal'!I29</f>
        <v>0.587459</v>
      </c>
      <c r="I35" s="7">
        <f>'pap.2fivefinal'!J29</f>
        <v>3234</v>
      </c>
      <c r="J35" s="16">
        <f>'pap.2fivefinal'!K29</f>
        <v>0.5769848</v>
      </c>
      <c r="K35" s="5">
        <f>'pap.2fivefinal'!L29</f>
        <v>0.0407</v>
      </c>
      <c r="L35" s="5">
        <f>'pap.2fivefinal'!M29</f>
        <v>0.8401624162</v>
      </c>
      <c r="M35" s="3" t="str">
        <f>'pap.2fivefinal'!N29</f>
        <v> </v>
      </c>
      <c r="N35" s="19">
        <f>'pap.2fivefinal'!O29</f>
      </c>
      <c r="O35" s="16">
        <f>'pap.2fivefinal'!P29</f>
        <v>0.09557130000000003</v>
      </c>
      <c r="Q35" s="7">
        <f>'pap.2fivefinal'!F95</f>
        <v>5945</v>
      </c>
      <c r="R35" s="5">
        <f>'pap.2fivefinal'!G95</f>
        <v>0.5494219</v>
      </c>
      <c r="S35" s="5">
        <f>'pap.2fivefinal'!I95</f>
        <v>0.5852432</v>
      </c>
      <c r="T35" s="7">
        <f>'pap.2fivefinal'!J95</f>
        <v>3382</v>
      </c>
      <c r="U35" s="16">
        <f>'pap.2fivefinal'!K95</f>
        <v>0.5688814</v>
      </c>
      <c r="V35" s="5">
        <f>'pap.2fivefinal'!L95</f>
        <v>0.0407</v>
      </c>
      <c r="W35" s="5">
        <f>'pap.2fivefinal'!M95</f>
        <v>0.8401624162</v>
      </c>
      <c r="X35" s="3" t="str">
        <f>'pap.2fivefinal'!N95</f>
        <v> </v>
      </c>
      <c r="Y35" s="19">
        <f>'pap.2fivefinal'!O95</f>
      </c>
      <c r="Z35" s="16">
        <f>'pap.2fivefinal'!P95</f>
        <v>0.10520190000000007</v>
      </c>
    </row>
    <row r="36" spans="1:26" ht="12.75">
      <c r="A36" t="s">
        <v>185</v>
      </c>
      <c r="B36" s="10">
        <f t="shared" si="2"/>
        <v>0.6830303</v>
      </c>
      <c r="C36" s="12">
        <f>'pap.2fivefinal'!H30</f>
        <v>0.5821979</v>
      </c>
      <c r="D36" s="12">
        <f>'pap.2fivefinal'!H96</f>
        <v>0.6197259</v>
      </c>
      <c r="E36" s="10">
        <f t="shared" si="1"/>
        <v>0.6904451</v>
      </c>
      <c r="F36" s="7">
        <f>'pap.2fivefinal'!F30</f>
        <v>2059</v>
      </c>
      <c r="G36" s="10">
        <f>'pap.2fivefinal'!G30</f>
        <v>0.5530529000000001</v>
      </c>
      <c r="H36" s="10">
        <f>'pap.2fivefinal'!I30</f>
        <v>0.6128788</v>
      </c>
      <c r="I36" s="7">
        <f>'pap.2fivefinal'!J30</f>
        <v>1201</v>
      </c>
      <c r="J36" s="16">
        <f>'pap.2fivefinal'!K30</f>
        <v>0.5832929</v>
      </c>
      <c r="K36" s="5">
        <f>'pap.2fivefinal'!L30</f>
        <v>6.1461</v>
      </c>
      <c r="L36" s="5">
        <f>'pap.2fivefinal'!M30</f>
        <v>0.0131705109</v>
      </c>
      <c r="M36" s="3" t="str">
        <f>'pap.2fivefinal'!N30</f>
        <v>*</v>
      </c>
      <c r="N36" s="19">
        <f>'pap.2fivefinal'!O30</f>
      </c>
      <c r="O36" s="16">
        <f>'pap.2fivefinal'!P30</f>
        <v>0.07015150000000003</v>
      </c>
      <c r="Q36" s="7">
        <f>'pap.2fivefinal'!F96</f>
        <v>2220</v>
      </c>
      <c r="R36" s="5">
        <f>'pap.2fivefinal'!G96</f>
        <v>0.5920493</v>
      </c>
      <c r="S36" s="5">
        <f>'pap.2fivefinal'!I96</f>
        <v>0.6486963</v>
      </c>
      <c r="T36" s="7">
        <f>'pap.2fivefinal'!J96</f>
        <v>1371</v>
      </c>
      <c r="U36" s="16">
        <f>'pap.2fivefinal'!K96</f>
        <v>0.6175676</v>
      </c>
      <c r="V36" s="5">
        <f>'pap.2fivefinal'!L96</f>
        <v>6.1461</v>
      </c>
      <c r="W36" s="5">
        <f>'pap.2fivefinal'!M96</f>
        <v>0.0131705109</v>
      </c>
      <c r="X36" s="3" t="str">
        <f>'pap.2fivefinal'!N96</f>
        <v>*</v>
      </c>
      <c r="Y36" s="19">
        <f>'pap.2fivefinal'!O96</f>
      </c>
      <c r="Z36" s="16">
        <f>'pap.2fivefinal'!P96</f>
        <v>0.04174880000000003</v>
      </c>
    </row>
    <row r="37" spans="1:26" ht="12.75">
      <c r="A37" t="s">
        <v>186</v>
      </c>
      <c r="B37" s="10">
        <f t="shared" si="2"/>
        <v>0.6830303</v>
      </c>
      <c r="C37" s="12">
        <f>'pap.2fivefinal'!H31</f>
        <v>0.6218176999999999</v>
      </c>
      <c r="D37" s="12">
        <f>'pap.2fivefinal'!H97</f>
        <v>0.6761619</v>
      </c>
      <c r="E37" s="10">
        <f t="shared" si="1"/>
        <v>0.6904451</v>
      </c>
      <c r="F37" s="7">
        <f>'pap.2fivefinal'!F31</f>
        <v>3118</v>
      </c>
      <c r="G37" s="10">
        <f>'pap.2fivefinal'!G31</f>
        <v>0.598429</v>
      </c>
      <c r="H37" s="10">
        <f>'pap.2fivefinal'!I31</f>
        <v>0.6461204</v>
      </c>
      <c r="I37" s="7">
        <f>'pap.2fivefinal'!J31</f>
        <v>1902</v>
      </c>
      <c r="J37" s="16">
        <f>'pap.2fivefinal'!K31</f>
        <v>0.6100064</v>
      </c>
      <c r="K37" s="5">
        <f>'pap.2fivefinal'!L31</f>
        <v>19.4833</v>
      </c>
      <c r="L37" s="5">
        <f>'pap.2fivefinal'!M31</f>
        <v>1.01484E-05</v>
      </c>
      <c r="M37" s="3" t="str">
        <f>'pap.2fivefinal'!N31</f>
        <v>*</v>
      </c>
      <c r="N37" s="19">
        <f>'pap.2fivefinal'!O31</f>
      </c>
      <c r="O37" s="16">
        <f>'pap.2fivefinal'!P31</f>
        <v>0.03690989999999994</v>
      </c>
      <c r="Q37" s="7">
        <f>'pap.2fivefinal'!F97</f>
        <v>3231</v>
      </c>
      <c r="R37" s="5">
        <f>'pap.2fivefinal'!G97</f>
        <v>0.6535403</v>
      </c>
      <c r="S37" s="5">
        <f>'pap.2fivefinal'!I97</f>
        <v>0.6995665</v>
      </c>
      <c r="T37" s="7">
        <f>'pap.2fivefinal'!J97</f>
        <v>2152</v>
      </c>
      <c r="U37" s="16">
        <f>'pap.2fivefinal'!K97</f>
        <v>0.6660476999999999</v>
      </c>
      <c r="V37" s="5">
        <f>'pap.2fivefinal'!L97</f>
        <v>19.4833</v>
      </c>
      <c r="W37" s="5">
        <f>'pap.2fivefinal'!M97</f>
        <v>1.01484E-05</v>
      </c>
      <c r="X37" s="3" t="str">
        <f>'pap.2fivefinal'!N97</f>
        <v>*</v>
      </c>
      <c r="Y37" s="19">
        <f>'pap.2fivefinal'!O97</f>
      </c>
      <c r="Z37" s="16">
        <f>'pap.2fivefinal'!P97</f>
      </c>
    </row>
    <row r="38" spans="1:26" ht="12.75">
      <c r="A38" t="s">
        <v>187</v>
      </c>
      <c r="B38" s="10">
        <f t="shared" si="2"/>
        <v>0.6830303</v>
      </c>
      <c r="C38" s="12">
        <f>'pap.2fivefinal'!H32</f>
        <v>0.6330935</v>
      </c>
      <c r="D38" s="12">
        <f>'pap.2fivefinal'!H98</f>
        <v>0.6492017</v>
      </c>
      <c r="E38" s="10">
        <f t="shared" si="1"/>
        <v>0.6904451</v>
      </c>
      <c r="F38" s="7">
        <f>'pap.2fivefinal'!F32</f>
        <v>2181</v>
      </c>
      <c r="G38" s="10">
        <f>'pap.2fivefinal'!G32</f>
        <v>0.6050789999999999</v>
      </c>
      <c r="H38" s="10">
        <f>'pap.2fivefinal'!I32</f>
        <v>0.6624051</v>
      </c>
      <c r="I38" s="7">
        <f>'pap.2fivefinal'!J32</f>
        <v>1372</v>
      </c>
      <c r="J38" s="16">
        <f>'pap.2fivefinal'!K32</f>
        <v>0.6290692</v>
      </c>
      <c r="K38" s="5">
        <f>'pap.2fivefinal'!L32</f>
        <v>1.2082</v>
      </c>
      <c r="L38" s="5">
        <f>'pap.2fivefinal'!M32</f>
        <v>0.271692507</v>
      </c>
      <c r="M38" s="3" t="str">
        <f>'pap.2fivefinal'!N32</f>
        <v> </v>
      </c>
      <c r="N38" s="19">
        <f>'pap.2fivefinal'!O32</f>
      </c>
      <c r="O38" s="16">
        <f>'pap.2fivefinal'!P32</f>
        <v>0.02062520000000001</v>
      </c>
      <c r="Q38" s="7">
        <f>'pap.2fivefinal'!F98</f>
        <v>2126</v>
      </c>
      <c r="R38" s="5">
        <f>'pap.2fivefinal'!G98</f>
        <v>0.6210363999999999</v>
      </c>
      <c r="S38" s="5">
        <f>'pap.2fivefinal'!I98</f>
        <v>0.6786443000000001</v>
      </c>
      <c r="T38" s="7">
        <f>'pap.2fivefinal'!J98</f>
        <v>1370</v>
      </c>
      <c r="U38" s="16">
        <f>'pap.2fivefinal'!K98</f>
        <v>0.6444026</v>
      </c>
      <c r="V38" s="5">
        <f>'pap.2fivefinal'!L98</f>
        <v>1.2082</v>
      </c>
      <c r="W38" s="5">
        <f>'pap.2fivefinal'!M98</f>
        <v>0.271692507</v>
      </c>
      <c r="X38" s="3" t="str">
        <f>'pap.2fivefinal'!N98</f>
        <v> </v>
      </c>
      <c r="Y38" s="19">
        <f>'pap.2fivefinal'!O98</f>
      </c>
      <c r="Z38" s="16">
        <f>'pap.2fivefinal'!P98</f>
        <v>0.011800799999999945</v>
      </c>
    </row>
    <row r="39" spans="1:26" ht="12.75">
      <c r="A39" t="s">
        <v>212</v>
      </c>
      <c r="B39" s="10">
        <f t="shared" si="2"/>
        <v>0.6830303</v>
      </c>
      <c r="C39" s="12">
        <f>'pap.2fivefinal'!H33</f>
        <v>0.6852833</v>
      </c>
      <c r="D39" s="12">
        <f>'pap.2fivefinal'!H99</f>
        <v>0.6708936</v>
      </c>
      <c r="E39" s="10">
        <f t="shared" si="1"/>
        <v>0.6904451</v>
      </c>
      <c r="F39" s="7">
        <f>'pap.2fivefinal'!F33</f>
        <v>2267</v>
      </c>
      <c r="G39" s="10">
        <f>'pap.2fivefinal'!G33</f>
        <v>0.6585599999999999</v>
      </c>
      <c r="H39" s="10">
        <f>'pap.2fivefinal'!I33</f>
        <v>0.713091</v>
      </c>
      <c r="I39" s="7">
        <f>'pap.2fivefinal'!J33</f>
        <v>1535</v>
      </c>
      <c r="J39" s="16">
        <f>'pap.2fivefinal'!K33</f>
        <v>0.6771063</v>
      </c>
      <c r="K39" s="5">
        <f>'pap.2fivefinal'!L33</f>
        <v>1.1159</v>
      </c>
      <c r="L39" s="5">
        <f>'pap.2fivefinal'!M33</f>
        <v>0.2908048918</v>
      </c>
      <c r="M39" s="3" t="str">
        <f>'pap.2fivefinal'!N33</f>
        <v> </v>
      </c>
      <c r="N39" s="19">
        <f>'pap.2fivefinal'!O33</f>
      </c>
      <c r="O39" s="16">
        <f>'pap.2fivefinal'!P33</f>
      </c>
      <c r="Q39" s="7">
        <f>'pap.2fivefinal'!F99</f>
        <v>2232</v>
      </c>
      <c r="R39" s="5">
        <f>'pap.2fivefinal'!G99</f>
        <v>0.6440522</v>
      </c>
      <c r="S39" s="5">
        <f>'pap.2fivefinal'!I99</f>
        <v>0.6988537</v>
      </c>
      <c r="T39" s="7">
        <f>'pap.2fivefinal'!J99</f>
        <v>1468</v>
      </c>
      <c r="U39" s="16">
        <f>'pap.2fivefinal'!K99</f>
        <v>0.6577061</v>
      </c>
      <c r="V39" s="5">
        <f>'pap.2fivefinal'!L99</f>
        <v>1.1159</v>
      </c>
      <c r="W39" s="5">
        <f>'pap.2fivefinal'!M99</f>
        <v>0.2908048918</v>
      </c>
      <c r="X39" s="3" t="str">
        <f>'pap.2fivefinal'!N99</f>
        <v> </v>
      </c>
      <c r="Y39" s="19">
        <f>'pap.2fivefinal'!O99</f>
      </c>
      <c r="Z39" s="16">
        <f>'pap.2fivefinal'!P99</f>
      </c>
    </row>
    <row r="40" spans="1:26" ht="12.75">
      <c r="A40" t="s">
        <v>154</v>
      </c>
      <c r="B40" s="10">
        <f t="shared" si="2"/>
        <v>0.6830303</v>
      </c>
      <c r="C40" s="12">
        <f>'pap.2fivefinal'!H34</f>
        <v>0.5790937</v>
      </c>
      <c r="D40" s="12">
        <f>'pap.2fivefinal'!H100</f>
        <v>0.5943345000000001</v>
      </c>
      <c r="E40" s="10">
        <f t="shared" si="1"/>
        <v>0.6904451</v>
      </c>
      <c r="F40" s="7">
        <f>'pap.2fivefinal'!F34</f>
        <v>2868</v>
      </c>
      <c r="G40" s="10">
        <f>'pap.2fivefinal'!G34</f>
        <v>0.5541478</v>
      </c>
      <c r="H40" s="10">
        <f>'pap.2fivefinal'!I34</f>
        <v>0.6051625</v>
      </c>
      <c r="I40" s="7">
        <f>'pap.2fivefinal'!J34</f>
        <v>1668</v>
      </c>
      <c r="J40" s="16">
        <f>'pap.2fivefinal'!K34</f>
        <v>0.58159</v>
      </c>
      <c r="K40" s="5">
        <f>'pap.2fivefinal'!L34</f>
        <v>1.3656</v>
      </c>
      <c r="L40" s="5">
        <f>'pap.2fivefinal'!M34</f>
        <v>0.2425687926</v>
      </c>
      <c r="M40" s="3" t="str">
        <f>'pap.2fivefinal'!N34</f>
        <v> </v>
      </c>
      <c r="N40" s="19">
        <f>'pap.2fivefinal'!O34</f>
      </c>
      <c r="O40" s="16">
        <f>'pap.2fivefinal'!P34</f>
        <v>0.07786779999999993</v>
      </c>
      <c r="Q40" s="7">
        <f>'pap.2fivefinal'!F100</f>
        <v>2852</v>
      </c>
      <c r="R40" s="5">
        <f>'pap.2fivefinal'!G100</f>
        <v>0.5692733</v>
      </c>
      <c r="S40" s="5">
        <f>'pap.2fivefinal'!I100</f>
        <v>0.620499</v>
      </c>
      <c r="T40" s="7">
        <f>'pap.2fivefinal'!J100</f>
        <v>1695</v>
      </c>
      <c r="U40" s="16">
        <f>'pap.2fivefinal'!K100</f>
        <v>0.5943198</v>
      </c>
      <c r="V40" s="5">
        <f>'pap.2fivefinal'!L100</f>
        <v>1.3656</v>
      </c>
      <c r="W40" s="5">
        <f>'pap.2fivefinal'!M100</f>
        <v>0.2425687926</v>
      </c>
      <c r="X40" s="3" t="str">
        <f>'pap.2fivefinal'!N100</f>
        <v> </v>
      </c>
      <c r="Y40" s="19">
        <f>'pap.2fivefinal'!O100</f>
      </c>
      <c r="Z40" s="16">
        <f>'pap.2fivefinal'!P100</f>
        <v>0.06994610000000001</v>
      </c>
    </row>
    <row r="41" spans="1:26" ht="12.75">
      <c r="A41" t="s">
        <v>188</v>
      </c>
      <c r="B41" s="10">
        <f t="shared" si="2"/>
        <v>0.6830303</v>
      </c>
      <c r="C41" s="12">
        <f>'pap.2fivefinal'!H35</f>
        <v>0.5826176000000001</v>
      </c>
      <c r="D41" s="12">
        <f>'pap.2fivefinal'!H101</f>
        <v>0.6003655</v>
      </c>
      <c r="E41" s="10">
        <f t="shared" si="1"/>
        <v>0.6904451</v>
      </c>
      <c r="F41" s="7">
        <f>'pap.2fivefinal'!F35</f>
        <v>6792</v>
      </c>
      <c r="G41" s="10">
        <f>'pap.2fivefinal'!G35</f>
        <v>0.5666998</v>
      </c>
      <c r="H41" s="10">
        <f>'pap.2fivefinal'!I35</f>
        <v>0.5989825</v>
      </c>
      <c r="I41" s="7">
        <f>'pap.2fivefinal'!J35</f>
        <v>3964</v>
      </c>
      <c r="J41" s="16">
        <f>'pap.2fivefinal'!K35</f>
        <v>0.5836278</v>
      </c>
      <c r="K41" s="5">
        <f>'pap.2fivefinal'!L35</f>
        <v>4.6063</v>
      </c>
      <c r="L41" s="5">
        <f>'pap.2fivefinal'!M35</f>
        <v>0.031853858</v>
      </c>
      <c r="M41" s="3" t="str">
        <f>'pap.2fivefinal'!N35</f>
        <v>*</v>
      </c>
      <c r="N41" s="19">
        <f>'pap.2fivefinal'!O35</f>
      </c>
      <c r="O41" s="16">
        <f>'pap.2fivefinal'!P35</f>
        <v>0.0840478</v>
      </c>
      <c r="Q41" s="7">
        <f>'pap.2fivefinal'!F101</f>
        <v>6881</v>
      </c>
      <c r="R41" s="5">
        <f>'pap.2fivefinal'!G101</f>
        <v>0.5843844</v>
      </c>
      <c r="S41" s="5">
        <f>'pap.2fivefinal'!I101</f>
        <v>0.6167836</v>
      </c>
      <c r="T41" s="7">
        <f>'pap.2fivefinal'!J101</f>
        <v>4122</v>
      </c>
      <c r="U41" s="16">
        <f>'pap.2fivefinal'!K101</f>
        <v>0.5990408</v>
      </c>
      <c r="V41" s="5">
        <f>'pap.2fivefinal'!L101</f>
        <v>4.6063</v>
      </c>
      <c r="W41" s="5">
        <f>'pap.2fivefinal'!M101</f>
        <v>0.031853858</v>
      </c>
      <c r="X41" s="3" t="str">
        <f>'pap.2fivefinal'!N101</f>
        <v>*</v>
      </c>
      <c r="Y41" s="19">
        <f>'pap.2fivefinal'!O101</f>
      </c>
      <c r="Z41" s="16">
        <f>'pap.2fivefinal'!P101</f>
        <v>0.07366150000000005</v>
      </c>
    </row>
    <row r="42" spans="1:25" ht="12.75">
      <c r="Q42" s="7"/>
      <c r="Y42" s="19"/>
    </row>
    <row r="43" spans="1:26" ht="12.75">
      <c r="A43" t="s">
        <v>155</v>
      </c>
      <c r="B43" s="10">
        <f>C$19</f>
        <v>0.6830303</v>
      </c>
      <c r="C43" s="12">
        <f>'pap.2fivefinal'!H36</f>
        <v>0.7083578</v>
      </c>
      <c r="D43" s="12">
        <f>'pap.2fivefinal'!H102</f>
        <v>0.7015762999999999</v>
      </c>
      <c r="E43" s="10">
        <f t="shared" si="1"/>
        <v>0.6904451</v>
      </c>
      <c r="F43" s="7">
        <f>'pap.2fivefinal'!F36</f>
        <v>3196</v>
      </c>
      <c r="G43" s="10">
        <f>'pap.2fivefinal'!G36</f>
        <v>0.6863654</v>
      </c>
      <c r="H43" s="10">
        <f>'pap.2fivefinal'!I36</f>
        <v>0.7310549</v>
      </c>
      <c r="I43" s="7">
        <f>'pap.2fivefinal'!J36</f>
        <v>2244</v>
      </c>
      <c r="J43" s="16">
        <f>'pap.2fivefinal'!K36</f>
        <v>0.7021277</v>
      </c>
      <c r="K43" s="5">
        <f>'pap.2fivefinal'!L36</f>
        <v>0.3622</v>
      </c>
      <c r="L43" s="5">
        <f>'pap.2fivefinal'!M36</f>
        <v>0.5472683666</v>
      </c>
      <c r="M43" s="3" t="str">
        <f>'pap.2fivefinal'!N36</f>
        <v> </v>
      </c>
      <c r="N43" s="19">
        <f>'pap.2fivefinal'!O36</f>
        <v>0.0033351000000000353</v>
      </c>
      <c r="O43" s="16">
        <f>'pap.2fivefinal'!P36</f>
      </c>
      <c r="Q43" s="7">
        <f>'pap.2fivefinal'!F102</f>
        <v>3203</v>
      </c>
      <c r="R43" s="5">
        <f>'pap.2fivefinal'!G102</f>
        <v>0.6793334999999999</v>
      </c>
      <c r="S43" s="5">
        <f>'pap.2fivefinal'!I102</f>
        <v>0.7245475</v>
      </c>
      <c r="T43" s="7">
        <f>'pap.2fivefinal'!J102</f>
        <v>2222</v>
      </c>
      <c r="U43" s="16">
        <f>'pap.2fivefinal'!K102</f>
        <v>0.6937246</v>
      </c>
      <c r="V43" s="5">
        <f>'pap.2fivefinal'!L102</f>
        <v>0.3622</v>
      </c>
      <c r="W43" s="5">
        <f>'pap.2fivefinal'!M102</f>
        <v>0.5472683666</v>
      </c>
      <c r="X43" s="3" t="str">
        <f>'pap.2fivefinal'!N102</f>
        <v> </v>
      </c>
      <c r="Y43" s="19">
        <f>'pap.2fivefinal'!O102</f>
      </c>
      <c r="Z43" s="16">
        <f>'pap.2fivefinal'!P102</f>
      </c>
    </row>
    <row r="44" spans="1:26" ht="12.75">
      <c r="A44" t="s">
        <v>189</v>
      </c>
      <c r="B44" s="10">
        <f>C$19</f>
        <v>0.6830303</v>
      </c>
      <c r="C44" s="12">
        <f>'pap.2fivefinal'!H37</f>
        <v>0.6528085</v>
      </c>
      <c r="D44" s="12">
        <f>'pap.2fivefinal'!H103</f>
        <v>0.6637956</v>
      </c>
      <c r="E44" s="10">
        <f t="shared" si="1"/>
        <v>0.6904451</v>
      </c>
      <c r="F44" s="7">
        <f>'pap.2fivefinal'!F37</f>
        <v>2405</v>
      </c>
      <c r="G44" s="10">
        <f>'pap.2fivefinal'!G37</f>
        <v>0.6266691</v>
      </c>
      <c r="H44" s="10">
        <f>'pap.2fivefinal'!I37</f>
        <v>0.6800381999999999</v>
      </c>
      <c r="I44" s="7">
        <f>'pap.2fivefinal'!J37</f>
        <v>1517</v>
      </c>
      <c r="J44" s="16">
        <f>'pap.2fivefinal'!K37</f>
        <v>0.6307691999999999</v>
      </c>
      <c r="K44" s="5">
        <f>'pap.2fivefinal'!L37</f>
        <v>0.6534</v>
      </c>
      <c r="L44" s="5">
        <f>'pap.2fivefinal'!M37</f>
        <v>0.4188876425</v>
      </c>
      <c r="M44" s="3" t="str">
        <f>'pap.2fivefinal'!N37</f>
        <v> </v>
      </c>
      <c r="N44" s="19">
        <f>'pap.2fivefinal'!O37</f>
      </c>
      <c r="O44" s="16">
        <f>'pap.2fivefinal'!P37</f>
        <v>0.002992100000000053</v>
      </c>
      <c r="Q44" s="7">
        <f>'pap.2fivefinal'!F103</f>
        <v>2457</v>
      </c>
      <c r="R44" s="5">
        <f>'pap.2fivefinal'!G103</f>
        <v>0.6375003</v>
      </c>
      <c r="S44" s="5">
        <f>'pap.2fivefinal'!I103</f>
        <v>0.6911754</v>
      </c>
      <c r="T44" s="7">
        <f>'pap.2fivefinal'!J103</f>
        <v>1580</v>
      </c>
      <c r="U44" s="16">
        <f>'pap.2fivefinal'!K103</f>
        <v>0.6430606</v>
      </c>
      <c r="V44" s="5">
        <f>'pap.2fivefinal'!L103</f>
        <v>0.6534</v>
      </c>
      <c r="W44" s="5">
        <f>'pap.2fivefinal'!M103</f>
        <v>0.4188876425</v>
      </c>
      <c r="X44" s="3" t="str">
        <f>'pap.2fivefinal'!N103</f>
        <v> </v>
      </c>
      <c r="Y44" s="19">
        <f>'pap.2fivefinal'!O103</f>
      </c>
      <c r="Z44" s="16">
        <f>'pap.2fivefinal'!P103</f>
      </c>
    </row>
    <row r="45" spans="1:26" ht="12.75">
      <c r="A45" t="s">
        <v>190</v>
      </c>
      <c r="B45" s="10">
        <f>C$19</f>
        <v>0.6830303</v>
      </c>
      <c r="C45" s="12">
        <f>'pap.2fivefinal'!H38</f>
        <v>0.5985991</v>
      </c>
      <c r="D45" s="12">
        <f>'pap.2fivefinal'!H104</f>
        <v>0.6095565000000001</v>
      </c>
      <c r="E45" s="10">
        <f t="shared" si="1"/>
        <v>0.6904451</v>
      </c>
      <c r="F45" s="7">
        <f>'pap.2fivefinal'!F38</f>
        <v>2921</v>
      </c>
      <c r="G45" s="10">
        <f>'pap.2fivefinal'!G38</f>
        <v>0.5747648000000001</v>
      </c>
      <c r="H45" s="10">
        <f>'pap.2fivefinal'!I38</f>
        <v>0.6234217</v>
      </c>
      <c r="I45" s="7">
        <f>'pap.2fivefinal'!J38</f>
        <v>1693</v>
      </c>
      <c r="J45" s="16">
        <f>'pap.2fivefinal'!K38</f>
        <v>0.579596</v>
      </c>
      <c r="K45" s="5">
        <f>'pap.2fivefinal'!L38</f>
        <v>0.7695</v>
      </c>
      <c r="L45" s="5">
        <f>'pap.2fivefinal'!M38</f>
        <v>0.3803844985</v>
      </c>
      <c r="M45" s="3" t="str">
        <f>'pap.2fivefinal'!N38</f>
        <v> </v>
      </c>
      <c r="N45" s="19">
        <f>'pap.2fivefinal'!O38</f>
      </c>
      <c r="O45" s="16">
        <f>'pap.2fivefinal'!P38</f>
        <v>0.05960860000000001</v>
      </c>
      <c r="Q45" s="7">
        <f>'pap.2fivefinal'!F104</f>
        <v>2915</v>
      </c>
      <c r="R45" s="5">
        <f>'pap.2fivefinal'!G104</f>
        <v>0.5852391</v>
      </c>
      <c r="S45" s="5">
        <f>'pap.2fivefinal'!I104</f>
        <v>0.6348844</v>
      </c>
      <c r="T45" s="7">
        <f>'pap.2fivefinal'!J104</f>
        <v>1736</v>
      </c>
      <c r="U45" s="16">
        <f>'pap.2fivefinal'!K104</f>
        <v>0.5955403</v>
      </c>
      <c r="V45" s="5">
        <f>'pap.2fivefinal'!L104</f>
        <v>0.7695</v>
      </c>
      <c r="W45" s="5">
        <f>'pap.2fivefinal'!M104</f>
        <v>0.3803844985</v>
      </c>
      <c r="X45" s="3" t="str">
        <f>'pap.2fivefinal'!N104</f>
        <v> </v>
      </c>
      <c r="Y45" s="19">
        <f>'pap.2fivefinal'!O104</f>
      </c>
      <c r="Z45" s="16">
        <f>'pap.2fivefinal'!P104</f>
        <v>0.05556070000000002</v>
      </c>
    </row>
    <row r="46" spans="1:26" ht="12.75">
      <c r="A46" t="s">
        <v>156</v>
      </c>
      <c r="B46" s="10">
        <f>C$19</f>
        <v>0.6830303</v>
      </c>
      <c r="C46" s="12">
        <f>'pap.2fivefinal'!H39</f>
        <v>0.5402369</v>
      </c>
      <c r="D46" s="12">
        <f>'pap.2fivefinal'!H105</f>
        <v>0.5611914</v>
      </c>
      <c r="E46" s="10">
        <f t="shared" si="1"/>
        <v>0.6904451</v>
      </c>
      <c r="F46" s="7">
        <f>'pap.2fivefinal'!F39</f>
        <v>2567</v>
      </c>
      <c r="G46" s="10">
        <f>'pap.2fivefinal'!G39</f>
        <v>0.5137038</v>
      </c>
      <c r="H46" s="10">
        <f>'pap.2fivefinal'!I39</f>
        <v>0.5681403</v>
      </c>
      <c r="I46" s="7">
        <f>'pap.2fivefinal'!J39</f>
        <v>1355</v>
      </c>
      <c r="J46" s="16">
        <f>'pap.2fivefinal'!K39</f>
        <v>0.5278535000000001</v>
      </c>
      <c r="K46" s="5">
        <f>'pap.2fivefinal'!L39</f>
        <v>2.233</v>
      </c>
      <c r="L46" s="5">
        <f>'pap.2fivefinal'!M39</f>
        <v>0.1350893457</v>
      </c>
      <c r="M46" s="3" t="str">
        <f>'pap.2fivefinal'!N39</f>
        <v> </v>
      </c>
      <c r="N46" s="19">
        <f>'pap.2fivefinal'!O39</f>
      </c>
      <c r="O46" s="16">
        <f>'pap.2fivefinal'!P39</f>
        <v>0.11488999999999994</v>
      </c>
      <c r="Q46" s="7">
        <f>'pap.2fivefinal'!F105</f>
        <v>2600</v>
      </c>
      <c r="R46" s="5">
        <f>'pap.2fivefinal'!G105</f>
        <v>0.5344429</v>
      </c>
      <c r="S46" s="5">
        <f>'pap.2fivefinal'!I105</f>
        <v>0.5892786999999999</v>
      </c>
      <c r="T46" s="7">
        <f>'pap.2fivefinal'!J105</f>
        <v>1439</v>
      </c>
      <c r="U46" s="16">
        <f>'pap.2fivefinal'!K105</f>
        <v>0.5534615</v>
      </c>
      <c r="V46" s="5">
        <f>'pap.2fivefinal'!L105</f>
        <v>2.233</v>
      </c>
      <c r="W46" s="5">
        <f>'pap.2fivefinal'!M105</f>
        <v>0.1350893457</v>
      </c>
      <c r="X46" s="3" t="str">
        <f>'pap.2fivefinal'!N105</f>
        <v> </v>
      </c>
      <c r="Y46" s="19">
        <f>'pap.2fivefinal'!O105</f>
      </c>
      <c r="Z46" s="16">
        <f>'pap.2fivefinal'!P105</f>
        <v>0.1011664000000001</v>
      </c>
    </row>
    <row r="47" spans="1:25" ht="12.75">
      <c r="Q47" s="7"/>
      <c r="Y47" s="19"/>
    </row>
    <row r="48" spans="1:26" ht="12.75">
      <c r="A48" t="s">
        <v>191</v>
      </c>
      <c r="B48" s="10">
        <f>C$19</f>
        <v>0.6830303</v>
      </c>
      <c r="C48" s="12">
        <f>'pap.2fivefinal'!H40</f>
        <v>0.5748641999999999</v>
      </c>
      <c r="D48" s="12">
        <f>'pap.2fivefinal'!H106</f>
        <v>0.5489615</v>
      </c>
      <c r="E48" s="10">
        <f t="shared" si="1"/>
        <v>0.6904451</v>
      </c>
      <c r="F48" s="7">
        <f>'pap.2fivefinal'!F40</f>
        <v>1790</v>
      </c>
      <c r="G48" s="10">
        <f>'pap.2fivefinal'!G40</f>
        <v>0.5428200000000001</v>
      </c>
      <c r="H48" s="10">
        <f>'pap.2fivefinal'!I40</f>
        <v>0.6088</v>
      </c>
      <c r="I48" s="7">
        <f>'pap.2fivefinal'!J40</f>
        <v>1021</v>
      </c>
      <c r="J48" s="16">
        <f>'pap.2fivefinal'!K40</f>
        <v>0.5703911</v>
      </c>
      <c r="K48" s="5">
        <f>'pap.2fivefinal'!L40</f>
        <v>2.5021</v>
      </c>
      <c r="L48" s="5">
        <f>'pap.2fivefinal'!M40</f>
        <v>0.1136944367</v>
      </c>
      <c r="M48" s="3" t="str">
        <f>'pap.2fivefinal'!N40</f>
        <v> </v>
      </c>
      <c r="N48" s="19">
        <f>'pap.2fivefinal'!O40</f>
      </c>
      <c r="O48" s="16">
        <f>'pap.2fivefinal'!P40</f>
        <v>0.07423029999999997</v>
      </c>
      <c r="Q48" s="7">
        <f>'pap.2fivefinal'!F106</f>
        <v>1783</v>
      </c>
      <c r="R48" s="5">
        <f>'pap.2fivefinal'!G106</f>
        <v>0.5164237</v>
      </c>
      <c r="S48" s="5">
        <f>'pap.2fivefinal'!I106</f>
        <v>0.5835494</v>
      </c>
      <c r="T48" s="7">
        <f>'pap.2fivefinal'!J106</f>
        <v>966</v>
      </c>
      <c r="U48" s="16">
        <f>'pap.2fivefinal'!K106</f>
        <v>0.5417835</v>
      </c>
      <c r="V48" s="5">
        <f>'pap.2fivefinal'!L106</f>
        <v>2.5021</v>
      </c>
      <c r="W48" s="5">
        <f>'pap.2fivefinal'!M106</f>
        <v>0.1136944367</v>
      </c>
      <c r="X48" s="3" t="str">
        <f>'pap.2fivefinal'!N106</f>
        <v> </v>
      </c>
      <c r="Y48" s="19">
        <f>'pap.2fivefinal'!O106</f>
      </c>
      <c r="Z48" s="16">
        <f>'pap.2fivefinal'!P106</f>
        <v>0.10689570000000004</v>
      </c>
    </row>
    <row r="49" spans="1:26" ht="12.75">
      <c r="A49" t="s">
        <v>192</v>
      </c>
      <c r="B49" s="10">
        <f>C$19</f>
        <v>0.6830303</v>
      </c>
      <c r="C49" s="12">
        <f>'pap.2fivefinal'!H41</f>
        <v>0.705119</v>
      </c>
      <c r="D49" s="12">
        <f>'pap.2fivefinal'!H107</f>
        <v>0.6895793</v>
      </c>
      <c r="E49" s="10">
        <f t="shared" si="1"/>
        <v>0.6904451</v>
      </c>
      <c r="F49" s="7">
        <f>'pap.2fivefinal'!F41</f>
        <v>4595</v>
      </c>
      <c r="G49" s="10">
        <f>'pap.2fivefinal'!G41</f>
        <v>0.6868909</v>
      </c>
      <c r="H49" s="10">
        <f>'pap.2fivefinal'!I41</f>
        <v>0.7238309</v>
      </c>
      <c r="I49" s="7">
        <f>'pap.2fivefinal'!J41</f>
        <v>3158</v>
      </c>
      <c r="J49" s="16">
        <f>'pap.2fivefinal'!K41</f>
        <v>0.6872688</v>
      </c>
      <c r="K49" s="5">
        <f>'pap.2fivefinal'!L41</f>
        <v>2.7013</v>
      </c>
      <c r="L49" s="5">
        <f>'pap.2fivefinal'!M41</f>
        <v>0.1002648189</v>
      </c>
      <c r="M49" s="3" t="str">
        <f>'pap.2fivefinal'!N41</f>
        <v> </v>
      </c>
      <c r="N49" s="19">
        <f>'pap.2fivefinal'!O41</f>
        <v>0.003860599999999992</v>
      </c>
      <c r="O49" s="16">
        <f>'pap.2fivefinal'!P41</f>
      </c>
      <c r="Q49" s="7">
        <f>'pap.2fivefinal'!F107</f>
        <v>4458</v>
      </c>
      <c r="R49" s="5">
        <f>'pap.2fivefinal'!G107</f>
        <v>0.6703796999999999</v>
      </c>
      <c r="S49" s="5">
        <f>'pap.2fivefinal'!I107</f>
        <v>0.7093287</v>
      </c>
      <c r="T49" s="7">
        <f>'pap.2fivefinal'!J107</f>
        <v>3006</v>
      </c>
      <c r="U49" s="16">
        <f>'pap.2fivefinal'!K107</f>
        <v>0.6742934</v>
      </c>
      <c r="V49" s="5">
        <f>'pap.2fivefinal'!L107</f>
        <v>2.7013</v>
      </c>
      <c r="W49" s="5">
        <f>'pap.2fivefinal'!M107</f>
        <v>0.1002648189</v>
      </c>
      <c r="X49" s="3" t="str">
        <f>'pap.2fivefinal'!N107</f>
        <v> </v>
      </c>
      <c r="Y49" s="19">
        <f>'pap.2fivefinal'!O107</f>
      </c>
      <c r="Z49" s="16">
        <f>'pap.2fivefinal'!P107</f>
      </c>
    </row>
    <row r="50" spans="1:26" ht="12.75">
      <c r="A50" t="s">
        <v>193</v>
      </c>
      <c r="B50" s="10">
        <f>C$19</f>
        <v>0.6830303</v>
      </c>
      <c r="C50" s="12">
        <f>'pap.2fivefinal'!H42</f>
        <v>0.6797004</v>
      </c>
      <c r="D50" s="12">
        <f>'pap.2fivefinal'!H108</f>
        <v>0.659751</v>
      </c>
      <c r="E50" s="10">
        <f t="shared" si="1"/>
        <v>0.6904451</v>
      </c>
      <c r="F50" s="7">
        <f>'pap.2fivefinal'!F42</f>
        <v>1980</v>
      </c>
      <c r="G50" s="10">
        <f>'pap.2fivefinal'!G42</f>
        <v>0.6516217000000001</v>
      </c>
      <c r="H50" s="10">
        <f>'pap.2fivefinal'!I42</f>
        <v>0.7089888999999999</v>
      </c>
      <c r="I50" s="7">
        <f>'pap.2fivefinal'!J42</f>
        <v>1352</v>
      </c>
      <c r="J50" s="16">
        <f>'pap.2fivefinal'!K42</f>
        <v>0.6828283</v>
      </c>
      <c r="K50" s="5">
        <f>'pap.2fivefinal'!L42</f>
        <v>1.9599</v>
      </c>
      <c r="L50" s="5">
        <f>'pap.2fivefinal'!M42</f>
        <v>0.161528415</v>
      </c>
      <c r="M50" s="3" t="str">
        <f>'pap.2fivefinal'!N42</f>
        <v> </v>
      </c>
      <c r="N50" s="19">
        <f>'pap.2fivefinal'!O42</f>
      </c>
      <c r="O50" s="16">
        <f>'pap.2fivefinal'!P42</f>
      </c>
      <c r="Q50" s="7">
        <f>'pap.2fivefinal'!F108</f>
        <v>2041</v>
      </c>
      <c r="R50" s="5">
        <f>'pap.2fivefinal'!G108</f>
        <v>0.6316273</v>
      </c>
      <c r="S50" s="5">
        <f>'pap.2fivefinal'!I108</f>
        <v>0.6891269999999999</v>
      </c>
      <c r="T50" s="7">
        <f>'pap.2fivefinal'!J108</f>
        <v>1340</v>
      </c>
      <c r="U50" s="16">
        <f>'pap.2fivefinal'!K108</f>
        <v>0.6565409</v>
      </c>
      <c r="V50" s="5">
        <f>'pap.2fivefinal'!L108</f>
        <v>1.9599</v>
      </c>
      <c r="W50" s="5">
        <f>'pap.2fivefinal'!M108</f>
        <v>0.161528415</v>
      </c>
      <c r="X50" s="3" t="str">
        <f>'pap.2fivefinal'!N108</f>
        <v> </v>
      </c>
      <c r="Y50" s="19">
        <f>'pap.2fivefinal'!O108</f>
      </c>
      <c r="Z50" s="16">
        <f>'pap.2fivefinal'!P108</f>
        <v>0.0013181000000000997</v>
      </c>
    </row>
    <row r="51" spans="1:26" ht="12.75">
      <c r="A51" t="s">
        <v>157</v>
      </c>
      <c r="B51" s="10">
        <f>C$19</f>
        <v>0.6830303</v>
      </c>
      <c r="C51" s="12">
        <f>'pap.2fivefinal'!H43</f>
        <v>0.5587542</v>
      </c>
      <c r="D51" s="12">
        <f>'pap.2fivefinal'!H109</f>
        <v>0.5707997</v>
      </c>
      <c r="E51" s="10">
        <f t="shared" si="1"/>
        <v>0.6904451</v>
      </c>
      <c r="F51" s="7">
        <f>'pap.2fivefinal'!F43</f>
        <v>4490</v>
      </c>
      <c r="G51" s="10">
        <f>'pap.2fivefinal'!G43</f>
        <v>0.5385071</v>
      </c>
      <c r="H51" s="10">
        <f>'pap.2fivefinal'!I43</f>
        <v>0.5797626</v>
      </c>
      <c r="I51" s="7">
        <f>'pap.2fivefinal'!J43</f>
        <v>2492</v>
      </c>
      <c r="J51" s="16">
        <f>'pap.2fivefinal'!K43</f>
        <v>0.5550111000000001</v>
      </c>
      <c r="K51" s="5">
        <f>'pap.2fivefinal'!L43</f>
        <v>1.3323</v>
      </c>
      <c r="L51" s="5">
        <f>'pap.2fivefinal'!M43</f>
        <v>0.2484015575</v>
      </c>
      <c r="M51" s="3" t="str">
        <f>'pap.2fivefinal'!N43</f>
        <v> </v>
      </c>
      <c r="N51" s="19">
        <f>'pap.2fivefinal'!O43</f>
      </c>
      <c r="O51" s="16">
        <f>'pap.2fivefinal'!P43</f>
        <v>0.10326769999999996</v>
      </c>
      <c r="Q51" s="7">
        <f>'pap.2fivefinal'!F109</f>
        <v>4544</v>
      </c>
      <c r="R51" s="5">
        <f>'pap.2fivefinal'!G109</f>
        <v>0.5507952</v>
      </c>
      <c r="S51" s="5">
        <f>'pap.2fivefinal'!I109</f>
        <v>0.5915307000000001</v>
      </c>
      <c r="T51" s="7">
        <f>'pap.2fivefinal'!J109</f>
        <v>2570</v>
      </c>
      <c r="U51" s="16">
        <f>'pap.2fivefinal'!K109</f>
        <v>0.565581</v>
      </c>
      <c r="V51" s="5">
        <f>'pap.2fivefinal'!L109</f>
        <v>1.3323</v>
      </c>
      <c r="W51" s="5">
        <f>'pap.2fivefinal'!M109</f>
        <v>0.2484015575</v>
      </c>
      <c r="X51" s="3" t="str">
        <f>'pap.2fivefinal'!N109</f>
        <v> </v>
      </c>
      <c r="Y51" s="19">
        <f>'pap.2fivefinal'!O109</f>
      </c>
      <c r="Z51" s="16">
        <f>'pap.2fivefinal'!P109</f>
        <v>0.09891439999999996</v>
      </c>
    </row>
    <row r="52" spans="1:25" ht="12.75">
      <c r="Q52" s="7"/>
      <c r="Y52" s="19"/>
    </row>
    <row r="53" spans="1:26" ht="12.75">
      <c r="A53" t="s">
        <v>194</v>
      </c>
      <c r="B53" s="10">
        <f>C$19</f>
        <v>0.6830303</v>
      </c>
      <c r="C53" s="12">
        <f>'pap.2fivefinal'!H44</f>
        <v>0.6821984999999999</v>
      </c>
      <c r="D53" s="12">
        <f>'pap.2fivefinal'!H110</f>
        <v>0.6996815000000001</v>
      </c>
      <c r="E53" s="10">
        <f t="shared" si="1"/>
        <v>0.6904451</v>
      </c>
      <c r="F53" s="7">
        <f>'pap.2fivefinal'!F44</f>
        <v>5669</v>
      </c>
      <c r="G53" s="10">
        <f>'pap.2fivefinal'!G44</f>
        <v>0.6655443</v>
      </c>
      <c r="H53" s="10">
        <f>'pap.2fivefinal'!I44</f>
        <v>0.6992695</v>
      </c>
      <c r="I53" s="7">
        <f>'pap.2fivefinal'!J44</f>
        <v>3852</v>
      </c>
      <c r="J53" s="16">
        <f>'pap.2fivefinal'!K44</f>
        <v>0.6794849000000001</v>
      </c>
      <c r="K53" s="5">
        <f>'pap.2fivefinal'!L44</f>
        <v>4.262</v>
      </c>
      <c r="L53" s="5">
        <f>'pap.2fivefinal'!M44</f>
        <v>0.0389750381</v>
      </c>
      <c r="M53" s="3" t="str">
        <f>'pap.2fivefinal'!N44</f>
        <v>*</v>
      </c>
      <c r="N53" s="19">
        <f>'pap.2fivefinal'!O44</f>
      </c>
      <c r="O53" s="16">
        <f>'pap.2fivefinal'!P44</f>
      </c>
      <c r="Q53" s="7">
        <f>'pap.2fivefinal'!F110</f>
        <v>6014</v>
      </c>
      <c r="R53" s="5">
        <f>'pap.2fivefinal'!G110</f>
        <v>0.6835411</v>
      </c>
      <c r="S53" s="5">
        <f>'pap.2fivefinal'!I110</f>
        <v>0.7162031</v>
      </c>
      <c r="T53" s="7">
        <f>'pap.2fivefinal'!J110</f>
        <v>4171</v>
      </c>
      <c r="U53" s="16">
        <f>'pap.2fivefinal'!K110</f>
        <v>0.6935484000000001</v>
      </c>
      <c r="V53" s="5">
        <f>'pap.2fivefinal'!L110</f>
        <v>4.262</v>
      </c>
      <c r="W53" s="5">
        <f>'pap.2fivefinal'!M110</f>
        <v>0.0389750381</v>
      </c>
      <c r="X53" s="3" t="str">
        <f>'pap.2fivefinal'!N110</f>
        <v>*</v>
      </c>
      <c r="Y53" s="19">
        <f>'pap.2fivefinal'!O110</f>
      </c>
      <c r="Z53" s="16">
        <f>'pap.2fivefinal'!P110</f>
      </c>
    </row>
    <row r="54" spans="1:26" ht="12.75">
      <c r="A54" t="s">
        <v>195</v>
      </c>
      <c r="B54" s="10">
        <f>C$19</f>
        <v>0.6830303</v>
      </c>
      <c r="C54" s="12">
        <f>'pap.2fivefinal'!H45</f>
        <v>0.7276174</v>
      </c>
      <c r="D54" s="12">
        <f>'pap.2fivefinal'!H111</f>
        <v>0.7231097999999999</v>
      </c>
      <c r="E54" s="10">
        <f t="shared" si="1"/>
        <v>0.6904451</v>
      </c>
      <c r="F54" s="7">
        <f>'pap.2fivefinal'!F45</f>
        <v>9617</v>
      </c>
      <c r="G54" s="10">
        <f>'pap.2fivefinal'!G45</f>
        <v>0.7155612</v>
      </c>
      <c r="H54" s="10">
        <f>'pap.2fivefinal'!I45</f>
        <v>0.7398767</v>
      </c>
      <c r="I54" s="7">
        <f>'pap.2fivefinal'!J45</f>
        <v>6918</v>
      </c>
      <c r="J54" s="16">
        <f>'pap.2fivefinal'!K45</f>
        <v>0.7193511</v>
      </c>
      <c r="K54" s="5">
        <f>'pap.2fivefinal'!L45</f>
        <v>0.5259</v>
      </c>
      <c r="L54" s="5">
        <f>'pap.2fivefinal'!M45</f>
        <v>0.4683159632</v>
      </c>
      <c r="M54" s="3" t="str">
        <f>'pap.2fivefinal'!N45</f>
        <v> </v>
      </c>
      <c r="N54" s="19">
        <f>'pap.2fivefinal'!O45</f>
        <v>0.03253090000000003</v>
      </c>
      <c r="O54" s="16">
        <f>'pap.2fivefinal'!P45</f>
      </c>
      <c r="Q54" s="7">
        <f>'pap.2fivefinal'!F111</f>
        <v>9622</v>
      </c>
      <c r="R54" s="5">
        <f>'pap.2fivefinal'!G111</f>
        <v>0.7106292999999999</v>
      </c>
      <c r="S54" s="5">
        <f>'pap.2fivefinal'!I111</f>
        <v>0.7358096000000001</v>
      </c>
      <c r="T54" s="7">
        <f>'pap.2fivefinal'!J111</f>
        <v>6828</v>
      </c>
      <c r="U54" s="16">
        <f>'pap.2fivefinal'!K111</f>
        <v>0.7096237999999999</v>
      </c>
      <c r="V54" s="5">
        <f>'pap.2fivefinal'!L111</f>
        <v>0.5259</v>
      </c>
      <c r="W54" s="5">
        <f>'pap.2fivefinal'!M111</f>
        <v>0.4683159632</v>
      </c>
      <c r="X54" s="3" t="str">
        <f>'pap.2fivefinal'!N111</f>
        <v> </v>
      </c>
      <c r="Y54" s="19">
        <f>'pap.2fivefinal'!O111</f>
        <v>0.020184199999999874</v>
      </c>
      <c r="Z54" s="16">
        <f>'pap.2fivefinal'!P111</f>
      </c>
    </row>
    <row r="55" spans="1:26" ht="12.75">
      <c r="A55" t="s">
        <v>196</v>
      </c>
      <c r="B55" s="10">
        <f>C$19</f>
        <v>0.6830303</v>
      </c>
      <c r="C55" s="12">
        <f>'pap.2fivefinal'!H46</f>
        <v>0.7005443</v>
      </c>
      <c r="D55" s="12">
        <f>'pap.2fivefinal'!H112</f>
        <v>0.6653408</v>
      </c>
      <c r="E55" s="10">
        <f t="shared" si="1"/>
        <v>0.6904451</v>
      </c>
      <c r="F55" s="7">
        <f>'pap.2fivefinal'!F46</f>
        <v>4943</v>
      </c>
      <c r="G55" s="10">
        <f>'pap.2fivefinal'!G46</f>
        <v>0.6824869</v>
      </c>
      <c r="H55" s="10">
        <f>'pap.2fivefinal'!I46</f>
        <v>0.7190793999999999</v>
      </c>
      <c r="I55" s="7">
        <f>'pap.2fivefinal'!J46</f>
        <v>3425</v>
      </c>
      <c r="J55" s="16">
        <f>'pap.2fivefinal'!K46</f>
        <v>0.692899</v>
      </c>
      <c r="K55" s="5">
        <f>'pap.2fivefinal'!L46</f>
        <v>15.4462</v>
      </c>
      <c r="L55" s="5">
        <f>'pap.2fivefinal'!M46</f>
        <v>8.4889E-05</v>
      </c>
      <c r="M55" s="3" t="str">
        <f>'pap.2fivefinal'!N46</f>
        <v>*</v>
      </c>
      <c r="N55" s="19">
        <f>'pap.2fivefinal'!O46</f>
      </c>
      <c r="O55" s="16">
        <f>'pap.2fivefinal'!P46</f>
      </c>
      <c r="Q55" s="7">
        <f>'pap.2fivefinal'!F112</f>
        <v>5369</v>
      </c>
      <c r="R55" s="5">
        <f>'pap.2fivefinal'!G112</f>
        <v>0.6473988</v>
      </c>
      <c r="S55" s="5">
        <f>'pap.2fivefinal'!I112</f>
        <v>0.6837799999999999</v>
      </c>
      <c r="T55" s="7">
        <f>'pap.2fivefinal'!J112</f>
        <v>3534</v>
      </c>
      <c r="U55" s="16">
        <f>'pap.2fivefinal'!K112</f>
        <v>0.6582231000000001</v>
      </c>
      <c r="V55" s="5">
        <f>'pap.2fivefinal'!L112</f>
        <v>15.4462</v>
      </c>
      <c r="W55" s="5">
        <f>'pap.2fivefinal'!M112</f>
        <v>8.4889E-05</v>
      </c>
      <c r="X55" s="3" t="str">
        <f>'pap.2fivefinal'!N112</f>
        <v>*</v>
      </c>
      <c r="Y55" s="19">
        <f>'pap.2fivefinal'!O112</f>
      </c>
      <c r="Z55" s="16">
        <f>'pap.2fivefinal'!P112</f>
        <v>0.00666510000000009</v>
      </c>
    </row>
    <row r="56" spans="1:26" ht="12.75">
      <c r="A56" t="s">
        <v>197</v>
      </c>
      <c r="B56" s="10">
        <f>C$19</f>
        <v>0.6830303</v>
      </c>
      <c r="C56" s="12">
        <f>'pap.2fivefinal'!H47</f>
        <v>0.5731135</v>
      </c>
      <c r="D56" s="12">
        <f>'pap.2fivefinal'!H113</f>
        <v>0.6091964000000001</v>
      </c>
      <c r="E56" s="10">
        <f t="shared" si="1"/>
        <v>0.6904451</v>
      </c>
      <c r="F56" s="7">
        <f>'pap.2fivefinal'!F47</f>
        <v>2721</v>
      </c>
      <c r="G56" s="10">
        <f>'pap.2fivefinal'!G47</f>
        <v>0.5477240000000001</v>
      </c>
      <c r="H56" s="10">
        <f>'pap.2fivefinal'!I47</f>
        <v>0.5996798999999999</v>
      </c>
      <c r="I56" s="7">
        <f>'pap.2fivefinal'!J47</f>
        <v>1558</v>
      </c>
      <c r="J56" s="16">
        <f>'pap.2fivefinal'!K47</f>
        <v>0.5725836000000001</v>
      </c>
      <c r="K56" s="5">
        <f>'pap.2fivefinal'!L47</f>
        <v>7.1749</v>
      </c>
      <c r="L56" s="5">
        <f>'pap.2fivefinal'!M47</f>
        <v>0.0073931711</v>
      </c>
      <c r="M56" s="3" t="str">
        <f>'pap.2fivefinal'!N47</f>
        <v>*</v>
      </c>
      <c r="N56" s="19">
        <f>'pap.2fivefinal'!O47</f>
      </c>
      <c r="O56" s="16">
        <f>'pap.2fivefinal'!P47</f>
        <v>0.08335040000000005</v>
      </c>
      <c r="Q56" s="7">
        <f>'pap.2fivefinal'!F113</f>
        <v>2727</v>
      </c>
      <c r="R56" s="5">
        <f>'pap.2fivefinal'!G113</f>
        <v>0.5838481000000001</v>
      </c>
      <c r="S56" s="5">
        <f>'pap.2fivefinal'!I113</f>
        <v>0.6356453</v>
      </c>
      <c r="T56" s="7">
        <f>'pap.2fivefinal'!J113</f>
        <v>1644</v>
      </c>
      <c r="U56" s="16">
        <f>'pap.2fivefinal'!K113</f>
        <v>0.6028603</v>
      </c>
      <c r="V56" s="5">
        <f>'pap.2fivefinal'!L113</f>
        <v>7.1749</v>
      </c>
      <c r="W56" s="5">
        <f>'pap.2fivefinal'!M113</f>
        <v>0.0073931711</v>
      </c>
      <c r="X56" s="3" t="str">
        <f>'pap.2fivefinal'!N113</f>
        <v>*</v>
      </c>
      <c r="Y56" s="19">
        <f>'pap.2fivefinal'!O113</f>
      </c>
      <c r="Z56" s="16">
        <f>'pap.2fivefinal'!P113</f>
        <v>0.054799800000000065</v>
      </c>
    </row>
    <row r="57" spans="1:25" ht="12.75">
      <c r="Q57" s="7"/>
      <c r="Y57" s="19"/>
    </row>
    <row r="58" spans="1:26" ht="12.75">
      <c r="A58" t="s">
        <v>198</v>
      </c>
      <c r="B58" s="10">
        <f aca="true" t="shared" si="3" ref="B58:B63">C$19</f>
        <v>0.6830303</v>
      </c>
      <c r="C58" s="12">
        <f>'pap.2fivefinal'!H48</f>
        <v>0.7132292</v>
      </c>
      <c r="D58" s="12">
        <f>'pap.2fivefinal'!H114</f>
        <v>0.7482397</v>
      </c>
      <c r="E58" s="10">
        <f t="shared" si="1"/>
        <v>0.6904451</v>
      </c>
      <c r="F58" s="7">
        <f>'pap.2fivefinal'!F48</f>
        <v>3702</v>
      </c>
      <c r="G58" s="10">
        <f>'pap.2fivefinal'!G48</f>
        <v>0.6930831</v>
      </c>
      <c r="H58" s="10">
        <f>'pap.2fivefinal'!I48</f>
        <v>0.7339609</v>
      </c>
      <c r="I58" s="7">
        <f>'pap.2fivefinal'!J48</f>
        <v>2644</v>
      </c>
      <c r="J58" s="16">
        <f>'pap.2fivefinal'!K48</f>
        <v>0.7142084999999999</v>
      </c>
      <c r="K58" s="5">
        <f>'pap.2fivefinal'!L48</f>
        <v>11.5657</v>
      </c>
      <c r="L58" s="5">
        <f>'pap.2fivefinal'!M48</f>
        <v>0.0006718136</v>
      </c>
      <c r="M58" s="3" t="str">
        <f>'pap.2fivefinal'!N48</f>
        <v>*</v>
      </c>
      <c r="N58" s="19">
        <f>'pap.2fivefinal'!O48</f>
        <v>0.010052799999999973</v>
      </c>
      <c r="O58" s="16">
        <f>'pap.2fivefinal'!P48</f>
      </c>
      <c r="Q58" s="7">
        <f>'pap.2fivefinal'!F114</f>
        <v>3928</v>
      </c>
      <c r="R58" s="5">
        <f>'pap.2fivefinal'!G114</f>
        <v>0.7290426999999999</v>
      </c>
      <c r="S58" s="5">
        <f>'pap.2fivefinal'!I114</f>
        <v>0.7679421</v>
      </c>
      <c r="T58" s="7">
        <f>'pap.2fivefinal'!J114</f>
        <v>2915</v>
      </c>
      <c r="U58" s="16">
        <f>'pap.2fivefinal'!K114</f>
        <v>0.7421078999999999</v>
      </c>
      <c r="V58" s="5">
        <f>'pap.2fivefinal'!L114</f>
        <v>11.5657</v>
      </c>
      <c r="W58" s="5">
        <f>'pap.2fivefinal'!M114</f>
        <v>0.0006718136</v>
      </c>
      <c r="X58" s="3" t="str">
        <f>'pap.2fivefinal'!N114</f>
        <v>*</v>
      </c>
      <c r="Y58" s="19">
        <f>'pap.2fivefinal'!O114</f>
        <v>0.0385975999999999</v>
      </c>
      <c r="Z58" s="16">
        <f>'pap.2fivefinal'!P114</f>
      </c>
    </row>
    <row r="59" spans="1:26" ht="12.75">
      <c r="A59" t="s">
        <v>96</v>
      </c>
      <c r="B59" s="10">
        <f t="shared" si="3"/>
        <v>0.6830303</v>
      </c>
      <c r="C59" s="12">
        <f>'pap.2fivefinal'!H49</f>
        <v>0.666876</v>
      </c>
      <c r="D59" s="12">
        <f>'pap.2fivefinal'!H115</f>
        <v>0.6701353</v>
      </c>
      <c r="E59" s="10">
        <f t="shared" si="1"/>
        <v>0.6904451</v>
      </c>
      <c r="F59" s="7">
        <f>'pap.2fivefinal'!F49</f>
        <v>1888</v>
      </c>
      <c r="G59" s="10">
        <f>'pap.2fivefinal'!G49</f>
        <v>0.6375424000000001</v>
      </c>
      <c r="H59" s="10">
        <f>'pap.2fivefinal'!I49</f>
        <v>0.6975593</v>
      </c>
      <c r="I59" s="7">
        <f>'pap.2fivefinal'!J49</f>
        <v>1211</v>
      </c>
      <c r="J59" s="16">
        <f>'pap.2fivefinal'!K49</f>
        <v>0.6414194999999999</v>
      </c>
      <c r="K59" s="5">
        <f>'pap.2fivefinal'!L49</f>
        <v>0.0427</v>
      </c>
      <c r="L59" s="5">
        <f>'pap.2fivefinal'!M49</f>
        <v>0.8363292934</v>
      </c>
      <c r="M59" s="3" t="str">
        <f>'pap.2fivefinal'!N49</f>
        <v> </v>
      </c>
      <c r="N59" s="19">
        <f>'pap.2fivefinal'!O49</f>
      </c>
      <c r="O59" s="16">
        <f>'pap.2fivefinal'!P49</f>
      </c>
      <c r="Q59" s="7">
        <f>'pap.2fivefinal'!F115</f>
        <v>1872</v>
      </c>
      <c r="R59" s="5">
        <f>'pap.2fivefinal'!G115</f>
        <v>0.6384774</v>
      </c>
      <c r="S59" s="5">
        <f>'pap.2fivefinal'!I115</f>
        <v>0.7033629</v>
      </c>
      <c r="T59" s="7">
        <f>'pap.2fivefinal'!J115</f>
        <v>1205</v>
      </c>
      <c r="U59" s="16">
        <f>'pap.2fivefinal'!K115</f>
        <v>0.6436966</v>
      </c>
      <c r="V59" s="5">
        <f>'pap.2fivefinal'!L115</f>
        <v>0.0427</v>
      </c>
      <c r="W59" s="5">
        <f>'pap.2fivefinal'!M115</f>
        <v>0.8363292934</v>
      </c>
      <c r="X59" s="3" t="str">
        <f>'pap.2fivefinal'!N115</f>
        <v> </v>
      </c>
      <c r="Y59" s="19">
        <f>'pap.2fivefinal'!O115</f>
      </c>
      <c r="Z59" s="16">
        <f>'pap.2fivefinal'!P115</f>
      </c>
    </row>
    <row r="60" spans="1:26" ht="12.75">
      <c r="A60" t="s">
        <v>199</v>
      </c>
      <c r="B60" s="10">
        <f t="shared" si="3"/>
        <v>0.6830303</v>
      </c>
      <c r="C60" s="12">
        <f>'pap.2fivefinal'!H50</f>
        <v>0.6501306</v>
      </c>
      <c r="D60" s="12">
        <f>'pap.2fivefinal'!H116</f>
        <v>0.6828487</v>
      </c>
      <c r="E60" s="10">
        <f t="shared" si="1"/>
        <v>0.6904451</v>
      </c>
      <c r="F60" s="7">
        <f>'pap.2fivefinal'!F50</f>
        <v>2108</v>
      </c>
      <c r="G60" s="10">
        <f>'pap.2fivefinal'!G50</f>
        <v>0.6224412</v>
      </c>
      <c r="H60" s="10">
        <f>'pap.2fivefinal'!I50</f>
        <v>0.6790518</v>
      </c>
      <c r="I60" s="7">
        <f>'pap.2fivefinal'!J50</f>
        <v>1351</v>
      </c>
      <c r="J60" s="16">
        <f>'pap.2fivefinal'!K50</f>
        <v>0.6408918</v>
      </c>
      <c r="K60" s="5">
        <f>'pap.2fivefinal'!L50</f>
        <v>5.1218</v>
      </c>
      <c r="L60" s="5">
        <f>'pap.2fivefinal'!M50</f>
        <v>0.0236273534</v>
      </c>
      <c r="M60" s="3" t="str">
        <f>'pap.2fivefinal'!N50</f>
        <v>*</v>
      </c>
      <c r="N60" s="19">
        <f>'pap.2fivefinal'!O50</f>
      </c>
      <c r="O60" s="16">
        <f>'pap.2fivefinal'!P50</f>
        <v>0.003978499999999996</v>
      </c>
      <c r="Q60" s="7">
        <f>'pap.2fivefinal'!F116</f>
        <v>2199</v>
      </c>
      <c r="R60" s="5">
        <f>'pap.2fivefinal'!G116</f>
        <v>0.6557092</v>
      </c>
      <c r="S60" s="5">
        <f>'pap.2fivefinal'!I116</f>
        <v>0.7111115</v>
      </c>
      <c r="T60" s="7">
        <f>'pap.2fivefinal'!J116</f>
        <v>1487</v>
      </c>
      <c r="U60" s="16">
        <f>'pap.2fivefinal'!K116</f>
        <v>0.6762165</v>
      </c>
      <c r="V60" s="5">
        <f>'pap.2fivefinal'!L116</f>
        <v>5.1218</v>
      </c>
      <c r="W60" s="5">
        <f>'pap.2fivefinal'!M116</f>
        <v>0.0236273534</v>
      </c>
      <c r="X60" s="3" t="str">
        <f>'pap.2fivefinal'!N116</f>
        <v>*</v>
      </c>
      <c r="Y60" s="19">
        <f>'pap.2fivefinal'!O116</f>
      </c>
      <c r="Z60" s="16">
        <f>'pap.2fivefinal'!P116</f>
      </c>
    </row>
    <row r="61" spans="1:26" ht="12.75">
      <c r="A61" t="s">
        <v>200</v>
      </c>
      <c r="B61" s="10">
        <f t="shared" si="3"/>
        <v>0.6830303</v>
      </c>
      <c r="C61" s="12">
        <f>'pap.2fivefinal'!H51</f>
        <v>0.5930559</v>
      </c>
      <c r="D61" s="12">
        <f>'pap.2fivefinal'!H117</f>
        <v>0.6194647</v>
      </c>
      <c r="E61" s="10">
        <f t="shared" si="1"/>
        <v>0.6904451</v>
      </c>
      <c r="F61" s="7">
        <f>'pap.2fivefinal'!F51</f>
        <v>883</v>
      </c>
      <c r="G61" s="10">
        <f>'pap.2fivefinal'!G51</f>
        <v>0.5490342</v>
      </c>
      <c r="H61" s="10">
        <f>'pap.2fivefinal'!I51</f>
        <v>0.6406073999999999</v>
      </c>
      <c r="I61" s="7">
        <f>'pap.2fivefinal'!J51</f>
        <v>509</v>
      </c>
      <c r="J61" s="16">
        <f>'pap.2fivefinal'!K51</f>
        <v>0.5764439</v>
      </c>
      <c r="K61" s="5">
        <f>'pap.2fivefinal'!L51</f>
        <v>1.3608</v>
      </c>
      <c r="L61" s="5">
        <f>'pap.2fivefinal'!M51</f>
        <v>0.2433979551</v>
      </c>
      <c r="M61" s="3" t="str">
        <f>'pap.2fivefinal'!N51</f>
        <v> </v>
      </c>
      <c r="N61" s="19">
        <f>'pap.2fivefinal'!O51</f>
      </c>
      <c r="O61" s="16">
        <f>'pap.2fivefinal'!P51</f>
        <v>0.04242290000000004</v>
      </c>
      <c r="Q61" s="7">
        <f>'pap.2fivefinal'!F117</f>
        <v>1045</v>
      </c>
      <c r="R61" s="5">
        <f>'pap.2fivefinal'!G117</f>
        <v>0.5787542999999999</v>
      </c>
      <c r="S61" s="5">
        <f>'pap.2fivefinal'!I117</f>
        <v>0.6630387</v>
      </c>
      <c r="T61" s="7">
        <f>'pap.2fivefinal'!J117</f>
        <v>633</v>
      </c>
      <c r="U61" s="16">
        <f>'pap.2fivefinal'!K117</f>
        <v>0.6057416</v>
      </c>
      <c r="V61" s="5">
        <f>'pap.2fivefinal'!L117</f>
        <v>1.3608</v>
      </c>
      <c r="W61" s="5">
        <f>'pap.2fivefinal'!M117</f>
        <v>0.2433979551</v>
      </c>
      <c r="X61" s="3" t="str">
        <f>'pap.2fivefinal'!N117</f>
        <v> </v>
      </c>
      <c r="Y61" s="19">
        <f>'pap.2fivefinal'!O117</f>
      </c>
      <c r="Z61" s="16">
        <f>'pap.2fivefinal'!P117</f>
        <v>0.027406400000000053</v>
      </c>
    </row>
    <row r="62" spans="1:26" ht="12.75">
      <c r="A62" t="s">
        <v>201</v>
      </c>
      <c r="B62" s="10">
        <f t="shared" si="3"/>
        <v>0.6830303</v>
      </c>
      <c r="C62" s="12">
        <f>'pap.2fivefinal'!H52</f>
        <v>0.6064661</v>
      </c>
      <c r="D62" s="12">
        <f>'pap.2fivefinal'!H118</f>
        <v>0.6264201</v>
      </c>
      <c r="E62" s="10">
        <f t="shared" si="1"/>
        <v>0.6904451</v>
      </c>
      <c r="F62" s="7">
        <f>'pap.2fivefinal'!F52</f>
        <v>2105</v>
      </c>
      <c r="G62" s="10">
        <f>'pap.2fivefinal'!G52</f>
        <v>0.5776958</v>
      </c>
      <c r="H62" s="10">
        <f>'pap.2fivefinal'!I52</f>
        <v>0.6366693</v>
      </c>
      <c r="I62" s="7">
        <f>'pap.2fivefinal'!J52</f>
        <v>1282</v>
      </c>
      <c r="J62" s="16">
        <f>'pap.2fivefinal'!K52</f>
        <v>0.6090261</v>
      </c>
      <c r="K62" s="5">
        <f>'pap.2fivefinal'!L52</f>
        <v>1.8773</v>
      </c>
      <c r="L62" s="5">
        <f>'pap.2fivefinal'!M52</f>
        <v>0.1706369315</v>
      </c>
      <c r="M62" s="3" t="str">
        <f>'pap.2fivefinal'!N52</f>
        <v> </v>
      </c>
      <c r="N62" s="19">
        <f>'pap.2fivefinal'!O52</f>
      </c>
      <c r="O62" s="16">
        <f>'pap.2fivefinal'!P52</f>
        <v>0.046360999999999986</v>
      </c>
      <c r="Q62" s="7">
        <f>'pap.2fivefinal'!F118</f>
        <v>2377</v>
      </c>
      <c r="R62" s="5">
        <f>'pap.2fivefinal'!G118</f>
        <v>0.5996417</v>
      </c>
      <c r="S62" s="5">
        <f>'pap.2fivefinal'!I118</f>
        <v>0.6543945</v>
      </c>
      <c r="T62" s="7">
        <f>'pap.2fivefinal'!J118</f>
        <v>1483</v>
      </c>
      <c r="U62" s="16">
        <f>'pap.2fivefinal'!K118</f>
        <v>0.6238957</v>
      </c>
      <c r="V62" s="5">
        <f>'pap.2fivefinal'!L118</f>
        <v>1.8773</v>
      </c>
      <c r="W62" s="5">
        <f>'pap.2fivefinal'!M118</f>
        <v>0.1706369315</v>
      </c>
      <c r="X62" s="3" t="str">
        <f>'pap.2fivefinal'!N118</f>
        <v> </v>
      </c>
      <c r="Y62" s="19">
        <f>'pap.2fivefinal'!O118</f>
      </c>
      <c r="Z62" s="16">
        <f>'pap.2fivefinal'!P118</f>
        <v>0.036050600000000044</v>
      </c>
    </row>
    <row r="63" spans="1:26" ht="12.75">
      <c r="A63" t="s">
        <v>137</v>
      </c>
      <c r="B63" s="10">
        <f t="shared" si="3"/>
        <v>0.6830303</v>
      </c>
      <c r="C63" s="12">
        <f>'pap.2fivefinal'!H53</f>
        <v>0.32082499999999997</v>
      </c>
      <c r="D63" s="12">
        <f>'pap.2fivefinal'!H119</f>
        <v>0.3016397</v>
      </c>
      <c r="E63" s="10">
        <f t="shared" si="1"/>
        <v>0.6904451</v>
      </c>
      <c r="F63" s="7">
        <f>'pap.2fivefinal'!F53</f>
        <v>711</v>
      </c>
      <c r="G63" s="10">
        <f>'pap.2fivefinal'!G53</f>
        <v>0.2749647</v>
      </c>
      <c r="H63" s="10">
        <f>'pap.2fivefinal'!I53</f>
        <v>0.3743342</v>
      </c>
      <c r="I63" s="7">
        <f>'pap.2fivefinal'!J53</f>
        <v>267</v>
      </c>
      <c r="J63" s="16">
        <f>'pap.2fivefinal'!K53</f>
        <v>0.3755274</v>
      </c>
      <c r="K63" s="5">
        <f>'pap.2fivefinal'!L53</f>
        <v>0.6552</v>
      </c>
      <c r="L63" s="5">
        <f>'pap.2fivefinal'!M53</f>
        <v>0.4182510795</v>
      </c>
      <c r="M63" s="3" t="str">
        <f>'pap.2fivefinal'!N53</f>
        <v> </v>
      </c>
      <c r="N63" s="19">
        <f>'pap.2fivefinal'!O53</f>
      </c>
      <c r="O63" s="16">
        <f>'pap.2fivefinal'!P53</f>
        <v>0.3086961</v>
      </c>
      <c r="Q63" s="7">
        <f>'pap.2fivefinal'!F119</f>
        <v>778</v>
      </c>
      <c r="R63" s="5">
        <f>'pap.2fivefinal'!G119</f>
        <v>0.25768169999999996</v>
      </c>
      <c r="S63" s="5">
        <f>'pap.2fivefinal'!I119</f>
        <v>0.3530965</v>
      </c>
      <c r="T63" s="7">
        <f>'pap.2fivefinal'!J119</f>
        <v>253</v>
      </c>
      <c r="U63" s="16">
        <f>'pap.2fivefinal'!K119</f>
        <v>0.3251928</v>
      </c>
      <c r="V63" s="5">
        <f>'pap.2fivefinal'!L119</f>
        <v>0.6552</v>
      </c>
      <c r="W63" s="5">
        <f>'pap.2fivefinal'!M119</f>
        <v>0.4182510795</v>
      </c>
      <c r="X63" s="3" t="str">
        <f>'pap.2fivefinal'!N119</f>
        <v> </v>
      </c>
      <c r="Y63" s="19">
        <f>'pap.2fivefinal'!O119</f>
      </c>
      <c r="Z63" s="16">
        <f>'pap.2fivefinal'!P119</f>
        <v>0.33734860000000005</v>
      </c>
    </row>
    <row r="64" spans="1:25" ht="12.75">
      <c r="Q64" s="7"/>
      <c r="Y64" s="19"/>
    </row>
    <row r="65" spans="1:26" ht="12.75">
      <c r="A65" t="s">
        <v>158</v>
      </c>
      <c r="B65" s="10">
        <f aca="true" t="shared" si="4" ref="B65:B75">C$19</f>
        <v>0.6830303</v>
      </c>
      <c r="C65" s="12">
        <f>'pap.2fivefinal'!H54</f>
        <v>0.718785</v>
      </c>
      <c r="D65" s="12">
        <f>'pap.2fivefinal'!H120</f>
        <v>0.7109556</v>
      </c>
      <c r="E65" s="10">
        <f t="shared" si="1"/>
        <v>0.6904451</v>
      </c>
      <c r="F65" s="7">
        <f>'pap.2fivefinal'!F54</f>
        <v>4708</v>
      </c>
      <c r="G65" s="10">
        <f>'pap.2fivefinal'!G54</f>
        <v>0.6985300999999999</v>
      </c>
      <c r="H65" s="10">
        <f>'pap.2fivefinal'!I54</f>
        <v>0.7396271000000001</v>
      </c>
      <c r="I65" s="7">
        <f>'pap.2fivefinal'!J54</f>
        <v>3539</v>
      </c>
      <c r="J65" s="16">
        <f>'pap.2fivefinal'!K54</f>
        <v>0.7516992</v>
      </c>
      <c r="K65" s="5">
        <f>'pap.2fivefinal'!L54</f>
        <v>0.6059</v>
      </c>
      <c r="L65" s="5">
        <f>'pap.2fivefinal'!M54</f>
        <v>0.4363442014</v>
      </c>
      <c r="M65" s="3" t="str">
        <f>'pap.2fivefinal'!N54</f>
        <v> </v>
      </c>
      <c r="N65" s="19">
        <f>'pap.2fivefinal'!O54</f>
        <v>0.015499799999999953</v>
      </c>
      <c r="O65" s="16">
        <f>'pap.2fivefinal'!P54</f>
      </c>
      <c r="Q65" s="7">
        <f>'pap.2fivefinal'!F120</f>
        <v>4621</v>
      </c>
      <c r="R65" s="5">
        <f>'pap.2fivefinal'!G120</f>
        <v>0.6916312</v>
      </c>
      <c r="S65" s="5">
        <f>'pap.2fivefinal'!I120</f>
        <v>0.7308199</v>
      </c>
      <c r="T65" s="7">
        <f>'pap.2fivefinal'!J120</f>
        <v>3352</v>
      </c>
      <c r="U65" s="16">
        <f>'pap.2fivefinal'!K120</f>
        <v>0.7253841</v>
      </c>
      <c r="V65" s="5">
        <f>'pap.2fivefinal'!L120</f>
        <v>0.6059</v>
      </c>
      <c r="W65" s="5">
        <f>'pap.2fivefinal'!M120</f>
        <v>0.4363442014</v>
      </c>
      <c r="X65" s="3" t="str">
        <f>'pap.2fivefinal'!N120</f>
        <v> </v>
      </c>
      <c r="Y65" s="19">
        <f>'pap.2fivefinal'!O120</f>
        <v>0.0011860999999999677</v>
      </c>
      <c r="Z65" s="16">
        <f>'pap.2fivefinal'!P120</f>
      </c>
    </row>
    <row r="66" spans="1:26" ht="12.75">
      <c r="A66" t="s">
        <v>202</v>
      </c>
      <c r="B66" s="10">
        <f t="shared" si="4"/>
        <v>0.6830303</v>
      </c>
      <c r="C66" s="12">
        <f>'pap.2fivefinal'!H55</f>
        <v>0.332558</v>
      </c>
      <c r="D66" s="12">
        <f>'pap.2fivefinal'!H121</f>
        <v>0.3006449</v>
      </c>
      <c r="E66" s="10">
        <f t="shared" si="1"/>
        <v>0.6904451</v>
      </c>
      <c r="F66" s="7">
        <f>'pap.2fivefinal'!F55</f>
        <v>705</v>
      </c>
      <c r="G66" s="10">
        <f>'pap.2fivefinal'!G55</f>
        <v>0.2885505</v>
      </c>
      <c r="H66" s="10">
        <f>'pap.2fivefinal'!I55</f>
        <v>0.3832772</v>
      </c>
      <c r="I66" s="7">
        <f>'pap.2fivefinal'!J55</f>
        <v>291</v>
      </c>
      <c r="J66" s="16">
        <f>'pap.2fivefinal'!K55</f>
        <v>0.412766</v>
      </c>
      <c r="K66" s="5">
        <f>'pap.2fivefinal'!L55</f>
        <v>2.0985</v>
      </c>
      <c r="L66" s="5">
        <f>'pap.2fivefinal'!M55</f>
        <v>0.1474467551</v>
      </c>
      <c r="M66" s="3" t="str">
        <f>'pap.2fivefinal'!N55</f>
        <v> </v>
      </c>
      <c r="N66" s="19">
        <f>'pap.2fivefinal'!O55</f>
      </c>
      <c r="O66" s="16">
        <f>'pap.2fivefinal'!P55</f>
        <v>0.2997531</v>
      </c>
      <c r="Q66" s="7">
        <f>'pap.2fivefinal'!F121</f>
        <v>815</v>
      </c>
      <c r="R66" s="5">
        <f>'pap.2fivefinal'!G121</f>
        <v>0.2591082</v>
      </c>
      <c r="S66" s="5">
        <f>'pap.2fivefinal'!I121</f>
        <v>0.3488401</v>
      </c>
      <c r="T66" s="7">
        <f>'pap.2fivefinal'!J121</f>
        <v>281</v>
      </c>
      <c r="U66" s="16">
        <f>'pap.2fivefinal'!K121</f>
        <v>0.3447853</v>
      </c>
      <c r="V66" s="5">
        <f>'pap.2fivefinal'!L121</f>
        <v>2.0985</v>
      </c>
      <c r="W66" s="5">
        <f>'pap.2fivefinal'!M121</f>
        <v>0.1474467551</v>
      </c>
      <c r="X66" s="3" t="str">
        <f>'pap.2fivefinal'!N121</f>
        <v> </v>
      </c>
      <c r="Y66" s="19">
        <f>'pap.2fivefinal'!O121</f>
      </c>
      <c r="Z66" s="16">
        <f>'pap.2fivefinal'!P121</f>
        <v>0.34160500000000005</v>
      </c>
    </row>
    <row r="67" spans="1:26" ht="12.75">
      <c r="A67" t="s">
        <v>159</v>
      </c>
      <c r="B67" s="10">
        <f t="shared" si="4"/>
        <v>0.6830303</v>
      </c>
      <c r="C67" s="12">
        <f>'pap.2fivefinal'!H56</f>
        <v>0.5089760999999999</v>
      </c>
      <c r="D67" s="12">
        <f>'pap.2fivefinal'!H122</f>
        <v>0.43689890000000003</v>
      </c>
      <c r="E67" s="10">
        <f t="shared" si="1"/>
        <v>0.6904451</v>
      </c>
      <c r="F67" s="7">
        <f>'pap.2fivefinal'!F56</f>
        <v>843</v>
      </c>
      <c r="G67" s="10">
        <f>'pap.2fivefinal'!G56</f>
        <v>0.46226069999999997</v>
      </c>
      <c r="H67" s="10">
        <f>'pap.2fivefinal'!I56</f>
        <v>0.5604124</v>
      </c>
      <c r="I67" s="7">
        <f>'pap.2fivefinal'!J56</f>
        <v>502</v>
      </c>
      <c r="J67" s="16">
        <f>'pap.2fivefinal'!K56</f>
        <v>0.5954923</v>
      </c>
      <c r="K67" s="5">
        <f>'pap.2fivefinal'!L56</f>
        <v>11.1024</v>
      </c>
      <c r="L67" s="5">
        <f>'pap.2fivefinal'!M56</f>
        <v>0.0008621706</v>
      </c>
      <c r="M67" s="3" t="str">
        <f>'pap.2fivefinal'!N56</f>
        <v>*</v>
      </c>
      <c r="N67" s="19">
        <f>'pap.2fivefinal'!O56</f>
      </c>
      <c r="O67" s="16">
        <f>'pap.2fivefinal'!P56</f>
        <v>0.12261789999999995</v>
      </c>
      <c r="Q67" s="7">
        <f>'pap.2fivefinal'!F122</f>
        <v>983</v>
      </c>
      <c r="R67" s="5">
        <f>'pap.2fivefinal'!G122</f>
        <v>0.39556020000000003</v>
      </c>
      <c r="S67" s="5">
        <f>'pap.2fivefinal'!I122</f>
        <v>0.4825578</v>
      </c>
      <c r="T67" s="7">
        <f>'pap.2fivefinal'!J122</f>
        <v>481</v>
      </c>
      <c r="U67" s="16">
        <f>'pap.2fivefinal'!K122</f>
        <v>0.4893184</v>
      </c>
      <c r="V67" s="5">
        <f>'pap.2fivefinal'!L122</f>
        <v>11.1024</v>
      </c>
      <c r="W67" s="5">
        <f>'pap.2fivefinal'!M122</f>
        <v>0.0008621706</v>
      </c>
      <c r="X67" s="3" t="str">
        <f>'pap.2fivefinal'!N122</f>
        <v>*</v>
      </c>
      <c r="Y67" s="19">
        <f>'pap.2fivefinal'!O122</f>
      </c>
      <c r="Z67" s="16">
        <f>'pap.2fivefinal'!P122</f>
        <v>0.20788730000000005</v>
      </c>
    </row>
    <row r="68" spans="1:26" ht="12.75">
      <c r="A68" t="s">
        <v>203</v>
      </c>
      <c r="B68" s="10">
        <f t="shared" si="4"/>
        <v>0.6830303</v>
      </c>
      <c r="C68" s="12">
        <f>'pap.2fivefinal'!H57</f>
        <v>0.3856596</v>
      </c>
      <c r="D68" s="12">
        <f>'pap.2fivefinal'!H123</f>
        <v>0.4615504</v>
      </c>
      <c r="E68" s="10">
        <f t="shared" si="1"/>
        <v>0.6904451</v>
      </c>
      <c r="F68" s="7">
        <f>'pap.2fivefinal'!F57</f>
        <v>1028</v>
      </c>
      <c r="G68" s="10">
        <f>'pap.2fivefinal'!G57</f>
        <v>0.3458633</v>
      </c>
      <c r="H68" s="10">
        <f>'pap.2fivefinal'!I57</f>
        <v>0.430035</v>
      </c>
      <c r="I68" s="7">
        <f>'pap.2fivefinal'!J57</f>
        <v>447</v>
      </c>
      <c r="J68" s="16">
        <f>'pap.2fivefinal'!K57</f>
        <v>0.4348249</v>
      </c>
      <c r="K68" s="5">
        <f>'pap.2fivefinal'!L57</f>
        <v>10.2881</v>
      </c>
      <c r="L68" s="5">
        <f>'pap.2fivefinal'!M57</f>
        <v>0.0013389029</v>
      </c>
      <c r="M68" s="3" t="str">
        <f>'pap.2fivefinal'!N57</f>
        <v>*</v>
      </c>
      <c r="N68" s="19">
        <f>'pap.2fivefinal'!O57</f>
      </c>
      <c r="O68" s="16">
        <f>'pap.2fivefinal'!P57</f>
        <v>0.2529953</v>
      </c>
      <c r="Q68" s="7">
        <f>'pap.2fivefinal'!F123</f>
        <v>962</v>
      </c>
      <c r="R68" s="5">
        <f>'pap.2fivefinal'!G123</f>
        <v>0.4198356</v>
      </c>
      <c r="S68" s="5">
        <f>'pap.2fivefinal'!I123</f>
        <v>0.50741</v>
      </c>
      <c r="T68" s="7">
        <f>'pap.2fivefinal'!J123</f>
        <v>468</v>
      </c>
      <c r="U68" s="16">
        <f>'pap.2fivefinal'!K123</f>
        <v>0.4864865</v>
      </c>
      <c r="V68" s="5">
        <f>'pap.2fivefinal'!L123</f>
        <v>10.2881</v>
      </c>
      <c r="W68" s="5">
        <f>'pap.2fivefinal'!M123</f>
        <v>0.0013389029</v>
      </c>
      <c r="X68" s="3" t="str">
        <f>'pap.2fivefinal'!N123</f>
        <v>*</v>
      </c>
      <c r="Y68" s="19">
        <f>'pap.2fivefinal'!O123</f>
      </c>
      <c r="Z68" s="16">
        <f>'pap.2fivefinal'!P123</f>
        <v>0.1830351</v>
      </c>
    </row>
    <row r="69" spans="1:26" ht="12.75">
      <c r="A69" t="s">
        <v>204</v>
      </c>
      <c r="B69" s="10">
        <f t="shared" si="4"/>
        <v>0.6830303</v>
      </c>
      <c r="C69" s="12">
        <f>'pap.2fivefinal'!H58</f>
        <v>0.1746768</v>
      </c>
      <c r="D69" s="12">
        <f>'pap.2fivefinal'!H124</f>
        <v>0.2051551</v>
      </c>
      <c r="E69" s="10">
        <f t="shared" si="1"/>
        <v>0.6904451</v>
      </c>
      <c r="F69" s="7">
        <f>'pap.2fivefinal'!F58</f>
        <v>1392</v>
      </c>
      <c r="G69" s="10">
        <f>'pap.2fivefinal'!G58</f>
        <v>0.14742750000000002</v>
      </c>
      <c r="H69" s="10">
        <f>'pap.2fivefinal'!I58</f>
        <v>0.2069627</v>
      </c>
      <c r="I69" s="7">
        <f>'pap.2fivefinal'!J58</f>
        <v>285</v>
      </c>
      <c r="J69" s="16">
        <f>'pap.2fivefinal'!K58</f>
        <v>0.2047414</v>
      </c>
      <c r="K69" s="5">
        <f>'pap.2fivefinal'!L58</f>
        <v>3.4709</v>
      </c>
      <c r="L69" s="5">
        <f>'pap.2fivefinal'!M58</f>
        <v>0.0624591403</v>
      </c>
      <c r="M69" s="3" t="str">
        <f>'pap.2fivefinal'!N58</f>
        <v> </v>
      </c>
      <c r="N69" s="19">
        <f>'pap.2fivefinal'!O58</f>
      </c>
      <c r="O69" s="16">
        <f>'pap.2fivefinal'!P58</f>
        <v>0.4760676</v>
      </c>
      <c r="Q69" s="7">
        <f>'pap.2fivefinal'!F124</f>
        <v>1629</v>
      </c>
      <c r="R69" s="5">
        <f>'pap.2fivefinal'!G124</f>
        <v>0.1770447</v>
      </c>
      <c r="S69" s="5">
        <f>'pap.2fivefinal'!I124</f>
        <v>0.23772880000000002</v>
      </c>
      <c r="T69" s="7">
        <f>'pap.2fivefinal'!J124</f>
        <v>350</v>
      </c>
      <c r="U69" s="16">
        <f>'pap.2fivefinal'!K124</f>
        <v>0.2148557</v>
      </c>
      <c r="V69" s="5">
        <f>'pap.2fivefinal'!L124</f>
        <v>3.4709</v>
      </c>
      <c r="W69" s="5">
        <f>'pap.2fivefinal'!M124</f>
        <v>0.0624591403</v>
      </c>
      <c r="X69" s="3" t="str">
        <f>'pap.2fivefinal'!N124</f>
        <v> </v>
      </c>
      <c r="Y69" s="19">
        <f>'pap.2fivefinal'!O124</f>
      </c>
      <c r="Z69" s="16">
        <f>'pap.2fivefinal'!P124</f>
        <v>0.4527163</v>
      </c>
    </row>
    <row r="70" spans="1:26" ht="12.75">
      <c r="A70" t="s">
        <v>160</v>
      </c>
      <c r="B70" s="10">
        <f t="shared" si="4"/>
        <v>0.6830303</v>
      </c>
      <c r="C70" s="12">
        <f>'pap.2fivefinal'!H59</f>
        <v>0.3742353</v>
      </c>
      <c r="D70" s="12">
        <f>'pap.2fivefinal'!H125</f>
        <v>0.2175155</v>
      </c>
      <c r="E70" s="10">
        <f t="shared" si="1"/>
        <v>0.6904451</v>
      </c>
      <c r="F70" s="7">
        <f>'pap.2fivefinal'!F59</f>
        <v>367</v>
      </c>
      <c r="G70" s="10">
        <f>'pap.2fivefinal'!G59</f>
        <v>0.3122351</v>
      </c>
      <c r="H70" s="10">
        <f>'pap.2fivefinal'!I59</f>
        <v>0.44854689999999997</v>
      </c>
      <c r="I70" s="7">
        <f>'pap.2fivefinal'!J59</f>
        <v>161</v>
      </c>
      <c r="J70" s="16">
        <f>'pap.2fivefinal'!K59</f>
        <v>0.4386921</v>
      </c>
      <c r="K70" s="5">
        <f>'pap.2fivefinal'!L59</f>
        <v>39.538</v>
      </c>
      <c r="L70" s="5">
        <f>'pap.2fivefinal'!M59</f>
        <v>3.217394E-10</v>
      </c>
      <c r="M70" s="3" t="str">
        <f>'pap.2fivefinal'!N59</f>
        <v>*</v>
      </c>
      <c r="N70" s="19">
        <f>'pap.2fivefinal'!O59</f>
      </c>
      <c r="O70" s="16">
        <f>'pap.2fivefinal'!P59</f>
        <v>0.2344834</v>
      </c>
      <c r="Q70" s="7">
        <f>'pap.2fivefinal'!F125</f>
        <v>383</v>
      </c>
      <c r="R70" s="5">
        <f>'pap.2fivefinal'!G125</f>
        <v>0.1649344</v>
      </c>
      <c r="S70" s="5">
        <f>'pap.2fivefinal'!I125</f>
        <v>0.28685950000000005</v>
      </c>
      <c r="T70" s="7">
        <f>'pap.2fivefinal'!J125</f>
        <v>91</v>
      </c>
      <c r="U70" s="16">
        <f>'pap.2fivefinal'!K125</f>
        <v>0.2375979</v>
      </c>
      <c r="V70" s="5">
        <f>'pap.2fivefinal'!L125</f>
        <v>39.538</v>
      </c>
      <c r="W70" s="5">
        <f>'pap.2fivefinal'!M125</f>
        <v>3.217394E-10</v>
      </c>
      <c r="X70" s="3" t="str">
        <f>'pap.2fivefinal'!N125</f>
        <v>*</v>
      </c>
      <c r="Y70" s="19">
        <f>'pap.2fivefinal'!O125</f>
      </c>
      <c r="Z70" s="16">
        <f>'pap.2fivefinal'!P125</f>
        <v>0.4035856</v>
      </c>
    </row>
    <row r="71" spans="1:26" ht="12.75">
      <c r="A71" t="s">
        <v>118</v>
      </c>
      <c r="B71" s="10">
        <f t="shared" si="4"/>
        <v>0.6830303</v>
      </c>
      <c r="C71" s="12">
        <f>'pap.2fivefinal'!H60</f>
        <v>0.7214601</v>
      </c>
      <c r="D71" s="12">
        <f>'pap.2fivefinal'!H126</f>
        <v>0.703164</v>
      </c>
      <c r="E71" s="10">
        <f t="shared" si="1"/>
        <v>0.6904451</v>
      </c>
      <c r="F71" s="7">
        <f>'pap.2fivefinal'!F60</f>
        <v>518</v>
      </c>
      <c r="G71" s="10">
        <f>'pap.2fivefinal'!G60</f>
        <v>0.6578413000000001</v>
      </c>
      <c r="H71" s="10">
        <f>'pap.2fivefinal'!I60</f>
        <v>0.7912314</v>
      </c>
      <c r="I71" s="7">
        <f>'pap.2fivefinal'!J60</f>
        <v>397</v>
      </c>
      <c r="J71" s="16">
        <f>'pap.2fivefinal'!K60</f>
        <v>0.7664093000000001</v>
      </c>
      <c r="K71" s="5">
        <f>'pap.2fivefinal'!L60</f>
        <v>0.3234</v>
      </c>
      <c r="L71" s="5">
        <f>'pap.2fivefinal'!M60</f>
        <v>0.5695828554</v>
      </c>
      <c r="M71" s="3" t="str">
        <f>'pap.2fivefinal'!N60</f>
        <v> </v>
      </c>
      <c r="N71" s="19">
        <f>'pap.2fivefinal'!O60</f>
      </c>
      <c r="O71" s="16">
        <f>'pap.2fivefinal'!P60</f>
      </c>
      <c r="Q71" s="7">
        <f>'pap.2fivefinal'!F126</f>
        <v>448</v>
      </c>
      <c r="R71" s="5">
        <f>'pap.2fivefinal'!G126</f>
        <v>0.643169</v>
      </c>
      <c r="S71" s="5">
        <f>'pap.2fivefinal'!I126</f>
        <v>0.7687553</v>
      </c>
      <c r="T71" s="7">
        <f>'pap.2fivefinal'!J126</f>
        <v>326</v>
      </c>
      <c r="U71" s="16">
        <f>'pap.2fivefinal'!K126</f>
        <v>0.7276786</v>
      </c>
      <c r="V71" s="5">
        <f>'pap.2fivefinal'!L126</f>
        <v>0.3234</v>
      </c>
      <c r="W71" s="5">
        <f>'pap.2fivefinal'!M126</f>
        <v>0.5695828554</v>
      </c>
      <c r="X71" s="3" t="str">
        <f>'pap.2fivefinal'!N126</f>
        <v> </v>
      </c>
      <c r="Y71" s="19">
        <f>'pap.2fivefinal'!O126</f>
      </c>
      <c r="Z71" s="16">
        <f>'pap.2fivefinal'!P126</f>
      </c>
    </row>
    <row r="72" spans="1:26" ht="12.75">
      <c r="A72" t="s">
        <v>120</v>
      </c>
      <c r="B72" s="10">
        <f t="shared" si="4"/>
        <v>0.6830303</v>
      </c>
      <c r="C72" s="12">
        <f>'pap.2fivefinal'!H61</f>
        <v>0.6464647</v>
      </c>
      <c r="D72" s="12">
        <f>'pap.2fivefinal'!H127</f>
        <v>0.6089380999999999</v>
      </c>
      <c r="E72" s="10">
        <f t="shared" si="1"/>
        <v>0.6904451</v>
      </c>
      <c r="F72" s="7">
        <f>'pap.2fivefinal'!F61</f>
        <v>274</v>
      </c>
      <c r="G72" s="10">
        <f>'pap.2fivefinal'!G61</f>
        <v>0.5722267000000001</v>
      </c>
      <c r="H72" s="10">
        <f>'pap.2fivefinal'!I61</f>
        <v>0.7303341</v>
      </c>
      <c r="I72" s="7">
        <f>'pap.2fivefinal'!J61</f>
        <v>183</v>
      </c>
      <c r="J72" s="16">
        <f>'pap.2fivefinal'!K61</f>
        <v>0.6678832</v>
      </c>
      <c r="K72" s="5">
        <f>'pap.2fivefinal'!L61</f>
        <v>0.9427</v>
      </c>
      <c r="L72" s="5">
        <f>'pap.2fivefinal'!M61</f>
        <v>0.3315803126</v>
      </c>
      <c r="M72" s="3" t="str">
        <f>'pap.2fivefinal'!N61</f>
        <v> </v>
      </c>
      <c r="N72" s="19">
        <f>'pap.2fivefinal'!O61</f>
      </c>
      <c r="O72" s="16">
        <f>'pap.2fivefinal'!P61</f>
      </c>
      <c r="Q72" s="7">
        <f>'pap.2fivefinal'!F127</f>
        <v>281</v>
      </c>
      <c r="R72" s="5">
        <f>'pap.2fivefinal'!G127</f>
        <v>0.5346675000000001</v>
      </c>
      <c r="S72" s="5">
        <f>'pap.2fivefinal'!I127</f>
        <v>0.6935256000000001</v>
      </c>
      <c r="T72" s="7">
        <f>'pap.2fivefinal'!J127</f>
        <v>176</v>
      </c>
      <c r="U72" s="16">
        <f>'pap.2fivefinal'!K127</f>
        <v>0.6263345</v>
      </c>
      <c r="V72" s="5">
        <f>'pap.2fivefinal'!L127</f>
        <v>0.9427</v>
      </c>
      <c r="W72" s="5">
        <f>'pap.2fivefinal'!M127</f>
        <v>0.3315803126</v>
      </c>
      <c r="X72" s="3" t="str">
        <f>'pap.2fivefinal'!N127</f>
        <v> </v>
      </c>
      <c r="Y72" s="19">
        <f>'pap.2fivefinal'!O127</f>
      </c>
      <c r="Z72" s="16">
        <f>'pap.2fivefinal'!P127</f>
      </c>
    </row>
    <row r="73" spans="1:26" ht="12.75">
      <c r="A73" t="s">
        <v>161</v>
      </c>
      <c r="B73" s="10">
        <f t="shared" si="4"/>
        <v>0.6830303</v>
      </c>
      <c r="C73" s="12">
        <f>'pap.2fivefinal'!H62</f>
        <v>0.27927620000000003</v>
      </c>
      <c r="D73" s="12">
        <f>'pap.2fivefinal'!H128</f>
        <v>0.3157452</v>
      </c>
      <c r="E73" s="10">
        <f t="shared" si="1"/>
        <v>0.6904451</v>
      </c>
      <c r="F73" s="7">
        <f>'pap.2fivefinal'!F62</f>
        <v>1059</v>
      </c>
      <c r="G73" s="10">
        <f>'pap.2fivefinal'!G62</f>
        <v>0.243404</v>
      </c>
      <c r="H73" s="10">
        <f>'pap.2fivefinal'!I62</f>
        <v>0.320435</v>
      </c>
      <c r="I73" s="7">
        <f>'pap.2fivefinal'!J62</f>
        <v>341</v>
      </c>
      <c r="J73" s="16">
        <f>'pap.2fivefinal'!K62</f>
        <v>0.32200189999999995</v>
      </c>
      <c r="K73" s="5">
        <f>'pap.2fivefinal'!L62</f>
        <v>3.3125</v>
      </c>
      <c r="L73" s="5">
        <f>'pap.2fivefinal'!M62</f>
        <v>0.068752733</v>
      </c>
      <c r="M73" s="3" t="str">
        <f>'pap.2fivefinal'!N62</f>
        <v> </v>
      </c>
      <c r="N73" s="19">
        <f>'pap.2fivefinal'!O62</f>
      </c>
      <c r="O73" s="16">
        <f>'pap.2fivefinal'!P62</f>
        <v>0.36259529999999995</v>
      </c>
      <c r="Q73" s="7">
        <f>'pap.2fivefinal'!F128</f>
        <v>1200</v>
      </c>
      <c r="R73" s="5">
        <f>'pap.2fivefinal'!G128</f>
        <v>0.281419</v>
      </c>
      <c r="S73" s="5">
        <f>'pap.2fivefinal'!I128</f>
        <v>0.3542584</v>
      </c>
      <c r="T73" s="7">
        <f>'pap.2fivefinal'!J128</f>
        <v>426</v>
      </c>
      <c r="U73" s="16">
        <f>'pap.2fivefinal'!K128</f>
        <v>0.355</v>
      </c>
      <c r="V73" s="5">
        <f>'pap.2fivefinal'!L128</f>
        <v>3.3125</v>
      </c>
      <c r="W73" s="5">
        <f>'pap.2fivefinal'!M128</f>
        <v>0.068752733</v>
      </c>
      <c r="X73" s="3" t="str">
        <f>'pap.2fivefinal'!N128</f>
        <v> </v>
      </c>
      <c r="Y73" s="19">
        <f>'pap.2fivefinal'!O128</f>
      </c>
      <c r="Z73" s="16">
        <f>'pap.2fivefinal'!P128</f>
        <v>0.33618670000000006</v>
      </c>
    </row>
    <row r="74" spans="1:26" ht="12.75">
      <c r="A74" t="s">
        <v>138</v>
      </c>
      <c r="B74" s="10">
        <f t="shared" si="4"/>
        <v>0.6830303</v>
      </c>
      <c r="C74" s="12">
        <f>'pap.2fivefinal'!H63</f>
        <v>0.4129202</v>
      </c>
      <c r="D74" s="12">
        <f>'pap.2fivefinal'!H129</f>
        <v>0.3937861</v>
      </c>
      <c r="E74" s="10">
        <f t="shared" si="1"/>
        <v>0.6904451</v>
      </c>
      <c r="F74" s="7">
        <f>'pap.2fivefinal'!F63</f>
        <v>660</v>
      </c>
      <c r="G74" s="10">
        <f>'pap.2fivefinal'!G63</f>
        <v>0.36223930000000004</v>
      </c>
      <c r="H74" s="10">
        <f>'pap.2fivefinal'!I63</f>
        <v>0.470692</v>
      </c>
      <c r="I74" s="7">
        <f>'pap.2fivefinal'!J63</f>
        <v>333</v>
      </c>
      <c r="J74" s="16">
        <f>'pap.2fivefinal'!K63</f>
        <v>0.5045455</v>
      </c>
      <c r="K74" s="5">
        <f>'pap.2fivefinal'!L63</f>
        <v>0.5559</v>
      </c>
      <c r="L74" s="5">
        <f>'pap.2fivefinal'!M63</f>
        <v>0.4559123101</v>
      </c>
      <c r="M74" s="3" t="str">
        <f>'pap.2fivefinal'!N63</f>
        <v> </v>
      </c>
      <c r="N74" s="19">
        <f>'pap.2fivefinal'!O63</f>
      </c>
      <c r="O74" s="16">
        <f>'pap.2fivefinal'!P63</f>
        <v>0.21233829999999998</v>
      </c>
      <c r="Q74" s="7">
        <f>'pap.2fivefinal'!F129</f>
        <v>756</v>
      </c>
      <c r="R74" s="5">
        <f>'pap.2fivefinal'!G129</f>
        <v>0.34668360000000004</v>
      </c>
      <c r="S74" s="5">
        <f>'pap.2fivefinal'!I129</f>
        <v>0.4472882</v>
      </c>
      <c r="T74" s="7">
        <f>'pap.2fivefinal'!J129</f>
        <v>343</v>
      </c>
      <c r="U74" s="16">
        <f>'pap.2fivefinal'!K129</f>
        <v>0.45370370000000004</v>
      </c>
      <c r="V74" s="5">
        <f>'pap.2fivefinal'!L129</f>
        <v>0.5559</v>
      </c>
      <c r="W74" s="5">
        <f>'pap.2fivefinal'!M129</f>
        <v>0.4559123101</v>
      </c>
      <c r="X74" s="3" t="str">
        <f>'pap.2fivefinal'!N129</f>
        <v> </v>
      </c>
      <c r="Y74" s="19">
        <f>'pap.2fivefinal'!O129</f>
      </c>
      <c r="Z74" s="16">
        <f>'pap.2fivefinal'!P129</f>
        <v>0.2431569</v>
      </c>
    </row>
    <row r="75" spans="1:26" ht="12.75">
      <c r="A75" t="s">
        <v>162</v>
      </c>
      <c r="B75" s="10">
        <f t="shared" si="4"/>
        <v>0.6830303</v>
      </c>
      <c r="C75" s="12">
        <f>'pap.2fivefinal'!H64</f>
        <v>0.43002229999999997</v>
      </c>
      <c r="D75" s="12">
        <f>'pap.2fivefinal'!H130</f>
        <v>0.3167716</v>
      </c>
      <c r="E75" s="10">
        <f t="shared" si="1"/>
        <v>0.6904451</v>
      </c>
      <c r="F75" s="7">
        <f>'pap.2fivefinal'!F64</f>
        <v>446</v>
      </c>
      <c r="G75" s="10">
        <f>'pap.2fivefinal'!G64</f>
        <v>0.3691124</v>
      </c>
      <c r="H75" s="10">
        <f>'pap.2fivefinal'!I64</f>
        <v>0.5009833</v>
      </c>
      <c r="I75" s="7">
        <f>'pap.2fivefinal'!J64</f>
        <v>226</v>
      </c>
      <c r="J75" s="16">
        <f>'pap.2fivefinal'!K64</f>
        <v>0.5067265</v>
      </c>
      <c r="K75" s="5">
        <f>'pap.2fivefinal'!L64</f>
        <v>18.1595</v>
      </c>
      <c r="L75" s="5">
        <f>'pap.2fivefinal'!M64</f>
        <v>2.03154E-05</v>
      </c>
      <c r="M75" s="3" t="str">
        <f>'pap.2fivefinal'!N64</f>
        <v>*</v>
      </c>
      <c r="N75" s="19">
        <f>'pap.2fivefinal'!O64</f>
      </c>
      <c r="O75" s="16">
        <f>'pap.2fivefinal'!P64</f>
        <v>0.18204699999999996</v>
      </c>
      <c r="Q75" s="7">
        <f>'pap.2fivefinal'!F130</f>
        <v>502</v>
      </c>
      <c r="R75" s="5">
        <f>'pap.2fivefinal'!G130</f>
        <v>0.26509710000000003</v>
      </c>
      <c r="S75" s="5">
        <f>'pap.2fivefinal'!I130</f>
        <v>0.37851870000000004</v>
      </c>
      <c r="T75" s="7">
        <f>'pap.2fivefinal'!J130</f>
        <v>187</v>
      </c>
      <c r="U75" s="16">
        <f>'pap.2fivefinal'!K130</f>
        <v>0.37251</v>
      </c>
      <c r="V75" s="5">
        <f>'pap.2fivefinal'!L130</f>
        <v>18.1595</v>
      </c>
      <c r="W75" s="5">
        <f>'pap.2fivefinal'!M130</f>
        <v>2.03154E-05</v>
      </c>
      <c r="X75" s="3" t="str">
        <f>'pap.2fivefinal'!N130</f>
        <v>*</v>
      </c>
      <c r="Y75" s="19">
        <f>'pap.2fivefinal'!O130</f>
      </c>
      <c r="Z75" s="16">
        <f>'pap.2fivefinal'!P130</f>
        <v>0.3119264</v>
      </c>
    </row>
    <row r="76" spans="1:25" ht="12.75">
      <c r="Q76" s="7"/>
      <c r="Y76" s="19"/>
    </row>
    <row r="77" spans="1:26" ht="12.75">
      <c r="A77" t="s">
        <v>175</v>
      </c>
      <c r="B77" s="10">
        <f>C$19</f>
        <v>0.6830303</v>
      </c>
      <c r="C77" s="12">
        <f>'pap.2fivefinal'!H65</f>
        <v>0.5376503</v>
      </c>
      <c r="D77" s="12">
        <f>'pap.2fivefinal'!H131</f>
        <v>0.5033659</v>
      </c>
      <c r="E77" s="10">
        <f t="shared" si="1"/>
        <v>0.6904451</v>
      </c>
      <c r="F77" s="7">
        <f>'pap.2fivefinal'!F65</f>
        <v>356</v>
      </c>
      <c r="G77" s="10">
        <f>'pap.2fivefinal'!G65</f>
        <v>0.4695067</v>
      </c>
      <c r="H77" s="10">
        <f>'pap.2fivefinal'!I65</f>
        <v>0.6156842</v>
      </c>
      <c r="I77" s="7">
        <f>'pap.2fivefinal'!J65</f>
        <v>213</v>
      </c>
      <c r="J77" s="16">
        <f>'pap.2fivefinal'!K65</f>
        <v>0.5983146</v>
      </c>
      <c r="K77" s="5">
        <f>'pap.2fivefinal'!L65</f>
        <v>0.9046</v>
      </c>
      <c r="L77" s="5">
        <f>'pap.2fivefinal'!M65</f>
        <v>0.3415393568</v>
      </c>
      <c r="M77" s="3" t="str">
        <f>'pap.2fivefinal'!N65</f>
        <v> </v>
      </c>
      <c r="N77" s="19">
        <f>'pap.2fivefinal'!O65</f>
      </c>
      <c r="O77" s="16">
        <f>'pap.2fivefinal'!P65</f>
        <v>0.06734609999999996</v>
      </c>
      <c r="Q77" s="7">
        <f>'pap.2fivefinal'!F131</f>
        <v>343</v>
      </c>
      <c r="R77" s="5">
        <f>'pap.2fivefinal'!G131</f>
        <v>0.4337039</v>
      </c>
      <c r="S77" s="5">
        <f>'pap.2fivefinal'!I131</f>
        <v>0.5842172000000001</v>
      </c>
      <c r="T77" s="7">
        <f>'pap.2fivefinal'!J131</f>
        <v>178</v>
      </c>
      <c r="U77" s="16">
        <f>'pap.2fivefinal'!K131</f>
        <v>0.5189503999999999</v>
      </c>
      <c r="V77" s="5">
        <f>'pap.2fivefinal'!L131</f>
        <v>0.9046</v>
      </c>
      <c r="W77" s="5">
        <f>'pap.2fivefinal'!M131</f>
        <v>0.3415393568</v>
      </c>
      <c r="X77" s="3" t="str">
        <f>'pap.2fivefinal'!N131</f>
        <v> </v>
      </c>
      <c r="Y77" s="19">
        <f>'pap.2fivefinal'!O131</f>
      </c>
      <c r="Z77" s="16">
        <f>'pap.2fivefinal'!P131</f>
        <v>0.10622789999999993</v>
      </c>
    </row>
    <row r="78" spans="1:25" ht="12.75">
      <c r="Q78" s="7"/>
      <c r="Y78" s="19"/>
    </row>
    <row r="79" spans="1:26" ht="12.75">
      <c r="A79" t="s">
        <v>205</v>
      </c>
      <c r="B79" s="10">
        <f>C$19</f>
        <v>0.6830303</v>
      </c>
      <c r="C79" s="12">
        <f>'pap.2fivefinal'!H66</f>
        <v>0.553277</v>
      </c>
      <c r="D79" s="12">
        <f>'pap.2fivefinal'!H132</f>
        <v>0.588707</v>
      </c>
      <c r="E79" s="10">
        <f t="shared" si="1"/>
        <v>0.6904451</v>
      </c>
      <c r="F79" s="7">
        <f>'pap.2fivefinal'!F66</f>
        <v>2915</v>
      </c>
      <c r="G79" s="10">
        <f>'pap.2fivefinal'!G66</f>
        <v>0.5282913</v>
      </c>
      <c r="H79" s="10">
        <f>'pap.2fivefinal'!I66</f>
        <v>0.5794444</v>
      </c>
      <c r="I79" s="7">
        <f>'pap.2fivefinal'!J66</f>
        <v>1622</v>
      </c>
      <c r="J79" s="16">
        <f>'pap.2fivefinal'!K66</f>
        <v>0.5564321999999999</v>
      </c>
      <c r="K79" s="5">
        <f>'pap.2fivefinal'!L66</f>
        <v>6.916</v>
      </c>
      <c r="L79" s="5">
        <f>'pap.2fivefinal'!M66</f>
        <v>0.0085429769</v>
      </c>
      <c r="M79" s="3" t="str">
        <f>'pap.2fivefinal'!N66</f>
        <v>*</v>
      </c>
      <c r="N79" s="19">
        <f>'pap.2fivefinal'!O66</f>
      </c>
      <c r="O79" s="16">
        <f>'pap.2fivefinal'!P66</f>
        <v>0.10358590000000001</v>
      </c>
      <c r="Q79" s="7">
        <f>'pap.2fivefinal'!F132</f>
        <v>2796</v>
      </c>
      <c r="R79" s="5">
        <f>'pap.2fivefinal'!G132</f>
        <v>0.5630172</v>
      </c>
      <c r="S79" s="5">
        <f>'pap.2fivefinal'!I132</f>
        <v>0.6155691000000001</v>
      </c>
      <c r="T79" s="7">
        <f>'pap.2fivefinal'!J132</f>
        <v>1642</v>
      </c>
      <c r="U79" s="16">
        <f>'pap.2fivefinal'!K132</f>
        <v>0.5872675</v>
      </c>
      <c r="V79" s="5">
        <f>'pap.2fivefinal'!L132</f>
        <v>6.916</v>
      </c>
      <c r="W79" s="5">
        <f>'pap.2fivefinal'!M132</f>
        <v>0.0085429769</v>
      </c>
      <c r="X79" s="3" t="str">
        <f>'pap.2fivefinal'!N132</f>
        <v>*</v>
      </c>
      <c r="Y79" s="19">
        <f>'pap.2fivefinal'!O132</f>
      </c>
      <c r="Z79" s="16">
        <f>'pap.2fivefinal'!P132</f>
        <v>0.07487599999999994</v>
      </c>
    </row>
    <row r="80" spans="1:26" ht="12.75">
      <c r="A80" t="s">
        <v>163</v>
      </c>
      <c r="B80" s="10">
        <f>C$19</f>
        <v>0.6830303</v>
      </c>
      <c r="C80" s="12">
        <f>'pap.2fivefinal'!H67</f>
        <v>0.5371189000000001</v>
      </c>
      <c r="D80" s="12">
        <f>'pap.2fivefinal'!H133</f>
        <v>0.5674433</v>
      </c>
      <c r="E80" s="10">
        <f t="shared" si="1"/>
        <v>0.6904451</v>
      </c>
      <c r="F80" s="7">
        <f>'pap.2fivefinal'!F67</f>
        <v>3437</v>
      </c>
      <c r="G80" s="10">
        <f>'pap.2fivefinal'!G67</f>
        <v>0.5142901000000001</v>
      </c>
      <c r="H80" s="10">
        <f>'pap.2fivefinal'!I67</f>
        <v>0.5609611</v>
      </c>
      <c r="I80" s="7">
        <f>'pap.2fivefinal'!J67</f>
        <v>1948</v>
      </c>
      <c r="J80" s="16">
        <f>'pap.2fivefinal'!K67</f>
        <v>0.5667732999999999</v>
      </c>
      <c r="K80" s="5">
        <f>'pap.2fivefinal'!L67</f>
        <v>6.3472</v>
      </c>
      <c r="L80" s="5">
        <f>'pap.2fivefinal'!M67</f>
        <v>0.0117569954</v>
      </c>
      <c r="M80" s="3" t="str">
        <f>'pap.2fivefinal'!N67</f>
        <v>*</v>
      </c>
      <c r="N80" s="19">
        <f>'pap.2fivefinal'!O67</f>
      </c>
      <c r="O80" s="16">
        <f>'pap.2fivefinal'!P67</f>
        <v>0.12206919999999999</v>
      </c>
      <c r="Q80" s="7">
        <f>'pap.2fivefinal'!F133</f>
        <v>3483</v>
      </c>
      <c r="R80" s="5">
        <f>'pap.2fivefinal'!G133</f>
        <v>0.5447558</v>
      </c>
      <c r="S80" s="5">
        <f>'pap.2fivefinal'!I133</f>
        <v>0.5910757</v>
      </c>
      <c r="T80" s="7">
        <f>'pap.2fivefinal'!J133</f>
        <v>2015</v>
      </c>
      <c r="U80" s="16">
        <f>'pap.2fivefinal'!K133</f>
        <v>0.5785243</v>
      </c>
      <c r="V80" s="5">
        <f>'pap.2fivefinal'!L133</f>
        <v>6.3472</v>
      </c>
      <c r="W80" s="5">
        <f>'pap.2fivefinal'!M133</f>
        <v>0.0117569954</v>
      </c>
      <c r="X80" s="3" t="str">
        <f>'pap.2fivefinal'!N133</f>
        <v>*</v>
      </c>
      <c r="Y80" s="19">
        <f>'pap.2fivefinal'!O133</f>
      </c>
      <c r="Z80" s="16">
        <f>'pap.2fivefinal'!P133</f>
        <v>0.09936940000000005</v>
      </c>
    </row>
    <row r="81" spans="1:26" ht="12.75">
      <c r="A81" t="s">
        <v>206</v>
      </c>
      <c r="B81" s="10">
        <f>C$19</f>
        <v>0.6830303</v>
      </c>
      <c r="C81" s="12">
        <f>'pap.2fivefinal'!H68</f>
        <v>0.3827196</v>
      </c>
      <c r="D81" s="12">
        <f>'pap.2fivefinal'!H134</f>
        <v>0.3479415</v>
      </c>
      <c r="E81" s="10">
        <f>D$19</f>
        <v>0.6904451</v>
      </c>
      <c r="F81" s="7">
        <f>'pap.2fivefinal'!F68</f>
        <v>1246</v>
      </c>
      <c r="G81" s="10">
        <f>'pap.2fivefinal'!G68</f>
        <v>0.34521749999999995</v>
      </c>
      <c r="H81" s="10">
        <f>'pap.2fivefinal'!I68</f>
        <v>0.4242957</v>
      </c>
      <c r="I81" s="7">
        <f>'pap.2fivefinal'!J68</f>
        <v>538</v>
      </c>
      <c r="J81" s="16">
        <f>'pap.2fivefinal'!K68</f>
        <v>0.4317817</v>
      </c>
      <c r="K81" s="5">
        <f>'pap.2fivefinal'!L68</f>
        <v>3.6664</v>
      </c>
      <c r="L81" s="5">
        <f>'pap.2fivefinal'!M68</f>
        <v>0.0555216295</v>
      </c>
      <c r="M81" s="3" t="str">
        <f>'pap.2fivefinal'!N68</f>
        <v> </v>
      </c>
      <c r="N81" s="19">
        <f>'pap.2fivefinal'!O68</f>
      </c>
      <c r="O81" s="16">
        <f>'pap.2fivefinal'!P68</f>
        <v>0.2587346</v>
      </c>
      <c r="Q81" s="7">
        <f>'pap.2fivefinal'!F134</f>
        <v>1372</v>
      </c>
      <c r="R81" s="5">
        <f>'pap.2fivefinal'!G134</f>
        <v>0.3137005</v>
      </c>
      <c r="S81" s="5">
        <f>'pap.2fivefinal'!I134</f>
        <v>0.3859199</v>
      </c>
      <c r="T81" s="7">
        <f>'pap.2fivefinal'!J134</f>
        <v>534</v>
      </c>
      <c r="U81" s="16">
        <f>'pap.2fivefinal'!K134</f>
        <v>0.3892128</v>
      </c>
      <c r="V81" s="5">
        <f>'pap.2fivefinal'!L134</f>
        <v>3.6664</v>
      </c>
      <c r="W81" s="5">
        <f>'pap.2fivefinal'!M134</f>
        <v>0.0555216295</v>
      </c>
      <c r="X81" s="3" t="str">
        <f>'pap.2fivefinal'!N134</f>
        <v> </v>
      </c>
      <c r="Y81" s="19">
        <f>'pap.2fivefinal'!O134</f>
      </c>
      <c r="Z81" s="16">
        <f>'pap.2fivefinal'!P134</f>
        <v>0.30452520000000005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134"/>
  <sheetViews>
    <sheetView tabSelected="1" workbookViewId="0" topLeftCell="A1">
      <pane ySplit="2" topLeftCell="BM78" activePane="bottomLeft" state="frozen"/>
      <selection pane="topLeft" activeCell="A1" sqref="A1"/>
      <selection pane="bottomLeft" activeCell="C2" sqref="C2"/>
    </sheetView>
  </sheetViews>
  <sheetFormatPr defaultColWidth="9.140625" defaultRowHeight="12.75"/>
  <cols>
    <col min="14" max="14" width="9.140625" style="3" customWidth="1"/>
    <col min="15" max="16" width="9.140625" style="5" customWidth="1"/>
  </cols>
  <sheetData>
    <row r="1" spans="1:3" ht="12.75">
      <c r="A1" t="s">
        <v>167</v>
      </c>
      <c r="B1" t="s">
        <v>144</v>
      </c>
      <c r="C1">
        <v>1996</v>
      </c>
    </row>
    <row r="2" spans="1:20" ht="12.75">
      <c r="A2" t="s">
        <v>210</v>
      </c>
      <c r="B2" t="s">
        <v>0</v>
      </c>
      <c r="C2" t="s">
        <v>211</v>
      </c>
      <c r="D2" t="s">
        <v>1</v>
      </c>
      <c r="E2" t="s">
        <v>166</v>
      </c>
      <c r="F2" t="s">
        <v>2</v>
      </c>
      <c r="G2" t="s">
        <v>139</v>
      </c>
      <c r="H2" t="s">
        <v>140</v>
      </c>
      <c r="I2" t="s">
        <v>141</v>
      </c>
      <c r="J2" t="s">
        <v>142</v>
      </c>
      <c r="K2" t="s">
        <v>143</v>
      </c>
      <c r="L2" t="s">
        <v>3</v>
      </c>
      <c r="M2" t="s">
        <v>4</v>
      </c>
      <c r="N2" t="s">
        <v>5</v>
      </c>
      <c r="O2" s="5" t="s">
        <v>134</v>
      </c>
      <c r="P2" s="5" t="s">
        <v>135</v>
      </c>
      <c r="T2" s="3" t="s">
        <v>207</v>
      </c>
    </row>
    <row r="3" spans="1:22" ht="12.75">
      <c r="A3" t="s">
        <v>6</v>
      </c>
      <c r="B3" t="s">
        <v>7</v>
      </c>
      <c r="C3" t="s">
        <v>7</v>
      </c>
      <c r="D3" t="s">
        <v>8</v>
      </c>
      <c r="E3" t="s">
        <v>164</v>
      </c>
      <c r="F3">
        <v>15295</v>
      </c>
      <c r="G3" s="10">
        <f aca="true" t="shared" si="0" ref="G3:I7">R3/1000</f>
        <v>0.6479946</v>
      </c>
      <c r="H3" s="10">
        <f t="shared" si="0"/>
        <v>0.6576542</v>
      </c>
      <c r="I3" s="10">
        <f t="shared" si="0"/>
        <v>0.6674578</v>
      </c>
      <c r="J3">
        <v>10179</v>
      </c>
      <c r="K3" s="10">
        <f aca="true" t="shared" si="1" ref="K3:K8">V3/1000</f>
        <v>0.6655116000000001</v>
      </c>
      <c r="L3">
        <v>10.1847</v>
      </c>
      <c r="M3">
        <v>0.0014161335</v>
      </c>
      <c r="N3" t="s">
        <v>15</v>
      </c>
      <c r="O3" s="5">
        <f>IF(G3&gt;H$17,G3-H$17,"")</f>
      </c>
      <c r="P3" s="5">
        <f>IF(I3&lt;H$17,H$17-I3,"")</f>
        <v>0.015572499999999989</v>
      </c>
      <c r="Q3" s="10"/>
      <c r="R3">
        <v>647.9946</v>
      </c>
      <c r="S3">
        <v>657.6542</v>
      </c>
      <c r="T3">
        <v>667.4578</v>
      </c>
      <c r="V3">
        <v>665.5116</v>
      </c>
    </row>
    <row r="4" spans="1:22" ht="12.75">
      <c r="A4" t="s">
        <v>9</v>
      </c>
      <c r="B4" t="s">
        <v>7</v>
      </c>
      <c r="C4" t="s">
        <v>7</v>
      </c>
      <c r="D4" t="s">
        <v>10</v>
      </c>
      <c r="E4" t="s">
        <v>164</v>
      </c>
      <c r="F4">
        <v>10441</v>
      </c>
      <c r="G4" s="10">
        <f t="shared" si="0"/>
        <v>0.6246041</v>
      </c>
      <c r="H4" s="10">
        <f t="shared" si="0"/>
        <v>0.6364926000000001</v>
      </c>
      <c r="I4" s="10">
        <f t="shared" si="0"/>
        <v>0.6486073</v>
      </c>
      <c r="J4">
        <v>6511</v>
      </c>
      <c r="K4" s="10">
        <f t="shared" si="1"/>
        <v>0.6235993</v>
      </c>
      <c r="L4">
        <v>0.0094</v>
      </c>
      <c r="M4">
        <v>0.9229312772</v>
      </c>
      <c r="N4" t="s">
        <v>7</v>
      </c>
      <c r="O4" s="5">
        <f aca="true" t="shared" si="2" ref="O4:O67">IF(G4&gt;H$17,G4-H$17,"")</f>
      </c>
      <c r="P4" s="5">
        <f aca="true" t="shared" si="3" ref="P4:P67">IF(I4&lt;H$17,H$17-I4,"")</f>
        <v>0.03442299999999998</v>
      </c>
      <c r="Q4" s="10"/>
      <c r="R4">
        <v>624.6041</v>
      </c>
      <c r="S4">
        <v>636.4926</v>
      </c>
      <c r="T4">
        <v>648.6073</v>
      </c>
      <c r="V4">
        <v>623.5993</v>
      </c>
    </row>
    <row r="5" spans="1:22" ht="12.75">
      <c r="A5" t="s">
        <v>11</v>
      </c>
      <c r="B5" t="s">
        <v>7</v>
      </c>
      <c r="C5" t="s">
        <v>7</v>
      </c>
      <c r="D5" t="s">
        <v>12</v>
      </c>
      <c r="E5" t="s">
        <v>164</v>
      </c>
      <c r="F5">
        <v>15638</v>
      </c>
      <c r="G5" s="10">
        <f t="shared" si="0"/>
        <v>0.7010865</v>
      </c>
      <c r="H5" s="10">
        <f t="shared" si="0"/>
        <v>0.7102362000000001</v>
      </c>
      <c r="I5" s="10">
        <f t="shared" si="0"/>
        <v>0.7195053</v>
      </c>
      <c r="J5">
        <v>11203</v>
      </c>
      <c r="K5" s="10">
        <f t="shared" si="1"/>
        <v>0.7163959999999999</v>
      </c>
      <c r="L5">
        <v>32.7839</v>
      </c>
      <c r="M5" s="1">
        <v>1.0299673E-08</v>
      </c>
      <c r="N5" t="s">
        <v>15</v>
      </c>
      <c r="O5" s="5">
        <f t="shared" si="2"/>
        <v>0.018056199999999967</v>
      </c>
      <c r="P5" s="5">
        <f t="shared" si="3"/>
      </c>
      <c r="Q5" s="10"/>
      <c r="R5">
        <v>701.0865</v>
      </c>
      <c r="S5">
        <v>710.2362</v>
      </c>
      <c r="T5">
        <v>719.5053</v>
      </c>
      <c r="V5">
        <v>716.396</v>
      </c>
    </row>
    <row r="6" spans="1:22" ht="12.75">
      <c r="A6" t="s">
        <v>13</v>
      </c>
      <c r="B6" t="s">
        <v>7</v>
      </c>
      <c r="C6" t="s">
        <v>7</v>
      </c>
      <c r="D6" t="s">
        <v>14</v>
      </c>
      <c r="E6" t="s">
        <v>164</v>
      </c>
      <c r="F6">
        <v>28049</v>
      </c>
      <c r="G6" s="10">
        <f t="shared" si="0"/>
        <v>0.6050684</v>
      </c>
      <c r="H6" s="10">
        <f t="shared" si="0"/>
        <v>0.6123561999999999</v>
      </c>
      <c r="I6" s="10">
        <f t="shared" si="0"/>
        <v>0.6197318</v>
      </c>
      <c r="J6">
        <v>17189</v>
      </c>
      <c r="K6" s="10">
        <f t="shared" si="1"/>
        <v>0.6128203999999999</v>
      </c>
      <c r="L6">
        <v>13.1112</v>
      </c>
      <c r="M6">
        <v>0.0002935405</v>
      </c>
      <c r="N6" t="s">
        <v>15</v>
      </c>
      <c r="O6" s="5">
        <f t="shared" si="2"/>
      </c>
      <c r="P6" s="5">
        <f t="shared" si="3"/>
        <v>0.06329849999999992</v>
      </c>
      <c r="Q6" s="10"/>
      <c r="R6">
        <v>605.0684</v>
      </c>
      <c r="S6">
        <v>612.3562</v>
      </c>
      <c r="T6">
        <v>619.7318</v>
      </c>
      <c r="V6">
        <v>612.8204</v>
      </c>
    </row>
    <row r="7" spans="1:22" ht="12.75">
      <c r="A7" t="s">
        <v>16</v>
      </c>
      <c r="B7" t="s">
        <v>7</v>
      </c>
      <c r="C7" t="s">
        <v>7</v>
      </c>
      <c r="D7" t="s">
        <v>17</v>
      </c>
      <c r="E7" t="s">
        <v>164</v>
      </c>
      <c r="F7">
        <v>11089</v>
      </c>
      <c r="G7" s="10">
        <f t="shared" si="0"/>
        <v>0.6165608</v>
      </c>
      <c r="H7" s="10">
        <f t="shared" si="0"/>
        <v>0.628019</v>
      </c>
      <c r="I7" s="10">
        <f t="shared" si="0"/>
        <v>0.6396901</v>
      </c>
      <c r="J7">
        <v>6809</v>
      </c>
      <c r="K7" s="10">
        <f t="shared" si="1"/>
        <v>0.6140319</v>
      </c>
      <c r="L7">
        <v>1.6273</v>
      </c>
      <c r="M7">
        <v>0.2020801268</v>
      </c>
      <c r="N7" t="s">
        <v>7</v>
      </c>
      <c r="O7" s="5">
        <f t="shared" si="2"/>
      </c>
      <c r="P7" s="5">
        <f t="shared" si="3"/>
        <v>0.04334019999999994</v>
      </c>
      <c r="Q7" s="10"/>
      <c r="R7">
        <v>616.5608</v>
      </c>
      <c r="S7">
        <v>628.019</v>
      </c>
      <c r="T7">
        <v>639.6901</v>
      </c>
      <c r="V7">
        <v>614.0319</v>
      </c>
    </row>
    <row r="8" spans="1:22" ht="12.75">
      <c r="A8" t="s">
        <v>18</v>
      </c>
      <c r="B8" t="s">
        <v>7</v>
      </c>
      <c r="C8" t="s">
        <v>7</v>
      </c>
      <c r="D8" t="s">
        <v>19</v>
      </c>
      <c r="E8" t="s">
        <v>164</v>
      </c>
      <c r="F8">
        <v>12855</v>
      </c>
      <c r="G8" s="10">
        <f aca="true" t="shared" si="4" ref="G8:G71">R8/1000</f>
        <v>0.6211930999999999</v>
      </c>
      <c r="H8" s="10">
        <f aca="true" t="shared" si="5" ref="H8:H71">S8/1000</f>
        <v>0.6319277</v>
      </c>
      <c r="I8" s="10">
        <f aca="true" t="shared" si="6" ref="I8:I71">T8/1000</f>
        <v>0.6428478</v>
      </c>
      <c r="J8">
        <v>8023</v>
      </c>
      <c r="K8" s="10">
        <f t="shared" si="1"/>
        <v>0.6241151</v>
      </c>
      <c r="L8">
        <v>2.0518</v>
      </c>
      <c r="M8">
        <v>0.1520221097</v>
      </c>
      <c r="N8" t="s">
        <v>7</v>
      </c>
      <c r="O8" s="5">
        <f t="shared" si="2"/>
      </c>
      <c r="P8" s="5">
        <f t="shared" si="3"/>
        <v>0.04018250000000001</v>
      </c>
      <c r="Q8" s="10"/>
      <c r="R8">
        <v>621.1931</v>
      </c>
      <c r="S8">
        <v>631.9277</v>
      </c>
      <c r="T8">
        <v>642.8478</v>
      </c>
      <c r="V8">
        <v>624.1151</v>
      </c>
    </row>
    <row r="9" spans="1:22" ht="12.75">
      <c r="A9" t="s">
        <v>20</v>
      </c>
      <c r="B9" t="s">
        <v>7</v>
      </c>
      <c r="C9" t="s">
        <v>7</v>
      </c>
      <c r="D9" t="s">
        <v>21</v>
      </c>
      <c r="E9" t="s">
        <v>164</v>
      </c>
      <c r="F9">
        <v>22950</v>
      </c>
      <c r="G9" s="10">
        <f t="shared" si="4"/>
        <v>0.6851454</v>
      </c>
      <c r="H9" s="10">
        <f t="shared" si="5"/>
        <v>0.6927159</v>
      </c>
      <c r="I9" s="10">
        <f t="shared" si="6"/>
        <v>0.7003701999999999</v>
      </c>
      <c r="J9">
        <v>15753</v>
      </c>
      <c r="K9" s="10">
        <f aca="true" t="shared" si="7" ref="K9:K72">V9/1000</f>
        <v>0.6864052</v>
      </c>
      <c r="L9">
        <v>0.0821</v>
      </c>
      <c r="M9">
        <v>0.7745006382</v>
      </c>
      <c r="N9" t="s">
        <v>7</v>
      </c>
      <c r="O9" s="5">
        <f t="shared" si="2"/>
        <v>0.0021151000000000364</v>
      </c>
      <c r="P9" s="5">
        <f t="shared" si="3"/>
      </c>
      <c r="Q9" s="10"/>
      <c r="R9">
        <v>685.1454</v>
      </c>
      <c r="S9">
        <v>692.7159</v>
      </c>
      <c r="T9">
        <v>700.3702</v>
      </c>
      <c r="V9">
        <v>686.4052</v>
      </c>
    </row>
    <row r="10" spans="1:22" ht="12.75">
      <c r="A10" t="s">
        <v>22</v>
      </c>
      <c r="B10" t="s">
        <v>7</v>
      </c>
      <c r="C10" t="s">
        <v>7</v>
      </c>
      <c r="D10" t="s">
        <v>23</v>
      </c>
      <c r="E10" t="s">
        <v>164</v>
      </c>
      <c r="F10">
        <v>11397</v>
      </c>
      <c r="G10" s="10">
        <f t="shared" si="4"/>
        <v>0.6306144</v>
      </c>
      <c r="H10" s="10">
        <f t="shared" si="5"/>
        <v>0.641802</v>
      </c>
      <c r="I10" s="10">
        <f t="shared" si="6"/>
        <v>0.6531882</v>
      </c>
      <c r="J10">
        <v>7264</v>
      </c>
      <c r="K10" s="10">
        <f t="shared" si="7"/>
        <v>0.6373607</v>
      </c>
      <c r="L10">
        <v>8.8826</v>
      </c>
      <c r="M10">
        <v>0.0028790251</v>
      </c>
      <c r="N10" t="s">
        <v>15</v>
      </c>
      <c r="O10" s="5">
        <f t="shared" si="2"/>
      </c>
      <c r="P10" s="5">
        <f t="shared" si="3"/>
        <v>0.029842099999999983</v>
      </c>
      <c r="Q10" s="10"/>
      <c r="R10">
        <v>630.6144</v>
      </c>
      <c r="S10">
        <v>641.802</v>
      </c>
      <c r="T10">
        <v>653.1882</v>
      </c>
      <c r="V10">
        <v>637.3607</v>
      </c>
    </row>
    <row r="11" spans="1:22" ht="12.75">
      <c r="A11" t="s">
        <v>24</v>
      </c>
      <c r="B11" t="s">
        <v>7</v>
      </c>
      <c r="C11" t="s">
        <v>7</v>
      </c>
      <c r="D11" t="s">
        <v>25</v>
      </c>
      <c r="E11" t="s">
        <v>164</v>
      </c>
      <c r="F11">
        <v>12000</v>
      </c>
      <c r="G11" s="10">
        <f t="shared" si="4"/>
        <v>0.4978683</v>
      </c>
      <c r="H11" s="10">
        <f t="shared" si="5"/>
        <v>0.5098713</v>
      </c>
      <c r="I11" s="10">
        <f t="shared" si="6"/>
        <v>0.5221636</v>
      </c>
      <c r="J11">
        <v>6705</v>
      </c>
      <c r="K11" s="10">
        <f t="shared" si="7"/>
        <v>0.55875</v>
      </c>
      <c r="L11">
        <v>9.3847</v>
      </c>
      <c r="M11">
        <v>0.0021880738</v>
      </c>
      <c r="N11" t="s">
        <v>15</v>
      </c>
      <c r="O11" s="5">
        <f t="shared" si="2"/>
      </c>
      <c r="P11" s="5">
        <f t="shared" si="3"/>
        <v>0.16086670000000003</v>
      </c>
      <c r="Q11" s="10"/>
      <c r="R11">
        <v>497.8683</v>
      </c>
      <c r="S11">
        <v>509.8713</v>
      </c>
      <c r="T11">
        <v>522.1636</v>
      </c>
      <c r="V11">
        <v>558.75</v>
      </c>
    </row>
    <row r="12" spans="1:22" ht="12.75">
      <c r="A12" t="s">
        <v>26</v>
      </c>
      <c r="B12" t="s">
        <v>7</v>
      </c>
      <c r="C12" t="s">
        <v>7</v>
      </c>
      <c r="D12" t="s">
        <v>27</v>
      </c>
      <c r="E12" t="s">
        <v>164</v>
      </c>
      <c r="F12">
        <v>356</v>
      </c>
      <c r="G12" s="10">
        <f t="shared" si="4"/>
        <v>0.4747771</v>
      </c>
      <c r="H12" s="10">
        <f t="shared" si="5"/>
        <v>0.5376503</v>
      </c>
      <c r="I12" s="10">
        <f t="shared" si="6"/>
        <v>0.6088496999999999</v>
      </c>
      <c r="J12">
        <v>213</v>
      </c>
      <c r="K12" s="10">
        <f t="shared" si="7"/>
        <v>0.5983146</v>
      </c>
      <c r="L12">
        <v>0.9046</v>
      </c>
      <c r="M12">
        <v>0.3415393568</v>
      </c>
      <c r="N12" t="s">
        <v>7</v>
      </c>
      <c r="O12" s="5">
        <f t="shared" si="2"/>
      </c>
      <c r="P12" s="5">
        <f t="shared" si="3"/>
        <v>0.07418060000000004</v>
      </c>
      <c r="Q12" s="10"/>
      <c r="R12">
        <v>474.7771</v>
      </c>
      <c r="S12">
        <v>537.6503</v>
      </c>
      <c r="T12">
        <v>608.8497</v>
      </c>
      <c r="V12">
        <v>598.3146</v>
      </c>
    </row>
    <row r="13" spans="1:22" ht="12.75">
      <c r="A13" t="s">
        <v>28</v>
      </c>
      <c r="B13" t="s">
        <v>7</v>
      </c>
      <c r="C13" t="s">
        <v>7</v>
      </c>
      <c r="D13" t="s">
        <v>29</v>
      </c>
      <c r="E13" t="s">
        <v>164</v>
      </c>
      <c r="F13">
        <v>7598</v>
      </c>
      <c r="G13" s="10">
        <f t="shared" si="4"/>
        <v>0.5067429</v>
      </c>
      <c r="H13" s="10">
        <f t="shared" si="5"/>
        <v>0.5211418</v>
      </c>
      <c r="I13" s="10">
        <f t="shared" si="6"/>
        <v>0.5359499</v>
      </c>
      <c r="J13">
        <v>4108</v>
      </c>
      <c r="K13" s="10">
        <f t="shared" si="7"/>
        <v>0.5406685999999999</v>
      </c>
      <c r="L13">
        <v>5.2928</v>
      </c>
      <c r="M13">
        <v>0.0214139642</v>
      </c>
      <c r="N13" t="s">
        <v>15</v>
      </c>
      <c r="O13" s="5">
        <f t="shared" si="2"/>
      </c>
      <c r="P13" s="5">
        <f t="shared" si="3"/>
        <v>0.1470804</v>
      </c>
      <c r="Q13" s="10"/>
      <c r="R13">
        <v>506.7429</v>
      </c>
      <c r="S13">
        <v>521.1418</v>
      </c>
      <c r="T13">
        <v>535.9499</v>
      </c>
      <c r="V13">
        <v>540.6686</v>
      </c>
    </row>
    <row r="14" spans="1:22" ht="12.75">
      <c r="A14" t="s">
        <v>7</v>
      </c>
      <c r="B14" t="s">
        <v>30</v>
      </c>
      <c r="C14" t="s">
        <v>7</v>
      </c>
      <c r="D14" t="s">
        <v>31</v>
      </c>
      <c r="E14" t="s">
        <v>164</v>
      </c>
      <c r="F14">
        <v>112076</v>
      </c>
      <c r="G14" s="10">
        <f t="shared" si="4"/>
        <v>0.6408203</v>
      </c>
      <c r="H14" s="10">
        <f t="shared" si="5"/>
        <v>0.6444098</v>
      </c>
      <c r="I14" s="10">
        <f t="shared" si="6"/>
        <v>0.6480194</v>
      </c>
      <c r="J14">
        <v>71728</v>
      </c>
      <c r="K14" s="10">
        <f t="shared" si="7"/>
        <v>0.6399942999999999</v>
      </c>
      <c r="L14">
        <v>14.1864</v>
      </c>
      <c r="M14">
        <v>0.0001655667</v>
      </c>
      <c r="N14" t="s">
        <v>15</v>
      </c>
      <c r="O14" s="5">
        <f t="shared" si="2"/>
      </c>
      <c r="P14" s="5">
        <f t="shared" si="3"/>
        <v>0.035010899999999956</v>
      </c>
      <c r="Q14" s="10"/>
      <c r="R14">
        <v>640.8203</v>
      </c>
      <c r="S14">
        <v>644.4098</v>
      </c>
      <c r="T14">
        <v>648.0194</v>
      </c>
      <c r="V14">
        <v>639.9943</v>
      </c>
    </row>
    <row r="15" spans="1:22" ht="12.75">
      <c r="A15" t="s">
        <v>7</v>
      </c>
      <c r="B15" t="s">
        <v>32</v>
      </c>
      <c r="C15" t="s">
        <v>7</v>
      </c>
      <c r="D15" t="s">
        <v>33</v>
      </c>
      <c r="E15" t="s">
        <v>164</v>
      </c>
      <c r="F15">
        <v>19954</v>
      </c>
      <c r="G15" s="10">
        <f t="shared" si="4"/>
        <v>0.5071008</v>
      </c>
      <c r="H15" s="10">
        <f t="shared" si="5"/>
        <v>0.5162464</v>
      </c>
      <c r="I15" s="10">
        <f t="shared" si="6"/>
        <v>0.525557</v>
      </c>
      <c r="J15">
        <v>11026</v>
      </c>
      <c r="K15" s="10">
        <f t="shared" si="7"/>
        <v>0.5525709000000001</v>
      </c>
      <c r="L15">
        <v>1.6641</v>
      </c>
      <c r="M15">
        <v>0.197052246</v>
      </c>
      <c r="N15" t="s">
        <v>7</v>
      </c>
      <c r="O15" s="5">
        <f t="shared" si="2"/>
      </c>
      <c r="P15" s="5">
        <f t="shared" si="3"/>
        <v>0.15747329999999993</v>
      </c>
      <c r="Q15" s="10"/>
      <c r="R15">
        <v>507.1008</v>
      </c>
      <c r="S15">
        <v>516.2464</v>
      </c>
      <c r="T15">
        <v>525.557</v>
      </c>
      <c r="V15">
        <v>552.5709</v>
      </c>
    </row>
    <row r="16" spans="1:22" ht="12.75">
      <c r="A16" t="s">
        <v>7</v>
      </c>
      <c r="B16" t="s">
        <v>34</v>
      </c>
      <c r="C16" t="s">
        <v>7</v>
      </c>
      <c r="D16" t="s">
        <v>35</v>
      </c>
      <c r="E16" t="s">
        <v>164</v>
      </c>
      <c r="F16">
        <v>219995</v>
      </c>
      <c r="G16" s="10">
        <f t="shared" si="4"/>
        <v>0.7128252</v>
      </c>
      <c r="H16" s="10">
        <f t="shared" si="5"/>
        <v>0.7152372</v>
      </c>
      <c r="I16" s="10">
        <f t="shared" si="6"/>
        <v>0.7176574</v>
      </c>
      <c r="J16">
        <v>158079</v>
      </c>
      <c r="K16" s="10">
        <f t="shared" si="7"/>
        <v>0.7185572</v>
      </c>
      <c r="L16">
        <v>42.4616</v>
      </c>
      <c r="M16" s="1">
        <v>7.208467E-11</v>
      </c>
      <c r="N16" t="s">
        <v>15</v>
      </c>
      <c r="O16" s="5">
        <f t="shared" si="2"/>
        <v>0.02979490000000007</v>
      </c>
      <c r="P16" s="5">
        <f t="shared" si="3"/>
      </c>
      <c r="Q16" s="10"/>
      <c r="R16">
        <v>712.8252</v>
      </c>
      <c r="S16">
        <v>715.2372</v>
      </c>
      <c r="T16">
        <v>717.6574</v>
      </c>
      <c r="V16">
        <v>718.5572</v>
      </c>
    </row>
    <row r="17" spans="1:22" ht="12.75">
      <c r="A17" t="s">
        <v>7</v>
      </c>
      <c r="B17" t="s">
        <v>36</v>
      </c>
      <c r="C17" t="s">
        <v>7</v>
      </c>
      <c r="D17" t="s">
        <v>37</v>
      </c>
      <c r="E17" t="s">
        <v>164</v>
      </c>
      <c r="F17">
        <v>367663</v>
      </c>
      <c r="G17" s="10">
        <f t="shared" si="4"/>
        <v>0.6811020999999999</v>
      </c>
      <c r="H17" s="10">
        <f t="shared" si="5"/>
        <v>0.6830303</v>
      </c>
      <c r="I17" s="10">
        <f t="shared" si="6"/>
        <v>0.684964</v>
      </c>
      <c r="J17">
        <v>252036</v>
      </c>
      <c r="K17" s="10">
        <f t="shared" si="7"/>
        <v>0.6855082</v>
      </c>
      <c r="L17">
        <v>48.3348</v>
      </c>
      <c r="M17" s="1">
        <v>3.593126E-12</v>
      </c>
      <c r="N17" t="s">
        <v>15</v>
      </c>
      <c r="O17" s="5">
        <f t="shared" si="2"/>
      </c>
      <c r="P17" s="5">
        <f t="shared" si="3"/>
      </c>
      <c r="Q17" s="10"/>
      <c r="R17">
        <v>681.1021</v>
      </c>
      <c r="S17">
        <v>683.0303</v>
      </c>
      <c r="T17">
        <v>684.964</v>
      </c>
      <c r="V17">
        <v>685.5082</v>
      </c>
    </row>
    <row r="18" spans="1:22" ht="12.75">
      <c r="A18" t="s">
        <v>7</v>
      </c>
      <c r="B18" t="s">
        <v>7</v>
      </c>
      <c r="C18" t="s">
        <v>38</v>
      </c>
      <c r="D18" t="s">
        <v>39</v>
      </c>
      <c r="E18" t="s">
        <v>164</v>
      </c>
      <c r="F18">
        <v>4608</v>
      </c>
      <c r="G18" s="10">
        <f t="shared" si="4"/>
        <v>0.6644633999999999</v>
      </c>
      <c r="H18" s="10">
        <f t="shared" si="5"/>
        <v>0.683056</v>
      </c>
      <c r="I18" s="10">
        <f t="shared" si="6"/>
        <v>0.7021689</v>
      </c>
      <c r="J18">
        <v>3188</v>
      </c>
      <c r="K18" s="10">
        <f t="shared" si="7"/>
        <v>0.6918403</v>
      </c>
      <c r="L18">
        <v>25.593</v>
      </c>
      <c r="M18" s="1">
        <v>4.2156208E-07</v>
      </c>
      <c r="N18" t="s">
        <v>15</v>
      </c>
      <c r="O18" s="5">
        <f t="shared" si="2"/>
      </c>
      <c r="P18" s="5">
        <f t="shared" si="3"/>
      </c>
      <c r="Q18" s="10"/>
      <c r="R18">
        <v>664.4634</v>
      </c>
      <c r="S18">
        <v>683.056</v>
      </c>
      <c r="T18">
        <v>702.1689</v>
      </c>
      <c r="V18">
        <v>691.8403</v>
      </c>
    </row>
    <row r="19" spans="1:22" ht="12.75">
      <c r="A19" t="s">
        <v>7</v>
      </c>
      <c r="B19" t="s">
        <v>7</v>
      </c>
      <c r="C19" t="s">
        <v>40</v>
      </c>
      <c r="D19" t="s">
        <v>41</v>
      </c>
      <c r="E19" t="s">
        <v>164</v>
      </c>
      <c r="F19">
        <v>5851</v>
      </c>
      <c r="G19" s="10">
        <f t="shared" si="4"/>
        <v>0.6392968</v>
      </c>
      <c r="H19" s="10">
        <f t="shared" si="5"/>
        <v>0.656594</v>
      </c>
      <c r="I19" s="10">
        <f t="shared" si="6"/>
        <v>0.6743593</v>
      </c>
      <c r="J19">
        <v>3931</v>
      </c>
      <c r="K19" s="10">
        <f t="shared" si="7"/>
        <v>0.671851</v>
      </c>
      <c r="L19">
        <v>0.7916</v>
      </c>
      <c r="M19">
        <v>0.373611157</v>
      </c>
      <c r="N19" t="s">
        <v>7</v>
      </c>
      <c r="O19" s="5">
        <f t="shared" si="2"/>
      </c>
      <c r="P19" s="5">
        <f t="shared" si="3"/>
        <v>0.008670999999999984</v>
      </c>
      <c r="Q19" s="10"/>
      <c r="R19">
        <v>639.2968</v>
      </c>
      <c r="S19">
        <v>656.594</v>
      </c>
      <c r="T19">
        <v>674.3593</v>
      </c>
      <c r="V19">
        <v>671.851</v>
      </c>
    </row>
    <row r="20" spans="1:22" ht="12.75">
      <c r="A20" t="s">
        <v>7</v>
      </c>
      <c r="B20" t="s">
        <v>7</v>
      </c>
      <c r="C20" t="s">
        <v>42</v>
      </c>
      <c r="D20" t="s">
        <v>43</v>
      </c>
      <c r="E20" t="s">
        <v>164</v>
      </c>
      <c r="F20">
        <v>3208</v>
      </c>
      <c r="G20" s="10">
        <f t="shared" si="4"/>
        <v>0.6526500999999999</v>
      </c>
      <c r="H20" s="10">
        <f t="shared" si="5"/>
        <v>0.6751662</v>
      </c>
      <c r="I20" s="10">
        <f t="shared" si="6"/>
        <v>0.6984591</v>
      </c>
      <c r="J20">
        <v>2192</v>
      </c>
      <c r="K20" s="10">
        <f t="shared" si="7"/>
        <v>0.6832918</v>
      </c>
      <c r="L20">
        <v>1.5504</v>
      </c>
      <c r="M20">
        <v>0.2130779811</v>
      </c>
      <c r="N20" t="s">
        <v>7</v>
      </c>
      <c r="O20" s="5">
        <f t="shared" si="2"/>
      </c>
      <c r="P20" s="5">
        <f t="shared" si="3"/>
      </c>
      <c r="Q20" s="10"/>
      <c r="R20">
        <v>652.6501</v>
      </c>
      <c r="S20">
        <v>675.1662</v>
      </c>
      <c r="T20">
        <v>698.4591</v>
      </c>
      <c r="V20">
        <v>683.2918</v>
      </c>
    </row>
    <row r="21" spans="1:22" ht="12.75">
      <c r="A21" t="s">
        <v>7</v>
      </c>
      <c r="B21" t="s">
        <v>7</v>
      </c>
      <c r="C21" t="s">
        <v>44</v>
      </c>
      <c r="D21" t="s">
        <v>45</v>
      </c>
      <c r="E21" t="s">
        <v>164</v>
      </c>
      <c r="F21">
        <v>1628</v>
      </c>
      <c r="G21" s="10">
        <f t="shared" si="4"/>
        <v>0.5183071</v>
      </c>
      <c r="H21" s="10">
        <f t="shared" si="5"/>
        <v>0.552217</v>
      </c>
      <c r="I21" s="10">
        <f t="shared" si="6"/>
        <v>0.5883455</v>
      </c>
      <c r="J21">
        <v>868</v>
      </c>
      <c r="K21" s="10">
        <f t="shared" si="7"/>
        <v>0.5331695</v>
      </c>
      <c r="L21">
        <v>2.6482</v>
      </c>
      <c r="M21">
        <v>0.1036644681</v>
      </c>
      <c r="N21" t="s">
        <v>7</v>
      </c>
      <c r="O21" s="5">
        <f t="shared" si="2"/>
      </c>
      <c r="P21" s="5">
        <f t="shared" si="3"/>
        <v>0.09468480000000001</v>
      </c>
      <c r="Q21" s="10"/>
      <c r="R21">
        <v>518.3071</v>
      </c>
      <c r="S21">
        <v>552.217</v>
      </c>
      <c r="T21">
        <v>588.3455</v>
      </c>
      <c r="V21">
        <v>533.1695</v>
      </c>
    </row>
    <row r="22" spans="1:22" ht="12.75">
      <c r="A22" t="s">
        <v>7</v>
      </c>
      <c r="B22" t="s">
        <v>7</v>
      </c>
      <c r="C22" t="s">
        <v>46</v>
      </c>
      <c r="D22" t="s">
        <v>47</v>
      </c>
      <c r="E22" t="s">
        <v>164</v>
      </c>
      <c r="F22">
        <v>2379</v>
      </c>
      <c r="G22" s="10">
        <f t="shared" si="4"/>
        <v>0.6048182000000001</v>
      </c>
      <c r="H22" s="10">
        <f t="shared" si="5"/>
        <v>0.6316029</v>
      </c>
      <c r="I22" s="10">
        <f t="shared" si="6"/>
        <v>0.6595738999999999</v>
      </c>
      <c r="J22">
        <v>1465</v>
      </c>
      <c r="K22" s="10">
        <f t="shared" si="7"/>
        <v>0.6158049999999999</v>
      </c>
      <c r="L22">
        <v>0.0015</v>
      </c>
      <c r="M22">
        <v>0.9696035787</v>
      </c>
      <c r="N22" t="s">
        <v>7</v>
      </c>
      <c r="O22" s="5">
        <f t="shared" si="2"/>
      </c>
      <c r="P22" s="5">
        <f t="shared" si="3"/>
        <v>0.023456400000000044</v>
      </c>
      <c r="Q22" s="10"/>
      <c r="R22">
        <v>604.8182</v>
      </c>
      <c r="S22">
        <v>631.6029</v>
      </c>
      <c r="T22">
        <v>659.5739</v>
      </c>
      <c r="V22">
        <v>615.805</v>
      </c>
    </row>
    <row r="23" spans="1:22" ht="12.75">
      <c r="A23" t="s">
        <v>7</v>
      </c>
      <c r="B23" t="s">
        <v>7</v>
      </c>
      <c r="C23" t="s">
        <v>48</v>
      </c>
      <c r="D23" t="s">
        <v>49</v>
      </c>
      <c r="E23" t="s">
        <v>164</v>
      </c>
      <c r="F23">
        <v>4477</v>
      </c>
      <c r="G23" s="10">
        <f t="shared" si="4"/>
        <v>0.596281</v>
      </c>
      <c r="H23" s="10">
        <f t="shared" si="5"/>
        <v>0.6161002999999999</v>
      </c>
      <c r="I23" s="10">
        <f t="shared" si="6"/>
        <v>0.6365784</v>
      </c>
      <c r="J23">
        <v>2713</v>
      </c>
      <c r="K23" s="10">
        <f t="shared" si="7"/>
        <v>0.6059862</v>
      </c>
      <c r="L23">
        <v>1.2525</v>
      </c>
      <c r="M23">
        <v>0.2630784575</v>
      </c>
      <c r="N23" t="s">
        <v>7</v>
      </c>
      <c r="O23" s="5">
        <f t="shared" si="2"/>
      </c>
      <c r="P23" s="5">
        <f t="shared" si="3"/>
        <v>0.04645189999999999</v>
      </c>
      <c r="Q23" s="10"/>
      <c r="R23">
        <v>596.281</v>
      </c>
      <c r="S23">
        <v>616.1003</v>
      </c>
      <c r="T23">
        <v>636.5784</v>
      </c>
      <c r="V23">
        <v>605.9862</v>
      </c>
    </row>
    <row r="24" spans="1:22" ht="12.75">
      <c r="A24" t="s">
        <v>7</v>
      </c>
      <c r="B24" t="s">
        <v>7</v>
      </c>
      <c r="C24" t="s">
        <v>50</v>
      </c>
      <c r="D24" t="s">
        <v>51</v>
      </c>
      <c r="E24" t="s">
        <v>164</v>
      </c>
      <c r="F24">
        <v>3585</v>
      </c>
      <c r="G24" s="10">
        <f t="shared" si="4"/>
        <v>0.6427073</v>
      </c>
      <c r="H24" s="10">
        <f t="shared" si="5"/>
        <v>0.6644165000000001</v>
      </c>
      <c r="I24" s="10">
        <f t="shared" si="6"/>
        <v>0.6868591000000001</v>
      </c>
      <c r="J24">
        <v>2333</v>
      </c>
      <c r="K24" s="10">
        <f t="shared" si="7"/>
        <v>0.6507671</v>
      </c>
      <c r="L24">
        <v>1.0361</v>
      </c>
      <c r="M24">
        <v>0.3087396536</v>
      </c>
      <c r="N24" t="s">
        <v>7</v>
      </c>
      <c r="O24" s="5">
        <f t="shared" si="2"/>
      </c>
      <c r="P24" s="5">
        <f t="shared" si="3"/>
      </c>
      <c r="Q24" s="10"/>
      <c r="R24">
        <v>642.7073</v>
      </c>
      <c r="S24">
        <v>664.4165</v>
      </c>
      <c r="T24">
        <v>686.8591</v>
      </c>
      <c r="V24">
        <v>650.7671</v>
      </c>
    </row>
    <row r="25" spans="1:22" ht="12.75">
      <c r="A25" t="s">
        <v>7</v>
      </c>
      <c r="B25" t="s">
        <v>7</v>
      </c>
      <c r="C25" t="s">
        <v>52</v>
      </c>
      <c r="D25" t="s">
        <v>53</v>
      </c>
      <c r="E25" t="s">
        <v>164</v>
      </c>
      <c r="F25">
        <v>6788</v>
      </c>
      <c r="G25" s="10">
        <f t="shared" si="4"/>
        <v>0.70947</v>
      </c>
      <c r="H25" s="10">
        <f t="shared" si="5"/>
        <v>0.7242822999999999</v>
      </c>
      <c r="I25" s="10">
        <f t="shared" si="6"/>
        <v>0.739404</v>
      </c>
      <c r="J25">
        <v>4926</v>
      </c>
      <c r="K25" s="10">
        <f t="shared" si="7"/>
        <v>0.7256924</v>
      </c>
      <c r="L25">
        <v>24.2841</v>
      </c>
      <c r="M25" s="1">
        <v>8.3123865E-07</v>
      </c>
      <c r="N25" t="s">
        <v>15</v>
      </c>
      <c r="O25" s="5">
        <f t="shared" si="2"/>
        <v>0.026439700000000066</v>
      </c>
      <c r="P25" s="5">
        <f t="shared" si="3"/>
      </c>
      <c r="Q25" s="10"/>
      <c r="R25">
        <v>709.47</v>
      </c>
      <c r="S25">
        <v>724.2823</v>
      </c>
      <c r="T25">
        <v>739.404</v>
      </c>
      <c r="V25">
        <v>725.6924</v>
      </c>
    </row>
    <row r="26" spans="1:22" ht="12.75">
      <c r="A26" t="s">
        <v>7</v>
      </c>
      <c r="B26" t="s">
        <v>7</v>
      </c>
      <c r="C26" t="s">
        <v>54</v>
      </c>
      <c r="D26" t="s">
        <v>55</v>
      </c>
      <c r="E26" t="s">
        <v>164</v>
      </c>
      <c r="F26">
        <v>2046</v>
      </c>
      <c r="G26" s="10">
        <f t="shared" si="4"/>
        <v>0.6949275</v>
      </c>
      <c r="H26" s="10">
        <f t="shared" si="5"/>
        <v>0.7222071999999999</v>
      </c>
      <c r="I26" s="10">
        <f t="shared" si="6"/>
        <v>0.7505578</v>
      </c>
      <c r="J26">
        <v>1508</v>
      </c>
      <c r="K26" s="10">
        <f t="shared" si="7"/>
        <v>0.7370479</v>
      </c>
      <c r="L26">
        <v>2.2699</v>
      </c>
      <c r="M26">
        <v>0.1319085187</v>
      </c>
      <c r="N26" t="s">
        <v>7</v>
      </c>
      <c r="O26" s="5">
        <f t="shared" si="2"/>
        <v>0.011897200000000052</v>
      </c>
      <c r="P26" s="5">
        <f t="shared" si="3"/>
      </c>
      <c r="Q26" s="10"/>
      <c r="R26">
        <v>694.9275</v>
      </c>
      <c r="S26">
        <v>722.2072</v>
      </c>
      <c r="T26">
        <v>750.5578</v>
      </c>
      <c r="V26">
        <v>737.0479</v>
      </c>
    </row>
    <row r="27" spans="1:22" ht="12.75">
      <c r="A27" t="s">
        <v>7</v>
      </c>
      <c r="B27" t="s">
        <v>7</v>
      </c>
      <c r="C27" t="s">
        <v>56</v>
      </c>
      <c r="D27" t="s">
        <v>57</v>
      </c>
      <c r="E27" t="s">
        <v>164</v>
      </c>
      <c r="F27">
        <v>6804</v>
      </c>
      <c r="G27" s="10">
        <f t="shared" si="4"/>
        <v>0.6767156999999999</v>
      </c>
      <c r="H27" s="10">
        <f t="shared" si="5"/>
        <v>0.6921019</v>
      </c>
      <c r="I27" s="10">
        <f t="shared" si="6"/>
        <v>0.7078381</v>
      </c>
      <c r="J27">
        <v>4769</v>
      </c>
      <c r="K27" s="10">
        <f t="shared" si="7"/>
        <v>0.7009112</v>
      </c>
      <c r="L27">
        <v>7.7647</v>
      </c>
      <c r="M27">
        <v>0.0053275987</v>
      </c>
      <c r="N27" t="s">
        <v>15</v>
      </c>
      <c r="O27" s="5">
        <f t="shared" si="2"/>
      </c>
      <c r="P27" s="5">
        <f t="shared" si="3"/>
      </c>
      <c r="Q27" s="10"/>
      <c r="R27">
        <v>676.7157</v>
      </c>
      <c r="S27">
        <v>692.1019</v>
      </c>
      <c r="T27">
        <v>707.8381</v>
      </c>
      <c r="V27">
        <v>700.9112</v>
      </c>
    </row>
    <row r="28" spans="1:22" ht="12.75">
      <c r="A28" t="s">
        <v>7</v>
      </c>
      <c r="B28" t="s">
        <v>7</v>
      </c>
      <c r="C28" t="s">
        <v>58</v>
      </c>
      <c r="D28" t="s">
        <v>59</v>
      </c>
      <c r="E28" t="s">
        <v>164</v>
      </c>
      <c r="F28">
        <v>3159</v>
      </c>
      <c r="G28" s="10">
        <f t="shared" si="4"/>
        <v>0.7032731999999999</v>
      </c>
      <c r="H28" s="10">
        <f t="shared" si="5"/>
        <v>0.7251291</v>
      </c>
      <c r="I28" s="10">
        <f t="shared" si="6"/>
        <v>0.7476640999999999</v>
      </c>
      <c r="J28">
        <v>2313</v>
      </c>
      <c r="K28" s="10">
        <f t="shared" si="7"/>
        <v>0.7321937000000001</v>
      </c>
      <c r="L28">
        <v>0.4972</v>
      </c>
      <c r="M28">
        <v>0.4807409204</v>
      </c>
      <c r="N28" t="s">
        <v>7</v>
      </c>
      <c r="O28" s="5">
        <f t="shared" si="2"/>
        <v>0.020242899999999953</v>
      </c>
      <c r="P28" s="5">
        <f t="shared" si="3"/>
      </c>
      <c r="Q28" s="10"/>
      <c r="R28">
        <v>703.2732</v>
      </c>
      <c r="S28">
        <v>725.1291</v>
      </c>
      <c r="T28">
        <v>747.6641</v>
      </c>
      <c r="V28">
        <v>732.1937</v>
      </c>
    </row>
    <row r="29" spans="1:22" ht="12.75">
      <c r="A29" t="s">
        <v>7</v>
      </c>
      <c r="B29" t="s">
        <v>7</v>
      </c>
      <c r="C29" t="s">
        <v>60</v>
      </c>
      <c r="D29" t="s">
        <v>61</v>
      </c>
      <c r="E29" t="s">
        <v>164</v>
      </c>
      <c r="F29">
        <v>5605</v>
      </c>
      <c r="G29" s="10">
        <f t="shared" si="4"/>
        <v>0.5508988</v>
      </c>
      <c r="H29" s="10">
        <f t="shared" si="5"/>
        <v>0.5688853</v>
      </c>
      <c r="I29" s="10">
        <f t="shared" si="6"/>
        <v>0.587459</v>
      </c>
      <c r="J29">
        <v>3234</v>
      </c>
      <c r="K29" s="10">
        <f t="shared" si="7"/>
        <v>0.5769848</v>
      </c>
      <c r="L29">
        <v>0.0407</v>
      </c>
      <c r="M29">
        <v>0.8401624162</v>
      </c>
      <c r="N29" t="s">
        <v>7</v>
      </c>
      <c r="O29" s="5">
        <f t="shared" si="2"/>
      </c>
      <c r="P29" s="5">
        <f t="shared" si="3"/>
        <v>0.09557130000000003</v>
      </c>
      <c r="Q29" s="10"/>
      <c r="R29">
        <v>550.8988</v>
      </c>
      <c r="S29">
        <v>568.8853</v>
      </c>
      <c r="T29">
        <v>587.459</v>
      </c>
      <c r="V29">
        <v>576.9848</v>
      </c>
    </row>
    <row r="30" spans="1:22" ht="12.75">
      <c r="A30" t="s">
        <v>7</v>
      </c>
      <c r="B30" t="s">
        <v>7</v>
      </c>
      <c r="C30" t="s">
        <v>62</v>
      </c>
      <c r="D30" t="s">
        <v>63</v>
      </c>
      <c r="E30" t="s">
        <v>164</v>
      </c>
      <c r="F30">
        <v>2059</v>
      </c>
      <c r="G30" s="10">
        <f t="shared" si="4"/>
        <v>0.5530529000000001</v>
      </c>
      <c r="H30" s="10">
        <f t="shared" si="5"/>
        <v>0.5821979</v>
      </c>
      <c r="I30" s="10">
        <f t="shared" si="6"/>
        <v>0.6128788</v>
      </c>
      <c r="J30">
        <v>1201</v>
      </c>
      <c r="K30" s="10">
        <f t="shared" si="7"/>
        <v>0.5832929</v>
      </c>
      <c r="L30">
        <v>6.1461</v>
      </c>
      <c r="M30">
        <v>0.0131705109</v>
      </c>
      <c r="N30" t="s">
        <v>15</v>
      </c>
      <c r="O30" s="5">
        <f t="shared" si="2"/>
      </c>
      <c r="P30" s="5">
        <f t="shared" si="3"/>
        <v>0.07015150000000003</v>
      </c>
      <c r="Q30" s="10"/>
      <c r="R30">
        <v>553.0529</v>
      </c>
      <c r="S30">
        <v>582.1979</v>
      </c>
      <c r="T30">
        <v>612.8788</v>
      </c>
      <c r="V30">
        <v>583.2929</v>
      </c>
    </row>
    <row r="31" spans="1:22" ht="12.75">
      <c r="A31" t="s">
        <v>7</v>
      </c>
      <c r="B31" t="s">
        <v>7</v>
      </c>
      <c r="C31" t="s">
        <v>64</v>
      </c>
      <c r="D31" t="s">
        <v>65</v>
      </c>
      <c r="E31" t="s">
        <v>164</v>
      </c>
      <c r="F31">
        <v>3118</v>
      </c>
      <c r="G31" s="10">
        <f t="shared" si="4"/>
        <v>0.598429</v>
      </c>
      <c r="H31" s="10">
        <f t="shared" si="5"/>
        <v>0.6218176999999999</v>
      </c>
      <c r="I31" s="10">
        <f t="shared" si="6"/>
        <v>0.6461204</v>
      </c>
      <c r="J31">
        <v>1902</v>
      </c>
      <c r="K31" s="10">
        <f t="shared" si="7"/>
        <v>0.6100064</v>
      </c>
      <c r="L31">
        <v>19.4833</v>
      </c>
      <c r="M31">
        <v>1.01484E-05</v>
      </c>
      <c r="N31" t="s">
        <v>15</v>
      </c>
      <c r="O31" s="5">
        <f t="shared" si="2"/>
      </c>
      <c r="P31" s="5">
        <f t="shared" si="3"/>
        <v>0.03690989999999994</v>
      </c>
      <c r="Q31" s="10"/>
      <c r="R31">
        <v>598.429</v>
      </c>
      <c r="S31">
        <v>621.8177</v>
      </c>
      <c r="T31">
        <v>646.1204</v>
      </c>
      <c r="V31">
        <v>610.0064</v>
      </c>
    </row>
    <row r="32" spans="1:22" ht="12.75">
      <c r="A32" t="s">
        <v>7</v>
      </c>
      <c r="B32" t="s">
        <v>7</v>
      </c>
      <c r="C32" t="s">
        <v>66</v>
      </c>
      <c r="D32" t="s">
        <v>67</v>
      </c>
      <c r="E32" t="s">
        <v>164</v>
      </c>
      <c r="F32">
        <v>2181</v>
      </c>
      <c r="G32" s="10">
        <f t="shared" si="4"/>
        <v>0.6050789999999999</v>
      </c>
      <c r="H32" s="10">
        <f t="shared" si="5"/>
        <v>0.6330935</v>
      </c>
      <c r="I32" s="10">
        <f t="shared" si="6"/>
        <v>0.6624051</v>
      </c>
      <c r="J32">
        <v>1372</v>
      </c>
      <c r="K32" s="10">
        <f t="shared" si="7"/>
        <v>0.6290692</v>
      </c>
      <c r="L32">
        <v>1.2082</v>
      </c>
      <c r="M32">
        <v>0.271692507</v>
      </c>
      <c r="N32" t="s">
        <v>7</v>
      </c>
      <c r="O32" s="5">
        <f t="shared" si="2"/>
      </c>
      <c r="P32" s="5">
        <f t="shared" si="3"/>
        <v>0.02062520000000001</v>
      </c>
      <c r="Q32" s="10"/>
      <c r="R32">
        <v>605.079</v>
      </c>
      <c r="S32">
        <v>633.0935</v>
      </c>
      <c r="T32">
        <v>662.4051</v>
      </c>
      <c r="V32">
        <v>629.0692</v>
      </c>
    </row>
    <row r="33" spans="1:22" ht="12.75">
      <c r="A33" t="s">
        <v>7</v>
      </c>
      <c r="B33" t="s">
        <v>7</v>
      </c>
      <c r="C33" t="s">
        <v>68</v>
      </c>
      <c r="D33" t="s">
        <v>212</v>
      </c>
      <c r="E33" t="s">
        <v>164</v>
      </c>
      <c r="F33">
        <v>2267</v>
      </c>
      <c r="G33" s="10">
        <f t="shared" si="4"/>
        <v>0.6585599999999999</v>
      </c>
      <c r="H33" s="10">
        <f t="shared" si="5"/>
        <v>0.6852833</v>
      </c>
      <c r="I33" s="10">
        <f t="shared" si="6"/>
        <v>0.713091</v>
      </c>
      <c r="J33">
        <v>1535</v>
      </c>
      <c r="K33" s="10">
        <f t="shared" si="7"/>
        <v>0.6771063</v>
      </c>
      <c r="L33">
        <v>1.1159</v>
      </c>
      <c r="M33">
        <v>0.2908048918</v>
      </c>
      <c r="N33" t="s">
        <v>7</v>
      </c>
      <c r="O33" s="5">
        <f t="shared" si="2"/>
      </c>
      <c r="P33" s="5">
        <f t="shared" si="3"/>
      </c>
      <c r="Q33" s="10"/>
      <c r="R33">
        <v>658.56</v>
      </c>
      <c r="S33">
        <v>685.2833</v>
      </c>
      <c r="T33">
        <v>713.091</v>
      </c>
      <c r="V33">
        <v>677.1063</v>
      </c>
    </row>
    <row r="34" spans="1:22" ht="12.75">
      <c r="A34" t="s">
        <v>7</v>
      </c>
      <c r="B34" t="s">
        <v>7</v>
      </c>
      <c r="C34" t="s">
        <v>69</v>
      </c>
      <c r="D34" t="s">
        <v>70</v>
      </c>
      <c r="E34" t="s">
        <v>164</v>
      </c>
      <c r="F34">
        <v>2868</v>
      </c>
      <c r="G34" s="10">
        <f t="shared" si="4"/>
        <v>0.5541478</v>
      </c>
      <c r="H34" s="10">
        <f t="shared" si="5"/>
        <v>0.5790937</v>
      </c>
      <c r="I34" s="10">
        <f t="shared" si="6"/>
        <v>0.6051625</v>
      </c>
      <c r="J34">
        <v>1668</v>
      </c>
      <c r="K34" s="10">
        <f t="shared" si="7"/>
        <v>0.58159</v>
      </c>
      <c r="L34">
        <v>1.3656</v>
      </c>
      <c r="M34">
        <v>0.2425687926</v>
      </c>
      <c r="N34" t="s">
        <v>7</v>
      </c>
      <c r="O34" s="5">
        <f t="shared" si="2"/>
      </c>
      <c r="P34" s="5">
        <f t="shared" si="3"/>
        <v>0.07786779999999993</v>
      </c>
      <c r="Q34" s="10"/>
      <c r="R34">
        <v>554.1478</v>
      </c>
      <c r="S34">
        <v>579.0937</v>
      </c>
      <c r="T34">
        <v>605.1625</v>
      </c>
      <c r="V34">
        <v>581.59</v>
      </c>
    </row>
    <row r="35" spans="1:22" ht="12.75">
      <c r="A35" t="s">
        <v>7</v>
      </c>
      <c r="B35" t="s">
        <v>7</v>
      </c>
      <c r="C35" t="s">
        <v>71</v>
      </c>
      <c r="D35" t="s">
        <v>72</v>
      </c>
      <c r="E35" t="s">
        <v>164</v>
      </c>
      <c r="F35">
        <v>6792</v>
      </c>
      <c r="G35" s="10">
        <f t="shared" si="4"/>
        <v>0.5666998</v>
      </c>
      <c r="H35" s="10">
        <f t="shared" si="5"/>
        <v>0.5826176000000001</v>
      </c>
      <c r="I35" s="10">
        <f t="shared" si="6"/>
        <v>0.5989825</v>
      </c>
      <c r="J35">
        <v>3964</v>
      </c>
      <c r="K35" s="10">
        <f t="shared" si="7"/>
        <v>0.5836278</v>
      </c>
      <c r="L35">
        <v>4.6063</v>
      </c>
      <c r="M35">
        <v>0.031853858</v>
      </c>
      <c r="N35" t="s">
        <v>15</v>
      </c>
      <c r="O35" s="5">
        <f t="shared" si="2"/>
      </c>
      <c r="P35" s="5">
        <f t="shared" si="3"/>
        <v>0.0840478</v>
      </c>
      <c r="Q35" s="10"/>
      <c r="R35">
        <v>566.6998</v>
      </c>
      <c r="S35">
        <v>582.6176</v>
      </c>
      <c r="T35">
        <v>598.9825</v>
      </c>
      <c r="V35">
        <v>583.6278</v>
      </c>
    </row>
    <row r="36" spans="1:22" ht="12.75">
      <c r="A36" t="s">
        <v>7</v>
      </c>
      <c r="B36" t="s">
        <v>7</v>
      </c>
      <c r="C36" t="s">
        <v>73</v>
      </c>
      <c r="D36" t="s">
        <v>74</v>
      </c>
      <c r="E36" t="s">
        <v>164</v>
      </c>
      <c r="F36">
        <v>3196</v>
      </c>
      <c r="G36" s="10">
        <f t="shared" si="4"/>
        <v>0.6863654</v>
      </c>
      <c r="H36" s="10">
        <f t="shared" si="5"/>
        <v>0.7083578</v>
      </c>
      <c r="I36" s="10">
        <f t="shared" si="6"/>
        <v>0.7310549</v>
      </c>
      <c r="J36">
        <v>2244</v>
      </c>
      <c r="K36" s="10">
        <f t="shared" si="7"/>
        <v>0.7021277</v>
      </c>
      <c r="L36">
        <v>0.3622</v>
      </c>
      <c r="M36">
        <v>0.5472683666</v>
      </c>
      <c r="N36" t="s">
        <v>7</v>
      </c>
      <c r="O36" s="5">
        <f t="shared" si="2"/>
        <v>0.0033351000000000353</v>
      </c>
      <c r="P36" s="5">
        <f t="shared" si="3"/>
      </c>
      <c r="Q36" s="10"/>
      <c r="R36">
        <v>686.3654</v>
      </c>
      <c r="S36">
        <v>708.3578</v>
      </c>
      <c r="T36">
        <v>731.0549</v>
      </c>
      <c r="V36">
        <v>702.1277</v>
      </c>
    </row>
    <row r="37" spans="1:22" ht="12.75">
      <c r="A37" t="s">
        <v>7</v>
      </c>
      <c r="B37" t="s">
        <v>7</v>
      </c>
      <c r="C37" t="s">
        <v>75</v>
      </c>
      <c r="D37" t="s">
        <v>76</v>
      </c>
      <c r="E37" t="s">
        <v>164</v>
      </c>
      <c r="F37">
        <v>2405</v>
      </c>
      <c r="G37" s="10">
        <f t="shared" si="4"/>
        <v>0.6266691</v>
      </c>
      <c r="H37" s="10">
        <f t="shared" si="5"/>
        <v>0.6528085</v>
      </c>
      <c r="I37" s="10">
        <f t="shared" si="6"/>
        <v>0.6800381999999999</v>
      </c>
      <c r="J37">
        <v>1517</v>
      </c>
      <c r="K37" s="10">
        <f t="shared" si="7"/>
        <v>0.6307691999999999</v>
      </c>
      <c r="L37">
        <v>0.6534</v>
      </c>
      <c r="M37">
        <v>0.4188876425</v>
      </c>
      <c r="N37" t="s">
        <v>7</v>
      </c>
      <c r="O37" s="5">
        <f t="shared" si="2"/>
      </c>
      <c r="P37" s="5">
        <f t="shared" si="3"/>
        <v>0.002992100000000053</v>
      </c>
      <c r="Q37" s="10"/>
      <c r="R37">
        <v>626.6691</v>
      </c>
      <c r="S37">
        <v>652.8085</v>
      </c>
      <c r="T37">
        <v>680.0382</v>
      </c>
      <c r="V37">
        <v>630.7692</v>
      </c>
    </row>
    <row r="38" spans="1:22" ht="12.75">
      <c r="A38" t="s">
        <v>7</v>
      </c>
      <c r="B38" t="s">
        <v>7</v>
      </c>
      <c r="C38" t="s">
        <v>77</v>
      </c>
      <c r="D38" t="s">
        <v>78</v>
      </c>
      <c r="E38" t="s">
        <v>164</v>
      </c>
      <c r="F38">
        <v>2921</v>
      </c>
      <c r="G38" s="10">
        <f t="shared" si="4"/>
        <v>0.5747648000000001</v>
      </c>
      <c r="H38" s="10">
        <f t="shared" si="5"/>
        <v>0.5985991</v>
      </c>
      <c r="I38" s="10">
        <f t="shared" si="6"/>
        <v>0.6234217</v>
      </c>
      <c r="J38">
        <v>1693</v>
      </c>
      <c r="K38" s="10">
        <f t="shared" si="7"/>
        <v>0.579596</v>
      </c>
      <c r="L38">
        <v>0.7695</v>
      </c>
      <c r="M38">
        <v>0.3803844985</v>
      </c>
      <c r="N38" t="s">
        <v>7</v>
      </c>
      <c r="O38" s="5">
        <f t="shared" si="2"/>
      </c>
      <c r="P38" s="5">
        <f t="shared" si="3"/>
        <v>0.05960860000000001</v>
      </c>
      <c r="Q38" s="10"/>
      <c r="R38">
        <v>574.7648</v>
      </c>
      <c r="S38">
        <v>598.5991</v>
      </c>
      <c r="T38">
        <v>623.4217</v>
      </c>
      <c r="V38">
        <v>579.596</v>
      </c>
    </row>
    <row r="39" spans="1:22" ht="12.75">
      <c r="A39" t="s">
        <v>7</v>
      </c>
      <c r="B39" t="s">
        <v>7</v>
      </c>
      <c r="C39" t="s">
        <v>79</v>
      </c>
      <c r="D39" t="s">
        <v>80</v>
      </c>
      <c r="E39" t="s">
        <v>164</v>
      </c>
      <c r="F39">
        <v>2567</v>
      </c>
      <c r="G39" s="10">
        <f t="shared" si="4"/>
        <v>0.5137038</v>
      </c>
      <c r="H39" s="10">
        <f t="shared" si="5"/>
        <v>0.5402369</v>
      </c>
      <c r="I39" s="10">
        <f t="shared" si="6"/>
        <v>0.5681403</v>
      </c>
      <c r="J39">
        <v>1355</v>
      </c>
      <c r="K39" s="10">
        <f t="shared" si="7"/>
        <v>0.5278535000000001</v>
      </c>
      <c r="L39">
        <v>2.233</v>
      </c>
      <c r="M39">
        <v>0.1350893457</v>
      </c>
      <c r="N39" t="s">
        <v>7</v>
      </c>
      <c r="O39" s="5">
        <f t="shared" si="2"/>
      </c>
      <c r="P39" s="5">
        <f t="shared" si="3"/>
        <v>0.11488999999999994</v>
      </c>
      <c r="Q39" s="10"/>
      <c r="R39">
        <v>513.7038</v>
      </c>
      <c r="S39">
        <v>540.2369</v>
      </c>
      <c r="T39">
        <v>568.1403</v>
      </c>
      <c r="V39">
        <v>527.8535</v>
      </c>
    </row>
    <row r="40" spans="1:22" ht="12.75">
      <c r="A40" t="s">
        <v>7</v>
      </c>
      <c r="B40" t="s">
        <v>7</v>
      </c>
      <c r="C40" s="1">
        <v>230000</v>
      </c>
      <c r="D40" t="s">
        <v>81</v>
      </c>
      <c r="E40" t="s">
        <v>164</v>
      </c>
      <c r="F40">
        <v>1790</v>
      </c>
      <c r="G40" s="10">
        <f t="shared" si="4"/>
        <v>0.5428200000000001</v>
      </c>
      <c r="H40" s="10">
        <f t="shared" si="5"/>
        <v>0.5748641999999999</v>
      </c>
      <c r="I40" s="10">
        <f t="shared" si="6"/>
        <v>0.6088</v>
      </c>
      <c r="J40">
        <v>1021</v>
      </c>
      <c r="K40" s="10">
        <f t="shared" si="7"/>
        <v>0.5703911</v>
      </c>
      <c r="L40">
        <v>2.5021</v>
      </c>
      <c r="M40">
        <v>0.1136944367</v>
      </c>
      <c r="N40" t="s">
        <v>7</v>
      </c>
      <c r="O40" s="5">
        <f t="shared" si="2"/>
      </c>
      <c r="P40" s="5">
        <f t="shared" si="3"/>
        <v>0.07423029999999997</v>
      </c>
      <c r="Q40" s="10"/>
      <c r="R40">
        <v>542.82</v>
      </c>
      <c r="S40">
        <v>574.8642</v>
      </c>
      <c r="T40">
        <v>608.8</v>
      </c>
      <c r="V40">
        <v>570.3911</v>
      </c>
    </row>
    <row r="41" spans="1:22" ht="12.75">
      <c r="A41" t="s">
        <v>7</v>
      </c>
      <c r="B41" t="s">
        <v>7</v>
      </c>
      <c r="C41" s="1">
        <v>240</v>
      </c>
      <c r="D41" t="s">
        <v>82</v>
      </c>
      <c r="E41" t="s">
        <v>164</v>
      </c>
      <c r="F41">
        <v>4595</v>
      </c>
      <c r="G41" s="10">
        <f t="shared" si="4"/>
        <v>0.6868909</v>
      </c>
      <c r="H41" s="10">
        <f t="shared" si="5"/>
        <v>0.705119</v>
      </c>
      <c r="I41" s="10">
        <f t="shared" si="6"/>
        <v>0.7238309</v>
      </c>
      <c r="J41">
        <v>3158</v>
      </c>
      <c r="K41" s="10">
        <f t="shared" si="7"/>
        <v>0.6872688</v>
      </c>
      <c r="L41">
        <v>2.7013</v>
      </c>
      <c r="M41">
        <v>0.1002648189</v>
      </c>
      <c r="N41" t="s">
        <v>7</v>
      </c>
      <c r="O41" s="5">
        <f t="shared" si="2"/>
        <v>0.003860599999999992</v>
      </c>
      <c r="P41" s="5">
        <f t="shared" si="3"/>
      </c>
      <c r="Q41" s="10"/>
      <c r="R41">
        <v>686.8909</v>
      </c>
      <c r="S41">
        <v>705.119</v>
      </c>
      <c r="T41">
        <v>723.8309</v>
      </c>
      <c r="V41">
        <v>687.2688</v>
      </c>
    </row>
    <row r="42" spans="1:22" ht="12.75">
      <c r="A42" t="s">
        <v>7</v>
      </c>
      <c r="B42" t="s">
        <v>7</v>
      </c>
      <c r="C42" s="1">
        <v>2500</v>
      </c>
      <c r="D42" t="s">
        <v>83</v>
      </c>
      <c r="E42" t="s">
        <v>164</v>
      </c>
      <c r="F42">
        <v>1980</v>
      </c>
      <c r="G42" s="10">
        <f t="shared" si="4"/>
        <v>0.6516217000000001</v>
      </c>
      <c r="H42" s="10">
        <f t="shared" si="5"/>
        <v>0.6797004</v>
      </c>
      <c r="I42" s="10">
        <f t="shared" si="6"/>
        <v>0.7089888999999999</v>
      </c>
      <c r="J42">
        <v>1352</v>
      </c>
      <c r="K42" s="10">
        <f t="shared" si="7"/>
        <v>0.6828283</v>
      </c>
      <c r="L42">
        <v>1.9599</v>
      </c>
      <c r="M42">
        <v>0.161528415</v>
      </c>
      <c r="N42" t="s">
        <v>7</v>
      </c>
      <c r="O42" s="5">
        <f t="shared" si="2"/>
      </c>
      <c r="P42" s="5">
        <f t="shared" si="3"/>
      </c>
      <c r="Q42" s="10"/>
      <c r="R42">
        <v>651.6217</v>
      </c>
      <c r="S42">
        <v>679.7004</v>
      </c>
      <c r="T42">
        <v>708.9889</v>
      </c>
      <c r="V42">
        <v>682.8283</v>
      </c>
    </row>
    <row r="43" spans="1:22" ht="12.75">
      <c r="A43" t="s">
        <v>7</v>
      </c>
      <c r="B43" t="s">
        <v>7</v>
      </c>
      <c r="C43" s="1">
        <v>26000</v>
      </c>
      <c r="D43" t="s">
        <v>84</v>
      </c>
      <c r="E43" t="s">
        <v>164</v>
      </c>
      <c r="F43">
        <v>4490</v>
      </c>
      <c r="G43" s="10">
        <f t="shared" si="4"/>
        <v>0.5385071</v>
      </c>
      <c r="H43" s="10">
        <f t="shared" si="5"/>
        <v>0.5587542</v>
      </c>
      <c r="I43" s="10">
        <f t="shared" si="6"/>
        <v>0.5797626</v>
      </c>
      <c r="J43">
        <v>2492</v>
      </c>
      <c r="K43" s="10">
        <f t="shared" si="7"/>
        <v>0.5550111000000001</v>
      </c>
      <c r="L43">
        <v>1.3323</v>
      </c>
      <c r="M43">
        <v>0.2484015575</v>
      </c>
      <c r="N43" t="s">
        <v>7</v>
      </c>
      <c r="O43" s="5">
        <f t="shared" si="2"/>
      </c>
      <c r="P43" s="5">
        <f t="shared" si="3"/>
        <v>0.10326769999999996</v>
      </c>
      <c r="Q43" s="10"/>
      <c r="R43">
        <v>538.5071</v>
      </c>
      <c r="S43">
        <v>558.7542</v>
      </c>
      <c r="T43">
        <v>579.7626</v>
      </c>
      <c r="V43">
        <v>555.0111</v>
      </c>
    </row>
    <row r="44" spans="1:22" ht="12.75">
      <c r="A44" t="s">
        <v>7</v>
      </c>
      <c r="B44" t="s">
        <v>7</v>
      </c>
      <c r="C44" t="s">
        <v>85</v>
      </c>
      <c r="D44" t="s">
        <v>86</v>
      </c>
      <c r="E44" t="s">
        <v>164</v>
      </c>
      <c r="F44">
        <v>5669</v>
      </c>
      <c r="G44" s="10">
        <f t="shared" si="4"/>
        <v>0.6655443</v>
      </c>
      <c r="H44" s="10">
        <f t="shared" si="5"/>
        <v>0.6821984999999999</v>
      </c>
      <c r="I44" s="10">
        <f t="shared" si="6"/>
        <v>0.6992695</v>
      </c>
      <c r="J44">
        <v>3852</v>
      </c>
      <c r="K44" s="10">
        <f t="shared" si="7"/>
        <v>0.6794849000000001</v>
      </c>
      <c r="L44">
        <v>4.262</v>
      </c>
      <c r="M44">
        <v>0.0389750381</v>
      </c>
      <c r="N44" t="s">
        <v>15</v>
      </c>
      <c r="O44" s="5">
        <f t="shared" si="2"/>
      </c>
      <c r="P44" s="5">
        <f t="shared" si="3"/>
      </c>
      <c r="Q44" s="10"/>
      <c r="R44">
        <v>665.5443</v>
      </c>
      <c r="S44">
        <v>682.1985</v>
      </c>
      <c r="T44">
        <v>699.2695</v>
      </c>
      <c r="V44">
        <v>679.4849</v>
      </c>
    </row>
    <row r="45" spans="1:22" ht="12.75">
      <c r="A45" t="s">
        <v>7</v>
      </c>
      <c r="B45" t="s">
        <v>7</v>
      </c>
      <c r="C45" t="s">
        <v>87</v>
      </c>
      <c r="D45" t="s">
        <v>88</v>
      </c>
      <c r="E45" t="s">
        <v>164</v>
      </c>
      <c r="F45">
        <v>9617</v>
      </c>
      <c r="G45" s="10">
        <f t="shared" si="4"/>
        <v>0.7155612</v>
      </c>
      <c r="H45" s="10">
        <f t="shared" si="5"/>
        <v>0.7276174</v>
      </c>
      <c r="I45" s="10">
        <f t="shared" si="6"/>
        <v>0.7398767</v>
      </c>
      <c r="J45">
        <v>6918</v>
      </c>
      <c r="K45" s="10">
        <f t="shared" si="7"/>
        <v>0.7193511</v>
      </c>
      <c r="L45">
        <v>0.5259</v>
      </c>
      <c r="M45">
        <v>0.4683159632</v>
      </c>
      <c r="N45" t="s">
        <v>7</v>
      </c>
      <c r="O45" s="5">
        <f t="shared" si="2"/>
        <v>0.03253090000000003</v>
      </c>
      <c r="P45" s="5">
        <f t="shared" si="3"/>
      </c>
      <c r="Q45" s="10"/>
      <c r="R45">
        <v>715.5612</v>
      </c>
      <c r="S45">
        <v>727.6174</v>
      </c>
      <c r="T45">
        <v>739.8767</v>
      </c>
      <c r="V45">
        <v>719.3511</v>
      </c>
    </row>
    <row r="46" spans="1:22" ht="12.75">
      <c r="A46" t="s">
        <v>7</v>
      </c>
      <c r="B46" t="s">
        <v>7</v>
      </c>
      <c r="C46" t="s">
        <v>89</v>
      </c>
      <c r="D46" t="s">
        <v>90</v>
      </c>
      <c r="E46" t="s">
        <v>164</v>
      </c>
      <c r="F46">
        <v>4943</v>
      </c>
      <c r="G46" s="10">
        <f t="shared" si="4"/>
        <v>0.6824869</v>
      </c>
      <c r="H46" s="10">
        <f t="shared" si="5"/>
        <v>0.7005443</v>
      </c>
      <c r="I46" s="10">
        <f t="shared" si="6"/>
        <v>0.7190793999999999</v>
      </c>
      <c r="J46">
        <v>3425</v>
      </c>
      <c r="K46" s="10">
        <f t="shared" si="7"/>
        <v>0.692899</v>
      </c>
      <c r="L46">
        <v>15.4462</v>
      </c>
      <c r="M46">
        <v>8.4889E-05</v>
      </c>
      <c r="N46" t="s">
        <v>15</v>
      </c>
      <c r="O46" s="5">
        <f t="shared" si="2"/>
      </c>
      <c r="P46" s="5">
        <f t="shared" si="3"/>
      </c>
      <c r="Q46" s="10"/>
      <c r="R46">
        <v>682.4869</v>
      </c>
      <c r="S46">
        <v>700.5443</v>
      </c>
      <c r="T46">
        <v>719.0794</v>
      </c>
      <c r="V46">
        <v>692.899</v>
      </c>
    </row>
    <row r="47" spans="1:22" ht="12.75">
      <c r="A47" t="s">
        <v>7</v>
      </c>
      <c r="B47" t="s">
        <v>7</v>
      </c>
      <c r="C47" t="s">
        <v>91</v>
      </c>
      <c r="D47" t="s">
        <v>92</v>
      </c>
      <c r="E47" t="s">
        <v>164</v>
      </c>
      <c r="F47">
        <v>2721</v>
      </c>
      <c r="G47" s="10">
        <f t="shared" si="4"/>
        <v>0.5477240000000001</v>
      </c>
      <c r="H47" s="10">
        <f t="shared" si="5"/>
        <v>0.5731135</v>
      </c>
      <c r="I47" s="10">
        <f t="shared" si="6"/>
        <v>0.5996798999999999</v>
      </c>
      <c r="J47">
        <v>1558</v>
      </c>
      <c r="K47" s="10">
        <f t="shared" si="7"/>
        <v>0.5725836000000001</v>
      </c>
      <c r="L47">
        <v>7.1749</v>
      </c>
      <c r="M47">
        <v>0.0073931711</v>
      </c>
      <c r="N47" t="s">
        <v>15</v>
      </c>
      <c r="O47" s="5">
        <f t="shared" si="2"/>
      </c>
      <c r="P47" s="5">
        <f t="shared" si="3"/>
        <v>0.08335040000000005</v>
      </c>
      <c r="Q47" s="10"/>
      <c r="R47">
        <v>547.724</v>
      </c>
      <c r="S47">
        <v>573.1135</v>
      </c>
      <c r="T47">
        <v>599.6799</v>
      </c>
      <c r="V47">
        <v>572.5836</v>
      </c>
    </row>
    <row r="48" spans="1:22" ht="12.75">
      <c r="A48" t="s">
        <v>7</v>
      </c>
      <c r="B48" t="s">
        <v>7</v>
      </c>
      <c r="C48" t="s">
        <v>93</v>
      </c>
      <c r="D48" t="s">
        <v>94</v>
      </c>
      <c r="E48" t="s">
        <v>164</v>
      </c>
      <c r="F48">
        <v>3702</v>
      </c>
      <c r="G48" s="10">
        <f t="shared" si="4"/>
        <v>0.6930831</v>
      </c>
      <c r="H48" s="10">
        <f t="shared" si="5"/>
        <v>0.7132292</v>
      </c>
      <c r="I48" s="10">
        <f t="shared" si="6"/>
        <v>0.7339609</v>
      </c>
      <c r="J48">
        <v>2644</v>
      </c>
      <c r="K48" s="10">
        <f t="shared" si="7"/>
        <v>0.7142084999999999</v>
      </c>
      <c r="L48">
        <v>11.5657</v>
      </c>
      <c r="M48">
        <v>0.0006718136</v>
      </c>
      <c r="N48" t="s">
        <v>15</v>
      </c>
      <c r="O48" s="5">
        <f t="shared" si="2"/>
        <v>0.010052799999999973</v>
      </c>
      <c r="P48" s="5">
        <f t="shared" si="3"/>
      </c>
      <c r="Q48" s="10"/>
      <c r="R48">
        <v>693.0831</v>
      </c>
      <c r="S48">
        <v>713.2292</v>
      </c>
      <c r="T48">
        <v>733.9609</v>
      </c>
      <c r="V48">
        <v>714.2085</v>
      </c>
    </row>
    <row r="49" spans="1:22" ht="12.75">
      <c r="A49" t="s">
        <v>7</v>
      </c>
      <c r="B49" t="s">
        <v>7</v>
      </c>
      <c r="C49" t="s">
        <v>95</v>
      </c>
      <c r="D49" t="s">
        <v>96</v>
      </c>
      <c r="E49" t="s">
        <v>164</v>
      </c>
      <c r="F49">
        <v>1888</v>
      </c>
      <c r="G49" s="10">
        <f t="shared" si="4"/>
        <v>0.6375424000000001</v>
      </c>
      <c r="H49" s="10">
        <f t="shared" si="5"/>
        <v>0.666876</v>
      </c>
      <c r="I49" s="10">
        <f t="shared" si="6"/>
        <v>0.6975593</v>
      </c>
      <c r="J49">
        <v>1211</v>
      </c>
      <c r="K49" s="10">
        <f t="shared" si="7"/>
        <v>0.6414194999999999</v>
      </c>
      <c r="L49">
        <v>0.0427</v>
      </c>
      <c r="M49">
        <v>0.8363292934</v>
      </c>
      <c r="N49" t="s">
        <v>7</v>
      </c>
      <c r="O49" s="5">
        <f t="shared" si="2"/>
      </c>
      <c r="P49" s="5">
        <f t="shared" si="3"/>
      </c>
      <c r="Q49" s="10"/>
      <c r="R49">
        <v>637.5424</v>
      </c>
      <c r="S49">
        <v>666.876</v>
      </c>
      <c r="T49">
        <v>697.5593</v>
      </c>
      <c r="V49">
        <v>641.4195</v>
      </c>
    </row>
    <row r="50" spans="1:22" ht="12.75">
      <c r="A50" t="s">
        <v>7</v>
      </c>
      <c r="B50" t="s">
        <v>7</v>
      </c>
      <c r="C50" t="s">
        <v>97</v>
      </c>
      <c r="D50" t="s">
        <v>98</v>
      </c>
      <c r="E50" t="s">
        <v>164</v>
      </c>
      <c r="F50">
        <v>2108</v>
      </c>
      <c r="G50" s="10">
        <f t="shared" si="4"/>
        <v>0.6224412</v>
      </c>
      <c r="H50" s="10">
        <f t="shared" si="5"/>
        <v>0.6501306</v>
      </c>
      <c r="I50" s="10">
        <f t="shared" si="6"/>
        <v>0.6790518</v>
      </c>
      <c r="J50">
        <v>1351</v>
      </c>
      <c r="K50" s="10">
        <f t="shared" si="7"/>
        <v>0.6408918</v>
      </c>
      <c r="L50">
        <v>5.1218</v>
      </c>
      <c r="M50">
        <v>0.0236273534</v>
      </c>
      <c r="N50" t="s">
        <v>15</v>
      </c>
      <c r="O50" s="5">
        <f t="shared" si="2"/>
      </c>
      <c r="P50" s="5">
        <f t="shared" si="3"/>
        <v>0.003978499999999996</v>
      </c>
      <c r="Q50" s="10"/>
      <c r="R50">
        <v>622.4412</v>
      </c>
      <c r="S50">
        <v>650.1306</v>
      </c>
      <c r="T50">
        <v>679.0518</v>
      </c>
      <c r="V50">
        <v>640.8918</v>
      </c>
    </row>
    <row r="51" spans="1:22" ht="12.75">
      <c r="A51" t="s">
        <v>7</v>
      </c>
      <c r="B51" t="s">
        <v>7</v>
      </c>
      <c r="C51" t="s">
        <v>99</v>
      </c>
      <c r="D51" t="s">
        <v>100</v>
      </c>
      <c r="E51" t="s">
        <v>164</v>
      </c>
      <c r="F51">
        <v>883</v>
      </c>
      <c r="G51" s="10">
        <f t="shared" si="4"/>
        <v>0.5490342</v>
      </c>
      <c r="H51" s="10">
        <f t="shared" si="5"/>
        <v>0.5930559</v>
      </c>
      <c r="I51" s="10">
        <f t="shared" si="6"/>
        <v>0.6406073999999999</v>
      </c>
      <c r="J51">
        <v>509</v>
      </c>
      <c r="K51" s="10">
        <f t="shared" si="7"/>
        <v>0.5764439</v>
      </c>
      <c r="L51">
        <v>1.3608</v>
      </c>
      <c r="M51">
        <v>0.2433979551</v>
      </c>
      <c r="N51" t="s">
        <v>7</v>
      </c>
      <c r="O51" s="5">
        <f t="shared" si="2"/>
      </c>
      <c r="P51" s="5">
        <f t="shared" si="3"/>
        <v>0.04242290000000004</v>
      </c>
      <c r="Q51" s="10"/>
      <c r="R51">
        <v>549.0342</v>
      </c>
      <c r="S51">
        <v>593.0559</v>
      </c>
      <c r="T51">
        <v>640.6074</v>
      </c>
      <c r="V51">
        <v>576.4439</v>
      </c>
    </row>
    <row r="52" spans="1:22" ht="12.75">
      <c r="A52" t="s">
        <v>7</v>
      </c>
      <c r="B52" t="s">
        <v>7</v>
      </c>
      <c r="C52" t="s">
        <v>101</v>
      </c>
      <c r="D52" t="s">
        <v>102</v>
      </c>
      <c r="E52" t="s">
        <v>164</v>
      </c>
      <c r="F52">
        <v>2105</v>
      </c>
      <c r="G52" s="10">
        <f t="shared" si="4"/>
        <v>0.5776958</v>
      </c>
      <c r="H52" s="10">
        <f t="shared" si="5"/>
        <v>0.6064661</v>
      </c>
      <c r="I52" s="10">
        <f t="shared" si="6"/>
        <v>0.6366693</v>
      </c>
      <c r="J52">
        <v>1282</v>
      </c>
      <c r="K52" s="10">
        <f t="shared" si="7"/>
        <v>0.6090261</v>
      </c>
      <c r="L52">
        <v>1.8773</v>
      </c>
      <c r="M52">
        <v>0.1706369315</v>
      </c>
      <c r="N52" t="s">
        <v>7</v>
      </c>
      <c r="O52" s="5">
        <f t="shared" si="2"/>
      </c>
      <c r="P52" s="5">
        <f t="shared" si="3"/>
        <v>0.046360999999999986</v>
      </c>
      <c r="Q52" s="10"/>
      <c r="R52">
        <v>577.6958</v>
      </c>
      <c r="S52">
        <v>606.4661</v>
      </c>
      <c r="T52">
        <v>636.6693</v>
      </c>
      <c r="V52">
        <v>609.0261</v>
      </c>
    </row>
    <row r="53" spans="1:22" ht="12.75">
      <c r="A53" t="s">
        <v>7</v>
      </c>
      <c r="B53" t="s">
        <v>7</v>
      </c>
      <c r="C53" t="s">
        <v>103</v>
      </c>
      <c r="D53" t="s">
        <v>104</v>
      </c>
      <c r="E53" t="s">
        <v>164</v>
      </c>
      <c r="F53">
        <v>711</v>
      </c>
      <c r="G53" s="10">
        <f t="shared" si="4"/>
        <v>0.2749647</v>
      </c>
      <c r="H53" s="10">
        <f t="shared" si="5"/>
        <v>0.32082499999999997</v>
      </c>
      <c r="I53" s="10">
        <f t="shared" si="6"/>
        <v>0.3743342</v>
      </c>
      <c r="J53">
        <v>267</v>
      </c>
      <c r="K53" s="10">
        <f t="shared" si="7"/>
        <v>0.3755274</v>
      </c>
      <c r="L53">
        <v>0.6552</v>
      </c>
      <c r="M53">
        <v>0.4182510795</v>
      </c>
      <c r="N53" t="s">
        <v>7</v>
      </c>
      <c r="O53" s="5">
        <f t="shared" si="2"/>
      </c>
      <c r="P53" s="5">
        <f t="shared" si="3"/>
        <v>0.3086961</v>
      </c>
      <c r="Q53" s="10"/>
      <c r="R53">
        <v>274.9647</v>
      </c>
      <c r="S53">
        <v>320.825</v>
      </c>
      <c r="T53">
        <v>374.3342</v>
      </c>
      <c r="V53">
        <v>375.5274</v>
      </c>
    </row>
    <row r="54" spans="1:22" ht="12.75">
      <c r="A54" t="s">
        <v>7</v>
      </c>
      <c r="B54" t="s">
        <v>7</v>
      </c>
      <c r="C54" t="s">
        <v>105</v>
      </c>
      <c r="D54" t="s">
        <v>106</v>
      </c>
      <c r="E54" t="s">
        <v>164</v>
      </c>
      <c r="F54">
        <v>4708</v>
      </c>
      <c r="G54" s="10">
        <f t="shared" si="4"/>
        <v>0.6985300999999999</v>
      </c>
      <c r="H54" s="10">
        <f t="shared" si="5"/>
        <v>0.718785</v>
      </c>
      <c r="I54" s="10">
        <f t="shared" si="6"/>
        <v>0.7396271000000001</v>
      </c>
      <c r="J54">
        <v>3539</v>
      </c>
      <c r="K54" s="10">
        <f t="shared" si="7"/>
        <v>0.7516992</v>
      </c>
      <c r="L54">
        <v>0.6059</v>
      </c>
      <c r="M54">
        <v>0.4363442014</v>
      </c>
      <c r="N54" t="s">
        <v>7</v>
      </c>
      <c r="O54" s="5">
        <f t="shared" si="2"/>
        <v>0.015499799999999953</v>
      </c>
      <c r="P54" s="5">
        <f t="shared" si="3"/>
      </c>
      <c r="Q54" s="10"/>
      <c r="R54">
        <v>698.5301</v>
      </c>
      <c r="S54">
        <v>718.785</v>
      </c>
      <c r="T54">
        <v>739.6271</v>
      </c>
      <c r="V54">
        <v>751.6992</v>
      </c>
    </row>
    <row r="55" spans="1:22" ht="12.75">
      <c r="A55" t="s">
        <v>7</v>
      </c>
      <c r="B55" t="s">
        <v>7</v>
      </c>
      <c r="C55" t="s">
        <v>107</v>
      </c>
      <c r="D55" t="s">
        <v>108</v>
      </c>
      <c r="E55" t="s">
        <v>164</v>
      </c>
      <c r="F55">
        <v>705</v>
      </c>
      <c r="G55" s="10">
        <f t="shared" si="4"/>
        <v>0.2885505</v>
      </c>
      <c r="H55" s="10">
        <f t="shared" si="5"/>
        <v>0.332558</v>
      </c>
      <c r="I55" s="10">
        <f t="shared" si="6"/>
        <v>0.3832772</v>
      </c>
      <c r="J55">
        <v>291</v>
      </c>
      <c r="K55" s="10">
        <f t="shared" si="7"/>
        <v>0.412766</v>
      </c>
      <c r="L55">
        <v>2.0985</v>
      </c>
      <c r="M55">
        <v>0.1474467551</v>
      </c>
      <c r="N55" t="s">
        <v>7</v>
      </c>
      <c r="O55" s="5">
        <f t="shared" si="2"/>
      </c>
      <c r="P55" s="5">
        <f t="shared" si="3"/>
        <v>0.2997531</v>
      </c>
      <c r="Q55" s="10"/>
      <c r="R55">
        <v>288.5505</v>
      </c>
      <c r="S55">
        <v>332.558</v>
      </c>
      <c r="T55">
        <v>383.2772</v>
      </c>
      <c r="V55">
        <v>412.766</v>
      </c>
    </row>
    <row r="56" spans="1:22" ht="12.75">
      <c r="A56" t="s">
        <v>7</v>
      </c>
      <c r="B56" t="s">
        <v>7</v>
      </c>
      <c r="C56" t="s">
        <v>109</v>
      </c>
      <c r="D56" t="s">
        <v>110</v>
      </c>
      <c r="E56" t="s">
        <v>164</v>
      </c>
      <c r="F56">
        <v>843</v>
      </c>
      <c r="G56" s="10">
        <f t="shared" si="4"/>
        <v>0.46226069999999997</v>
      </c>
      <c r="H56" s="10">
        <f t="shared" si="5"/>
        <v>0.5089760999999999</v>
      </c>
      <c r="I56" s="10">
        <f t="shared" si="6"/>
        <v>0.5604124</v>
      </c>
      <c r="J56">
        <v>502</v>
      </c>
      <c r="K56" s="10">
        <f t="shared" si="7"/>
        <v>0.5954923</v>
      </c>
      <c r="L56">
        <v>11.1024</v>
      </c>
      <c r="M56">
        <v>0.0008621706</v>
      </c>
      <c r="N56" t="s">
        <v>15</v>
      </c>
      <c r="O56" s="5">
        <f t="shared" si="2"/>
      </c>
      <c r="P56" s="5">
        <f t="shared" si="3"/>
        <v>0.12261789999999995</v>
      </c>
      <c r="Q56" s="10"/>
      <c r="R56">
        <v>462.2607</v>
      </c>
      <c r="S56">
        <v>508.9761</v>
      </c>
      <c r="T56">
        <v>560.4124</v>
      </c>
      <c r="V56">
        <v>595.4923</v>
      </c>
    </row>
    <row r="57" spans="1:22" ht="12.75">
      <c r="A57" t="s">
        <v>7</v>
      </c>
      <c r="B57" t="s">
        <v>7</v>
      </c>
      <c r="C57" t="s">
        <v>111</v>
      </c>
      <c r="D57" t="s">
        <v>112</v>
      </c>
      <c r="E57" t="s">
        <v>164</v>
      </c>
      <c r="F57">
        <v>1028</v>
      </c>
      <c r="G57" s="10">
        <f t="shared" si="4"/>
        <v>0.3458633</v>
      </c>
      <c r="H57" s="10">
        <f t="shared" si="5"/>
        <v>0.3856596</v>
      </c>
      <c r="I57" s="10">
        <f t="shared" si="6"/>
        <v>0.430035</v>
      </c>
      <c r="J57">
        <v>447</v>
      </c>
      <c r="K57" s="10">
        <f t="shared" si="7"/>
        <v>0.4348249</v>
      </c>
      <c r="L57">
        <v>10.2881</v>
      </c>
      <c r="M57">
        <v>0.0013389029</v>
      </c>
      <c r="N57" t="s">
        <v>15</v>
      </c>
      <c r="O57" s="5">
        <f t="shared" si="2"/>
      </c>
      <c r="P57" s="5">
        <f t="shared" si="3"/>
        <v>0.2529953</v>
      </c>
      <c r="Q57" s="10"/>
      <c r="R57">
        <v>345.8633</v>
      </c>
      <c r="S57">
        <v>385.6596</v>
      </c>
      <c r="T57">
        <v>430.035</v>
      </c>
      <c r="V57">
        <v>434.8249</v>
      </c>
    </row>
    <row r="58" spans="1:22" ht="12.75">
      <c r="A58" t="s">
        <v>7</v>
      </c>
      <c r="B58" t="s">
        <v>7</v>
      </c>
      <c r="C58" t="s">
        <v>113</v>
      </c>
      <c r="D58" t="s">
        <v>114</v>
      </c>
      <c r="E58" t="s">
        <v>164</v>
      </c>
      <c r="F58">
        <v>1392</v>
      </c>
      <c r="G58" s="10">
        <f t="shared" si="4"/>
        <v>0.14742750000000002</v>
      </c>
      <c r="H58" s="10">
        <f t="shared" si="5"/>
        <v>0.1746768</v>
      </c>
      <c r="I58" s="10">
        <f t="shared" si="6"/>
        <v>0.2069627</v>
      </c>
      <c r="J58">
        <v>285</v>
      </c>
      <c r="K58" s="10">
        <f t="shared" si="7"/>
        <v>0.2047414</v>
      </c>
      <c r="L58">
        <v>3.4709</v>
      </c>
      <c r="M58">
        <v>0.0624591403</v>
      </c>
      <c r="N58" t="s">
        <v>7</v>
      </c>
      <c r="O58" s="5">
        <f t="shared" si="2"/>
      </c>
      <c r="P58" s="5">
        <f t="shared" si="3"/>
        <v>0.4760676</v>
      </c>
      <c r="Q58" s="10"/>
      <c r="R58">
        <v>147.4275</v>
      </c>
      <c r="S58">
        <v>174.6768</v>
      </c>
      <c r="T58">
        <v>206.9627</v>
      </c>
      <c r="V58">
        <v>204.7414</v>
      </c>
    </row>
    <row r="59" spans="1:22" ht="12.75">
      <c r="A59" t="s">
        <v>7</v>
      </c>
      <c r="B59" t="s">
        <v>7</v>
      </c>
      <c r="C59" t="s">
        <v>115</v>
      </c>
      <c r="D59" t="s">
        <v>116</v>
      </c>
      <c r="E59" t="s">
        <v>164</v>
      </c>
      <c r="F59">
        <v>367</v>
      </c>
      <c r="G59" s="10">
        <f t="shared" si="4"/>
        <v>0.3122351</v>
      </c>
      <c r="H59" s="10">
        <f t="shared" si="5"/>
        <v>0.3742353</v>
      </c>
      <c r="I59" s="10">
        <f t="shared" si="6"/>
        <v>0.44854689999999997</v>
      </c>
      <c r="J59">
        <v>161</v>
      </c>
      <c r="K59" s="10">
        <f t="shared" si="7"/>
        <v>0.4386921</v>
      </c>
      <c r="L59">
        <v>39.538</v>
      </c>
      <c r="M59" s="1">
        <v>3.217394E-10</v>
      </c>
      <c r="N59" t="s">
        <v>15</v>
      </c>
      <c r="O59" s="5">
        <f t="shared" si="2"/>
      </c>
      <c r="P59" s="5">
        <f t="shared" si="3"/>
        <v>0.2344834</v>
      </c>
      <c r="Q59" s="10"/>
      <c r="R59">
        <v>312.2351</v>
      </c>
      <c r="S59">
        <v>374.2353</v>
      </c>
      <c r="T59">
        <v>448.5469</v>
      </c>
      <c r="V59">
        <v>438.6921</v>
      </c>
    </row>
    <row r="60" spans="1:22" ht="12.75">
      <c r="A60" t="s">
        <v>7</v>
      </c>
      <c r="B60" t="s">
        <v>7</v>
      </c>
      <c r="C60" t="s">
        <v>117</v>
      </c>
      <c r="D60" t="s">
        <v>118</v>
      </c>
      <c r="E60" t="s">
        <v>164</v>
      </c>
      <c r="F60">
        <v>518</v>
      </c>
      <c r="G60" s="10">
        <f t="shared" si="4"/>
        <v>0.6578413000000001</v>
      </c>
      <c r="H60" s="10">
        <f t="shared" si="5"/>
        <v>0.7214601</v>
      </c>
      <c r="I60" s="10">
        <f t="shared" si="6"/>
        <v>0.7912314</v>
      </c>
      <c r="J60">
        <v>397</v>
      </c>
      <c r="K60" s="10">
        <f t="shared" si="7"/>
        <v>0.7664093000000001</v>
      </c>
      <c r="L60">
        <v>0.3234</v>
      </c>
      <c r="M60">
        <v>0.5695828554</v>
      </c>
      <c r="N60" t="s">
        <v>7</v>
      </c>
      <c r="O60" s="5">
        <f t="shared" si="2"/>
      </c>
      <c r="P60" s="5">
        <f t="shared" si="3"/>
      </c>
      <c r="Q60" s="10"/>
      <c r="R60">
        <v>657.8413</v>
      </c>
      <c r="S60">
        <v>721.4601</v>
      </c>
      <c r="T60">
        <v>791.2314</v>
      </c>
      <c r="V60">
        <v>766.4093</v>
      </c>
    </row>
    <row r="61" spans="1:22" ht="12.75">
      <c r="A61" t="s">
        <v>7</v>
      </c>
      <c r="B61" t="s">
        <v>7</v>
      </c>
      <c r="C61" t="s">
        <v>119</v>
      </c>
      <c r="D61" t="s">
        <v>120</v>
      </c>
      <c r="E61" t="s">
        <v>164</v>
      </c>
      <c r="F61">
        <v>274</v>
      </c>
      <c r="G61" s="10">
        <f t="shared" si="4"/>
        <v>0.5722267000000001</v>
      </c>
      <c r="H61" s="10">
        <f t="shared" si="5"/>
        <v>0.6464647</v>
      </c>
      <c r="I61" s="10">
        <f t="shared" si="6"/>
        <v>0.7303341</v>
      </c>
      <c r="J61">
        <v>183</v>
      </c>
      <c r="K61" s="10">
        <f t="shared" si="7"/>
        <v>0.6678832</v>
      </c>
      <c r="L61">
        <v>0.9427</v>
      </c>
      <c r="M61">
        <v>0.3315803126</v>
      </c>
      <c r="N61" t="s">
        <v>7</v>
      </c>
      <c r="O61" s="5">
        <f t="shared" si="2"/>
      </c>
      <c r="P61" s="5">
        <f t="shared" si="3"/>
      </c>
      <c r="Q61" s="10"/>
      <c r="R61">
        <v>572.2267</v>
      </c>
      <c r="S61">
        <v>646.4647</v>
      </c>
      <c r="T61">
        <v>730.3341</v>
      </c>
      <c r="V61">
        <v>667.8832</v>
      </c>
    </row>
    <row r="62" spans="1:22" ht="12.75">
      <c r="A62" t="s">
        <v>7</v>
      </c>
      <c r="B62" t="s">
        <v>7</v>
      </c>
      <c r="C62" t="s">
        <v>121</v>
      </c>
      <c r="D62" t="s">
        <v>122</v>
      </c>
      <c r="E62" t="s">
        <v>164</v>
      </c>
      <c r="F62">
        <v>1059</v>
      </c>
      <c r="G62" s="10">
        <f t="shared" si="4"/>
        <v>0.243404</v>
      </c>
      <c r="H62" s="10">
        <f t="shared" si="5"/>
        <v>0.27927620000000003</v>
      </c>
      <c r="I62" s="10">
        <f t="shared" si="6"/>
        <v>0.320435</v>
      </c>
      <c r="J62">
        <v>341</v>
      </c>
      <c r="K62" s="10">
        <f t="shared" si="7"/>
        <v>0.32200189999999995</v>
      </c>
      <c r="L62">
        <v>3.3125</v>
      </c>
      <c r="M62">
        <v>0.068752733</v>
      </c>
      <c r="N62" t="s">
        <v>7</v>
      </c>
      <c r="O62" s="5">
        <f t="shared" si="2"/>
      </c>
      <c r="P62" s="5">
        <f t="shared" si="3"/>
        <v>0.36259529999999995</v>
      </c>
      <c r="Q62" s="10"/>
      <c r="R62">
        <v>243.404</v>
      </c>
      <c r="S62">
        <v>279.2762</v>
      </c>
      <c r="T62">
        <v>320.435</v>
      </c>
      <c r="V62">
        <v>322.0019</v>
      </c>
    </row>
    <row r="63" spans="1:22" ht="12.75">
      <c r="A63" t="s">
        <v>7</v>
      </c>
      <c r="B63" t="s">
        <v>7</v>
      </c>
      <c r="C63" t="s">
        <v>123</v>
      </c>
      <c r="D63" t="s">
        <v>124</v>
      </c>
      <c r="E63" t="s">
        <v>164</v>
      </c>
      <c r="F63">
        <v>660</v>
      </c>
      <c r="G63" s="10">
        <f t="shared" si="4"/>
        <v>0.36223930000000004</v>
      </c>
      <c r="H63" s="10">
        <f t="shared" si="5"/>
        <v>0.4129202</v>
      </c>
      <c r="I63" s="10">
        <f t="shared" si="6"/>
        <v>0.470692</v>
      </c>
      <c r="J63">
        <v>333</v>
      </c>
      <c r="K63" s="10">
        <f t="shared" si="7"/>
        <v>0.5045455</v>
      </c>
      <c r="L63">
        <v>0.5559</v>
      </c>
      <c r="M63">
        <v>0.4559123101</v>
      </c>
      <c r="N63" t="s">
        <v>7</v>
      </c>
      <c r="O63" s="5">
        <f t="shared" si="2"/>
      </c>
      <c r="P63" s="5">
        <f t="shared" si="3"/>
        <v>0.21233829999999998</v>
      </c>
      <c r="Q63" s="10"/>
      <c r="R63">
        <v>362.2393</v>
      </c>
      <c r="S63">
        <v>412.9202</v>
      </c>
      <c r="T63">
        <v>470.692</v>
      </c>
      <c r="V63">
        <v>504.5455</v>
      </c>
    </row>
    <row r="64" spans="1:22" ht="12.75">
      <c r="A64" t="s">
        <v>7</v>
      </c>
      <c r="B64" t="s">
        <v>7</v>
      </c>
      <c r="C64" t="s">
        <v>125</v>
      </c>
      <c r="D64" t="s">
        <v>126</v>
      </c>
      <c r="E64" t="s">
        <v>164</v>
      </c>
      <c r="F64">
        <v>446</v>
      </c>
      <c r="G64" s="10">
        <f t="shared" si="4"/>
        <v>0.3691124</v>
      </c>
      <c r="H64" s="10">
        <f t="shared" si="5"/>
        <v>0.43002229999999997</v>
      </c>
      <c r="I64" s="10">
        <f t="shared" si="6"/>
        <v>0.5009833</v>
      </c>
      <c r="J64">
        <v>226</v>
      </c>
      <c r="K64" s="10">
        <f t="shared" si="7"/>
        <v>0.5067265</v>
      </c>
      <c r="L64">
        <v>18.1595</v>
      </c>
      <c r="M64">
        <v>2.03154E-05</v>
      </c>
      <c r="N64" t="s">
        <v>15</v>
      </c>
      <c r="O64" s="5">
        <f t="shared" si="2"/>
      </c>
      <c r="P64" s="5">
        <f t="shared" si="3"/>
        <v>0.18204699999999996</v>
      </c>
      <c r="Q64" s="10"/>
      <c r="R64">
        <v>369.1124</v>
      </c>
      <c r="S64">
        <v>430.0223</v>
      </c>
      <c r="T64">
        <v>500.9833</v>
      </c>
      <c r="V64">
        <v>506.7265</v>
      </c>
    </row>
    <row r="65" spans="1:22" ht="12.75">
      <c r="A65" t="s">
        <v>7</v>
      </c>
      <c r="B65" t="s">
        <v>7</v>
      </c>
      <c r="C65" t="s">
        <v>127</v>
      </c>
      <c r="D65" t="s">
        <v>27</v>
      </c>
      <c r="E65" t="s">
        <v>164</v>
      </c>
      <c r="F65">
        <v>356</v>
      </c>
      <c r="G65" s="10">
        <f t="shared" si="4"/>
        <v>0.4695067</v>
      </c>
      <c r="H65" s="10">
        <f t="shared" si="5"/>
        <v>0.5376503</v>
      </c>
      <c r="I65" s="10">
        <f t="shared" si="6"/>
        <v>0.6156842</v>
      </c>
      <c r="J65">
        <v>213</v>
      </c>
      <c r="K65" s="10">
        <f t="shared" si="7"/>
        <v>0.5983146</v>
      </c>
      <c r="L65">
        <v>0.9046</v>
      </c>
      <c r="M65">
        <v>0.3415393568</v>
      </c>
      <c r="N65" t="s">
        <v>7</v>
      </c>
      <c r="O65" s="5">
        <f t="shared" si="2"/>
      </c>
      <c r="P65" s="5">
        <f t="shared" si="3"/>
        <v>0.06734609999999996</v>
      </c>
      <c r="Q65" s="10"/>
      <c r="R65">
        <v>469.5067</v>
      </c>
      <c r="S65">
        <v>537.6503</v>
      </c>
      <c r="T65">
        <v>615.6842</v>
      </c>
      <c r="V65">
        <v>598.3146</v>
      </c>
    </row>
    <row r="66" spans="1:22" ht="12.75">
      <c r="A66" t="s">
        <v>7</v>
      </c>
      <c r="B66" t="s">
        <v>7</v>
      </c>
      <c r="C66" t="s">
        <v>128</v>
      </c>
      <c r="D66" t="s">
        <v>129</v>
      </c>
      <c r="E66" t="s">
        <v>164</v>
      </c>
      <c r="F66">
        <v>2915</v>
      </c>
      <c r="G66" s="10">
        <f t="shared" si="4"/>
        <v>0.5282913</v>
      </c>
      <c r="H66" s="10">
        <f t="shared" si="5"/>
        <v>0.553277</v>
      </c>
      <c r="I66" s="10">
        <f t="shared" si="6"/>
        <v>0.5794444</v>
      </c>
      <c r="J66">
        <v>1622</v>
      </c>
      <c r="K66" s="10">
        <f t="shared" si="7"/>
        <v>0.5564321999999999</v>
      </c>
      <c r="L66">
        <v>6.916</v>
      </c>
      <c r="M66">
        <v>0.0085429769</v>
      </c>
      <c r="N66" t="s">
        <v>15</v>
      </c>
      <c r="O66" s="5">
        <f t="shared" si="2"/>
      </c>
      <c r="P66" s="5">
        <f t="shared" si="3"/>
        <v>0.10358590000000001</v>
      </c>
      <c r="Q66" s="10"/>
      <c r="R66">
        <v>528.2913</v>
      </c>
      <c r="S66">
        <v>553.277</v>
      </c>
      <c r="T66">
        <v>579.4444</v>
      </c>
      <c r="V66">
        <v>556.4322</v>
      </c>
    </row>
    <row r="67" spans="1:22" ht="12.75">
      <c r="A67" t="s">
        <v>7</v>
      </c>
      <c r="B67" t="s">
        <v>7</v>
      </c>
      <c r="C67" t="s">
        <v>130</v>
      </c>
      <c r="D67" t="s">
        <v>131</v>
      </c>
      <c r="E67" t="s">
        <v>164</v>
      </c>
      <c r="F67">
        <v>3437</v>
      </c>
      <c r="G67" s="10">
        <f t="shared" si="4"/>
        <v>0.5142901000000001</v>
      </c>
      <c r="H67" s="10">
        <f t="shared" si="5"/>
        <v>0.5371189000000001</v>
      </c>
      <c r="I67" s="10">
        <f t="shared" si="6"/>
        <v>0.5609611</v>
      </c>
      <c r="J67">
        <v>1948</v>
      </c>
      <c r="K67" s="10">
        <f t="shared" si="7"/>
        <v>0.5667732999999999</v>
      </c>
      <c r="L67">
        <v>6.3472</v>
      </c>
      <c r="M67">
        <v>0.0117569954</v>
      </c>
      <c r="N67" t="s">
        <v>15</v>
      </c>
      <c r="O67" s="5">
        <f t="shared" si="2"/>
      </c>
      <c r="P67" s="5">
        <f t="shared" si="3"/>
        <v>0.12206919999999999</v>
      </c>
      <c r="Q67" s="10"/>
      <c r="R67">
        <v>514.2901</v>
      </c>
      <c r="S67">
        <v>537.1189</v>
      </c>
      <c r="T67">
        <v>560.9611</v>
      </c>
      <c r="V67">
        <v>566.7733</v>
      </c>
    </row>
    <row r="68" spans="1:22" ht="12.75">
      <c r="A68" t="s">
        <v>7</v>
      </c>
      <c r="B68" t="s">
        <v>7</v>
      </c>
      <c r="C68" t="s">
        <v>132</v>
      </c>
      <c r="D68" t="s">
        <v>133</v>
      </c>
      <c r="E68" t="s">
        <v>164</v>
      </c>
      <c r="F68">
        <v>1246</v>
      </c>
      <c r="G68" s="10">
        <f t="shared" si="4"/>
        <v>0.34521749999999995</v>
      </c>
      <c r="H68" s="10">
        <f t="shared" si="5"/>
        <v>0.3827196</v>
      </c>
      <c r="I68" s="10">
        <f t="shared" si="6"/>
        <v>0.4242957</v>
      </c>
      <c r="J68">
        <v>538</v>
      </c>
      <c r="K68" s="10">
        <f t="shared" si="7"/>
        <v>0.4317817</v>
      </c>
      <c r="L68">
        <v>3.6664</v>
      </c>
      <c r="M68">
        <v>0.0555216295</v>
      </c>
      <c r="N68" t="s">
        <v>7</v>
      </c>
      <c r="O68" s="5">
        <f>IF(G68&gt;H$17,G68-H$17,"")</f>
      </c>
      <c r="P68" s="5">
        <f>IF(I68&lt;H$17,H$17-I68,"")</f>
        <v>0.2587346</v>
      </c>
      <c r="Q68" s="10"/>
      <c r="R68">
        <v>345.2175</v>
      </c>
      <c r="S68">
        <v>382.7196</v>
      </c>
      <c r="T68">
        <v>424.2957</v>
      </c>
      <c r="V68">
        <v>431.7817</v>
      </c>
    </row>
    <row r="69" spans="1:22" ht="12.75">
      <c r="A69" t="s">
        <v>6</v>
      </c>
      <c r="B69" t="s">
        <v>7</v>
      </c>
      <c r="C69" t="s">
        <v>7</v>
      </c>
      <c r="D69" t="s">
        <v>8</v>
      </c>
      <c r="E69" t="s">
        <v>165</v>
      </c>
      <c r="F69">
        <v>16351</v>
      </c>
      <c r="G69" s="10">
        <f t="shared" si="4"/>
        <v>0.6653022999999999</v>
      </c>
      <c r="H69" s="10">
        <f t="shared" si="5"/>
        <v>0.6745943</v>
      </c>
      <c r="I69" s="10">
        <f t="shared" si="6"/>
        <v>0.6840161</v>
      </c>
      <c r="J69">
        <v>11027</v>
      </c>
      <c r="K69" s="10">
        <f t="shared" si="7"/>
        <v>0.674393</v>
      </c>
      <c r="L69">
        <v>10.1847</v>
      </c>
      <c r="M69">
        <v>0.0014161335</v>
      </c>
      <c r="N69" t="s">
        <v>15</v>
      </c>
      <c r="O69" s="5">
        <f>IF(G69&gt;H$83,G69-H$83,"")</f>
      </c>
      <c r="P69" s="5">
        <f>IF(I69&lt;H$83,H$83-I69,"")</f>
        <v>0.006429000000000018</v>
      </c>
      <c r="Q69" s="10"/>
      <c r="R69">
        <v>665.3023</v>
      </c>
      <c r="S69">
        <v>674.5943</v>
      </c>
      <c r="T69">
        <v>684.0161</v>
      </c>
      <c r="V69">
        <v>674.393</v>
      </c>
    </row>
    <row r="70" spans="1:22" ht="12.75">
      <c r="A70" t="s">
        <v>9</v>
      </c>
      <c r="B70" t="s">
        <v>7</v>
      </c>
      <c r="C70" t="s">
        <v>7</v>
      </c>
      <c r="D70" t="s">
        <v>10</v>
      </c>
      <c r="E70" t="s">
        <v>165</v>
      </c>
      <c r="F70">
        <v>10300</v>
      </c>
      <c r="G70" s="10">
        <f t="shared" si="4"/>
        <v>0.6250229</v>
      </c>
      <c r="H70" s="10">
        <f t="shared" si="5"/>
        <v>0.6371363999999999</v>
      </c>
      <c r="I70" s="10">
        <f t="shared" si="6"/>
        <v>0.6494847</v>
      </c>
      <c r="J70">
        <v>6433</v>
      </c>
      <c r="K70" s="10">
        <f t="shared" si="7"/>
        <v>0.6245630999999999</v>
      </c>
      <c r="L70">
        <v>0.0094</v>
      </c>
      <c r="M70">
        <v>0.9229312772</v>
      </c>
      <c r="N70" t="s">
        <v>7</v>
      </c>
      <c r="O70" s="5">
        <f aca="true" t="shared" si="8" ref="O70:O133">IF(G70&gt;H$83,G70-H$83,"")</f>
      </c>
      <c r="P70" s="5">
        <f aca="true" t="shared" si="9" ref="P70:P133">IF(I70&lt;H$83,H$83-I70,"")</f>
        <v>0.04096040000000001</v>
      </c>
      <c r="Q70" s="10"/>
      <c r="R70">
        <v>625.0229</v>
      </c>
      <c r="S70">
        <v>637.1364</v>
      </c>
      <c r="T70">
        <v>649.4847</v>
      </c>
      <c r="V70">
        <v>624.5631</v>
      </c>
    </row>
    <row r="71" spans="1:22" ht="12.75">
      <c r="A71" t="s">
        <v>11</v>
      </c>
      <c r="B71" t="s">
        <v>7</v>
      </c>
      <c r="C71" t="s">
        <v>7</v>
      </c>
      <c r="D71" t="s">
        <v>12</v>
      </c>
      <c r="E71" t="s">
        <v>165</v>
      </c>
      <c r="F71">
        <v>15703</v>
      </c>
      <c r="G71" s="10">
        <f t="shared" si="4"/>
        <v>0.7304534</v>
      </c>
      <c r="H71" s="10">
        <f t="shared" si="5"/>
        <v>0.739328</v>
      </c>
      <c r="I71" s="10">
        <f t="shared" si="6"/>
        <v>0.7483103999999999</v>
      </c>
      <c r="J71">
        <v>11597</v>
      </c>
      <c r="K71" s="10">
        <f t="shared" si="7"/>
        <v>0.7385213</v>
      </c>
      <c r="L71">
        <v>32.7839</v>
      </c>
      <c r="M71" s="1">
        <v>1.0299673E-08</v>
      </c>
      <c r="N71" t="s">
        <v>15</v>
      </c>
      <c r="O71" s="5">
        <f t="shared" si="8"/>
        <v>0.0400083</v>
      </c>
      <c r="P71" s="5">
        <f t="shared" si="9"/>
      </c>
      <c r="Q71" s="10"/>
      <c r="R71">
        <v>730.4534</v>
      </c>
      <c r="S71">
        <v>739.328</v>
      </c>
      <c r="T71">
        <v>748.3104</v>
      </c>
      <c r="V71">
        <v>738.5213</v>
      </c>
    </row>
    <row r="72" spans="1:22" ht="12.75">
      <c r="A72" t="s">
        <v>13</v>
      </c>
      <c r="B72" t="s">
        <v>7</v>
      </c>
      <c r="C72" t="s">
        <v>7</v>
      </c>
      <c r="D72" t="s">
        <v>14</v>
      </c>
      <c r="E72" t="s">
        <v>165</v>
      </c>
      <c r="F72">
        <v>28917</v>
      </c>
      <c r="G72" s="10">
        <f aca="true" t="shared" si="10" ref="G72:G134">R72/1000</f>
        <v>0.6198148</v>
      </c>
      <c r="H72" s="10">
        <f aca="true" t="shared" si="11" ref="H72:H134">S72/1000</f>
        <v>0.6270077</v>
      </c>
      <c r="I72" s="10">
        <f aca="true" t="shared" si="12" ref="I72:I134">T72/1000</f>
        <v>0.6342841</v>
      </c>
      <c r="J72">
        <v>18065</v>
      </c>
      <c r="K72" s="10">
        <f t="shared" si="7"/>
        <v>0.624719</v>
      </c>
      <c r="L72">
        <v>13.1112</v>
      </c>
      <c r="M72">
        <v>0.0002935405</v>
      </c>
      <c r="N72" t="s">
        <v>15</v>
      </c>
      <c r="O72" s="5">
        <f t="shared" si="8"/>
      </c>
      <c r="P72" s="5">
        <f t="shared" si="9"/>
        <v>0.056161000000000016</v>
      </c>
      <c r="Q72" s="10"/>
      <c r="R72">
        <v>619.8148</v>
      </c>
      <c r="S72">
        <v>627.0077</v>
      </c>
      <c r="T72">
        <v>634.2841</v>
      </c>
      <c r="V72">
        <v>624.719</v>
      </c>
    </row>
    <row r="73" spans="1:22" ht="12.75">
      <c r="A73" t="s">
        <v>16</v>
      </c>
      <c r="B73" t="s">
        <v>7</v>
      </c>
      <c r="C73" t="s">
        <v>7</v>
      </c>
      <c r="D73" t="s">
        <v>17</v>
      </c>
      <c r="E73" t="s">
        <v>165</v>
      </c>
      <c r="F73">
        <v>11175</v>
      </c>
      <c r="G73" s="10">
        <f t="shared" si="10"/>
        <v>0.6246422</v>
      </c>
      <c r="H73" s="10">
        <f t="shared" si="11"/>
        <v>0.6362096</v>
      </c>
      <c r="I73" s="10">
        <f t="shared" si="12"/>
        <v>0.6479912000000001</v>
      </c>
      <c r="J73">
        <v>6977</v>
      </c>
      <c r="K73" s="10">
        <f aca="true" t="shared" si="13" ref="K73:K134">V73/1000</f>
        <v>0.62434</v>
      </c>
      <c r="L73">
        <v>1.6273</v>
      </c>
      <c r="M73">
        <v>0.2020801268</v>
      </c>
      <c r="N73" t="s">
        <v>7</v>
      </c>
      <c r="O73" s="5">
        <f t="shared" si="8"/>
      </c>
      <c r="P73" s="5">
        <f t="shared" si="9"/>
        <v>0.04245389999999993</v>
      </c>
      <c r="Q73" s="10"/>
      <c r="R73">
        <v>624.6422</v>
      </c>
      <c r="S73">
        <v>636.2096</v>
      </c>
      <c r="T73">
        <v>647.9912</v>
      </c>
      <c r="V73">
        <v>624.34</v>
      </c>
    </row>
    <row r="74" spans="1:22" ht="12.75">
      <c r="A74" t="s">
        <v>18</v>
      </c>
      <c r="B74" t="s">
        <v>7</v>
      </c>
      <c r="C74" t="s">
        <v>7</v>
      </c>
      <c r="D74" t="s">
        <v>19</v>
      </c>
      <c r="E74" t="s">
        <v>165</v>
      </c>
      <c r="F74">
        <v>12826</v>
      </c>
      <c r="G74" s="10">
        <f t="shared" si="10"/>
        <v>0.6125308</v>
      </c>
      <c r="H74" s="10">
        <f t="shared" si="11"/>
        <v>0.6234116000000001</v>
      </c>
      <c r="I74" s="10">
        <f t="shared" si="12"/>
        <v>0.6344856999999999</v>
      </c>
      <c r="J74">
        <v>7882</v>
      </c>
      <c r="K74" s="10">
        <f t="shared" si="13"/>
        <v>0.614533</v>
      </c>
      <c r="L74">
        <v>2.0518</v>
      </c>
      <c r="M74">
        <v>0.1520221097</v>
      </c>
      <c r="N74" t="s">
        <v>7</v>
      </c>
      <c r="O74" s="5">
        <f t="shared" si="8"/>
      </c>
      <c r="P74" s="5">
        <f t="shared" si="9"/>
        <v>0.055959400000000104</v>
      </c>
      <c r="Q74" s="10"/>
      <c r="R74">
        <v>612.5308</v>
      </c>
      <c r="S74">
        <v>623.4116</v>
      </c>
      <c r="T74">
        <v>634.4857</v>
      </c>
      <c r="V74">
        <v>614.533</v>
      </c>
    </row>
    <row r="75" spans="1:22" ht="12.75">
      <c r="A75" t="s">
        <v>20</v>
      </c>
      <c r="B75" t="s">
        <v>7</v>
      </c>
      <c r="C75" t="s">
        <v>7</v>
      </c>
      <c r="D75" t="s">
        <v>21</v>
      </c>
      <c r="E75" t="s">
        <v>165</v>
      </c>
      <c r="F75">
        <v>23732</v>
      </c>
      <c r="G75" s="10">
        <f t="shared" si="10"/>
        <v>0.6839240999999999</v>
      </c>
      <c r="H75" s="10">
        <f t="shared" si="11"/>
        <v>0.6915178</v>
      </c>
      <c r="I75" s="10">
        <f t="shared" si="12"/>
        <v>0.6991957999999999</v>
      </c>
      <c r="J75">
        <v>16177</v>
      </c>
      <c r="K75" s="10">
        <f t="shared" si="13"/>
        <v>0.6816535</v>
      </c>
      <c r="L75">
        <v>0.0821</v>
      </c>
      <c r="M75">
        <v>0.7745006382</v>
      </c>
      <c r="N75" t="s">
        <v>7</v>
      </c>
      <c r="O75" s="5">
        <f t="shared" si="8"/>
      </c>
      <c r="P75" s="5">
        <f t="shared" si="9"/>
      </c>
      <c r="Q75" s="10"/>
      <c r="R75">
        <v>683.9241</v>
      </c>
      <c r="S75">
        <v>691.5178</v>
      </c>
      <c r="T75">
        <v>699.1958</v>
      </c>
      <c r="V75">
        <v>681.6535</v>
      </c>
    </row>
    <row r="76" spans="1:22" ht="12.75">
      <c r="A76" t="s">
        <v>22</v>
      </c>
      <c r="B76" t="s">
        <v>7</v>
      </c>
      <c r="C76" t="s">
        <v>7</v>
      </c>
      <c r="D76" t="s">
        <v>23</v>
      </c>
      <c r="E76" t="s">
        <v>165</v>
      </c>
      <c r="F76">
        <v>12199</v>
      </c>
      <c r="G76" s="10">
        <f t="shared" si="10"/>
        <v>0.6493901</v>
      </c>
      <c r="H76" s="10">
        <f t="shared" si="11"/>
        <v>0.660298</v>
      </c>
      <c r="I76" s="10">
        <f t="shared" si="12"/>
        <v>0.671389</v>
      </c>
      <c r="J76">
        <v>7976</v>
      </c>
      <c r="K76" s="10">
        <f t="shared" si="13"/>
        <v>0.6538241</v>
      </c>
      <c r="L76">
        <v>8.8826</v>
      </c>
      <c r="M76">
        <v>0.0028790251</v>
      </c>
      <c r="N76" t="s">
        <v>15</v>
      </c>
      <c r="O76" s="5">
        <f t="shared" si="8"/>
      </c>
      <c r="P76" s="5">
        <f t="shared" si="9"/>
        <v>0.01905610000000002</v>
      </c>
      <c r="Q76" s="10"/>
      <c r="R76">
        <v>649.3901</v>
      </c>
      <c r="S76">
        <v>660.298</v>
      </c>
      <c r="T76">
        <v>671.389</v>
      </c>
      <c r="V76">
        <v>653.8241</v>
      </c>
    </row>
    <row r="77" spans="1:22" ht="12.75">
      <c r="A77" t="s">
        <v>24</v>
      </c>
      <c r="B77" t="s">
        <v>7</v>
      </c>
      <c r="C77" t="s">
        <v>7</v>
      </c>
      <c r="D77" t="s">
        <v>25</v>
      </c>
      <c r="E77" t="s">
        <v>165</v>
      </c>
      <c r="F77">
        <v>12580</v>
      </c>
      <c r="G77" s="10">
        <f t="shared" si="10"/>
        <v>0.4786199</v>
      </c>
      <c r="H77" s="10">
        <f t="shared" si="11"/>
        <v>0.4901934</v>
      </c>
      <c r="I77" s="10">
        <f t="shared" si="12"/>
        <v>0.5020467</v>
      </c>
      <c r="J77">
        <v>6481</v>
      </c>
      <c r="K77" s="10">
        <f t="shared" si="13"/>
        <v>0.5151828</v>
      </c>
      <c r="L77">
        <v>9.3847</v>
      </c>
      <c r="M77">
        <v>0.0021880738</v>
      </c>
      <c r="N77" t="s">
        <v>15</v>
      </c>
      <c r="O77" s="5">
        <f t="shared" si="8"/>
      </c>
      <c r="P77" s="5">
        <f t="shared" si="9"/>
        <v>0.18839840000000008</v>
      </c>
      <c r="Q77" s="10"/>
      <c r="R77">
        <v>478.6199</v>
      </c>
      <c r="S77">
        <v>490.1934</v>
      </c>
      <c r="T77">
        <v>502.0467</v>
      </c>
      <c r="V77">
        <v>515.1828</v>
      </c>
    </row>
    <row r="78" spans="1:22" ht="12.75">
      <c r="A78" t="s">
        <v>26</v>
      </c>
      <c r="B78" t="s">
        <v>7</v>
      </c>
      <c r="C78" t="s">
        <v>7</v>
      </c>
      <c r="D78" t="s">
        <v>27</v>
      </c>
      <c r="E78" t="s">
        <v>165</v>
      </c>
      <c r="F78">
        <v>343</v>
      </c>
      <c r="G78" s="10">
        <f t="shared" si="10"/>
        <v>0.4390577</v>
      </c>
      <c r="H78" s="10">
        <f t="shared" si="11"/>
        <v>0.5033659</v>
      </c>
      <c r="I78" s="10">
        <f t="shared" si="12"/>
        <v>0.5770933</v>
      </c>
      <c r="J78">
        <v>178</v>
      </c>
      <c r="K78" s="10">
        <f t="shared" si="13"/>
        <v>0.5189503999999999</v>
      </c>
      <c r="L78">
        <v>0.9046</v>
      </c>
      <c r="M78">
        <v>0.3415393568</v>
      </c>
      <c r="N78" t="s">
        <v>7</v>
      </c>
      <c r="O78" s="5">
        <f t="shared" si="8"/>
      </c>
      <c r="P78" s="5">
        <f t="shared" si="9"/>
        <v>0.1133518</v>
      </c>
      <c r="Q78" s="10"/>
      <c r="R78">
        <v>439.0577</v>
      </c>
      <c r="S78">
        <v>503.3659</v>
      </c>
      <c r="T78">
        <v>577.0933</v>
      </c>
      <c r="V78">
        <v>518.9504</v>
      </c>
    </row>
    <row r="79" spans="1:22" ht="12.75">
      <c r="A79" t="s">
        <v>28</v>
      </c>
      <c r="B79" t="s">
        <v>7</v>
      </c>
      <c r="C79" t="s">
        <v>7</v>
      </c>
      <c r="D79" t="s">
        <v>29</v>
      </c>
      <c r="E79" t="s">
        <v>165</v>
      </c>
      <c r="F79">
        <v>7651</v>
      </c>
      <c r="G79" s="10">
        <f t="shared" si="10"/>
        <v>0.5255212</v>
      </c>
      <c r="H79" s="10">
        <f t="shared" si="11"/>
        <v>0.5398915</v>
      </c>
      <c r="I79" s="10">
        <f t="shared" si="12"/>
        <v>0.5546546</v>
      </c>
      <c r="J79">
        <v>4191</v>
      </c>
      <c r="K79" s="10">
        <f t="shared" si="13"/>
        <v>0.5477715</v>
      </c>
      <c r="L79">
        <v>5.2928</v>
      </c>
      <c r="M79">
        <v>0.0214139642</v>
      </c>
      <c r="N79" t="s">
        <v>15</v>
      </c>
      <c r="O79" s="5">
        <f t="shared" si="8"/>
      </c>
      <c r="P79" s="5">
        <f t="shared" si="9"/>
        <v>0.13579050000000004</v>
      </c>
      <c r="Q79" s="10"/>
      <c r="R79">
        <v>525.5212</v>
      </c>
      <c r="S79">
        <v>539.8915</v>
      </c>
      <c r="T79">
        <v>554.6546</v>
      </c>
      <c r="V79">
        <v>547.7715</v>
      </c>
    </row>
    <row r="80" spans="1:22" ht="12.75">
      <c r="A80" t="s">
        <v>7</v>
      </c>
      <c r="B80" t="s">
        <v>30</v>
      </c>
      <c r="C80" t="s">
        <v>7</v>
      </c>
      <c r="D80" t="s">
        <v>31</v>
      </c>
      <c r="E80" t="s">
        <v>165</v>
      </c>
      <c r="F80">
        <v>115500</v>
      </c>
      <c r="G80" s="10">
        <f t="shared" si="10"/>
        <v>0.6483057</v>
      </c>
      <c r="H80" s="10">
        <f t="shared" si="11"/>
        <v>0.6518724</v>
      </c>
      <c r="I80" s="10">
        <f t="shared" si="12"/>
        <v>0.6554587000000001</v>
      </c>
      <c r="J80">
        <v>74537</v>
      </c>
      <c r="K80" s="10">
        <f t="shared" si="13"/>
        <v>0.645342</v>
      </c>
      <c r="L80">
        <v>14.1864</v>
      </c>
      <c r="M80">
        <v>0.0001655667</v>
      </c>
      <c r="N80" t="s">
        <v>15</v>
      </c>
      <c r="O80" s="5">
        <f t="shared" si="8"/>
      </c>
      <c r="P80" s="5">
        <f t="shared" si="9"/>
        <v>0.03498639999999997</v>
      </c>
      <c r="Q80" s="10"/>
      <c r="R80">
        <v>648.3057</v>
      </c>
      <c r="S80">
        <v>651.8724</v>
      </c>
      <c r="T80">
        <v>655.4587</v>
      </c>
      <c r="V80">
        <v>645.342</v>
      </c>
    </row>
    <row r="81" spans="1:22" ht="12.75">
      <c r="A81" t="s">
        <v>7</v>
      </c>
      <c r="B81" t="s">
        <v>32</v>
      </c>
      <c r="C81" t="s">
        <v>7</v>
      </c>
      <c r="D81" t="s">
        <v>33</v>
      </c>
      <c r="E81" t="s">
        <v>165</v>
      </c>
      <c r="F81">
        <v>20574</v>
      </c>
      <c r="G81" s="10">
        <f t="shared" si="10"/>
        <v>0.5008611000000001</v>
      </c>
      <c r="H81" s="10">
        <f t="shared" si="11"/>
        <v>0.5098185</v>
      </c>
      <c r="I81" s="10">
        <f t="shared" si="12"/>
        <v>0.5189361</v>
      </c>
      <c r="J81">
        <v>10850</v>
      </c>
      <c r="K81" s="10">
        <f t="shared" si="13"/>
        <v>0.5273646</v>
      </c>
      <c r="L81">
        <v>1.6641</v>
      </c>
      <c r="M81">
        <v>0.197052246</v>
      </c>
      <c r="N81" t="s">
        <v>7</v>
      </c>
      <c r="O81" s="5">
        <f t="shared" si="8"/>
      </c>
      <c r="P81" s="5">
        <f t="shared" si="9"/>
        <v>0.17150900000000002</v>
      </c>
      <c r="Q81" s="10"/>
      <c r="R81">
        <v>500.8611</v>
      </c>
      <c r="S81">
        <v>509.8185</v>
      </c>
      <c r="T81">
        <v>518.9361</v>
      </c>
      <c r="V81">
        <v>527.3646</v>
      </c>
    </row>
    <row r="82" spans="1:22" ht="12.75">
      <c r="A82" t="s">
        <v>7</v>
      </c>
      <c r="B82" t="s">
        <v>34</v>
      </c>
      <c r="C82" t="s">
        <v>7</v>
      </c>
      <c r="D82" t="s">
        <v>35</v>
      </c>
      <c r="E82" t="s">
        <v>165</v>
      </c>
      <c r="F82">
        <v>218440</v>
      </c>
      <c r="G82" s="10">
        <f t="shared" si="10"/>
        <v>0.7215339000000001</v>
      </c>
      <c r="H82" s="10">
        <f t="shared" si="11"/>
        <v>0.7239611</v>
      </c>
      <c r="I82" s="10">
        <f t="shared" si="12"/>
        <v>0.7263965</v>
      </c>
      <c r="J82">
        <v>157697</v>
      </c>
      <c r="K82" s="10">
        <f t="shared" si="13"/>
        <v>0.7219236</v>
      </c>
      <c r="L82">
        <v>42.4616</v>
      </c>
      <c r="M82" s="1">
        <v>7.208467E-11</v>
      </c>
      <c r="N82" t="s">
        <v>15</v>
      </c>
      <c r="O82" s="5">
        <f t="shared" si="8"/>
        <v>0.031088800000000028</v>
      </c>
      <c r="P82" s="5">
        <f t="shared" si="9"/>
      </c>
      <c r="Q82" s="10"/>
      <c r="R82">
        <v>721.5339</v>
      </c>
      <c r="S82">
        <v>723.9611</v>
      </c>
      <c r="T82">
        <v>726.3965</v>
      </c>
      <c r="V82">
        <v>721.9236</v>
      </c>
    </row>
    <row r="83" spans="1:22" ht="12.75">
      <c r="A83" t="s">
        <v>7</v>
      </c>
      <c r="B83" t="s">
        <v>36</v>
      </c>
      <c r="C83" t="s">
        <v>7</v>
      </c>
      <c r="D83" t="s">
        <v>37</v>
      </c>
      <c r="E83" t="s">
        <v>165</v>
      </c>
      <c r="F83">
        <v>370217</v>
      </c>
      <c r="G83" s="10">
        <f t="shared" si="10"/>
        <v>0.6885146</v>
      </c>
      <c r="H83" s="10">
        <f t="shared" si="11"/>
        <v>0.6904451</v>
      </c>
      <c r="I83" s="10">
        <f t="shared" si="12"/>
        <v>0.6923811</v>
      </c>
      <c r="J83">
        <v>254681</v>
      </c>
      <c r="K83" s="10">
        <f t="shared" si="13"/>
        <v>0.6879236</v>
      </c>
      <c r="L83">
        <v>48.3348</v>
      </c>
      <c r="M83" s="1">
        <v>3.593126E-12</v>
      </c>
      <c r="N83" t="s">
        <v>15</v>
      </c>
      <c r="O83" s="5">
        <f t="shared" si="8"/>
      </c>
      <c r="P83" s="5">
        <f t="shared" si="9"/>
      </c>
      <c r="Q83" s="10"/>
      <c r="R83">
        <v>688.5146</v>
      </c>
      <c r="S83">
        <v>690.4451</v>
      </c>
      <c r="T83">
        <v>692.3811</v>
      </c>
      <c r="V83">
        <v>687.9236</v>
      </c>
    </row>
    <row r="84" spans="1:22" ht="12.75">
      <c r="A84" t="s">
        <v>7</v>
      </c>
      <c r="B84" t="s">
        <v>7</v>
      </c>
      <c r="C84" t="s">
        <v>38</v>
      </c>
      <c r="D84" t="s">
        <v>39</v>
      </c>
      <c r="E84" t="s">
        <v>165</v>
      </c>
      <c r="F84">
        <v>4876</v>
      </c>
      <c r="G84" s="10">
        <f t="shared" si="10"/>
        <v>0.7137783</v>
      </c>
      <c r="H84" s="10">
        <f t="shared" si="11"/>
        <v>0.7312123</v>
      </c>
      <c r="I84" s="10">
        <f t="shared" si="12"/>
        <v>0.7490722</v>
      </c>
      <c r="J84">
        <v>3553</v>
      </c>
      <c r="K84" s="10">
        <f t="shared" si="13"/>
        <v>0.7286710000000001</v>
      </c>
      <c r="L84">
        <v>25.593</v>
      </c>
      <c r="M84" s="1">
        <v>4.2156208E-07</v>
      </c>
      <c r="N84" t="s">
        <v>15</v>
      </c>
      <c r="O84" s="5">
        <f t="shared" si="8"/>
        <v>0.023333199999999943</v>
      </c>
      <c r="P84" s="5">
        <f t="shared" si="9"/>
      </c>
      <c r="Q84" s="10"/>
      <c r="R84">
        <v>713.7783</v>
      </c>
      <c r="S84">
        <v>731.2123</v>
      </c>
      <c r="T84">
        <v>749.0722</v>
      </c>
      <c r="V84">
        <v>728.671</v>
      </c>
    </row>
    <row r="85" spans="1:22" ht="12.75">
      <c r="A85" t="s">
        <v>7</v>
      </c>
      <c r="B85" t="s">
        <v>7</v>
      </c>
      <c r="C85" t="s">
        <v>40</v>
      </c>
      <c r="D85" t="s">
        <v>41</v>
      </c>
      <c r="E85" t="s">
        <v>165</v>
      </c>
      <c r="F85">
        <v>6519</v>
      </c>
      <c r="G85" s="10">
        <f t="shared" si="10"/>
        <v>0.6326025</v>
      </c>
      <c r="H85" s="10">
        <f t="shared" si="11"/>
        <v>0.6489874</v>
      </c>
      <c r="I85" s="10">
        <f t="shared" si="12"/>
        <v>0.6657966</v>
      </c>
      <c r="J85">
        <v>4252</v>
      </c>
      <c r="K85" s="10">
        <f t="shared" si="13"/>
        <v>0.6522473</v>
      </c>
      <c r="L85">
        <v>0.7916</v>
      </c>
      <c r="M85">
        <v>0.373611157</v>
      </c>
      <c r="N85" t="s">
        <v>7</v>
      </c>
      <c r="O85" s="5">
        <f t="shared" si="8"/>
      </c>
      <c r="P85" s="5">
        <f t="shared" si="9"/>
        <v>0.024648500000000073</v>
      </c>
      <c r="Q85" s="10"/>
      <c r="R85">
        <v>632.6025</v>
      </c>
      <c r="S85">
        <v>648.9874</v>
      </c>
      <c r="T85">
        <v>665.7966</v>
      </c>
      <c r="V85">
        <v>652.2473</v>
      </c>
    </row>
    <row r="86" spans="1:22" ht="12.75">
      <c r="A86" t="s">
        <v>7</v>
      </c>
      <c r="B86" t="s">
        <v>7</v>
      </c>
      <c r="C86" t="s">
        <v>42</v>
      </c>
      <c r="D86" t="s">
        <v>43</v>
      </c>
      <c r="E86" t="s">
        <v>165</v>
      </c>
      <c r="F86">
        <v>3295</v>
      </c>
      <c r="G86" s="10">
        <f t="shared" si="10"/>
        <v>0.6674486000000001</v>
      </c>
      <c r="H86" s="10">
        <f t="shared" si="11"/>
        <v>0.6895448</v>
      </c>
      <c r="I86" s="10">
        <f t="shared" si="12"/>
        <v>0.7123725</v>
      </c>
      <c r="J86">
        <v>2279</v>
      </c>
      <c r="K86" s="10">
        <f t="shared" si="13"/>
        <v>0.691654</v>
      </c>
      <c r="L86">
        <v>1.5504</v>
      </c>
      <c r="M86">
        <v>0.2130779811</v>
      </c>
      <c r="N86" t="s">
        <v>7</v>
      </c>
      <c r="O86" s="5">
        <f t="shared" si="8"/>
      </c>
      <c r="P86" s="5">
        <f t="shared" si="9"/>
      </c>
      <c r="Q86" s="10"/>
      <c r="R86">
        <v>667.4486</v>
      </c>
      <c r="S86">
        <v>689.5448</v>
      </c>
      <c r="T86">
        <v>712.3725</v>
      </c>
      <c r="V86">
        <v>691.654</v>
      </c>
    </row>
    <row r="87" spans="1:22" ht="12.75">
      <c r="A87" t="s">
        <v>7</v>
      </c>
      <c r="B87" t="s">
        <v>7</v>
      </c>
      <c r="C87" t="s">
        <v>44</v>
      </c>
      <c r="D87" t="s">
        <v>45</v>
      </c>
      <c r="E87" t="s">
        <v>165</v>
      </c>
      <c r="F87">
        <v>1661</v>
      </c>
      <c r="G87" s="10">
        <f t="shared" si="10"/>
        <v>0.5477593000000001</v>
      </c>
      <c r="H87" s="10">
        <f t="shared" si="11"/>
        <v>0.5816205999999999</v>
      </c>
      <c r="I87" s="10">
        <f t="shared" si="12"/>
        <v>0.6175752</v>
      </c>
      <c r="J87">
        <v>943</v>
      </c>
      <c r="K87" s="10">
        <f t="shared" si="13"/>
        <v>0.5677303</v>
      </c>
      <c r="L87">
        <v>2.6482</v>
      </c>
      <c r="M87">
        <v>0.1036644681</v>
      </c>
      <c r="N87" t="s">
        <v>7</v>
      </c>
      <c r="O87" s="5">
        <f t="shared" si="8"/>
      </c>
      <c r="P87" s="5">
        <f t="shared" si="9"/>
        <v>0.07286990000000004</v>
      </c>
      <c r="Q87" s="10"/>
      <c r="R87">
        <v>547.7593</v>
      </c>
      <c r="S87">
        <v>581.6206</v>
      </c>
      <c r="T87">
        <v>617.5752</v>
      </c>
      <c r="V87">
        <v>567.7303</v>
      </c>
    </row>
    <row r="88" spans="1:22" ht="12.75">
      <c r="A88" t="s">
        <v>7</v>
      </c>
      <c r="B88" t="s">
        <v>7</v>
      </c>
      <c r="C88" t="s">
        <v>46</v>
      </c>
      <c r="D88" t="s">
        <v>47</v>
      </c>
      <c r="E88" t="s">
        <v>165</v>
      </c>
      <c r="F88">
        <v>2346</v>
      </c>
      <c r="G88" s="10">
        <f t="shared" si="10"/>
        <v>0.6037174</v>
      </c>
      <c r="H88" s="10">
        <f t="shared" si="11"/>
        <v>0.631072</v>
      </c>
      <c r="I88" s="10">
        <f t="shared" si="12"/>
        <v>0.6596660000000001</v>
      </c>
      <c r="J88">
        <v>1446</v>
      </c>
      <c r="K88" s="10">
        <f t="shared" si="13"/>
        <v>0.6163683</v>
      </c>
      <c r="L88">
        <v>0.0015</v>
      </c>
      <c r="M88">
        <v>0.9696035787</v>
      </c>
      <c r="N88" t="s">
        <v>7</v>
      </c>
      <c r="O88" s="5">
        <f t="shared" si="8"/>
      </c>
      <c r="P88" s="5">
        <f t="shared" si="9"/>
        <v>0.030779099999999948</v>
      </c>
      <c r="Q88" s="10"/>
      <c r="R88">
        <v>603.7174</v>
      </c>
      <c r="S88">
        <v>631.072</v>
      </c>
      <c r="T88">
        <v>659.666</v>
      </c>
      <c r="V88">
        <v>616.3683</v>
      </c>
    </row>
    <row r="89" spans="1:22" ht="12.75">
      <c r="A89" t="s">
        <v>7</v>
      </c>
      <c r="B89" t="s">
        <v>7</v>
      </c>
      <c r="C89" t="s">
        <v>48</v>
      </c>
      <c r="D89" t="s">
        <v>49</v>
      </c>
      <c r="E89" t="s">
        <v>165</v>
      </c>
      <c r="F89">
        <v>4425</v>
      </c>
      <c r="G89" s="10">
        <f t="shared" si="10"/>
        <v>0.6075752999999999</v>
      </c>
      <c r="H89" s="10">
        <f t="shared" si="11"/>
        <v>0.6276335000000001</v>
      </c>
      <c r="I89" s="10">
        <f t="shared" si="12"/>
        <v>0.6483538999999999</v>
      </c>
      <c r="J89">
        <v>2730</v>
      </c>
      <c r="K89" s="10">
        <f t="shared" si="13"/>
        <v>0.6169492</v>
      </c>
      <c r="L89">
        <v>1.2525</v>
      </c>
      <c r="M89">
        <v>0.2630784575</v>
      </c>
      <c r="N89" t="s">
        <v>7</v>
      </c>
      <c r="O89" s="5">
        <f t="shared" si="8"/>
      </c>
      <c r="P89" s="5">
        <f t="shared" si="9"/>
        <v>0.042091200000000106</v>
      </c>
      <c r="Q89" s="10"/>
      <c r="R89">
        <v>607.5753</v>
      </c>
      <c r="S89">
        <v>627.6335</v>
      </c>
      <c r="T89">
        <v>648.3539</v>
      </c>
      <c r="V89">
        <v>616.9492</v>
      </c>
    </row>
    <row r="90" spans="1:22" ht="12.75">
      <c r="A90" t="s">
        <v>7</v>
      </c>
      <c r="B90" t="s">
        <v>7</v>
      </c>
      <c r="C90" t="s">
        <v>50</v>
      </c>
      <c r="D90" t="s">
        <v>51</v>
      </c>
      <c r="E90" t="s">
        <v>165</v>
      </c>
      <c r="F90">
        <v>3529</v>
      </c>
      <c r="G90" s="10">
        <f t="shared" si="10"/>
        <v>0.6308134</v>
      </c>
      <c r="H90" s="10">
        <f t="shared" si="11"/>
        <v>0.6530528000000001</v>
      </c>
      <c r="I90" s="10">
        <f t="shared" si="12"/>
        <v>0.6760764</v>
      </c>
      <c r="J90">
        <v>2257</v>
      </c>
      <c r="K90" s="10">
        <f t="shared" si="13"/>
        <v>0.6395579</v>
      </c>
      <c r="L90">
        <v>1.0361</v>
      </c>
      <c r="M90">
        <v>0.3087396536</v>
      </c>
      <c r="N90" t="s">
        <v>7</v>
      </c>
      <c r="O90" s="5">
        <f t="shared" si="8"/>
      </c>
      <c r="P90" s="5">
        <f t="shared" si="9"/>
        <v>0.014368700000000012</v>
      </c>
      <c r="Q90" s="10"/>
      <c r="R90">
        <v>630.8134</v>
      </c>
      <c r="S90">
        <v>653.0528</v>
      </c>
      <c r="T90">
        <v>676.0764</v>
      </c>
      <c r="V90">
        <v>639.5579</v>
      </c>
    </row>
    <row r="91" spans="1:22" ht="12.75">
      <c r="A91" t="s">
        <v>7</v>
      </c>
      <c r="B91" t="s">
        <v>7</v>
      </c>
      <c r="C91" t="s">
        <v>52</v>
      </c>
      <c r="D91" t="s">
        <v>53</v>
      </c>
      <c r="E91" t="s">
        <v>165</v>
      </c>
      <c r="F91">
        <v>7107</v>
      </c>
      <c r="G91" s="10">
        <f t="shared" si="10"/>
        <v>0.7473139</v>
      </c>
      <c r="H91" s="10">
        <f t="shared" si="11"/>
        <v>0.7612486</v>
      </c>
      <c r="I91" s="10">
        <f t="shared" si="12"/>
        <v>0.7754432</v>
      </c>
      <c r="J91">
        <v>5385</v>
      </c>
      <c r="K91" s="10">
        <f t="shared" si="13"/>
        <v>0.7577037</v>
      </c>
      <c r="L91">
        <v>24.2841</v>
      </c>
      <c r="M91" s="1">
        <v>8.3123865E-07</v>
      </c>
      <c r="N91" t="s">
        <v>15</v>
      </c>
      <c r="O91" s="5">
        <f t="shared" si="8"/>
        <v>0.05686879999999994</v>
      </c>
      <c r="P91" s="5">
        <f t="shared" si="9"/>
      </c>
      <c r="Q91" s="10"/>
      <c r="R91">
        <v>747.3139</v>
      </c>
      <c r="S91">
        <v>761.2486</v>
      </c>
      <c r="T91">
        <v>775.4432</v>
      </c>
      <c r="V91">
        <v>757.7037</v>
      </c>
    </row>
    <row r="92" spans="1:22" ht="12.75">
      <c r="A92" t="s">
        <v>7</v>
      </c>
      <c r="B92" t="s">
        <v>7</v>
      </c>
      <c r="C92" t="s">
        <v>54</v>
      </c>
      <c r="D92" t="s">
        <v>55</v>
      </c>
      <c r="E92" t="s">
        <v>165</v>
      </c>
      <c r="F92">
        <v>1864</v>
      </c>
      <c r="G92" s="10">
        <f t="shared" si="10"/>
        <v>0.7160579</v>
      </c>
      <c r="H92" s="10">
        <f t="shared" si="11"/>
        <v>0.7438149</v>
      </c>
      <c r="I92" s="10">
        <f t="shared" si="12"/>
        <v>0.7726478</v>
      </c>
      <c r="J92">
        <v>1388</v>
      </c>
      <c r="K92" s="10">
        <f t="shared" si="13"/>
        <v>0.7446352</v>
      </c>
      <c r="L92">
        <v>2.2699</v>
      </c>
      <c r="M92">
        <v>0.1319085187</v>
      </c>
      <c r="N92" t="s">
        <v>7</v>
      </c>
      <c r="O92" s="5">
        <f t="shared" si="8"/>
        <v>0.02561279999999999</v>
      </c>
      <c r="P92" s="5">
        <f t="shared" si="9"/>
      </c>
      <c r="Q92" s="10"/>
      <c r="R92">
        <v>716.0579</v>
      </c>
      <c r="S92">
        <v>743.8149</v>
      </c>
      <c r="T92">
        <v>772.6478</v>
      </c>
      <c r="V92">
        <v>744.6352</v>
      </c>
    </row>
    <row r="93" spans="1:22" ht="12.75">
      <c r="A93" t="s">
        <v>7</v>
      </c>
      <c r="B93" t="s">
        <v>7</v>
      </c>
      <c r="C93" t="s">
        <v>56</v>
      </c>
      <c r="D93" t="s">
        <v>57</v>
      </c>
      <c r="E93" t="s">
        <v>165</v>
      </c>
      <c r="F93">
        <v>6732</v>
      </c>
      <c r="G93" s="10">
        <f t="shared" si="10"/>
        <v>0.6989663</v>
      </c>
      <c r="H93" s="10">
        <f t="shared" si="11"/>
        <v>0.7141168999999999</v>
      </c>
      <c r="I93" s="10">
        <f t="shared" si="12"/>
        <v>0.729596</v>
      </c>
      <c r="J93">
        <v>4824</v>
      </c>
      <c r="K93" s="10">
        <f t="shared" si="13"/>
        <v>0.7165775</v>
      </c>
      <c r="L93">
        <v>7.7647</v>
      </c>
      <c r="M93">
        <v>0.0053275987</v>
      </c>
      <c r="N93" t="s">
        <v>15</v>
      </c>
      <c r="O93" s="5">
        <f t="shared" si="8"/>
        <v>0.008521200000000007</v>
      </c>
      <c r="P93" s="5">
        <f t="shared" si="9"/>
      </c>
      <c r="Q93" s="10"/>
      <c r="R93">
        <v>698.9663</v>
      </c>
      <c r="S93">
        <v>714.1169</v>
      </c>
      <c r="T93">
        <v>729.596</v>
      </c>
      <c r="V93">
        <v>716.5775</v>
      </c>
    </row>
    <row r="94" spans="1:22" ht="12.75">
      <c r="A94" t="s">
        <v>7</v>
      </c>
      <c r="B94" t="s">
        <v>7</v>
      </c>
      <c r="C94" t="s">
        <v>58</v>
      </c>
      <c r="D94" t="s">
        <v>59</v>
      </c>
      <c r="E94" t="s">
        <v>165</v>
      </c>
      <c r="F94">
        <v>3430</v>
      </c>
      <c r="G94" s="10">
        <f t="shared" si="10"/>
        <v>0.7120311</v>
      </c>
      <c r="H94" s="10">
        <f t="shared" si="11"/>
        <v>0.732869</v>
      </c>
      <c r="I94" s="10">
        <f t="shared" si="12"/>
        <v>0.7543167</v>
      </c>
      <c r="J94">
        <v>2505</v>
      </c>
      <c r="K94" s="10">
        <f t="shared" si="13"/>
        <v>0.7303206999999999</v>
      </c>
      <c r="L94">
        <v>0.4972</v>
      </c>
      <c r="M94">
        <v>0.4807409204</v>
      </c>
      <c r="N94" t="s">
        <v>7</v>
      </c>
      <c r="O94" s="5">
        <f t="shared" si="8"/>
        <v>0.021585999999999994</v>
      </c>
      <c r="P94" s="5">
        <f t="shared" si="9"/>
      </c>
      <c r="Q94" s="10"/>
      <c r="R94">
        <v>712.0311</v>
      </c>
      <c r="S94">
        <v>732.869</v>
      </c>
      <c r="T94">
        <v>754.3167</v>
      </c>
      <c r="V94">
        <v>730.3207</v>
      </c>
    </row>
    <row r="95" spans="1:22" ht="12.75">
      <c r="A95" t="s">
        <v>7</v>
      </c>
      <c r="B95" t="s">
        <v>7</v>
      </c>
      <c r="C95" t="s">
        <v>60</v>
      </c>
      <c r="D95" t="s">
        <v>61</v>
      </c>
      <c r="E95" t="s">
        <v>165</v>
      </c>
      <c r="F95">
        <v>5945</v>
      </c>
      <c r="G95" s="10">
        <f t="shared" si="10"/>
        <v>0.5494219</v>
      </c>
      <c r="H95" s="10">
        <f t="shared" si="11"/>
        <v>0.5670497</v>
      </c>
      <c r="I95" s="10">
        <f t="shared" si="12"/>
        <v>0.5852432</v>
      </c>
      <c r="J95">
        <v>3382</v>
      </c>
      <c r="K95" s="10">
        <f t="shared" si="13"/>
        <v>0.5688814</v>
      </c>
      <c r="L95">
        <v>0.0407</v>
      </c>
      <c r="M95">
        <v>0.8401624162</v>
      </c>
      <c r="N95" t="s">
        <v>7</v>
      </c>
      <c r="O95" s="5">
        <f t="shared" si="8"/>
      </c>
      <c r="P95" s="5">
        <f t="shared" si="9"/>
        <v>0.10520190000000007</v>
      </c>
      <c r="Q95" s="10"/>
      <c r="R95">
        <v>549.4219</v>
      </c>
      <c r="S95">
        <v>567.0497</v>
      </c>
      <c r="T95">
        <v>585.2432</v>
      </c>
      <c r="V95">
        <v>568.8814</v>
      </c>
    </row>
    <row r="96" spans="1:22" ht="12.75">
      <c r="A96" t="s">
        <v>7</v>
      </c>
      <c r="B96" t="s">
        <v>7</v>
      </c>
      <c r="C96" t="s">
        <v>62</v>
      </c>
      <c r="D96" t="s">
        <v>63</v>
      </c>
      <c r="E96" t="s">
        <v>165</v>
      </c>
      <c r="F96">
        <v>2220</v>
      </c>
      <c r="G96" s="10">
        <f t="shared" si="10"/>
        <v>0.5920493</v>
      </c>
      <c r="H96" s="10">
        <f t="shared" si="11"/>
        <v>0.6197259</v>
      </c>
      <c r="I96" s="10">
        <f t="shared" si="12"/>
        <v>0.6486963</v>
      </c>
      <c r="J96">
        <v>1371</v>
      </c>
      <c r="K96" s="10">
        <f t="shared" si="13"/>
        <v>0.6175676</v>
      </c>
      <c r="L96">
        <v>6.1461</v>
      </c>
      <c r="M96">
        <v>0.0131705109</v>
      </c>
      <c r="N96" t="s">
        <v>15</v>
      </c>
      <c r="O96" s="5">
        <f t="shared" si="8"/>
      </c>
      <c r="P96" s="5">
        <f t="shared" si="9"/>
        <v>0.04174880000000003</v>
      </c>
      <c r="Q96" s="10"/>
      <c r="R96">
        <v>592.0493</v>
      </c>
      <c r="S96">
        <v>619.7259</v>
      </c>
      <c r="T96">
        <v>648.6963</v>
      </c>
      <c r="V96">
        <v>617.5676</v>
      </c>
    </row>
    <row r="97" spans="1:22" ht="12.75">
      <c r="A97" t="s">
        <v>7</v>
      </c>
      <c r="B97" t="s">
        <v>7</v>
      </c>
      <c r="C97" t="s">
        <v>64</v>
      </c>
      <c r="D97" t="s">
        <v>65</v>
      </c>
      <c r="E97" t="s">
        <v>165</v>
      </c>
      <c r="F97">
        <v>3231</v>
      </c>
      <c r="G97" s="10">
        <f t="shared" si="10"/>
        <v>0.6535403</v>
      </c>
      <c r="H97" s="10">
        <f t="shared" si="11"/>
        <v>0.6761619</v>
      </c>
      <c r="I97" s="10">
        <f t="shared" si="12"/>
        <v>0.6995665</v>
      </c>
      <c r="J97">
        <v>2152</v>
      </c>
      <c r="K97" s="10">
        <f t="shared" si="13"/>
        <v>0.6660476999999999</v>
      </c>
      <c r="L97">
        <v>19.4833</v>
      </c>
      <c r="M97">
        <v>1.01484E-05</v>
      </c>
      <c r="N97" t="s">
        <v>15</v>
      </c>
      <c r="O97" s="5">
        <f t="shared" si="8"/>
      </c>
      <c r="P97" s="5">
        <f t="shared" si="9"/>
      </c>
      <c r="Q97" s="10"/>
      <c r="R97">
        <v>653.5403</v>
      </c>
      <c r="S97">
        <v>676.1619</v>
      </c>
      <c r="T97">
        <v>699.5665</v>
      </c>
      <c r="V97">
        <v>666.0477</v>
      </c>
    </row>
    <row r="98" spans="1:22" ht="12.75">
      <c r="A98" t="s">
        <v>7</v>
      </c>
      <c r="B98" t="s">
        <v>7</v>
      </c>
      <c r="C98" t="s">
        <v>66</v>
      </c>
      <c r="D98" t="s">
        <v>67</v>
      </c>
      <c r="E98" t="s">
        <v>165</v>
      </c>
      <c r="F98">
        <v>2126</v>
      </c>
      <c r="G98" s="10">
        <f t="shared" si="10"/>
        <v>0.6210363999999999</v>
      </c>
      <c r="H98" s="10">
        <f t="shared" si="11"/>
        <v>0.6492017</v>
      </c>
      <c r="I98" s="10">
        <f t="shared" si="12"/>
        <v>0.6786443000000001</v>
      </c>
      <c r="J98">
        <v>1370</v>
      </c>
      <c r="K98" s="10">
        <f t="shared" si="13"/>
        <v>0.6444026</v>
      </c>
      <c r="L98">
        <v>1.2082</v>
      </c>
      <c r="M98">
        <v>0.271692507</v>
      </c>
      <c r="N98" t="s">
        <v>7</v>
      </c>
      <c r="O98" s="5">
        <f t="shared" si="8"/>
      </c>
      <c r="P98" s="5">
        <f t="shared" si="9"/>
        <v>0.011800799999999945</v>
      </c>
      <c r="Q98" s="10"/>
      <c r="R98">
        <v>621.0364</v>
      </c>
      <c r="S98">
        <v>649.2017</v>
      </c>
      <c r="T98">
        <v>678.6443</v>
      </c>
      <c r="V98">
        <v>644.4026</v>
      </c>
    </row>
    <row r="99" spans="1:22" ht="12.75">
      <c r="A99" t="s">
        <v>7</v>
      </c>
      <c r="B99" t="s">
        <v>7</v>
      </c>
      <c r="C99" t="s">
        <v>68</v>
      </c>
      <c r="D99" t="s">
        <v>212</v>
      </c>
      <c r="E99" t="s">
        <v>165</v>
      </c>
      <c r="F99">
        <v>2232</v>
      </c>
      <c r="G99" s="10">
        <f t="shared" si="10"/>
        <v>0.6440522</v>
      </c>
      <c r="H99" s="10">
        <f t="shared" si="11"/>
        <v>0.6708936</v>
      </c>
      <c r="I99" s="10">
        <f t="shared" si="12"/>
        <v>0.6988537</v>
      </c>
      <c r="J99">
        <v>1468</v>
      </c>
      <c r="K99" s="10">
        <f t="shared" si="13"/>
        <v>0.6577061</v>
      </c>
      <c r="L99">
        <v>1.1159</v>
      </c>
      <c r="M99">
        <v>0.2908048918</v>
      </c>
      <c r="N99" t="s">
        <v>7</v>
      </c>
      <c r="O99" s="5">
        <f t="shared" si="8"/>
      </c>
      <c r="P99" s="5">
        <f t="shared" si="9"/>
      </c>
      <c r="Q99" s="10"/>
      <c r="R99">
        <v>644.0522</v>
      </c>
      <c r="S99">
        <v>670.8936</v>
      </c>
      <c r="T99">
        <v>698.8537</v>
      </c>
      <c r="V99">
        <v>657.7061</v>
      </c>
    </row>
    <row r="100" spans="1:22" ht="12.75">
      <c r="A100" t="s">
        <v>7</v>
      </c>
      <c r="B100" t="s">
        <v>7</v>
      </c>
      <c r="C100" t="s">
        <v>69</v>
      </c>
      <c r="D100" t="s">
        <v>70</v>
      </c>
      <c r="E100" t="s">
        <v>165</v>
      </c>
      <c r="F100">
        <v>2852</v>
      </c>
      <c r="G100" s="10">
        <f t="shared" si="10"/>
        <v>0.5692733</v>
      </c>
      <c r="H100" s="10">
        <f t="shared" si="11"/>
        <v>0.5943345000000001</v>
      </c>
      <c r="I100" s="10">
        <f t="shared" si="12"/>
        <v>0.620499</v>
      </c>
      <c r="J100">
        <v>1695</v>
      </c>
      <c r="K100" s="10">
        <f t="shared" si="13"/>
        <v>0.5943198</v>
      </c>
      <c r="L100">
        <v>1.3656</v>
      </c>
      <c r="M100">
        <v>0.2425687926</v>
      </c>
      <c r="N100" t="s">
        <v>7</v>
      </c>
      <c r="O100" s="5">
        <f t="shared" si="8"/>
      </c>
      <c r="P100" s="5">
        <f t="shared" si="9"/>
        <v>0.06994610000000001</v>
      </c>
      <c r="Q100" s="10"/>
      <c r="R100">
        <v>569.2733</v>
      </c>
      <c r="S100">
        <v>594.3345</v>
      </c>
      <c r="T100">
        <v>620.499</v>
      </c>
      <c r="V100">
        <v>594.3198</v>
      </c>
    </row>
    <row r="101" spans="1:22" ht="12.75">
      <c r="A101" t="s">
        <v>7</v>
      </c>
      <c r="B101" t="s">
        <v>7</v>
      </c>
      <c r="C101" t="s">
        <v>71</v>
      </c>
      <c r="D101" t="s">
        <v>72</v>
      </c>
      <c r="E101" t="s">
        <v>165</v>
      </c>
      <c r="F101">
        <v>6881</v>
      </c>
      <c r="G101" s="10">
        <f t="shared" si="10"/>
        <v>0.5843844</v>
      </c>
      <c r="H101" s="10">
        <f t="shared" si="11"/>
        <v>0.6003655</v>
      </c>
      <c r="I101" s="10">
        <f t="shared" si="12"/>
        <v>0.6167836</v>
      </c>
      <c r="J101">
        <v>4122</v>
      </c>
      <c r="K101" s="10">
        <f t="shared" si="13"/>
        <v>0.5990408</v>
      </c>
      <c r="L101">
        <v>4.6063</v>
      </c>
      <c r="M101">
        <v>0.031853858</v>
      </c>
      <c r="N101" t="s">
        <v>15</v>
      </c>
      <c r="O101" s="5">
        <f t="shared" si="8"/>
      </c>
      <c r="P101" s="5">
        <f t="shared" si="9"/>
        <v>0.07366150000000005</v>
      </c>
      <c r="Q101" s="10"/>
      <c r="R101">
        <v>584.3844</v>
      </c>
      <c r="S101">
        <v>600.3655</v>
      </c>
      <c r="T101">
        <v>616.7836</v>
      </c>
      <c r="V101">
        <v>599.0408</v>
      </c>
    </row>
    <row r="102" spans="1:22" ht="12.75">
      <c r="A102" t="s">
        <v>7</v>
      </c>
      <c r="B102" t="s">
        <v>7</v>
      </c>
      <c r="C102" t="s">
        <v>73</v>
      </c>
      <c r="D102" t="s">
        <v>74</v>
      </c>
      <c r="E102" t="s">
        <v>165</v>
      </c>
      <c r="F102">
        <v>3203</v>
      </c>
      <c r="G102" s="10">
        <f t="shared" si="10"/>
        <v>0.6793334999999999</v>
      </c>
      <c r="H102" s="10">
        <f t="shared" si="11"/>
        <v>0.7015762999999999</v>
      </c>
      <c r="I102" s="10">
        <f t="shared" si="12"/>
        <v>0.7245475</v>
      </c>
      <c r="J102">
        <v>2222</v>
      </c>
      <c r="K102" s="10">
        <f t="shared" si="13"/>
        <v>0.6937246</v>
      </c>
      <c r="L102">
        <v>0.3622</v>
      </c>
      <c r="M102">
        <v>0.5472683666</v>
      </c>
      <c r="N102" t="s">
        <v>7</v>
      </c>
      <c r="O102" s="5">
        <f t="shared" si="8"/>
      </c>
      <c r="P102" s="5">
        <f t="shared" si="9"/>
      </c>
      <c r="Q102" s="10"/>
      <c r="R102">
        <v>679.3335</v>
      </c>
      <c r="S102">
        <v>701.5763</v>
      </c>
      <c r="T102">
        <v>724.5475</v>
      </c>
      <c r="V102">
        <v>693.7246</v>
      </c>
    </row>
    <row r="103" spans="1:22" ht="12.75">
      <c r="A103" t="s">
        <v>7</v>
      </c>
      <c r="B103" t="s">
        <v>7</v>
      </c>
      <c r="C103" t="s">
        <v>75</v>
      </c>
      <c r="D103" t="s">
        <v>76</v>
      </c>
      <c r="E103" t="s">
        <v>165</v>
      </c>
      <c r="F103">
        <v>2457</v>
      </c>
      <c r="G103" s="10">
        <f t="shared" si="10"/>
        <v>0.6375003</v>
      </c>
      <c r="H103" s="10">
        <f t="shared" si="11"/>
        <v>0.6637956</v>
      </c>
      <c r="I103" s="10">
        <f t="shared" si="12"/>
        <v>0.6911754</v>
      </c>
      <c r="J103">
        <v>1580</v>
      </c>
      <c r="K103" s="10">
        <f t="shared" si="13"/>
        <v>0.6430606</v>
      </c>
      <c r="L103">
        <v>0.6534</v>
      </c>
      <c r="M103">
        <v>0.4188876425</v>
      </c>
      <c r="N103" t="s">
        <v>7</v>
      </c>
      <c r="O103" s="5">
        <f t="shared" si="8"/>
      </c>
      <c r="P103" s="5">
        <f t="shared" si="9"/>
      </c>
      <c r="Q103" s="10"/>
      <c r="R103">
        <v>637.5003</v>
      </c>
      <c r="S103">
        <v>663.7956</v>
      </c>
      <c r="T103">
        <v>691.1754</v>
      </c>
      <c r="V103">
        <v>643.0606</v>
      </c>
    </row>
    <row r="104" spans="1:22" ht="12.75">
      <c r="A104" t="s">
        <v>7</v>
      </c>
      <c r="B104" t="s">
        <v>7</v>
      </c>
      <c r="C104" t="s">
        <v>77</v>
      </c>
      <c r="D104" t="s">
        <v>78</v>
      </c>
      <c r="E104" t="s">
        <v>165</v>
      </c>
      <c r="F104">
        <v>2915</v>
      </c>
      <c r="G104" s="10">
        <f t="shared" si="10"/>
        <v>0.5852391</v>
      </c>
      <c r="H104" s="10">
        <f t="shared" si="11"/>
        <v>0.6095565000000001</v>
      </c>
      <c r="I104" s="10">
        <f t="shared" si="12"/>
        <v>0.6348844</v>
      </c>
      <c r="J104">
        <v>1736</v>
      </c>
      <c r="K104" s="10">
        <f t="shared" si="13"/>
        <v>0.5955403</v>
      </c>
      <c r="L104">
        <v>0.7695</v>
      </c>
      <c r="M104">
        <v>0.3803844985</v>
      </c>
      <c r="N104" t="s">
        <v>7</v>
      </c>
      <c r="O104" s="5">
        <f t="shared" si="8"/>
      </c>
      <c r="P104" s="5">
        <f t="shared" si="9"/>
        <v>0.05556070000000002</v>
      </c>
      <c r="Q104" s="10"/>
      <c r="R104">
        <v>585.2391</v>
      </c>
      <c r="S104">
        <v>609.5565</v>
      </c>
      <c r="T104">
        <v>634.8844</v>
      </c>
      <c r="V104">
        <v>595.5403</v>
      </c>
    </row>
    <row r="105" spans="1:22" ht="12.75">
      <c r="A105" t="s">
        <v>7</v>
      </c>
      <c r="B105" t="s">
        <v>7</v>
      </c>
      <c r="C105" t="s">
        <v>79</v>
      </c>
      <c r="D105" t="s">
        <v>80</v>
      </c>
      <c r="E105" t="s">
        <v>165</v>
      </c>
      <c r="F105">
        <v>2600</v>
      </c>
      <c r="G105" s="10">
        <f t="shared" si="10"/>
        <v>0.5344429</v>
      </c>
      <c r="H105" s="10">
        <f t="shared" si="11"/>
        <v>0.5611914</v>
      </c>
      <c r="I105" s="10">
        <f t="shared" si="12"/>
        <v>0.5892786999999999</v>
      </c>
      <c r="J105">
        <v>1439</v>
      </c>
      <c r="K105" s="10">
        <f t="shared" si="13"/>
        <v>0.5534615</v>
      </c>
      <c r="L105">
        <v>2.233</v>
      </c>
      <c r="M105">
        <v>0.1350893457</v>
      </c>
      <c r="N105" t="s">
        <v>7</v>
      </c>
      <c r="O105" s="5">
        <f t="shared" si="8"/>
      </c>
      <c r="P105" s="5">
        <f t="shared" si="9"/>
        <v>0.1011664000000001</v>
      </c>
      <c r="Q105" s="10"/>
      <c r="R105">
        <v>534.4429</v>
      </c>
      <c r="S105">
        <v>561.1914</v>
      </c>
      <c r="T105">
        <v>589.2787</v>
      </c>
      <c r="V105">
        <v>553.4615</v>
      </c>
    </row>
    <row r="106" spans="1:22" ht="12.75">
      <c r="A106" t="s">
        <v>7</v>
      </c>
      <c r="B106" t="s">
        <v>7</v>
      </c>
      <c r="C106" s="1">
        <v>230000</v>
      </c>
      <c r="D106" t="s">
        <v>81</v>
      </c>
      <c r="E106" t="s">
        <v>165</v>
      </c>
      <c r="F106">
        <v>1783</v>
      </c>
      <c r="G106" s="10">
        <f t="shared" si="10"/>
        <v>0.5164237</v>
      </c>
      <c r="H106" s="10">
        <f t="shared" si="11"/>
        <v>0.5489615</v>
      </c>
      <c r="I106" s="10">
        <f t="shared" si="12"/>
        <v>0.5835494</v>
      </c>
      <c r="J106">
        <v>966</v>
      </c>
      <c r="K106" s="10">
        <f t="shared" si="13"/>
        <v>0.5417835</v>
      </c>
      <c r="L106">
        <v>2.5021</v>
      </c>
      <c r="M106">
        <v>0.1136944367</v>
      </c>
      <c r="N106" t="s">
        <v>7</v>
      </c>
      <c r="O106" s="5">
        <f t="shared" si="8"/>
      </c>
      <c r="P106" s="5">
        <f t="shared" si="9"/>
        <v>0.10689570000000004</v>
      </c>
      <c r="Q106" s="10"/>
      <c r="R106">
        <v>516.4237</v>
      </c>
      <c r="S106">
        <v>548.9615</v>
      </c>
      <c r="T106">
        <v>583.5494</v>
      </c>
      <c r="V106">
        <v>541.7835</v>
      </c>
    </row>
    <row r="107" spans="1:22" ht="12.75">
      <c r="A107" t="s">
        <v>7</v>
      </c>
      <c r="B107" t="s">
        <v>7</v>
      </c>
      <c r="C107" s="1">
        <v>240</v>
      </c>
      <c r="D107" t="s">
        <v>82</v>
      </c>
      <c r="E107" t="s">
        <v>165</v>
      </c>
      <c r="F107">
        <v>4458</v>
      </c>
      <c r="G107" s="10">
        <f t="shared" si="10"/>
        <v>0.6703796999999999</v>
      </c>
      <c r="H107" s="10">
        <f t="shared" si="11"/>
        <v>0.6895793</v>
      </c>
      <c r="I107" s="10">
        <f t="shared" si="12"/>
        <v>0.7093287</v>
      </c>
      <c r="J107">
        <v>3006</v>
      </c>
      <c r="K107" s="10">
        <f t="shared" si="13"/>
        <v>0.6742934</v>
      </c>
      <c r="L107">
        <v>2.7013</v>
      </c>
      <c r="M107">
        <v>0.1002648189</v>
      </c>
      <c r="N107" t="s">
        <v>7</v>
      </c>
      <c r="O107" s="5">
        <f t="shared" si="8"/>
      </c>
      <c r="P107" s="5">
        <f t="shared" si="9"/>
      </c>
      <c r="Q107" s="10"/>
      <c r="R107">
        <v>670.3797</v>
      </c>
      <c r="S107">
        <v>689.5793</v>
      </c>
      <c r="T107">
        <v>709.3287</v>
      </c>
      <c r="V107">
        <v>674.2934</v>
      </c>
    </row>
    <row r="108" spans="1:22" ht="12.75">
      <c r="A108" t="s">
        <v>7</v>
      </c>
      <c r="B108" t="s">
        <v>7</v>
      </c>
      <c r="C108" s="1">
        <v>2500</v>
      </c>
      <c r="D108" t="s">
        <v>83</v>
      </c>
      <c r="E108" t="s">
        <v>165</v>
      </c>
      <c r="F108">
        <v>2041</v>
      </c>
      <c r="G108" s="10">
        <f t="shared" si="10"/>
        <v>0.6316273</v>
      </c>
      <c r="H108" s="10">
        <f t="shared" si="11"/>
        <v>0.659751</v>
      </c>
      <c r="I108" s="10">
        <f t="shared" si="12"/>
        <v>0.6891269999999999</v>
      </c>
      <c r="J108">
        <v>1340</v>
      </c>
      <c r="K108" s="10">
        <f t="shared" si="13"/>
        <v>0.6565409</v>
      </c>
      <c r="L108">
        <v>1.9599</v>
      </c>
      <c r="M108">
        <v>0.161528415</v>
      </c>
      <c r="N108" t="s">
        <v>7</v>
      </c>
      <c r="O108" s="5">
        <f t="shared" si="8"/>
      </c>
      <c r="P108" s="5">
        <f t="shared" si="9"/>
        <v>0.0013181000000000997</v>
      </c>
      <c r="Q108" s="10"/>
      <c r="R108">
        <v>631.6273</v>
      </c>
      <c r="S108">
        <v>659.751</v>
      </c>
      <c r="T108">
        <v>689.127</v>
      </c>
      <c r="V108">
        <v>656.5409</v>
      </c>
    </row>
    <row r="109" spans="1:22" ht="12.75">
      <c r="A109" t="s">
        <v>7</v>
      </c>
      <c r="B109" t="s">
        <v>7</v>
      </c>
      <c r="C109" s="1">
        <v>26000</v>
      </c>
      <c r="D109" t="s">
        <v>84</v>
      </c>
      <c r="E109" t="s">
        <v>165</v>
      </c>
      <c r="F109">
        <v>4544</v>
      </c>
      <c r="G109" s="10">
        <f t="shared" si="10"/>
        <v>0.5507952</v>
      </c>
      <c r="H109" s="10">
        <f t="shared" si="11"/>
        <v>0.5707997</v>
      </c>
      <c r="I109" s="10">
        <f t="shared" si="12"/>
        <v>0.5915307000000001</v>
      </c>
      <c r="J109">
        <v>2570</v>
      </c>
      <c r="K109" s="10">
        <f t="shared" si="13"/>
        <v>0.565581</v>
      </c>
      <c r="L109">
        <v>1.3323</v>
      </c>
      <c r="M109">
        <v>0.2484015575</v>
      </c>
      <c r="N109" t="s">
        <v>7</v>
      </c>
      <c r="O109" s="5">
        <f t="shared" si="8"/>
      </c>
      <c r="P109" s="5">
        <f t="shared" si="9"/>
        <v>0.09891439999999996</v>
      </c>
      <c r="Q109" s="10"/>
      <c r="R109">
        <v>550.7952</v>
      </c>
      <c r="S109">
        <v>570.7997</v>
      </c>
      <c r="T109">
        <v>591.5307</v>
      </c>
      <c r="V109">
        <v>565.581</v>
      </c>
    </row>
    <row r="110" spans="1:22" ht="12.75">
      <c r="A110" t="s">
        <v>7</v>
      </c>
      <c r="B110" t="s">
        <v>7</v>
      </c>
      <c r="C110" t="s">
        <v>85</v>
      </c>
      <c r="D110" t="s">
        <v>86</v>
      </c>
      <c r="E110" t="s">
        <v>165</v>
      </c>
      <c r="F110">
        <v>6014</v>
      </c>
      <c r="G110" s="10">
        <f t="shared" si="10"/>
        <v>0.6835411</v>
      </c>
      <c r="H110" s="10">
        <f t="shared" si="11"/>
        <v>0.6996815000000001</v>
      </c>
      <c r="I110" s="10">
        <f t="shared" si="12"/>
        <v>0.7162031</v>
      </c>
      <c r="J110">
        <v>4171</v>
      </c>
      <c r="K110" s="10">
        <f t="shared" si="13"/>
        <v>0.6935484000000001</v>
      </c>
      <c r="L110">
        <v>4.262</v>
      </c>
      <c r="M110">
        <v>0.0389750381</v>
      </c>
      <c r="N110" t="s">
        <v>15</v>
      </c>
      <c r="O110" s="5">
        <f t="shared" si="8"/>
      </c>
      <c r="P110" s="5">
        <f t="shared" si="9"/>
      </c>
      <c r="Q110" s="10"/>
      <c r="R110">
        <v>683.5411</v>
      </c>
      <c r="S110">
        <v>699.6815</v>
      </c>
      <c r="T110">
        <v>716.2031</v>
      </c>
      <c r="V110">
        <v>693.5484</v>
      </c>
    </row>
    <row r="111" spans="1:22" ht="12.75">
      <c r="A111" t="s">
        <v>7</v>
      </c>
      <c r="B111" t="s">
        <v>7</v>
      </c>
      <c r="C111" t="s">
        <v>87</v>
      </c>
      <c r="D111" t="s">
        <v>88</v>
      </c>
      <c r="E111" t="s">
        <v>165</v>
      </c>
      <c r="F111">
        <v>9622</v>
      </c>
      <c r="G111" s="10">
        <f t="shared" si="10"/>
        <v>0.7106292999999999</v>
      </c>
      <c r="H111" s="10">
        <f t="shared" si="11"/>
        <v>0.7231097999999999</v>
      </c>
      <c r="I111" s="10">
        <f t="shared" si="12"/>
        <v>0.7358096000000001</v>
      </c>
      <c r="J111">
        <v>6828</v>
      </c>
      <c r="K111" s="10">
        <f t="shared" si="13"/>
        <v>0.7096237999999999</v>
      </c>
      <c r="L111">
        <v>0.5259</v>
      </c>
      <c r="M111">
        <v>0.4683159632</v>
      </c>
      <c r="N111" t="s">
        <v>7</v>
      </c>
      <c r="O111" s="5">
        <f t="shared" si="8"/>
        <v>0.020184199999999874</v>
      </c>
      <c r="P111" s="5">
        <f t="shared" si="9"/>
      </c>
      <c r="Q111" s="10"/>
      <c r="R111">
        <v>710.6293</v>
      </c>
      <c r="S111">
        <v>723.1098</v>
      </c>
      <c r="T111">
        <v>735.8096</v>
      </c>
      <c r="V111">
        <v>709.6238</v>
      </c>
    </row>
    <row r="112" spans="1:22" ht="12.75">
      <c r="A112" t="s">
        <v>7</v>
      </c>
      <c r="B112" t="s">
        <v>7</v>
      </c>
      <c r="C112" t="s">
        <v>89</v>
      </c>
      <c r="D112" t="s">
        <v>90</v>
      </c>
      <c r="E112" t="s">
        <v>165</v>
      </c>
      <c r="F112">
        <v>5369</v>
      </c>
      <c r="G112" s="10">
        <f t="shared" si="10"/>
        <v>0.6473988</v>
      </c>
      <c r="H112" s="10">
        <f t="shared" si="11"/>
        <v>0.6653408</v>
      </c>
      <c r="I112" s="10">
        <f t="shared" si="12"/>
        <v>0.6837799999999999</v>
      </c>
      <c r="J112">
        <v>3534</v>
      </c>
      <c r="K112" s="10">
        <f t="shared" si="13"/>
        <v>0.6582231000000001</v>
      </c>
      <c r="L112">
        <v>15.4462</v>
      </c>
      <c r="M112">
        <v>8.4889E-05</v>
      </c>
      <c r="N112" t="s">
        <v>15</v>
      </c>
      <c r="O112" s="5">
        <f t="shared" si="8"/>
      </c>
      <c r="P112" s="5">
        <f t="shared" si="9"/>
        <v>0.00666510000000009</v>
      </c>
      <c r="Q112" s="10"/>
      <c r="R112">
        <v>647.3988</v>
      </c>
      <c r="S112">
        <v>665.3408</v>
      </c>
      <c r="T112">
        <v>683.78</v>
      </c>
      <c r="V112">
        <v>658.2231</v>
      </c>
    </row>
    <row r="113" spans="1:22" ht="12.75">
      <c r="A113" t="s">
        <v>7</v>
      </c>
      <c r="B113" t="s">
        <v>7</v>
      </c>
      <c r="C113" t="s">
        <v>91</v>
      </c>
      <c r="D113" t="s">
        <v>92</v>
      </c>
      <c r="E113" t="s">
        <v>165</v>
      </c>
      <c r="F113">
        <v>2727</v>
      </c>
      <c r="G113" s="10">
        <f t="shared" si="10"/>
        <v>0.5838481000000001</v>
      </c>
      <c r="H113" s="10">
        <f t="shared" si="11"/>
        <v>0.6091964000000001</v>
      </c>
      <c r="I113" s="10">
        <f t="shared" si="12"/>
        <v>0.6356453</v>
      </c>
      <c r="J113">
        <v>1644</v>
      </c>
      <c r="K113" s="10">
        <f t="shared" si="13"/>
        <v>0.6028603</v>
      </c>
      <c r="L113">
        <v>7.1749</v>
      </c>
      <c r="M113">
        <v>0.0073931711</v>
      </c>
      <c r="N113" t="s">
        <v>15</v>
      </c>
      <c r="O113" s="5">
        <f t="shared" si="8"/>
      </c>
      <c r="P113" s="5">
        <f t="shared" si="9"/>
        <v>0.054799800000000065</v>
      </c>
      <c r="Q113" s="10"/>
      <c r="R113">
        <v>583.8481</v>
      </c>
      <c r="S113">
        <v>609.1964</v>
      </c>
      <c r="T113">
        <v>635.6453</v>
      </c>
      <c r="V113">
        <v>602.8603</v>
      </c>
    </row>
    <row r="114" spans="1:22" ht="12.75">
      <c r="A114" t="s">
        <v>7</v>
      </c>
      <c r="B114" t="s">
        <v>7</v>
      </c>
      <c r="C114" t="s">
        <v>93</v>
      </c>
      <c r="D114" t="s">
        <v>94</v>
      </c>
      <c r="E114" t="s">
        <v>165</v>
      </c>
      <c r="F114">
        <v>3928</v>
      </c>
      <c r="G114" s="10">
        <f t="shared" si="10"/>
        <v>0.7290426999999999</v>
      </c>
      <c r="H114" s="10">
        <f t="shared" si="11"/>
        <v>0.7482397</v>
      </c>
      <c r="I114" s="10">
        <f t="shared" si="12"/>
        <v>0.7679421</v>
      </c>
      <c r="J114">
        <v>2915</v>
      </c>
      <c r="K114" s="10">
        <f t="shared" si="13"/>
        <v>0.7421078999999999</v>
      </c>
      <c r="L114">
        <v>11.5657</v>
      </c>
      <c r="M114">
        <v>0.0006718136</v>
      </c>
      <c r="N114" t="s">
        <v>15</v>
      </c>
      <c r="O114" s="5">
        <f t="shared" si="8"/>
        <v>0.0385975999999999</v>
      </c>
      <c r="P114" s="5">
        <f t="shared" si="9"/>
      </c>
      <c r="Q114" s="10"/>
      <c r="R114">
        <v>729.0427</v>
      </c>
      <c r="S114">
        <v>748.2397</v>
      </c>
      <c r="T114">
        <v>767.9421</v>
      </c>
      <c r="V114">
        <v>742.1079</v>
      </c>
    </row>
    <row r="115" spans="1:22" ht="12.75">
      <c r="A115" t="s">
        <v>7</v>
      </c>
      <c r="B115" t="s">
        <v>7</v>
      </c>
      <c r="C115" t="s">
        <v>95</v>
      </c>
      <c r="D115" t="s">
        <v>96</v>
      </c>
      <c r="E115" t="s">
        <v>165</v>
      </c>
      <c r="F115">
        <v>1872</v>
      </c>
      <c r="G115" s="10">
        <f t="shared" si="10"/>
        <v>0.6384774</v>
      </c>
      <c r="H115" s="10">
        <f t="shared" si="11"/>
        <v>0.6701353</v>
      </c>
      <c r="I115" s="10">
        <f t="shared" si="12"/>
        <v>0.7033629</v>
      </c>
      <c r="J115">
        <v>1205</v>
      </c>
      <c r="K115" s="10">
        <f t="shared" si="13"/>
        <v>0.6436966</v>
      </c>
      <c r="L115">
        <v>0.0427</v>
      </c>
      <c r="M115">
        <v>0.8363292934</v>
      </c>
      <c r="N115" t="s">
        <v>7</v>
      </c>
      <c r="O115" s="5">
        <f t="shared" si="8"/>
      </c>
      <c r="P115" s="5">
        <f t="shared" si="9"/>
      </c>
      <c r="Q115" s="10"/>
      <c r="R115">
        <v>638.4774</v>
      </c>
      <c r="S115">
        <v>670.1353</v>
      </c>
      <c r="T115">
        <v>703.3629</v>
      </c>
      <c r="V115">
        <v>643.6966</v>
      </c>
    </row>
    <row r="116" spans="1:22" ht="12.75">
      <c r="A116" t="s">
        <v>7</v>
      </c>
      <c r="B116" t="s">
        <v>7</v>
      </c>
      <c r="C116" t="s">
        <v>97</v>
      </c>
      <c r="D116" t="s">
        <v>98</v>
      </c>
      <c r="E116" t="s">
        <v>165</v>
      </c>
      <c r="F116">
        <v>2199</v>
      </c>
      <c r="G116" s="10">
        <f t="shared" si="10"/>
        <v>0.6557092</v>
      </c>
      <c r="H116" s="10">
        <f t="shared" si="11"/>
        <v>0.6828487</v>
      </c>
      <c r="I116" s="10">
        <f t="shared" si="12"/>
        <v>0.7111115</v>
      </c>
      <c r="J116">
        <v>1487</v>
      </c>
      <c r="K116" s="10">
        <f t="shared" si="13"/>
        <v>0.6762165</v>
      </c>
      <c r="L116">
        <v>5.1218</v>
      </c>
      <c r="M116">
        <v>0.0236273534</v>
      </c>
      <c r="N116" t="s">
        <v>15</v>
      </c>
      <c r="O116" s="5">
        <f t="shared" si="8"/>
      </c>
      <c r="P116" s="5">
        <f t="shared" si="9"/>
      </c>
      <c r="Q116" s="10"/>
      <c r="R116">
        <v>655.7092</v>
      </c>
      <c r="S116">
        <v>682.8487</v>
      </c>
      <c r="T116">
        <v>711.1115</v>
      </c>
      <c r="V116">
        <v>676.2165</v>
      </c>
    </row>
    <row r="117" spans="1:22" ht="12.75">
      <c r="A117" t="s">
        <v>7</v>
      </c>
      <c r="B117" t="s">
        <v>7</v>
      </c>
      <c r="C117" t="s">
        <v>99</v>
      </c>
      <c r="D117" t="s">
        <v>100</v>
      </c>
      <c r="E117" t="s">
        <v>165</v>
      </c>
      <c r="F117">
        <v>1045</v>
      </c>
      <c r="G117" s="10">
        <f t="shared" si="10"/>
        <v>0.5787542999999999</v>
      </c>
      <c r="H117" s="10">
        <f t="shared" si="11"/>
        <v>0.6194647</v>
      </c>
      <c r="I117" s="10">
        <f t="shared" si="12"/>
        <v>0.6630387</v>
      </c>
      <c r="J117">
        <v>633</v>
      </c>
      <c r="K117" s="10">
        <f t="shared" si="13"/>
        <v>0.6057416</v>
      </c>
      <c r="L117">
        <v>1.3608</v>
      </c>
      <c r="M117">
        <v>0.2433979551</v>
      </c>
      <c r="N117" t="s">
        <v>7</v>
      </c>
      <c r="O117" s="5">
        <f t="shared" si="8"/>
      </c>
      <c r="P117" s="5">
        <f t="shared" si="9"/>
        <v>0.027406400000000053</v>
      </c>
      <c r="Q117" s="10"/>
      <c r="R117">
        <v>578.7543</v>
      </c>
      <c r="S117">
        <v>619.4647</v>
      </c>
      <c r="T117">
        <v>663.0387</v>
      </c>
      <c r="V117">
        <v>605.7416</v>
      </c>
    </row>
    <row r="118" spans="1:22" ht="12.75">
      <c r="A118" t="s">
        <v>7</v>
      </c>
      <c r="B118" t="s">
        <v>7</v>
      </c>
      <c r="C118" t="s">
        <v>101</v>
      </c>
      <c r="D118" t="s">
        <v>102</v>
      </c>
      <c r="E118" t="s">
        <v>165</v>
      </c>
      <c r="F118">
        <v>2377</v>
      </c>
      <c r="G118" s="10">
        <f t="shared" si="10"/>
        <v>0.5996417</v>
      </c>
      <c r="H118" s="10">
        <f t="shared" si="11"/>
        <v>0.6264201</v>
      </c>
      <c r="I118" s="10">
        <f t="shared" si="12"/>
        <v>0.6543945</v>
      </c>
      <c r="J118">
        <v>1483</v>
      </c>
      <c r="K118" s="10">
        <f t="shared" si="13"/>
        <v>0.6238957</v>
      </c>
      <c r="L118">
        <v>1.8773</v>
      </c>
      <c r="M118">
        <v>0.1706369315</v>
      </c>
      <c r="N118" t="s">
        <v>7</v>
      </c>
      <c r="O118" s="5">
        <f t="shared" si="8"/>
      </c>
      <c r="P118" s="5">
        <f t="shared" si="9"/>
        <v>0.036050600000000044</v>
      </c>
      <c r="Q118" s="10"/>
      <c r="R118">
        <v>599.6417</v>
      </c>
      <c r="S118">
        <v>626.4201</v>
      </c>
      <c r="T118">
        <v>654.3945</v>
      </c>
      <c r="V118">
        <v>623.8957</v>
      </c>
    </row>
    <row r="119" spans="1:22" ht="12.75">
      <c r="A119" t="s">
        <v>7</v>
      </c>
      <c r="B119" t="s">
        <v>7</v>
      </c>
      <c r="C119" t="s">
        <v>103</v>
      </c>
      <c r="D119" t="s">
        <v>104</v>
      </c>
      <c r="E119" t="s">
        <v>165</v>
      </c>
      <c r="F119">
        <v>778</v>
      </c>
      <c r="G119" s="10">
        <f t="shared" si="10"/>
        <v>0.25768169999999996</v>
      </c>
      <c r="H119" s="10">
        <f t="shared" si="11"/>
        <v>0.3016397</v>
      </c>
      <c r="I119" s="10">
        <f t="shared" si="12"/>
        <v>0.3530965</v>
      </c>
      <c r="J119">
        <v>253</v>
      </c>
      <c r="K119" s="10">
        <f t="shared" si="13"/>
        <v>0.3251928</v>
      </c>
      <c r="L119">
        <v>0.6552</v>
      </c>
      <c r="M119">
        <v>0.4182510795</v>
      </c>
      <c r="N119" t="s">
        <v>7</v>
      </c>
      <c r="O119" s="5">
        <f t="shared" si="8"/>
      </c>
      <c r="P119" s="5">
        <f t="shared" si="9"/>
        <v>0.33734860000000005</v>
      </c>
      <c r="Q119" s="10"/>
      <c r="R119">
        <v>257.6817</v>
      </c>
      <c r="S119">
        <v>301.6397</v>
      </c>
      <c r="T119">
        <v>353.0965</v>
      </c>
      <c r="V119">
        <v>325.1928</v>
      </c>
    </row>
    <row r="120" spans="1:22" ht="12.75">
      <c r="A120" t="s">
        <v>7</v>
      </c>
      <c r="B120" t="s">
        <v>7</v>
      </c>
      <c r="C120" t="s">
        <v>105</v>
      </c>
      <c r="D120" t="s">
        <v>106</v>
      </c>
      <c r="E120" t="s">
        <v>165</v>
      </c>
      <c r="F120">
        <v>4621</v>
      </c>
      <c r="G120" s="10">
        <f t="shared" si="10"/>
        <v>0.6916312</v>
      </c>
      <c r="H120" s="10">
        <f t="shared" si="11"/>
        <v>0.7109556</v>
      </c>
      <c r="I120" s="10">
        <f t="shared" si="12"/>
        <v>0.7308199</v>
      </c>
      <c r="J120">
        <v>3352</v>
      </c>
      <c r="K120" s="10">
        <f t="shared" si="13"/>
        <v>0.7253841</v>
      </c>
      <c r="L120">
        <v>0.6059</v>
      </c>
      <c r="M120">
        <v>0.4363442014</v>
      </c>
      <c r="N120" t="s">
        <v>7</v>
      </c>
      <c r="O120" s="5">
        <f t="shared" si="8"/>
        <v>0.0011860999999999677</v>
      </c>
      <c r="P120" s="5">
        <f t="shared" si="9"/>
      </c>
      <c r="Q120" s="10"/>
      <c r="R120">
        <v>691.6312</v>
      </c>
      <c r="S120">
        <v>710.9556</v>
      </c>
      <c r="T120">
        <v>730.8199</v>
      </c>
      <c r="V120">
        <v>725.3841</v>
      </c>
    </row>
    <row r="121" spans="1:22" ht="12.75">
      <c r="A121" t="s">
        <v>7</v>
      </c>
      <c r="B121" t="s">
        <v>7</v>
      </c>
      <c r="C121" t="s">
        <v>107</v>
      </c>
      <c r="D121" t="s">
        <v>108</v>
      </c>
      <c r="E121" t="s">
        <v>165</v>
      </c>
      <c r="F121">
        <v>815</v>
      </c>
      <c r="G121" s="10">
        <f t="shared" si="10"/>
        <v>0.2591082</v>
      </c>
      <c r="H121" s="10">
        <f t="shared" si="11"/>
        <v>0.3006449</v>
      </c>
      <c r="I121" s="10">
        <f t="shared" si="12"/>
        <v>0.3488401</v>
      </c>
      <c r="J121">
        <v>281</v>
      </c>
      <c r="K121" s="10">
        <f t="shared" si="13"/>
        <v>0.3447853</v>
      </c>
      <c r="L121">
        <v>2.0985</v>
      </c>
      <c r="M121">
        <v>0.1474467551</v>
      </c>
      <c r="N121" t="s">
        <v>7</v>
      </c>
      <c r="O121" s="5">
        <f t="shared" si="8"/>
      </c>
      <c r="P121" s="5">
        <f t="shared" si="9"/>
        <v>0.34160500000000005</v>
      </c>
      <c r="Q121" s="10"/>
      <c r="R121">
        <v>259.1082</v>
      </c>
      <c r="S121">
        <v>300.6449</v>
      </c>
      <c r="T121">
        <v>348.8401</v>
      </c>
      <c r="V121">
        <v>344.7853</v>
      </c>
    </row>
    <row r="122" spans="1:22" ht="12.75">
      <c r="A122" t="s">
        <v>7</v>
      </c>
      <c r="B122" t="s">
        <v>7</v>
      </c>
      <c r="C122" t="s">
        <v>109</v>
      </c>
      <c r="D122" t="s">
        <v>110</v>
      </c>
      <c r="E122" t="s">
        <v>165</v>
      </c>
      <c r="F122">
        <v>983</v>
      </c>
      <c r="G122" s="10">
        <f t="shared" si="10"/>
        <v>0.39556020000000003</v>
      </c>
      <c r="H122" s="10">
        <f t="shared" si="11"/>
        <v>0.43689890000000003</v>
      </c>
      <c r="I122" s="10">
        <f t="shared" si="12"/>
        <v>0.4825578</v>
      </c>
      <c r="J122">
        <v>481</v>
      </c>
      <c r="K122" s="10">
        <f t="shared" si="13"/>
        <v>0.4893184</v>
      </c>
      <c r="L122">
        <v>11.1024</v>
      </c>
      <c r="M122">
        <v>0.0008621706</v>
      </c>
      <c r="N122" t="s">
        <v>15</v>
      </c>
      <c r="O122" s="5">
        <f t="shared" si="8"/>
      </c>
      <c r="P122" s="5">
        <f t="shared" si="9"/>
        <v>0.20788730000000005</v>
      </c>
      <c r="Q122" s="10"/>
      <c r="R122">
        <v>395.5602</v>
      </c>
      <c r="S122">
        <v>436.8989</v>
      </c>
      <c r="T122">
        <v>482.5578</v>
      </c>
      <c r="V122">
        <v>489.3184</v>
      </c>
    </row>
    <row r="123" spans="1:22" ht="12.75">
      <c r="A123" t="s">
        <v>7</v>
      </c>
      <c r="B123" t="s">
        <v>7</v>
      </c>
      <c r="C123" t="s">
        <v>111</v>
      </c>
      <c r="D123" t="s">
        <v>112</v>
      </c>
      <c r="E123" t="s">
        <v>165</v>
      </c>
      <c r="F123">
        <v>962</v>
      </c>
      <c r="G123" s="10">
        <f t="shared" si="10"/>
        <v>0.4198356</v>
      </c>
      <c r="H123" s="10">
        <f t="shared" si="11"/>
        <v>0.4615504</v>
      </c>
      <c r="I123" s="10">
        <f t="shared" si="12"/>
        <v>0.50741</v>
      </c>
      <c r="J123">
        <v>468</v>
      </c>
      <c r="K123" s="10">
        <f t="shared" si="13"/>
        <v>0.4864865</v>
      </c>
      <c r="L123">
        <v>10.2881</v>
      </c>
      <c r="M123">
        <v>0.0013389029</v>
      </c>
      <c r="N123" t="s">
        <v>15</v>
      </c>
      <c r="O123" s="5">
        <f t="shared" si="8"/>
      </c>
      <c r="P123" s="5">
        <f t="shared" si="9"/>
        <v>0.1830351</v>
      </c>
      <c r="Q123" s="10"/>
      <c r="R123">
        <v>419.8356</v>
      </c>
      <c r="S123">
        <v>461.5504</v>
      </c>
      <c r="T123">
        <v>507.41</v>
      </c>
      <c r="V123">
        <v>486.4865</v>
      </c>
    </row>
    <row r="124" spans="1:22" ht="12.75">
      <c r="A124" t="s">
        <v>7</v>
      </c>
      <c r="B124" t="s">
        <v>7</v>
      </c>
      <c r="C124" t="s">
        <v>113</v>
      </c>
      <c r="D124" t="s">
        <v>114</v>
      </c>
      <c r="E124" t="s">
        <v>165</v>
      </c>
      <c r="F124">
        <v>1629</v>
      </c>
      <c r="G124" s="10">
        <f t="shared" si="10"/>
        <v>0.1770447</v>
      </c>
      <c r="H124" s="10">
        <f t="shared" si="11"/>
        <v>0.2051551</v>
      </c>
      <c r="I124" s="10">
        <f t="shared" si="12"/>
        <v>0.23772880000000002</v>
      </c>
      <c r="J124">
        <v>350</v>
      </c>
      <c r="K124" s="10">
        <f t="shared" si="13"/>
        <v>0.2148557</v>
      </c>
      <c r="L124">
        <v>3.4709</v>
      </c>
      <c r="M124">
        <v>0.0624591403</v>
      </c>
      <c r="N124" t="s">
        <v>7</v>
      </c>
      <c r="O124" s="5">
        <f t="shared" si="8"/>
      </c>
      <c r="P124" s="5">
        <f t="shared" si="9"/>
        <v>0.4527163</v>
      </c>
      <c r="Q124" s="10"/>
      <c r="R124">
        <v>177.0447</v>
      </c>
      <c r="S124">
        <v>205.1551</v>
      </c>
      <c r="T124">
        <v>237.7288</v>
      </c>
      <c r="V124">
        <v>214.8557</v>
      </c>
    </row>
    <row r="125" spans="1:22" ht="12.75">
      <c r="A125" t="s">
        <v>7</v>
      </c>
      <c r="B125" t="s">
        <v>7</v>
      </c>
      <c r="C125" t="s">
        <v>115</v>
      </c>
      <c r="D125" t="s">
        <v>116</v>
      </c>
      <c r="E125" t="s">
        <v>165</v>
      </c>
      <c r="F125">
        <v>383</v>
      </c>
      <c r="G125" s="10">
        <f t="shared" si="10"/>
        <v>0.1649344</v>
      </c>
      <c r="H125" s="10">
        <f t="shared" si="11"/>
        <v>0.2175155</v>
      </c>
      <c r="I125" s="10">
        <f t="shared" si="12"/>
        <v>0.28685950000000005</v>
      </c>
      <c r="J125">
        <v>91</v>
      </c>
      <c r="K125" s="10">
        <f t="shared" si="13"/>
        <v>0.2375979</v>
      </c>
      <c r="L125">
        <v>39.538</v>
      </c>
      <c r="M125" s="1">
        <v>3.217394E-10</v>
      </c>
      <c r="N125" t="s">
        <v>15</v>
      </c>
      <c r="O125" s="5">
        <f t="shared" si="8"/>
      </c>
      <c r="P125" s="5">
        <f t="shared" si="9"/>
        <v>0.4035856</v>
      </c>
      <c r="Q125" s="10"/>
      <c r="R125">
        <v>164.9344</v>
      </c>
      <c r="S125">
        <v>217.5155</v>
      </c>
      <c r="T125">
        <v>286.8595</v>
      </c>
      <c r="V125">
        <v>237.5979</v>
      </c>
    </row>
    <row r="126" spans="1:22" ht="12.75">
      <c r="A126" t="s">
        <v>7</v>
      </c>
      <c r="B126" t="s">
        <v>7</v>
      </c>
      <c r="C126" t="s">
        <v>117</v>
      </c>
      <c r="D126" t="s">
        <v>118</v>
      </c>
      <c r="E126" t="s">
        <v>165</v>
      </c>
      <c r="F126">
        <v>448</v>
      </c>
      <c r="G126" s="10">
        <f t="shared" si="10"/>
        <v>0.643169</v>
      </c>
      <c r="H126" s="10">
        <f t="shared" si="11"/>
        <v>0.703164</v>
      </c>
      <c r="I126" s="10">
        <f t="shared" si="12"/>
        <v>0.7687553</v>
      </c>
      <c r="J126">
        <v>326</v>
      </c>
      <c r="K126" s="10">
        <f t="shared" si="13"/>
        <v>0.7276786</v>
      </c>
      <c r="L126">
        <v>0.3234</v>
      </c>
      <c r="M126">
        <v>0.5695828554</v>
      </c>
      <c r="N126" t="s">
        <v>7</v>
      </c>
      <c r="O126" s="5">
        <f t="shared" si="8"/>
      </c>
      <c r="P126" s="5">
        <f t="shared" si="9"/>
      </c>
      <c r="Q126" s="10"/>
      <c r="R126">
        <v>643.169</v>
      </c>
      <c r="S126">
        <v>703.164</v>
      </c>
      <c r="T126">
        <v>768.7553</v>
      </c>
      <c r="V126">
        <v>727.6786</v>
      </c>
    </row>
    <row r="127" spans="1:22" ht="12.75">
      <c r="A127" t="s">
        <v>7</v>
      </c>
      <c r="B127" t="s">
        <v>7</v>
      </c>
      <c r="C127" t="s">
        <v>119</v>
      </c>
      <c r="D127" t="s">
        <v>120</v>
      </c>
      <c r="E127" t="s">
        <v>165</v>
      </c>
      <c r="F127">
        <v>281</v>
      </c>
      <c r="G127" s="10">
        <f t="shared" si="10"/>
        <v>0.5346675000000001</v>
      </c>
      <c r="H127" s="10">
        <f t="shared" si="11"/>
        <v>0.6089380999999999</v>
      </c>
      <c r="I127" s="10">
        <f t="shared" si="12"/>
        <v>0.6935256000000001</v>
      </c>
      <c r="J127">
        <v>176</v>
      </c>
      <c r="K127" s="10">
        <f t="shared" si="13"/>
        <v>0.6263345</v>
      </c>
      <c r="L127">
        <v>0.9427</v>
      </c>
      <c r="M127">
        <v>0.3315803126</v>
      </c>
      <c r="N127" t="s">
        <v>7</v>
      </c>
      <c r="O127" s="5">
        <f t="shared" si="8"/>
      </c>
      <c r="P127" s="5">
        <f t="shared" si="9"/>
      </c>
      <c r="Q127" s="10"/>
      <c r="R127">
        <v>534.6675</v>
      </c>
      <c r="S127">
        <v>608.9381</v>
      </c>
      <c r="T127">
        <v>693.5256</v>
      </c>
      <c r="V127">
        <v>626.3345</v>
      </c>
    </row>
    <row r="128" spans="1:22" ht="12.75">
      <c r="A128" t="s">
        <v>7</v>
      </c>
      <c r="B128" t="s">
        <v>7</v>
      </c>
      <c r="C128" t="s">
        <v>121</v>
      </c>
      <c r="D128" t="s">
        <v>122</v>
      </c>
      <c r="E128" t="s">
        <v>165</v>
      </c>
      <c r="F128">
        <v>1200</v>
      </c>
      <c r="G128" s="10">
        <f t="shared" si="10"/>
        <v>0.281419</v>
      </c>
      <c r="H128" s="10">
        <f t="shared" si="11"/>
        <v>0.3157452</v>
      </c>
      <c r="I128" s="10">
        <f t="shared" si="12"/>
        <v>0.3542584</v>
      </c>
      <c r="J128">
        <v>426</v>
      </c>
      <c r="K128" s="10">
        <f t="shared" si="13"/>
        <v>0.355</v>
      </c>
      <c r="L128">
        <v>3.3125</v>
      </c>
      <c r="M128">
        <v>0.068752733</v>
      </c>
      <c r="N128" t="s">
        <v>7</v>
      </c>
      <c r="O128" s="5">
        <f t="shared" si="8"/>
      </c>
      <c r="P128" s="5">
        <f t="shared" si="9"/>
        <v>0.33618670000000006</v>
      </c>
      <c r="Q128" s="10"/>
      <c r="R128">
        <v>281.419</v>
      </c>
      <c r="S128">
        <v>315.7452</v>
      </c>
      <c r="T128">
        <v>354.2584</v>
      </c>
      <c r="V128">
        <v>355</v>
      </c>
    </row>
    <row r="129" spans="1:22" ht="12.75">
      <c r="A129" t="s">
        <v>7</v>
      </c>
      <c r="B129" t="s">
        <v>7</v>
      </c>
      <c r="C129" t="s">
        <v>123</v>
      </c>
      <c r="D129" t="s">
        <v>124</v>
      </c>
      <c r="E129" t="s">
        <v>165</v>
      </c>
      <c r="F129">
        <v>756</v>
      </c>
      <c r="G129" s="10">
        <f t="shared" si="10"/>
        <v>0.34668360000000004</v>
      </c>
      <c r="H129" s="10">
        <f t="shared" si="11"/>
        <v>0.3937861</v>
      </c>
      <c r="I129" s="10">
        <f t="shared" si="12"/>
        <v>0.4472882</v>
      </c>
      <c r="J129">
        <v>343</v>
      </c>
      <c r="K129" s="10">
        <f t="shared" si="13"/>
        <v>0.45370370000000004</v>
      </c>
      <c r="L129">
        <v>0.5559</v>
      </c>
      <c r="M129">
        <v>0.4559123101</v>
      </c>
      <c r="N129" t="s">
        <v>7</v>
      </c>
      <c r="O129" s="5">
        <f t="shared" si="8"/>
      </c>
      <c r="P129" s="5">
        <f t="shared" si="9"/>
        <v>0.2431569</v>
      </c>
      <c r="Q129" s="10"/>
      <c r="R129">
        <v>346.6836</v>
      </c>
      <c r="S129">
        <v>393.7861</v>
      </c>
      <c r="T129">
        <v>447.2882</v>
      </c>
      <c r="V129">
        <v>453.7037</v>
      </c>
    </row>
    <row r="130" spans="1:22" ht="12.75">
      <c r="A130" t="s">
        <v>7</v>
      </c>
      <c r="B130" t="s">
        <v>7</v>
      </c>
      <c r="C130" t="s">
        <v>125</v>
      </c>
      <c r="D130" t="s">
        <v>126</v>
      </c>
      <c r="E130" t="s">
        <v>165</v>
      </c>
      <c r="F130">
        <v>502</v>
      </c>
      <c r="G130" s="10">
        <f t="shared" si="10"/>
        <v>0.26509710000000003</v>
      </c>
      <c r="H130" s="10">
        <f t="shared" si="11"/>
        <v>0.3167716</v>
      </c>
      <c r="I130" s="10">
        <f t="shared" si="12"/>
        <v>0.37851870000000004</v>
      </c>
      <c r="J130">
        <v>187</v>
      </c>
      <c r="K130" s="10">
        <f t="shared" si="13"/>
        <v>0.37251</v>
      </c>
      <c r="L130">
        <v>18.1595</v>
      </c>
      <c r="M130">
        <v>2.03154E-05</v>
      </c>
      <c r="N130" t="s">
        <v>15</v>
      </c>
      <c r="O130" s="5">
        <f t="shared" si="8"/>
      </c>
      <c r="P130" s="5">
        <f t="shared" si="9"/>
        <v>0.3119264</v>
      </c>
      <c r="Q130" s="10"/>
      <c r="R130">
        <v>265.0971</v>
      </c>
      <c r="S130">
        <v>316.7716</v>
      </c>
      <c r="T130">
        <v>378.5187</v>
      </c>
      <c r="V130">
        <v>372.51</v>
      </c>
    </row>
    <row r="131" spans="1:22" ht="12.75">
      <c r="A131" t="s">
        <v>7</v>
      </c>
      <c r="B131" t="s">
        <v>7</v>
      </c>
      <c r="C131" t="s">
        <v>127</v>
      </c>
      <c r="D131" t="s">
        <v>27</v>
      </c>
      <c r="E131" t="s">
        <v>165</v>
      </c>
      <c r="F131">
        <v>343</v>
      </c>
      <c r="G131" s="10">
        <f t="shared" si="10"/>
        <v>0.4337039</v>
      </c>
      <c r="H131" s="10">
        <f t="shared" si="11"/>
        <v>0.5033659</v>
      </c>
      <c r="I131" s="10">
        <f t="shared" si="12"/>
        <v>0.5842172000000001</v>
      </c>
      <c r="J131">
        <v>178</v>
      </c>
      <c r="K131" s="10">
        <f t="shared" si="13"/>
        <v>0.5189503999999999</v>
      </c>
      <c r="L131">
        <v>0.9046</v>
      </c>
      <c r="M131">
        <v>0.3415393568</v>
      </c>
      <c r="N131" t="s">
        <v>7</v>
      </c>
      <c r="O131" s="5">
        <f t="shared" si="8"/>
      </c>
      <c r="P131" s="5">
        <f t="shared" si="9"/>
        <v>0.10622789999999993</v>
      </c>
      <c r="Q131" s="10"/>
      <c r="R131">
        <v>433.7039</v>
      </c>
      <c r="S131">
        <v>503.3659</v>
      </c>
      <c r="T131">
        <v>584.2172</v>
      </c>
      <c r="V131">
        <v>518.9504</v>
      </c>
    </row>
    <row r="132" spans="1:22" ht="12.75">
      <c r="A132" t="s">
        <v>7</v>
      </c>
      <c r="B132" t="s">
        <v>7</v>
      </c>
      <c r="C132" t="s">
        <v>128</v>
      </c>
      <c r="D132" t="s">
        <v>129</v>
      </c>
      <c r="E132" t="s">
        <v>165</v>
      </c>
      <c r="F132">
        <v>2796</v>
      </c>
      <c r="G132" s="10">
        <f t="shared" si="10"/>
        <v>0.5630172</v>
      </c>
      <c r="H132" s="10">
        <f t="shared" si="11"/>
        <v>0.588707</v>
      </c>
      <c r="I132" s="10">
        <f t="shared" si="12"/>
        <v>0.6155691000000001</v>
      </c>
      <c r="J132">
        <v>1642</v>
      </c>
      <c r="K132" s="10">
        <f t="shared" si="13"/>
        <v>0.5872675</v>
      </c>
      <c r="L132">
        <v>6.916</v>
      </c>
      <c r="M132">
        <v>0.0085429769</v>
      </c>
      <c r="N132" t="s">
        <v>15</v>
      </c>
      <c r="O132" s="5">
        <f t="shared" si="8"/>
      </c>
      <c r="P132" s="5">
        <f t="shared" si="9"/>
        <v>0.07487599999999994</v>
      </c>
      <c r="Q132" s="10"/>
      <c r="R132">
        <v>563.0172</v>
      </c>
      <c r="S132">
        <v>588.707</v>
      </c>
      <c r="T132">
        <v>615.5691</v>
      </c>
      <c r="V132">
        <v>587.2675</v>
      </c>
    </row>
    <row r="133" spans="1:22" ht="12.75">
      <c r="A133" t="s">
        <v>7</v>
      </c>
      <c r="B133" t="s">
        <v>7</v>
      </c>
      <c r="C133" t="s">
        <v>130</v>
      </c>
      <c r="D133" t="s">
        <v>131</v>
      </c>
      <c r="E133" t="s">
        <v>165</v>
      </c>
      <c r="F133">
        <v>3483</v>
      </c>
      <c r="G133" s="10">
        <f t="shared" si="10"/>
        <v>0.5447558</v>
      </c>
      <c r="H133" s="10">
        <f t="shared" si="11"/>
        <v>0.5674433</v>
      </c>
      <c r="I133" s="10">
        <f t="shared" si="12"/>
        <v>0.5910757</v>
      </c>
      <c r="J133">
        <v>2015</v>
      </c>
      <c r="K133" s="10">
        <f t="shared" si="13"/>
        <v>0.5785243</v>
      </c>
      <c r="L133">
        <v>6.3472</v>
      </c>
      <c r="M133">
        <v>0.0117569954</v>
      </c>
      <c r="N133" t="s">
        <v>15</v>
      </c>
      <c r="O133" s="5">
        <f t="shared" si="8"/>
      </c>
      <c r="P133" s="5">
        <f t="shared" si="9"/>
        <v>0.09936940000000005</v>
      </c>
      <c r="Q133" s="10"/>
      <c r="R133">
        <v>544.7558</v>
      </c>
      <c r="S133">
        <v>567.4433</v>
      </c>
      <c r="T133">
        <v>591.0757</v>
      </c>
      <c r="V133">
        <v>578.5243</v>
      </c>
    </row>
    <row r="134" spans="1:22" ht="12.75">
      <c r="A134" t="s">
        <v>7</v>
      </c>
      <c r="B134" t="s">
        <v>7</v>
      </c>
      <c r="C134" t="s">
        <v>132</v>
      </c>
      <c r="D134" t="s">
        <v>133</v>
      </c>
      <c r="E134" t="s">
        <v>165</v>
      </c>
      <c r="F134">
        <v>1372</v>
      </c>
      <c r="G134" s="10">
        <f t="shared" si="10"/>
        <v>0.3137005</v>
      </c>
      <c r="H134" s="10">
        <f t="shared" si="11"/>
        <v>0.3479415</v>
      </c>
      <c r="I134" s="10">
        <f t="shared" si="12"/>
        <v>0.3859199</v>
      </c>
      <c r="J134">
        <v>534</v>
      </c>
      <c r="K134" s="10">
        <f t="shared" si="13"/>
        <v>0.3892128</v>
      </c>
      <c r="L134">
        <v>3.6664</v>
      </c>
      <c r="M134">
        <v>0.0555216295</v>
      </c>
      <c r="N134" t="s">
        <v>7</v>
      </c>
      <c r="O134" s="5">
        <f>IF(G134&gt;H$83,G134-H$83,"")</f>
      </c>
      <c r="P134" s="5">
        <f>IF(I134&lt;H$83,H$83-I134,"")</f>
        <v>0.30452520000000005</v>
      </c>
      <c r="Q134" s="10"/>
      <c r="R134">
        <v>313.7005</v>
      </c>
      <c r="S134">
        <v>347.9415</v>
      </c>
      <c r="T134">
        <v>385.9199</v>
      </c>
      <c r="V134">
        <v>389.2128</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2003-03-18T16:10:00Z</cp:lastPrinted>
  <dcterms:created xsi:type="dcterms:W3CDTF">2002-03-11T20:47:31Z</dcterms:created>
  <dcterms:modified xsi:type="dcterms:W3CDTF">2004-12-17T17:01:24Z</dcterms:modified>
  <cp:category/>
  <cp:version/>
  <cp:contentType/>
  <cp:contentStatus/>
</cp:coreProperties>
</file>