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65506" windowWidth="7920" windowHeight="9105" activeTab="0"/>
  </bookViews>
  <sheets>
    <sheet name="RHAs" sheetId="1" r:id="rId1"/>
    <sheet name="Wpg NCs" sheetId="2" r:id="rId2"/>
    <sheet name="Ordered data" sheetId="3" r:id="rId3"/>
    <sheet name="orig. data" sheetId="4" r:id="rId4"/>
  </sheets>
  <definedNames/>
  <calcPr fullCalcOnLoad="1"/>
</workbook>
</file>

<file path=xl/sharedStrings.xml><?xml version="1.0" encoding="utf-8"?>
<sst xmlns="http://schemas.openxmlformats.org/spreadsheetml/2006/main" count="102" uniqueCount="86">
  <si>
    <t>1999/00-2000/01</t>
  </si>
  <si>
    <t>Mb Avg 1999/00-2000/01</t>
  </si>
  <si>
    <t>PCHwait</t>
  </si>
  <si>
    <t>Lower</t>
  </si>
  <si>
    <t>Upper</t>
  </si>
  <si>
    <t>Sig Lo?</t>
  </si>
  <si>
    <t>Sig Hi?</t>
  </si>
  <si>
    <t>Median Wait for Admission (in weeks) for Newly Admitted PCH Residents, T1=1999/00-2000/01 and T2=2004/05-2005/06</t>
  </si>
  <si>
    <t>area</t>
  </si>
  <si>
    <t>T1_number_adm</t>
  </si>
  <si>
    <t>T1_median_wait</t>
  </si>
  <si>
    <t>T1_lcl_median</t>
  </si>
  <si>
    <t>T1_ucl_median</t>
  </si>
  <si>
    <t>T1_mean_wait</t>
  </si>
  <si>
    <t>T1_lcl_mean</t>
  </si>
  <si>
    <t>T1_ucl_mean</t>
  </si>
  <si>
    <t>T2_number_adm</t>
  </si>
  <si>
    <t>T2_median_wait</t>
  </si>
  <si>
    <t>T2_lcl_median</t>
  </si>
  <si>
    <t>T2_ucl_median</t>
  </si>
  <si>
    <t>T2_mean_wait</t>
  </si>
  <si>
    <t>T2_lcl_mean</t>
  </si>
  <si>
    <t>T2_ucl_mean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</si>
  <si>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</si>
  <si>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</si>
  <si>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</si>
  <si>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</si>
  <si>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</si>
  <si>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</si>
  <si>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</si>
  <si>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</si>
  <si>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</si>
  <si>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</si>
  <si>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</si>
  <si>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</si>
  <si>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</si>
  <si>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</si>
  <si>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</si>
  <si>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PT Public Trustee</t>
  </si>
  <si>
    <t>W03 Fort Garry</t>
  </si>
  <si>
    <t>W02 Assiniboine South</t>
  </si>
  <si>
    <t>W05 St. Boniface</t>
  </si>
  <si>
    <t>W04 St. Vital</t>
  </si>
  <si>
    <t>W06 Transcona</t>
  </si>
  <si>
    <t>W12 River Heights</t>
  </si>
  <si>
    <t>W07 River East</t>
  </si>
  <si>
    <t>W08 Seven Oaks</t>
  </si>
  <si>
    <t>W01 St. James - Assiniboia</t>
  </si>
  <si>
    <t>W09 Inkster</t>
  </si>
  <si>
    <t>W11 Downtown</t>
  </si>
  <si>
    <t>W10 Point Douglas</t>
  </si>
  <si>
    <t>region</t>
  </si>
  <si>
    <t>2004/05-2005/06</t>
  </si>
  <si>
    <t>Mb Avg 2004/05-2005/06</t>
  </si>
  <si>
    <t>n/a</t>
  </si>
  <si>
    <t>Central (2)</t>
  </si>
  <si>
    <t>Assiniboine (1)</t>
  </si>
  <si>
    <t>Interlake (2)</t>
  </si>
  <si>
    <t>North Eastman (1,2)</t>
  </si>
  <si>
    <t>Parkland</t>
  </si>
  <si>
    <t>Churchill</t>
  </si>
  <si>
    <t>Burntwood (2)</t>
  </si>
  <si>
    <t>Mid (2)</t>
  </si>
  <si>
    <t>Public Trustee (1)</t>
  </si>
  <si>
    <t>Fort Garry (1,2)</t>
  </si>
  <si>
    <t>Assiniboine South (1,2)</t>
  </si>
  <si>
    <t>St. Boniface (1,2)</t>
  </si>
  <si>
    <t>St. Vital (1,2)</t>
  </si>
  <si>
    <t>Transcona (1)</t>
  </si>
  <si>
    <t>River Heights (1,2)</t>
  </si>
  <si>
    <t>River East (1,2)</t>
  </si>
  <si>
    <t>St. James - Assiniboia (1,2)</t>
  </si>
  <si>
    <t>Inkster (1)</t>
  </si>
  <si>
    <t>Downtown</t>
  </si>
  <si>
    <t>T1 T2 change</t>
  </si>
  <si>
    <t>inc</t>
  </si>
  <si>
    <t>dec</t>
  </si>
  <si>
    <t>South Eastman (2,t)</t>
  </si>
  <si>
    <t>Brandon (1,2,t)</t>
  </si>
  <si>
    <t>Winnipeg (2,t)</t>
  </si>
  <si>
    <t>Nor-Man (1,2,t)</t>
  </si>
  <si>
    <t>South (2,t)</t>
  </si>
  <si>
    <t>North (1,2,t)</t>
  </si>
  <si>
    <t>Manitoba (t)</t>
  </si>
  <si>
    <t>Seven Oaks (2,t)</t>
  </si>
  <si>
    <t>Point Douglas (1,t)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</si>
</sst>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Univers 45 Light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b/>
      <sz val="7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2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" fontId="0" fillId="0" borderId="0" xfId="0" applyNumberFormat="1" applyFont="1" applyAlignment="1" quotePrefix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875"/>
          <c:w val="0.94425"/>
          <c:h val="0.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1999/00-2000/01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data'!$A$4:$A$19</c:f>
              <c:strCache>
                <c:ptCount val="16"/>
                <c:pt idx="0">
                  <c:v>South Eastman (2,t)</c:v>
                </c:pt>
                <c:pt idx="1">
                  <c:v>Central (2)</c:v>
                </c:pt>
                <c:pt idx="2">
                  <c:v>Assiniboine (1)</c:v>
                </c:pt>
                <c:pt idx="3">
                  <c:v>Brandon (1,2,t)</c:v>
                </c:pt>
                <c:pt idx="4">
                  <c:v>Winnipeg (2,t)</c:v>
                </c:pt>
                <c:pt idx="5">
                  <c:v>Interlake (2)</c:v>
                </c:pt>
                <c:pt idx="6">
                  <c:v>North Eastman (1,2)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(1,2,t)</c:v>
                </c:pt>
                <c:pt idx="10">
                  <c:v>Burntwood (2)</c:v>
                </c:pt>
                <c:pt idx="12">
                  <c:v>South (2,t)</c:v>
                </c:pt>
                <c:pt idx="13">
                  <c:v>Mid (2)</c:v>
                </c:pt>
                <c:pt idx="14">
                  <c:v>North (1,2,t)</c:v>
                </c:pt>
                <c:pt idx="15">
                  <c:v>Manitoba (t)</c:v>
                </c:pt>
              </c:strCache>
            </c:strRef>
          </c:cat>
          <c:val>
            <c:numRef>
              <c:f>'Ordered data'!$B$4:$B$19</c:f>
              <c:numCache>
                <c:ptCount val="1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data'!$A$4:$A$19</c:f>
              <c:strCache>
                <c:ptCount val="16"/>
                <c:pt idx="0">
                  <c:v>South Eastman (2,t)</c:v>
                </c:pt>
                <c:pt idx="1">
                  <c:v>Central (2)</c:v>
                </c:pt>
                <c:pt idx="2">
                  <c:v>Assiniboine (1)</c:v>
                </c:pt>
                <c:pt idx="3">
                  <c:v>Brandon (1,2,t)</c:v>
                </c:pt>
                <c:pt idx="4">
                  <c:v>Winnipeg (2,t)</c:v>
                </c:pt>
                <c:pt idx="5">
                  <c:v>Interlake (2)</c:v>
                </c:pt>
                <c:pt idx="6">
                  <c:v>North Eastman (1,2)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(1,2,t)</c:v>
                </c:pt>
                <c:pt idx="10">
                  <c:v>Burntwood (2)</c:v>
                </c:pt>
                <c:pt idx="12">
                  <c:v>South (2,t)</c:v>
                </c:pt>
                <c:pt idx="13">
                  <c:v>Mid (2)</c:v>
                </c:pt>
                <c:pt idx="14">
                  <c:v>North (1,2,t)</c:v>
                </c:pt>
                <c:pt idx="15">
                  <c:v>Manitoba (t)</c:v>
                </c:pt>
              </c:strCache>
            </c:strRef>
          </c:cat>
          <c:val>
            <c:numRef>
              <c:f>'Ordered data'!$C$4:$C$19</c:f>
              <c:numCache>
                <c:ptCount val="16"/>
                <c:pt idx="0">
                  <c:v>8</c:v>
                </c:pt>
                <c:pt idx="1">
                  <c:v>10.714285714</c:v>
                </c:pt>
                <c:pt idx="2">
                  <c:v>5.7142857143</c:v>
                </c:pt>
                <c:pt idx="3">
                  <c:v>19.5</c:v>
                </c:pt>
                <c:pt idx="4">
                  <c:v>8.1428571429</c:v>
                </c:pt>
                <c:pt idx="5">
                  <c:v>8.8571428571</c:v>
                </c:pt>
                <c:pt idx="6">
                  <c:v>23.285714286</c:v>
                </c:pt>
                <c:pt idx="7">
                  <c:v>8.5</c:v>
                </c:pt>
                <c:pt idx="8">
                  <c:v>0</c:v>
                </c:pt>
                <c:pt idx="9">
                  <c:v>48.142857143</c:v>
                </c:pt>
                <c:pt idx="10">
                  <c:v>0.5714285714</c:v>
                </c:pt>
                <c:pt idx="12">
                  <c:v>8</c:v>
                </c:pt>
                <c:pt idx="13">
                  <c:v>9.8571428571</c:v>
                </c:pt>
                <c:pt idx="14">
                  <c:v>24.428571429</c:v>
                </c:pt>
                <c:pt idx="15">
                  <c:v>9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data'!$A$4:$A$19</c:f>
              <c:strCache>
                <c:ptCount val="16"/>
                <c:pt idx="0">
                  <c:v>South Eastman (2,t)</c:v>
                </c:pt>
                <c:pt idx="1">
                  <c:v>Central (2)</c:v>
                </c:pt>
                <c:pt idx="2">
                  <c:v>Assiniboine (1)</c:v>
                </c:pt>
                <c:pt idx="3">
                  <c:v>Brandon (1,2,t)</c:v>
                </c:pt>
                <c:pt idx="4">
                  <c:v>Winnipeg (2,t)</c:v>
                </c:pt>
                <c:pt idx="5">
                  <c:v>Interlake (2)</c:v>
                </c:pt>
                <c:pt idx="6">
                  <c:v>North Eastman (1,2)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(1,2,t)</c:v>
                </c:pt>
                <c:pt idx="10">
                  <c:v>Burntwood (2)</c:v>
                </c:pt>
                <c:pt idx="12">
                  <c:v>South (2,t)</c:v>
                </c:pt>
                <c:pt idx="13">
                  <c:v>Mid (2)</c:v>
                </c:pt>
                <c:pt idx="14">
                  <c:v>North (1,2,t)</c:v>
                </c:pt>
                <c:pt idx="15">
                  <c:v>Manitoba (t)</c:v>
                </c:pt>
              </c:strCache>
            </c:strRef>
          </c:cat>
          <c:val>
            <c:numRef>
              <c:f>'Ordered data'!$D$4:$D$19</c:f>
              <c:numCache>
                <c:ptCount val="16"/>
                <c:pt idx="0">
                  <c:v>21</c:v>
                </c:pt>
                <c:pt idx="1">
                  <c:v>13.142857143</c:v>
                </c:pt>
                <c:pt idx="2">
                  <c:v>6</c:v>
                </c:pt>
                <c:pt idx="3">
                  <c:v>10.071428571</c:v>
                </c:pt>
                <c:pt idx="4">
                  <c:v>4.1428571429</c:v>
                </c:pt>
                <c:pt idx="5">
                  <c:v>10.214285714</c:v>
                </c:pt>
                <c:pt idx="6">
                  <c:v>22.857142857</c:v>
                </c:pt>
                <c:pt idx="7">
                  <c:v>7.7142857143</c:v>
                </c:pt>
                <c:pt idx="8">
                  <c:v>0</c:v>
                </c:pt>
                <c:pt idx="9">
                  <c:v>2.8571428571</c:v>
                </c:pt>
                <c:pt idx="10">
                  <c:v>0.7142857143</c:v>
                </c:pt>
                <c:pt idx="12">
                  <c:v>10.714285714</c:v>
                </c:pt>
                <c:pt idx="13">
                  <c:v>10</c:v>
                </c:pt>
                <c:pt idx="14">
                  <c:v>1.7142857143</c:v>
                </c:pt>
                <c:pt idx="15">
                  <c:v>6.8571428571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333333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data'!$A$4:$A$19</c:f>
              <c:strCache>
                <c:ptCount val="16"/>
                <c:pt idx="0">
                  <c:v>South Eastman (2,t)</c:v>
                </c:pt>
                <c:pt idx="1">
                  <c:v>Central (2)</c:v>
                </c:pt>
                <c:pt idx="2">
                  <c:v>Assiniboine (1)</c:v>
                </c:pt>
                <c:pt idx="3">
                  <c:v>Brandon (1,2,t)</c:v>
                </c:pt>
                <c:pt idx="4">
                  <c:v>Winnipeg (2,t)</c:v>
                </c:pt>
                <c:pt idx="5">
                  <c:v>Interlake (2)</c:v>
                </c:pt>
                <c:pt idx="6">
                  <c:v>North Eastman (1,2)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(1,2,t)</c:v>
                </c:pt>
                <c:pt idx="10">
                  <c:v>Burntwood (2)</c:v>
                </c:pt>
                <c:pt idx="12">
                  <c:v>South (2,t)</c:v>
                </c:pt>
                <c:pt idx="13">
                  <c:v>Mid (2)</c:v>
                </c:pt>
                <c:pt idx="14">
                  <c:v>North (1,2,t)</c:v>
                </c:pt>
                <c:pt idx="15">
                  <c:v>Manitoba (t)</c:v>
                </c:pt>
              </c:strCache>
            </c:strRef>
          </c:cat>
          <c:val>
            <c:numRef>
              <c:f>'Ordered data'!$E$4:$E$19</c:f>
              <c:numCache>
                <c:ptCount val="16"/>
                <c:pt idx="0">
                  <c:v>6.8571428571</c:v>
                </c:pt>
                <c:pt idx="1">
                  <c:v>6.8571428571</c:v>
                </c:pt>
                <c:pt idx="2">
                  <c:v>6.8571428571</c:v>
                </c:pt>
                <c:pt idx="3">
                  <c:v>6.8571428571</c:v>
                </c:pt>
                <c:pt idx="4">
                  <c:v>6.8571428571</c:v>
                </c:pt>
                <c:pt idx="5">
                  <c:v>6.8571428571</c:v>
                </c:pt>
                <c:pt idx="6">
                  <c:v>6.8571428571</c:v>
                </c:pt>
                <c:pt idx="7">
                  <c:v>6.8571428571</c:v>
                </c:pt>
                <c:pt idx="8">
                  <c:v>6.8571428571</c:v>
                </c:pt>
                <c:pt idx="9">
                  <c:v>6.8571428571</c:v>
                </c:pt>
                <c:pt idx="10">
                  <c:v>6.8571428571</c:v>
                </c:pt>
                <c:pt idx="12">
                  <c:v>6.8571428571</c:v>
                </c:pt>
                <c:pt idx="13">
                  <c:v>6.8571428571</c:v>
                </c:pt>
                <c:pt idx="14">
                  <c:v>6.8571428571</c:v>
                </c:pt>
                <c:pt idx="15">
                  <c:v>6.8571428571</c:v>
                </c:pt>
              </c:numCache>
            </c:numRef>
          </c:val>
        </c:ser>
        <c:gapWidth val="0"/>
        <c:axId val="24314189"/>
        <c:axId val="17501110"/>
      </c:barChart>
      <c:catAx>
        <c:axId val="243141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1110"/>
        <c:crosses val="autoZero"/>
        <c:auto val="0"/>
        <c:lblOffset val="100"/>
        <c:tickLblSkip val="1"/>
        <c:noMultiLvlLbl val="0"/>
      </c:catAx>
      <c:valAx>
        <c:axId val="17501110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14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8"/>
          <c:y val="0.15775"/>
          <c:w val="0.27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525"/>
          <c:w val="0.963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('Ordered data'!$A$22:$A$34,'Ordered data'!$A$8,'Ordered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 (2,t)</c:v>
                </c:pt>
                <c:pt idx="8">
                  <c:v>St. James - Assiniboia (1,2)</c:v>
                </c:pt>
                <c:pt idx="9">
                  <c:v>Inkster (1)</c:v>
                </c:pt>
                <c:pt idx="10">
                  <c:v>Downtown</c:v>
                </c:pt>
                <c:pt idx="11">
                  <c:v>Point Douglas (1,t)</c:v>
                </c:pt>
                <c:pt idx="12">
                  <c:v>0</c:v>
                </c:pt>
                <c:pt idx="13">
                  <c:v>Winnipeg (2,t)</c:v>
                </c:pt>
                <c:pt idx="14">
                  <c:v>Manitoba (t)</c:v>
                </c:pt>
              </c:strCache>
            </c:strRef>
          </c:cat>
          <c:val>
            <c:numRef>
              <c:f>('Ordered data'!$B$22:$B$34,'Ordered data'!$B$8,'Ordered data'!$B$19)</c:f>
              <c:numCache>
                <c:ptCount val="1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3">
                  <c:v>9</c:v>
                </c:pt>
                <c:pt idx="14">
                  <c:v>9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('Ordered data'!$A$22:$A$34,'Ordered data'!$A$8,'Ordered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 (2,t)</c:v>
                </c:pt>
                <c:pt idx="8">
                  <c:v>St. James - Assiniboia (1,2)</c:v>
                </c:pt>
                <c:pt idx="9">
                  <c:v>Inkster (1)</c:v>
                </c:pt>
                <c:pt idx="10">
                  <c:v>Downtown</c:v>
                </c:pt>
                <c:pt idx="11">
                  <c:v>Point Douglas (1,t)</c:v>
                </c:pt>
                <c:pt idx="12">
                  <c:v>0</c:v>
                </c:pt>
                <c:pt idx="13">
                  <c:v>Winnipeg (2,t)</c:v>
                </c:pt>
                <c:pt idx="14">
                  <c:v>Manitoba (t)</c:v>
                </c:pt>
              </c:strCache>
            </c:strRef>
          </c:cat>
          <c:val>
            <c:numRef>
              <c:f>('Ordered data'!$C$22:$C$34,'Ordered data'!$C$8,'Ordered data'!$C$19)</c:f>
              <c:numCache>
                <c:ptCount val="15"/>
                <c:pt idx="0">
                  <c:v>5</c:v>
                </c:pt>
                <c:pt idx="1">
                  <c:v>2</c:v>
                </c:pt>
                <c:pt idx="2">
                  <c:v>12</c:v>
                </c:pt>
                <c:pt idx="3">
                  <c:v>21.142857143</c:v>
                </c:pt>
                <c:pt idx="4">
                  <c:v>14.571428571</c:v>
                </c:pt>
                <c:pt idx="5">
                  <c:v>5.5714285714</c:v>
                </c:pt>
                <c:pt idx="6">
                  <c:v>15</c:v>
                </c:pt>
                <c:pt idx="7">
                  <c:v>9</c:v>
                </c:pt>
                <c:pt idx="8">
                  <c:v>2</c:v>
                </c:pt>
                <c:pt idx="9">
                  <c:v>28.071428571</c:v>
                </c:pt>
                <c:pt idx="10">
                  <c:v>6.2857142857</c:v>
                </c:pt>
                <c:pt idx="11">
                  <c:v>23.928571429</c:v>
                </c:pt>
                <c:pt idx="13">
                  <c:v>8.1428571429</c:v>
                </c:pt>
                <c:pt idx="14">
                  <c:v>9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('Ordered data'!$A$22:$A$34,'Ordered data'!$A$8,'Ordered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 (2,t)</c:v>
                </c:pt>
                <c:pt idx="8">
                  <c:v>St. James - Assiniboia (1,2)</c:v>
                </c:pt>
                <c:pt idx="9">
                  <c:v>Inkster (1)</c:v>
                </c:pt>
                <c:pt idx="10">
                  <c:v>Downtown</c:v>
                </c:pt>
                <c:pt idx="11">
                  <c:v>Point Douglas (1,t)</c:v>
                </c:pt>
                <c:pt idx="12">
                  <c:v>0</c:v>
                </c:pt>
                <c:pt idx="13">
                  <c:v>Winnipeg (2,t)</c:v>
                </c:pt>
                <c:pt idx="14">
                  <c:v>Manitoba (t)</c:v>
                </c:pt>
              </c:strCache>
            </c:strRef>
          </c:cat>
          <c:val>
            <c:numRef>
              <c:f>('Ordered data'!$D$22:$D$34,'Ordered data'!$D$8,'Ordered data'!$D$19)</c:f>
              <c:numCache>
                <c:ptCount val="15"/>
                <c:pt idx="0">
                  <c:v>3</c:v>
                </c:pt>
                <c:pt idx="1">
                  <c:v>2</c:v>
                </c:pt>
                <c:pt idx="2">
                  <c:v>18.714285714</c:v>
                </c:pt>
                <c:pt idx="3">
                  <c:v>14.5</c:v>
                </c:pt>
                <c:pt idx="4">
                  <c:v>11.571428571</c:v>
                </c:pt>
                <c:pt idx="5">
                  <c:v>2.8571428571</c:v>
                </c:pt>
                <c:pt idx="6">
                  <c:v>15.428571429</c:v>
                </c:pt>
                <c:pt idx="7">
                  <c:v>2.4285714286</c:v>
                </c:pt>
                <c:pt idx="8">
                  <c:v>1.2857142857</c:v>
                </c:pt>
                <c:pt idx="9">
                  <c:v>15.071428571</c:v>
                </c:pt>
                <c:pt idx="10">
                  <c:v>3</c:v>
                </c:pt>
                <c:pt idx="11">
                  <c:v>3.5714285714</c:v>
                </c:pt>
                <c:pt idx="13">
                  <c:v>4.1428571429</c:v>
                </c:pt>
                <c:pt idx="14">
                  <c:v>6.8571428571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333333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('Ordered data'!$A$22:$A$34,'Ordered data'!$A$8,'Ordered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(1)</c:v>
                </c:pt>
                <c:pt idx="5">
                  <c:v>River Heights (1,2)</c:v>
                </c:pt>
                <c:pt idx="6">
                  <c:v>River East (1,2)</c:v>
                </c:pt>
                <c:pt idx="7">
                  <c:v>Seven Oaks (2,t)</c:v>
                </c:pt>
                <c:pt idx="8">
                  <c:v>St. James - Assiniboia (1,2)</c:v>
                </c:pt>
                <c:pt idx="9">
                  <c:v>Inkster (1)</c:v>
                </c:pt>
                <c:pt idx="10">
                  <c:v>Downtown</c:v>
                </c:pt>
                <c:pt idx="11">
                  <c:v>Point Douglas (1,t)</c:v>
                </c:pt>
                <c:pt idx="12">
                  <c:v>0</c:v>
                </c:pt>
                <c:pt idx="13">
                  <c:v>Winnipeg (2,t)</c:v>
                </c:pt>
                <c:pt idx="14">
                  <c:v>Manitoba (t)</c:v>
                </c:pt>
              </c:strCache>
            </c:strRef>
          </c:cat>
          <c:val>
            <c:numRef>
              <c:f>('Ordered data'!$E$22:$E$34,'Ordered data'!$E$8,'Ordered data'!$E$19)</c:f>
              <c:numCache>
                <c:ptCount val="15"/>
                <c:pt idx="0">
                  <c:v>6.8571428571</c:v>
                </c:pt>
                <c:pt idx="1">
                  <c:v>6.8571428571</c:v>
                </c:pt>
                <c:pt idx="2">
                  <c:v>6.8571428571</c:v>
                </c:pt>
                <c:pt idx="3">
                  <c:v>6.8571428571</c:v>
                </c:pt>
                <c:pt idx="4">
                  <c:v>6.8571428571</c:v>
                </c:pt>
                <c:pt idx="5">
                  <c:v>6.8571428571</c:v>
                </c:pt>
                <c:pt idx="6">
                  <c:v>6.8571428571</c:v>
                </c:pt>
                <c:pt idx="7">
                  <c:v>6.8571428571</c:v>
                </c:pt>
                <c:pt idx="8">
                  <c:v>6.8571428571</c:v>
                </c:pt>
                <c:pt idx="9">
                  <c:v>6.8571428571</c:v>
                </c:pt>
                <c:pt idx="10">
                  <c:v>6.8571428571</c:v>
                </c:pt>
                <c:pt idx="11">
                  <c:v>6.8571428571</c:v>
                </c:pt>
                <c:pt idx="13">
                  <c:v>6.8571428571</c:v>
                </c:pt>
                <c:pt idx="14">
                  <c:v>6.8571428571</c:v>
                </c:pt>
              </c:numCache>
            </c:numRef>
          </c:val>
        </c:ser>
        <c:gapWidth val="0"/>
        <c:axId val="23292263"/>
        <c:axId val="8303776"/>
      </c:barChart>
      <c:catAx>
        <c:axId val="232922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03776"/>
        <c:crosses val="autoZero"/>
        <c:auto val="0"/>
        <c:lblOffset val="100"/>
        <c:tickLblSkip val="1"/>
        <c:noMultiLvlLbl val="0"/>
      </c:catAx>
      <c:valAx>
        <c:axId val="8303776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92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875"/>
          <c:y val="0.34125"/>
          <c:w val="0.297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1.125" right="1.125" top="1" bottom="5" header="0.5" footer="0.5"/>
  <pageSetup fitToHeight="0" fitToWidth="0"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0.88525</cdr:y>
    </cdr:from>
    <cdr:to>
      <cdr:x>0.9225</cdr:x>
      <cdr:y>0.972</cdr:y>
    </cdr:to>
    <cdr:sp>
      <cdr:nvSpPr>
        <cdr:cNvPr id="1" name="Text Box 2"/>
        <cdr:cNvSpPr txBox="1">
          <a:spLocks noChangeArrowheads="1"/>
        </cdr:cNvSpPr>
      </cdr:nvSpPr>
      <cdr:spPr>
        <a:xfrm>
          <a:off x="533400" y="4038600"/>
          <a:ext cx="47244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1' indicates area's rate was statistically different from Manitoba average in first time period shown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 shown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</a:t>
          </a:r>
        </a:p>
      </cdr:txBody>
    </cdr:sp>
  </cdr:relSizeAnchor>
  <cdr:relSizeAnchor xmlns:cdr="http://schemas.openxmlformats.org/drawingml/2006/chartDrawing">
    <cdr:from>
      <cdr:x>0.93925</cdr:x>
      <cdr:y>0.5095</cdr:y>
    </cdr:from>
    <cdr:to>
      <cdr:x>0.996</cdr:x>
      <cdr:y>0.5475</cdr:y>
    </cdr:to>
    <cdr:sp>
      <cdr:nvSpPr>
        <cdr:cNvPr id="2" name="Text Box 6"/>
        <cdr:cNvSpPr txBox="1">
          <a:spLocks noChangeArrowheads="1"/>
        </cdr:cNvSpPr>
      </cdr:nvSpPr>
      <cdr:spPr>
        <a:xfrm>
          <a:off x="5353050" y="2324100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48.1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0.9905</cdr:x>
      <cdr:y>0.08125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0"/>
          <a:ext cx="5648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10.4.1: Median Waiting Times for PCH Admission by RHA</a:t>
          </a:r>
          <a:r>
            <a:rPr lang="en-US" cap="none" sz="10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Median # weeks from assessment to admission, by residence prior to admission, per 1,000 aged 75+</a:t>
          </a:r>
        </a:p>
      </cdr:txBody>
    </cdr:sp>
  </cdr:relSizeAnchor>
  <cdr:relSizeAnchor xmlns:cdr="http://schemas.openxmlformats.org/drawingml/2006/chartDrawing">
    <cdr:from>
      <cdr:x>0.5475</cdr:x>
      <cdr:y>0.9615</cdr:y>
    </cdr:from>
    <cdr:to>
      <cdr:x>0.9525</cdr:x>
      <cdr:y>0.993</cdr:y>
    </cdr:to>
    <cdr:sp>
      <cdr:nvSpPr>
        <cdr:cNvPr id="4" name="Text Box 9"/>
        <cdr:cNvSpPr txBox="1">
          <a:spLocks noChangeArrowheads="1"/>
        </cdr:cNvSpPr>
      </cdr:nvSpPr>
      <cdr:spPr>
        <a:xfrm>
          <a:off x="3114675" y="4381500"/>
          <a:ext cx="23145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0.21725</cdr:x>
      <cdr:y>0.46375</cdr:y>
    </cdr:from>
    <cdr:to>
      <cdr:x>0.89475</cdr:x>
      <cdr:y>0.49675</cdr:y>
    </cdr:to>
    <cdr:sp>
      <cdr:nvSpPr>
        <cdr:cNvPr id="5" name="Text Box 10"/>
        <cdr:cNvSpPr txBox="1">
          <a:spLocks noChangeArrowheads="1"/>
        </cdr:cNvSpPr>
      </cdr:nvSpPr>
      <cdr:spPr>
        <a:xfrm>
          <a:off x="1238250" y="2114550"/>
          <a:ext cx="3867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There were no admissions in these years; see notes in Introduction regarding data sources.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0.12825</cdr:y>
    </cdr:to>
    <cdr:sp>
      <cdr:nvSpPr>
        <cdr:cNvPr id="1" name="Text Box 5"/>
        <cdr:cNvSpPr txBox="1">
          <a:spLocks noChangeArrowheads="1"/>
        </cdr:cNvSpPr>
      </cdr:nvSpPr>
      <cdr:spPr>
        <a:xfrm>
          <a:off x="0" y="0"/>
          <a:ext cx="57054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10.4.2: Median Waiting Times for PCH Admission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Areas</a:t>
          </a:r>
          <a:r>
            <a:rPr lang="en-US" cap="none" sz="10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Median # weeks from assessment to admission, by residence prior to admission, per 1,000 aged 75+</a:t>
          </a:r>
        </a:p>
      </cdr:txBody>
    </cdr:sp>
  </cdr:relSizeAnchor>
  <cdr:relSizeAnchor xmlns:cdr="http://schemas.openxmlformats.org/drawingml/2006/chartDrawing">
    <cdr:from>
      <cdr:x>0.106</cdr:x>
      <cdr:y>0.88075</cdr:y>
    </cdr:from>
    <cdr:to>
      <cdr:x>0.93175</cdr:x>
      <cdr:y>0.96775</cdr:y>
    </cdr:to>
    <cdr:sp>
      <cdr:nvSpPr>
        <cdr:cNvPr id="2" name="Text Box 6"/>
        <cdr:cNvSpPr txBox="1">
          <a:spLocks noChangeArrowheads="1"/>
        </cdr:cNvSpPr>
      </cdr:nvSpPr>
      <cdr:spPr>
        <a:xfrm>
          <a:off x="600075" y="4010025"/>
          <a:ext cx="4714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1' indicates area's rate was statistically different from Manitoba average in first time period shown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 shown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.</a:t>
          </a:r>
        </a:p>
      </cdr:txBody>
    </cdr:sp>
  </cdr:relSizeAnchor>
  <cdr:relSizeAnchor xmlns:cdr="http://schemas.openxmlformats.org/drawingml/2006/chartDrawing">
    <cdr:from>
      <cdr:x>0.59125</cdr:x>
      <cdr:y>0.9685</cdr:y>
    </cdr:from>
    <cdr:to>
      <cdr:x>1</cdr:x>
      <cdr:y>1</cdr:y>
    </cdr:to>
    <cdr:sp>
      <cdr:nvSpPr>
        <cdr:cNvPr id="3" name="Text Box 7"/>
        <cdr:cNvSpPr txBox="1">
          <a:spLocks noChangeArrowheads="1"/>
        </cdr:cNvSpPr>
      </cdr:nvSpPr>
      <cdr:spPr>
        <a:xfrm>
          <a:off x="3371850" y="4410075"/>
          <a:ext cx="2333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65925" y="83225640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4" sqref="A34"/>
    </sheetView>
  </sheetViews>
  <sheetFormatPr defaultColWidth="9.140625" defaultRowHeight="12.75"/>
  <cols>
    <col min="1" max="1" width="25.421875" style="0" customWidth="1"/>
    <col min="2" max="2" width="6.57421875" style="4" customWidth="1"/>
    <col min="3" max="4" width="9.140625" style="14" customWidth="1"/>
    <col min="5" max="5" width="7.00390625" style="4" customWidth="1"/>
    <col min="6" max="6" width="8.00390625" style="13" customWidth="1"/>
    <col min="7" max="8" width="7.57421875" style="4" customWidth="1"/>
    <col min="9" max="9" width="6.421875" style="13" customWidth="1"/>
    <col min="10" max="10" width="2.140625" style="0" customWidth="1"/>
    <col min="11" max="11" width="7.57421875" style="4" customWidth="1"/>
    <col min="12" max="12" width="6.421875" style="4" customWidth="1"/>
    <col min="13" max="13" width="7.00390625" style="4" customWidth="1"/>
    <col min="14" max="14" width="7.421875" style="10" customWidth="1"/>
    <col min="15" max="15" width="9.140625" style="4" customWidth="1"/>
    <col min="16" max="16" width="5.8515625" style="4" customWidth="1"/>
    <col min="18" max="18" width="9.140625" style="4" customWidth="1"/>
    <col min="19" max="19" width="8.421875" style="4" customWidth="1"/>
    <col min="20" max="20" width="9.140625" style="6" customWidth="1"/>
    <col min="21" max="23" width="9.140625" style="4" customWidth="1"/>
    <col min="24" max="24" width="9.140625" style="2" customWidth="1"/>
    <col min="25" max="25" width="9.140625" style="9" customWidth="1"/>
  </cols>
  <sheetData>
    <row r="1" spans="2:26" ht="12.75">
      <c r="B1" s="4" t="s">
        <v>0</v>
      </c>
      <c r="C1" s="14" t="s">
        <v>2</v>
      </c>
      <c r="D1" s="14" t="s">
        <v>2</v>
      </c>
      <c r="E1" s="4" t="s">
        <v>52</v>
      </c>
      <c r="F1" s="15"/>
      <c r="G1" s="3"/>
      <c r="H1" s="3"/>
      <c r="K1" s="3"/>
      <c r="L1" s="3"/>
      <c r="M1" s="3"/>
      <c r="N1" s="8"/>
      <c r="O1" s="3"/>
      <c r="P1" s="4" t="s">
        <v>74</v>
      </c>
      <c r="Q1" s="5"/>
      <c r="R1" s="3"/>
      <c r="S1" s="3"/>
      <c r="T1" s="5"/>
      <c r="U1" s="3"/>
      <c r="V1" s="3"/>
      <c r="W1" s="3"/>
      <c r="X1" s="12"/>
      <c r="Y1" s="8"/>
      <c r="Z1" s="5"/>
    </row>
    <row r="2" spans="6:24" ht="12.75">
      <c r="F2" s="14" t="s">
        <v>0</v>
      </c>
      <c r="G2" s="17" t="s">
        <v>0</v>
      </c>
      <c r="H2" s="17" t="s">
        <v>0</v>
      </c>
      <c r="I2" s="14" t="s">
        <v>0</v>
      </c>
      <c r="K2" s="7" t="s">
        <v>52</v>
      </c>
      <c r="L2" s="7" t="s">
        <v>52</v>
      </c>
      <c r="M2" s="7" t="s">
        <v>52</v>
      </c>
      <c r="N2" s="7" t="s">
        <v>52</v>
      </c>
      <c r="O2" s="3"/>
      <c r="P2" s="3"/>
      <c r="Q2" s="1"/>
      <c r="R2" s="3"/>
      <c r="S2" s="3"/>
      <c r="T2" s="5"/>
      <c r="U2" s="3"/>
      <c r="V2" s="3"/>
      <c r="W2" s="3"/>
      <c r="X2" s="11"/>
    </row>
    <row r="3" spans="1:17" ht="12.75">
      <c r="A3" s="16" t="s">
        <v>51</v>
      </c>
      <c r="B3" s="3" t="s">
        <v>1</v>
      </c>
      <c r="C3" s="14" t="s">
        <v>0</v>
      </c>
      <c r="D3" s="14" t="s">
        <v>52</v>
      </c>
      <c r="E3" s="3" t="s">
        <v>53</v>
      </c>
      <c r="F3" s="13" t="s">
        <v>6</v>
      </c>
      <c r="G3" s="4" t="s">
        <v>3</v>
      </c>
      <c r="H3" s="4" t="s">
        <v>4</v>
      </c>
      <c r="I3" s="13" t="s">
        <v>5</v>
      </c>
      <c r="K3" s="13" t="s">
        <v>6</v>
      </c>
      <c r="L3" s="4" t="s">
        <v>3</v>
      </c>
      <c r="M3" s="4" t="s">
        <v>4</v>
      </c>
      <c r="N3" s="13" t="s">
        <v>5</v>
      </c>
      <c r="P3" s="4" t="s">
        <v>75</v>
      </c>
      <c r="Q3" s="4" t="s">
        <v>76</v>
      </c>
    </row>
    <row r="4" spans="1:25" ht="12.75">
      <c r="A4" t="s">
        <v>77</v>
      </c>
      <c r="B4" s="4">
        <f>C$19</f>
        <v>9</v>
      </c>
      <c r="C4" s="14">
        <f>'orig. data'!C4</f>
        <v>8</v>
      </c>
      <c r="D4" s="14">
        <f>'orig. data'!J4</f>
        <v>21</v>
      </c>
      <c r="E4" s="4">
        <f>D$19</f>
        <v>6.8571428571</v>
      </c>
      <c r="F4" s="13">
        <f>IF(G4&gt;C$19,G4-C$19,"")</f>
      </c>
      <c r="G4" s="4">
        <f>'orig. data'!D4</f>
        <v>5.7142857143</v>
      </c>
      <c r="H4" s="4">
        <f>'orig. data'!E4</f>
        <v>13.285714286</v>
      </c>
      <c r="I4" s="13">
        <f>IF(H4&lt;C$19,C$19-H4,"")</f>
      </c>
      <c r="K4" s="13">
        <f>IF(L4&gt;D$19,L4-D$19,"")</f>
        <v>7.428571428899999</v>
      </c>
      <c r="L4" s="4">
        <f>'orig. data'!K4</f>
        <v>14.285714286</v>
      </c>
      <c r="M4" s="4">
        <f>'orig. data'!L4</f>
        <v>27.357142857</v>
      </c>
      <c r="N4" s="13">
        <f>IF(M4&lt;D$19,D$19-M4,"")</f>
      </c>
      <c r="P4" s="4">
        <f>IF(L4-H4&gt;0,L4-H4,"")</f>
        <v>1</v>
      </c>
      <c r="Q4" s="6">
        <f>IF(G4&gt;M4,G4-M4,"")</f>
      </c>
      <c r="Y4" s="10"/>
    </row>
    <row r="5" spans="1:25" ht="12.75">
      <c r="A5" t="s">
        <v>55</v>
      </c>
      <c r="B5" s="4">
        <f aca="true" t="shared" si="0" ref="B5:B33">C$19</f>
        <v>9</v>
      </c>
      <c r="C5" s="14">
        <f>'orig. data'!C5</f>
        <v>10.714285714</v>
      </c>
      <c r="D5" s="14">
        <f>'orig. data'!J5</f>
        <v>13.142857143</v>
      </c>
      <c r="E5" s="4">
        <f aca="true" t="shared" si="1" ref="E5:E33">D$19</f>
        <v>6.8571428571</v>
      </c>
      <c r="F5" s="13">
        <f aca="true" t="shared" si="2" ref="F5:F33">IF(G5&gt;C$19,G5-C$19,"")</f>
      </c>
      <c r="G5" s="4">
        <f>'orig. data'!D5</f>
        <v>9</v>
      </c>
      <c r="H5" s="4">
        <f>'orig. data'!E5</f>
        <v>12.285714286</v>
      </c>
      <c r="I5" s="13">
        <f aca="true" t="shared" si="3" ref="I5:I33">IF(H5&lt;C$19,C$19-H5,"")</f>
      </c>
      <c r="K5" s="13">
        <f aca="true" t="shared" si="4" ref="K5:K33">IF(L5&gt;D$19,L5-D$19,"")</f>
        <v>4.428571428899999</v>
      </c>
      <c r="L5" s="4">
        <f>'orig. data'!K5</f>
        <v>11.285714286</v>
      </c>
      <c r="M5" s="4">
        <f>'orig. data'!L5</f>
        <v>15.571428571</v>
      </c>
      <c r="N5" s="13">
        <f aca="true" t="shared" si="5" ref="N5:N33">IF(M5&lt;D$19,D$19-M5,"")</f>
      </c>
      <c r="P5" s="4">
        <f aca="true" t="shared" si="6" ref="P5:P33">IF(L5-H5&gt;0,L5-H5,"")</f>
      </c>
      <c r="Q5" s="6">
        <f aca="true" t="shared" si="7" ref="Q5:Q33">IF(G5&gt;M5,G5-M5,"")</f>
      </c>
      <c r="Y5" s="10"/>
    </row>
    <row r="6" spans="1:25" ht="12.75">
      <c r="A6" t="s">
        <v>56</v>
      </c>
      <c r="B6" s="4">
        <f t="shared" si="0"/>
        <v>9</v>
      </c>
      <c r="C6" s="14">
        <f>'orig. data'!C6</f>
        <v>5.7142857143</v>
      </c>
      <c r="D6" s="14">
        <f>'orig. data'!J6</f>
        <v>6</v>
      </c>
      <c r="E6" s="4">
        <f t="shared" si="1"/>
        <v>6.8571428571</v>
      </c>
      <c r="F6" s="13">
        <f t="shared" si="2"/>
      </c>
      <c r="G6" s="4">
        <f>'orig. data'!D6</f>
        <v>4.4285714286</v>
      </c>
      <c r="H6" s="4">
        <f>'orig. data'!E6</f>
        <v>7</v>
      </c>
      <c r="I6" s="13">
        <f t="shared" si="3"/>
        <v>2</v>
      </c>
      <c r="K6" s="13">
        <f t="shared" si="4"/>
      </c>
      <c r="L6" s="4">
        <f>'orig. data'!K6</f>
        <v>4.5714285714</v>
      </c>
      <c r="M6" s="4">
        <f>'orig. data'!L6</f>
        <v>7.6428571429</v>
      </c>
      <c r="N6" s="13">
        <f t="shared" si="5"/>
      </c>
      <c r="P6" s="4">
        <f t="shared" si="6"/>
      </c>
      <c r="Q6" s="6">
        <f t="shared" si="7"/>
      </c>
      <c r="Y6" s="10"/>
    </row>
    <row r="7" spans="1:25" ht="12.75">
      <c r="A7" t="s">
        <v>78</v>
      </c>
      <c r="B7" s="4">
        <f t="shared" si="0"/>
        <v>9</v>
      </c>
      <c r="C7" s="14">
        <f>'orig. data'!C7</f>
        <v>19.5</v>
      </c>
      <c r="D7" s="14">
        <f>'orig. data'!J7</f>
        <v>10.071428571</v>
      </c>
      <c r="E7" s="4">
        <f t="shared" si="1"/>
        <v>6.8571428571</v>
      </c>
      <c r="F7" s="13">
        <f t="shared" si="2"/>
        <v>9.071428570999998</v>
      </c>
      <c r="G7" s="4">
        <f>'orig. data'!D7</f>
        <v>18.071428571</v>
      </c>
      <c r="H7" s="4">
        <f>'orig. data'!E7</f>
        <v>21.214285714</v>
      </c>
      <c r="I7" s="13">
        <f t="shared" si="3"/>
      </c>
      <c r="K7" s="13">
        <f t="shared" si="4"/>
        <v>1.9999999999999991</v>
      </c>
      <c r="L7" s="4">
        <f>'orig. data'!K7</f>
        <v>8.8571428571</v>
      </c>
      <c r="M7" s="4">
        <f>'orig. data'!L7</f>
        <v>11.142857143</v>
      </c>
      <c r="N7" s="13">
        <f t="shared" si="5"/>
      </c>
      <c r="P7" s="4">
        <f t="shared" si="6"/>
      </c>
      <c r="Q7" s="6">
        <f t="shared" si="7"/>
        <v>6.928571427999998</v>
      </c>
      <c r="Y7" s="10"/>
    </row>
    <row r="8" spans="1:25" ht="12.75">
      <c r="A8" t="s">
        <v>79</v>
      </c>
      <c r="B8" s="4">
        <f t="shared" si="0"/>
        <v>9</v>
      </c>
      <c r="C8" s="14">
        <f>'orig. data'!C8</f>
        <v>8.1428571429</v>
      </c>
      <c r="D8" s="14">
        <f>'orig. data'!J8</f>
        <v>4.1428571429</v>
      </c>
      <c r="E8" s="4">
        <f t="shared" si="1"/>
        <v>6.8571428571</v>
      </c>
      <c r="F8" s="13">
        <f t="shared" si="2"/>
      </c>
      <c r="G8" s="4">
        <f>'orig. data'!D8</f>
        <v>7.4285714286</v>
      </c>
      <c r="H8" s="4">
        <f>'orig. data'!E8</f>
        <v>9.3571428571</v>
      </c>
      <c r="I8" s="13">
        <f t="shared" si="3"/>
      </c>
      <c r="K8" s="13">
        <f t="shared" si="4"/>
      </c>
      <c r="L8" s="4">
        <f>'orig. data'!K8</f>
        <v>3.5714285714</v>
      </c>
      <c r="M8" s="4">
        <f>'orig. data'!L8</f>
        <v>4.8571428571</v>
      </c>
      <c r="N8" s="13">
        <f t="shared" si="5"/>
        <v>2</v>
      </c>
      <c r="P8" s="4">
        <f t="shared" si="6"/>
      </c>
      <c r="Q8" s="6">
        <f t="shared" si="7"/>
        <v>2.5714285714999994</v>
      </c>
      <c r="Y8" s="10"/>
    </row>
    <row r="9" spans="1:25" ht="12.75">
      <c r="A9" t="s">
        <v>57</v>
      </c>
      <c r="B9" s="4">
        <f t="shared" si="0"/>
        <v>9</v>
      </c>
      <c r="C9" s="14">
        <f>'orig. data'!C9</f>
        <v>8.8571428571</v>
      </c>
      <c r="D9" s="14">
        <f>'orig. data'!J9</f>
        <v>10.214285714</v>
      </c>
      <c r="E9" s="4">
        <f t="shared" si="1"/>
        <v>6.8571428571</v>
      </c>
      <c r="F9" s="13">
        <f t="shared" si="2"/>
      </c>
      <c r="G9" s="4">
        <f>'orig. data'!D9</f>
        <v>6.8571428571</v>
      </c>
      <c r="H9" s="4">
        <f>'orig. data'!E9</f>
        <v>12.321428571</v>
      </c>
      <c r="I9" s="13">
        <f t="shared" si="3"/>
      </c>
      <c r="K9" s="13">
        <f t="shared" si="4"/>
        <v>1.6428571428999996</v>
      </c>
      <c r="L9" s="4">
        <f>'orig. data'!K9</f>
        <v>8.5</v>
      </c>
      <c r="M9" s="4">
        <f>'orig. data'!L9</f>
        <v>12.285714286</v>
      </c>
      <c r="N9" s="13">
        <f t="shared" si="5"/>
      </c>
      <c r="P9" s="4">
        <f t="shared" si="6"/>
      </c>
      <c r="Q9" s="6">
        <f t="shared" si="7"/>
      </c>
      <c r="Y9" s="10"/>
    </row>
    <row r="10" spans="1:25" ht="12.75">
      <c r="A10" t="s">
        <v>58</v>
      </c>
      <c r="B10" s="4">
        <f t="shared" si="0"/>
        <v>9</v>
      </c>
      <c r="C10" s="14">
        <f>'orig. data'!C10</f>
        <v>23.285714286</v>
      </c>
      <c r="D10" s="14">
        <f>'orig. data'!J10</f>
        <v>22.857142857</v>
      </c>
      <c r="E10" s="4">
        <f t="shared" si="1"/>
        <v>6.8571428571</v>
      </c>
      <c r="F10" s="13">
        <f t="shared" si="2"/>
        <v>9.571428570999998</v>
      </c>
      <c r="G10" s="4">
        <f>'orig. data'!D10</f>
        <v>18.571428571</v>
      </c>
      <c r="H10" s="4">
        <f>'orig. data'!E10</f>
        <v>29.928571429</v>
      </c>
      <c r="I10" s="13">
        <f t="shared" si="3"/>
      </c>
      <c r="K10" s="13">
        <f t="shared" si="4"/>
        <v>7.999999999899999</v>
      </c>
      <c r="L10" s="4">
        <f>'orig. data'!K10</f>
        <v>14.857142857</v>
      </c>
      <c r="M10" s="4">
        <f>'orig. data'!L10</f>
        <v>27.285714286</v>
      </c>
      <c r="N10" s="13">
        <f t="shared" si="5"/>
      </c>
      <c r="P10" s="4">
        <f t="shared" si="6"/>
      </c>
      <c r="Q10" s="6">
        <f t="shared" si="7"/>
      </c>
      <c r="Y10" s="10"/>
    </row>
    <row r="11" spans="1:25" ht="12.75">
      <c r="A11" t="s">
        <v>59</v>
      </c>
      <c r="B11" s="4">
        <f t="shared" si="0"/>
        <v>9</v>
      </c>
      <c r="C11" s="14">
        <f>'orig. data'!C11</f>
        <v>8.5</v>
      </c>
      <c r="D11" s="14">
        <f>'orig. data'!J11</f>
        <v>7.7142857143</v>
      </c>
      <c r="E11" s="4">
        <f t="shared" si="1"/>
        <v>6.8571428571</v>
      </c>
      <c r="F11" s="13">
        <f t="shared" si="2"/>
      </c>
      <c r="G11" s="4">
        <f>'orig. data'!D11</f>
        <v>6.9285714286</v>
      </c>
      <c r="H11" s="4">
        <f>'orig. data'!E11</f>
        <v>9.5714285714</v>
      </c>
      <c r="I11" s="13">
        <f t="shared" si="3"/>
      </c>
      <c r="K11" s="13">
        <f t="shared" si="4"/>
      </c>
      <c r="L11" s="4">
        <f>'orig. data'!K11</f>
        <v>5.8571428571</v>
      </c>
      <c r="M11" s="4">
        <f>'orig. data'!L11</f>
        <v>9.8571428571</v>
      </c>
      <c r="N11" s="13">
        <f t="shared" si="5"/>
      </c>
      <c r="P11" s="4">
        <f t="shared" si="6"/>
      </c>
      <c r="Q11" s="6">
        <f t="shared" si="7"/>
      </c>
      <c r="Y11" s="10"/>
    </row>
    <row r="12" spans="1:25" ht="12.75">
      <c r="A12" t="s">
        <v>60</v>
      </c>
      <c r="B12" s="4">
        <f t="shared" si="0"/>
        <v>9</v>
      </c>
      <c r="C12" s="18" t="s">
        <v>54</v>
      </c>
      <c r="D12" s="18" t="s">
        <v>54</v>
      </c>
      <c r="E12" s="4">
        <f t="shared" si="1"/>
        <v>6.8571428571</v>
      </c>
      <c r="F12" s="13">
        <f t="shared" si="2"/>
      </c>
      <c r="K12" s="13">
        <f t="shared" si="4"/>
      </c>
      <c r="N12" s="13"/>
      <c r="P12" s="4">
        <f t="shared" si="6"/>
      </c>
      <c r="Q12" s="6">
        <f t="shared" si="7"/>
      </c>
      <c r="Y12" s="10"/>
    </row>
    <row r="13" spans="1:25" ht="12.75">
      <c r="A13" t="s">
        <v>80</v>
      </c>
      <c r="B13" s="4">
        <f t="shared" si="0"/>
        <v>9</v>
      </c>
      <c r="C13" s="14">
        <f>'orig. data'!C13</f>
        <v>48.142857143</v>
      </c>
      <c r="D13" s="14">
        <f>'orig. data'!J13</f>
        <v>2.8571428571</v>
      </c>
      <c r="E13" s="4">
        <f t="shared" si="1"/>
        <v>6.8571428571</v>
      </c>
      <c r="F13" s="13">
        <f t="shared" si="2"/>
        <v>14.142857143</v>
      </c>
      <c r="G13" s="4">
        <f>'orig. data'!D13</f>
        <v>23.142857143</v>
      </c>
      <c r="H13" s="4">
        <f>'orig. data'!E13</f>
        <v>65.571428571</v>
      </c>
      <c r="I13" s="13">
        <f t="shared" si="3"/>
      </c>
      <c r="K13" s="13">
        <f t="shared" si="4"/>
      </c>
      <c r="L13" s="4">
        <f>'orig. data'!K13</f>
        <v>1.5714285714</v>
      </c>
      <c r="M13" s="4">
        <f>'orig. data'!L13</f>
        <v>5.5714285714</v>
      </c>
      <c r="N13" s="13">
        <f t="shared" si="5"/>
        <v>1.2857142857000001</v>
      </c>
      <c r="P13" s="4">
        <f t="shared" si="6"/>
      </c>
      <c r="Q13" s="6">
        <f t="shared" si="7"/>
        <v>17.571428571600002</v>
      </c>
      <c r="Y13" s="10"/>
    </row>
    <row r="14" spans="1:25" ht="12.75">
      <c r="A14" t="s">
        <v>61</v>
      </c>
      <c r="B14" s="4">
        <f t="shared" si="0"/>
        <v>9</v>
      </c>
      <c r="C14" s="14">
        <f>'orig. data'!C14</f>
        <v>0.5714285714</v>
      </c>
      <c r="D14" s="14">
        <f>'orig. data'!J14</f>
        <v>0.7142857143</v>
      </c>
      <c r="E14" s="4">
        <f t="shared" si="1"/>
        <v>6.8571428571</v>
      </c>
      <c r="F14" s="13">
        <f t="shared" si="2"/>
      </c>
      <c r="G14" s="4">
        <f>'orig. data'!D14</f>
        <v>0.1428571429</v>
      </c>
      <c r="H14" s="4">
        <f>'orig. data'!E14</f>
        <v>15.142857143</v>
      </c>
      <c r="I14" s="13">
        <f t="shared" si="3"/>
      </c>
      <c r="K14" s="13">
        <f t="shared" si="4"/>
      </c>
      <c r="L14" s="4">
        <f>'orig. data'!K14</f>
        <v>0.2857142857</v>
      </c>
      <c r="M14" s="4">
        <f>'orig. data'!L14</f>
        <v>1.1428571429</v>
      </c>
      <c r="N14" s="13">
        <f t="shared" si="5"/>
        <v>5.714285714200001</v>
      </c>
      <c r="P14" s="4">
        <f t="shared" si="6"/>
      </c>
      <c r="Q14" s="6">
        <f t="shared" si="7"/>
      </c>
      <c r="Y14" s="10"/>
    </row>
    <row r="15" spans="1:25" ht="12.75">
      <c r="K15" s="13"/>
      <c r="N15" s="13"/>
      <c r="P15" s="4">
        <f t="shared" si="6"/>
      </c>
      <c r="Q15" s="6">
        <f t="shared" si="7"/>
      </c>
      <c r="Y15" s="10"/>
    </row>
    <row r="16" spans="1:25" ht="12.75">
      <c r="A16" t="s">
        <v>81</v>
      </c>
      <c r="B16" s="4">
        <f t="shared" si="0"/>
        <v>9</v>
      </c>
      <c r="C16" s="14">
        <f>'orig. data'!C15</f>
        <v>8</v>
      </c>
      <c r="D16" s="14">
        <f>'orig. data'!J15</f>
        <v>10.714285714</v>
      </c>
      <c r="E16" s="4">
        <f t="shared" si="1"/>
        <v>6.8571428571</v>
      </c>
      <c r="F16" s="13">
        <f t="shared" si="2"/>
      </c>
      <c r="G16" s="4">
        <f>'orig. data'!D15</f>
        <v>7</v>
      </c>
      <c r="H16" s="4">
        <f>'orig. data'!E15</f>
        <v>9.1428571429</v>
      </c>
      <c r="I16" s="13">
        <f t="shared" si="3"/>
      </c>
      <c r="K16" s="13">
        <f t="shared" si="4"/>
        <v>2.428571428599999</v>
      </c>
      <c r="L16" s="4">
        <f>'orig. data'!K15</f>
        <v>9.2857142857</v>
      </c>
      <c r="M16" s="4">
        <f>'orig. data'!L15</f>
        <v>11.857142857</v>
      </c>
      <c r="N16" s="13">
        <f t="shared" si="5"/>
      </c>
      <c r="P16" s="4">
        <f t="shared" si="6"/>
        <v>0.14285714279999873</v>
      </c>
      <c r="Q16" s="6">
        <f t="shared" si="7"/>
      </c>
      <c r="Y16" s="10"/>
    </row>
    <row r="17" spans="1:25" ht="12.75">
      <c r="A17" t="s">
        <v>62</v>
      </c>
      <c r="B17" s="4">
        <f t="shared" si="0"/>
        <v>9</v>
      </c>
      <c r="C17" s="14">
        <f>'orig. data'!C16</f>
        <v>9.8571428571</v>
      </c>
      <c r="D17" s="14">
        <f>'orig. data'!J16</f>
        <v>10</v>
      </c>
      <c r="E17" s="4">
        <f t="shared" si="1"/>
        <v>6.8571428571</v>
      </c>
      <c r="F17" s="13">
        <f t="shared" si="2"/>
      </c>
      <c r="G17" s="4">
        <f>'orig. data'!D16</f>
        <v>9</v>
      </c>
      <c r="H17" s="4">
        <f>'orig. data'!E16</f>
        <v>11.785714286</v>
      </c>
      <c r="I17" s="13">
        <f t="shared" si="3"/>
      </c>
      <c r="K17" s="13">
        <f t="shared" si="4"/>
        <v>1.9999999999999991</v>
      </c>
      <c r="L17" s="4">
        <f>'orig. data'!K16</f>
        <v>8.8571428571</v>
      </c>
      <c r="M17" s="4">
        <f>'orig. data'!L16</f>
        <v>11.142857143</v>
      </c>
      <c r="N17" s="13">
        <f t="shared" si="5"/>
      </c>
      <c r="P17" s="4">
        <f t="shared" si="6"/>
      </c>
      <c r="Q17" s="6">
        <f t="shared" si="7"/>
      </c>
      <c r="Y17" s="10"/>
    </row>
    <row r="18" spans="1:25" ht="12.75">
      <c r="A18" t="s">
        <v>82</v>
      </c>
      <c r="B18" s="4">
        <f t="shared" si="0"/>
        <v>9</v>
      </c>
      <c r="C18" s="14">
        <f>'orig. data'!C17</f>
        <v>24.428571429</v>
      </c>
      <c r="D18" s="14">
        <f>'orig. data'!J17</f>
        <v>1.7142857143</v>
      </c>
      <c r="E18" s="4">
        <f t="shared" si="1"/>
        <v>6.8571428571</v>
      </c>
      <c r="F18" s="13">
        <f t="shared" si="2"/>
        <v>7.1428571430000005</v>
      </c>
      <c r="G18" s="4">
        <f>'orig. data'!D17</f>
        <v>16.142857143</v>
      </c>
      <c r="H18" s="4">
        <f>'orig. data'!E17</f>
        <v>54.571428571</v>
      </c>
      <c r="I18" s="13">
        <f t="shared" si="3"/>
      </c>
      <c r="K18" s="13">
        <f t="shared" si="4"/>
      </c>
      <c r="L18" s="4">
        <f>'orig. data'!K17</f>
        <v>1</v>
      </c>
      <c r="M18" s="4">
        <f>'orig. data'!L17</f>
        <v>3.9285714286</v>
      </c>
      <c r="N18" s="13">
        <f t="shared" si="5"/>
        <v>2.9285714285</v>
      </c>
      <c r="P18" s="4">
        <f t="shared" si="6"/>
      </c>
      <c r="Q18" s="6">
        <f t="shared" si="7"/>
        <v>12.2142857144</v>
      </c>
      <c r="Y18" s="10"/>
    </row>
    <row r="19" spans="1:25" ht="12.75">
      <c r="A19" t="s">
        <v>83</v>
      </c>
      <c r="B19" s="4">
        <f t="shared" si="0"/>
        <v>9</v>
      </c>
      <c r="C19" s="14">
        <f>'orig. data'!C18</f>
        <v>9</v>
      </c>
      <c r="D19" s="14">
        <f>'orig. data'!J18</f>
        <v>6.8571428571</v>
      </c>
      <c r="E19" s="4">
        <f t="shared" si="1"/>
        <v>6.8571428571</v>
      </c>
      <c r="F19" s="13">
        <f t="shared" si="2"/>
      </c>
      <c r="G19" s="4">
        <f>'orig. data'!D18</f>
        <v>8.2857142857</v>
      </c>
      <c r="H19" s="4">
        <f>'orig. data'!E18</f>
        <v>9.7142857143</v>
      </c>
      <c r="I19" s="13">
        <f t="shared" si="3"/>
      </c>
      <c r="K19" s="13">
        <f t="shared" si="4"/>
      </c>
      <c r="L19" s="4">
        <f>'orig. data'!K18</f>
        <v>6.2857142857</v>
      </c>
      <c r="M19" s="4">
        <f>'orig. data'!L18</f>
        <v>7.5714285714</v>
      </c>
      <c r="N19" s="13">
        <f t="shared" si="5"/>
      </c>
      <c r="P19" s="4">
        <f t="shared" si="6"/>
      </c>
      <c r="Q19" s="6">
        <f t="shared" si="7"/>
        <v>0.714285714299999</v>
      </c>
      <c r="Y19" s="10"/>
    </row>
    <row r="20" spans="1:25" ht="12.75">
      <c r="A20" t="s">
        <v>63</v>
      </c>
      <c r="B20" s="4">
        <f t="shared" si="0"/>
        <v>9</v>
      </c>
      <c r="C20" s="14">
        <f>'orig. data'!C19</f>
        <v>4.8571428571</v>
      </c>
      <c r="D20" s="14">
        <f>'orig. data'!J19</f>
        <v>4.7857142857</v>
      </c>
      <c r="E20" s="4">
        <f t="shared" si="1"/>
        <v>6.8571428571</v>
      </c>
      <c r="F20" s="13">
        <f t="shared" si="2"/>
      </c>
      <c r="G20" s="4">
        <f>'orig. data'!D19</f>
        <v>3.7142857143</v>
      </c>
      <c r="H20" s="4">
        <f>'orig. data'!E19</f>
        <v>6.8571428571</v>
      </c>
      <c r="I20" s="13">
        <f t="shared" si="3"/>
        <v>2.1428571428999996</v>
      </c>
      <c r="K20" s="13">
        <f t="shared" si="4"/>
      </c>
      <c r="L20" s="4">
        <f>'orig. data'!K19</f>
        <v>2.8571428571</v>
      </c>
      <c r="M20" s="4">
        <f>'orig. data'!L19</f>
        <v>7.7142857143</v>
      </c>
      <c r="N20" s="13">
        <f t="shared" si="5"/>
      </c>
      <c r="P20" s="4">
        <f t="shared" si="6"/>
      </c>
      <c r="Q20" s="6">
        <f t="shared" si="7"/>
      </c>
      <c r="Y20" s="10"/>
    </row>
    <row r="21" spans="11:25" ht="12.75">
      <c r="K21" s="13"/>
      <c r="N21" s="13"/>
      <c r="P21" s="4">
        <f t="shared" si="6"/>
      </c>
      <c r="Q21" s="6">
        <f t="shared" si="7"/>
      </c>
      <c r="Y21" s="10"/>
    </row>
    <row r="22" spans="1:25" ht="12.75">
      <c r="A22" t="s">
        <v>64</v>
      </c>
      <c r="B22" s="4">
        <f t="shared" si="0"/>
        <v>9</v>
      </c>
      <c r="C22" s="14">
        <f>'orig. data'!C20</f>
        <v>5</v>
      </c>
      <c r="D22" s="14">
        <f>'orig. data'!J20</f>
        <v>3</v>
      </c>
      <c r="E22" s="4">
        <f t="shared" si="1"/>
        <v>6.8571428571</v>
      </c>
      <c r="F22" s="13">
        <f t="shared" si="2"/>
      </c>
      <c r="G22" s="4">
        <f>'orig. data'!D20</f>
        <v>3.7142857143</v>
      </c>
      <c r="H22" s="4">
        <f>'orig. data'!E20</f>
        <v>7.4285714286</v>
      </c>
      <c r="I22" s="13">
        <f t="shared" si="3"/>
        <v>1.5714285714000003</v>
      </c>
      <c r="K22" s="13">
        <f t="shared" si="4"/>
      </c>
      <c r="L22" s="4">
        <f>'orig. data'!K20</f>
        <v>1.8571428571</v>
      </c>
      <c r="M22" s="4">
        <f>'orig. data'!L20</f>
        <v>4.6428571429</v>
      </c>
      <c r="N22" s="13">
        <f t="shared" si="5"/>
        <v>2.2142857142000008</v>
      </c>
      <c r="P22" s="4">
        <f t="shared" si="6"/>
      </c>
      <c r="Q22" s="6">
        <f t="shared" si="7"/>
      </c>
      <c r="Y22" s="10"/>
    </row>
    <row r="23" spans="1:25" ht="12.75">
      <c r="A23" t="s">
        <v>65</v>
      </c>
      <c r="B23" s="4">
        <f t="shared" si="0"/>
        <v>9</v>
      </c>
      <c r="C23" s="14">
        <f>'orig. data'!C21</f>
        <v>2</v>
      </c>
      <c r="D23" s="14">
        <f>'orig. data'!J21</f>
        <v>2</v>
      </c>
      <c r="E23" s="4">
        <f t="shared" si="1"/>
        <v>6.8571428571</v>
      </c>
      <c r="F23" s="13">
        <f t="shared" si="2"/>
      </c>
      <c r="G23" s="4">
        <f>'orig. data'!D21</f>
        <v>1.2857142857</v>
      </c>
      <c r="H23" s="4">
        <f>'orig. data'!E21</f>
        <v>2.8571428571</v>
      </c>
      <c r="I23" s="13">
        <f t="shared" si="3"/>
        <v>6.1428571429000005</v>
      </c>
      <c r="K23" s="13">
        <f t="shared" si="4"/>
      </c>
      <c r="L23" s="4">
        <f>'orig. data'!K21</f>
        <v>1.5714285714</v>
      </c>
      <c r="M23" s="4">
        <f>'orig. data'!L21</f>
        <v>3.2857142857</v>
      </c>
      <c r="N23" s="13">
        <f t="shared" si="5"/>
        <v>3.5714285714000003</v>
      </c>
      <c r="P23" s="4">
        <f t="shared" si="6"/>
      </c>
      <c r="Q23" s="6">
        <f t="shared" si="7"/>
      </c>
      <c r="Y23" s="10"/>
    </row>
    <row r="24" spans="1:25" ht="12.75">
      <c r="A24" t="s">
        <v>66</v>
      </c>
      <c r="B24" s="4">
        <f t="shared" si="0"/>
        <v>9</v>
      </c>
      <c r="C24" s="14">
        <f>'orig. data'!C22</f>
        <v>12</v>
      </c>
      <c r="D24" s="14">
        <f>'orig. data'!J22</f>
        <v>18.714285714</v>
      </c>
      <c r="E24" s="4">
        <f t="shared" si="1"/>
        <v>6.8571428571</v>
      </c>
      <c r="F24" s="13">
        <f t="shared" si="2"/>
        <v>0.8571428570999995</v>
      </c>
      <c r="G24" s="4">
        <f>'orig. data'!D22</f>
        <v>9.8571428571</v>
      </c>
      <c r="H24" s="4">
        <f>'orig. data'!E22</f>
        <v>16.285714286</v>
      </c>
      <c r="I24" s="13">
        <f t="shared" si="3"/>
      </c>
      <c r="K24" s="13">
        <f t="shared" si="4"/>
        <v>5.428571428899999</v>
      </c>
      <c r="L24" s="4">
        <f>'orig. data'!K22</f>
        <v>12.285714286</v>
      </c>
      <c r="M24" s="4">
        <f>'orig. data'!L22</f>
        <v>22.857142857</v>
      </c>
      <c r="N24" s="13">
        <f t="shared" si="5"/>
      </c>
      <c r="P24" s="4">
        <f t="shared" si="6"/>
      </c>
      <c r="Q24" s="6">
        <f t="shared" si="7"/>
      </c>
      <c r="Y24" s="10"/>
    </row>
    <row r="25" spans="1:25" ht="12.75">
      <c r="A25" t="s">
        <v>67</v>
      </c>
      <c r="B25" s="4">
        <f t="shared" si="0"/>
        <v>9</v>
      </c>
      <c r="C25" s="14">
        <f>'orig. data'!C23</f>
        <v>21.142857143</v>
      </c>
      <c r="D25" s="14">
        <f>'orig. data'!J23</f>
        <v>14.5</v>
      </c>
      <c r="E25" s="4">
        <f t="shared" si="1"/>
        <v>6.8571428571</v>
      </c>
      <c r="F25" s="13">
        <f t="shared" si="2"/>
        <v>7.285714286000001</v>
      </c>
      <c r="G25" s="4">
        <f>'orig. data'!D23</f>
        <v>16.285714286</v>
      </c>
      <c r="H25" s="4">
        <f>'orig. data'!E23</f>
        <v>25</v>
      </c>
      <c r="I25" s="13">
        <f t="shared" si="3"/>
      </c>
      <c r="K25" s="13">
        <f t="shared" si="4"/>
        <v>1.1428571428999996</v>
      </c>
      <c r="L25" s="4">
        <f>'orig. data'!K23</f>
        <v>8</v>
      </c>
      <c r="M25" s="4">
        <f>'orig. data'!L23</f>
        <v>23.857142857</v>
      </c>
      <c r="N25" s="13">
        <f t="shared" si="5"/>
      </c>
      <c r="P25" s="4">
        <f t="shared" si="6"/>
      </c>
      <c r="Q25" s="6">
        <f t="shared" si="7"/>
      </c>
      <c r="Y25" s="10"/>
    </row>
    <row r="26" spans="1:25" ht="12.75">
      <c r="A26" t="s">
        <v>68</v>
      </c>
      <c r="B26" s="4">
        <f t="shared" si="0"/>
        <v>9</v>
      </c>
      <c r="C26" s="14">
        <f>'orig. data'!C24</f>
        <v>14.571428571</v>
      </c>
      <c r="D26" s="14">
        <f>'orig. data'!J24</f>
        <v>11.571428571</v>
      </c>
      <c r="E26" s="4">
        <f t="shared" si="1"/>
        <v>6.8571428571</v>
      </c>
      <c r="F26" s="13">
        <f t="shared" si="2"/>
        <v>1.2857142859999993</v>
      </c>
      <c r="G26" s="4">
        <f>'orig. data'!D24</f>
        <v>10.285714286</v>
      </c>
      <c r="H26" s="4">
        <f>'orig. data'!E24</f>
        <v>17.857142857</v>
      </c>
      <c r="I26" s="13">
        <f t="shared" si="3"/>
      </c>
      <c r="K26" s="13">
        <f t="shared" si="4"/>
      </c>
      <c r="L26" s="4">
        <f>'orig. data'!K24</f>
        <v>6.2857142857</v>
      </c>
      <c r="M26" s="4">
        <f>'orig. data'!L24</f>
        <v>16.678571429</v>
      </c>
      <c r="N26" s="13">
        <f t="shared" si="5"/>
      </c>
      <c r="P26" s="4">
        <f t="shared" si="6"/>
      </c>
      <c r="Q26" s="6">
        <f t="shared" si="7"/>
      </c>
      <c r="Y26" s="10"/>
    </row>
    <row r="27" spans="1:25" ht="12.75">
      <c r="A27" t="s">
        <v>69</v>
      </c>
      <c r="B27" s="4">
        <f t="shared" si="0"/>
        <v>9</v>
      </c>
      <c r="C27" s="14">
        <f>'orig. data'!C25</f>
        <v>5.5714285714</v>
      </c>
      <c r="D27" s="14">
        <f>'orig. data'!J25</f>
        <v>2.8571428571</v>
      </c>
      <c r="E27" s="4">
        <f t="shared" si="1"/>
        <v>6.8571428571</v>
      </c>
      <c r="F27" s="13">
        <f t="shared" si="2"/>
      </c>
      <c r="G27" s="4">
        <f>'orig. data'!D25</f>
        <v>3.2857142857</v>
      </c>
      <c r="H27" s="4">
        <f>'orig. data'!E25</f>
        <v>8.5714285714</v>
      </c>
      <c r="I27" s="13">
        <f t="shared" si="3"/>
        <v>0.42857142859999975</v>
      </c>
      <c r="K27" s="13">
        <f t="shared" si="4"/>
      </c>
      <c r="L27" s="4">
        <f>'orig. data'!K25</f>
        <v>2.1428571429</v>
      </c>
      <c r="M27" s="4">
        <f>'orig. data'!L25</f>
        <v>3.7142857143</v>
      </c>
      <c r="N27" s="13">
        <f t="shared" si="5"/>
        <v>3.1428571428000005</v>
      </c>
      <c r="P27" s="4">
        <f t="shared" si="6"/>
      </c>
      <c r="Q27" s="6">
        <f t="shared" si="7"/>
      </c>
      <c r="Y27" s="10"/>
    </row>
    <row r="28" spans="1:25" ht="12.75">
      <c r="A28" t="s">
        <v>70</v>
      </c>
      <c r="B28" s="4">
        <f t="shared" si="0"/>
        <v>9</v>
      </c>
      <c r="C28" s="14">
        <f>'orig. data'!C26</f>
        <v>15</v>
      </c>
      <c r="D28" s="14">
        <f>'orig. data'!J26</f>
        <v>15.428571429</v>
      </c>
      <c r="E28" s="4">
        <f t="shared" si="1"/>
        <v>6.8571428571</v>
      </c>
      <c r="F28" s="13">
        <f t="shared" si="2"/>
        <v>1.7142857140000007</v>
      </c>
      <c r="G28" s="4">
        <f>'orig. data'!D26</f>
        <v>10.714285714</v>
      </c>
      <c r="H28" s="4">
        <f>'orig. data'!E26</f>
        <v>19.714285714</v>
      </c>
      <c r="I28" s="13">
        <f t="shared" si="3"/>
      </c>
      <c r="K28" s="13">
        <f t="shared" si="4"/>
        <v>4.1428571429</v>
      </c>
      <c r="L28" s="4">
        <f>'orig. data'!K26</f>
        <v>11</v>
      </c>
      <c r="M28" s="4">
        <f>'orig. data'!L26</f>
        <v>19.571428571</v>
      </c>
      <c r="N28" s="13">
        <f t="shared" si="5"/>
      </c>
      <c r="P28" s="4">
        <f t="shared" si="6"/>
      </c>
      <c r="Q28" s="6">
        <f t="shared" si="7"/>
      </c>
      <c r="Y28" s="10"/>
    </row>
    <row r="29" spans="1:25" ht="12.75">
      <c r="A29" t="s">
        <v>84</v>
      </c>
      <c r="B29" s="4">
        <f t="shared" si="0"/>
        <v>9</v>
      </c>
      <c r="C29" s="14">
        <f>'orig. data'!C27</f>
        <v>9</v>
      </c>
      <c r="D29" s="14">
        <f>'orig. data'!J27</f>
        <v>2.4285714286</v>
      </c>
      <c r="E29" s="4">
        <f t="shared" si="1"/>
        <v>6.8571428571</v>
      </c>
      <c r="F29" s="13">
        <f t="shared" si="2"/>
      </c>
      <c r="G29" s="4">
        <f>'orig. data'!D27</f>
        <v>7.4285714286</v>
      </c>
      <c r="H29" s="4">
        <f>'orig. data'!E27</f>
        <v>12</v>
      </c>
      <c r="I29" s="13">
        <f t="shared" si="3"/>
      </c>
      <c r="K29" s="13">
        <f t="shared" si="4"/>
      </c>
      <c r="L29" s="4">
        <f>'orig. data'!K27</f>
        <v>1.8571428571</v>
      </c>
      <c r="M29" s="4">
        <f>'orig. data'!L27</f>
        <v>3.5</v>
      </c>
      <c r="N29" s="13">
        <f t="shared" si="5"/>
        <v>3.3571428571000004</v>
      </c>
      <c r="P29" s="4">
        <f t="shared" si="6"/>
      </c>
      <c r="Q29" s="6">
        <f t="shared" si="7"/>
        <v>3.9285714285999997</v>
      </c>
      <c r="Y29" s="10"/>
    </row>
    <row r="30" spans="1:25" ht="12.75">
      <c r="A30" t="s">
        <v>71</v>
      </c>
      <c r="B30" s="4">
        <f t="shared" si="0"/>
        <v>9</v>
      </c>
      <c r="C30" s="14">
        <f>'orig. data'!C28</f>
        <v>2</v>
      </c>
      <c r="D30" s="14">
        <f>'orig. data'!J28</f>
        <v>1.2857142857</v>
      </c>
      <c r="E30" s="4">
        <f t="shared" si="1"/>
        <v>6.8571428571</v>
      </c>
      <c r="F30" s="13">
        <f t="shared" si="2"/>
      </c>
      <c r="G30" s="4">
        <f>'orig. data'!D28</f>
        <v>1.6071428571</v>
      </c>
      <c r="H30" s="4">
        <f>'orig. data'!E28</f>
        <v>2.8928571429</v>
      </c>
      <c r="I30" s="13">
        <f t="shared" si="3"/>
        <v>6.1071428570999995</v>
      </c>
      <c r="K30" s="13">
        <f t="shared" si="4"/>
      </c>
      <c r="L30" s="4">
        <f>'orig. data'!K28</f>
        <v>1</v>
      </c>
      <c r="M30" s="4">
        <f>'orig. data'!L28</f>
        <v>1.7142857143</v>
      </c>
      <c r="N30" s="13">
        <f t="shared" si="5"/>
        <v>5.1428571428000005</v>
      </c>
      <c r="P30" s="4">
        <f t="shared" si="6"/>
      </c>
      <c r="Q30" s="6">
        <f t="shared" si="7"/>
      </c>
      <c r="Y30" s="10"/>
    </row>
    <row r="31" spans="1:25" ht="12.75">
      <c r="A31" t="s">
        <v>72</v>
      </c>
      <c r="B31" s="4">
        <f t="shared" si="0"/>
        <v>9</v>
      </c>
      <c r="C31" s="14">
        <f>'orig. data'!C29</f>
        <v>28.071428571</v>
      </c>
      <c r="D31" s="14">
        <f>'orig. data'!J29</f>
        <v>15.071428571</v>
      </c>
      <c r="E31" s="4">
        <f t="shared" si="1"/>
        <v>6.8571428571</v>
      </c>
      <c r="F31" s="13">
        <f t="shared" si="2"/>
        <v>9.642857143</v>
      </c>
      <c r="G31" s="4">
        <f>'orig. data'!D29</f>
        <v>18.642857143</v>
      </c>
      <c r="H31" s="4">
        <f>'orig. data'!E29</f>
        <v>33.214285714</v>
      </c>
      <c r="I31" s="13">
        <f t="shared" si="3"/>
      </c>
      <c r="K31" s="13">
        <f t="shared" si="4"/>
      </c>
      <c r="L31" s="4">
        <f>'orig. data'!K29</f>
        <v>5.1428571429</v>
      </c>
      <c r="M31" s="4">
        <f>'orig. data'!L29</f>
        <v>23.571428571</v>
      </c>
      <c r="N31" s="13">
        <f t="shared" si="5"/>
      </c>
      <c r="P31" s="4">
        <f t="shared" si="6"/>
      </c>
      <c r="Q31" s="6">
        <f t="shared" si="7"/>
      </c>
      <c r="Y31" s="10"/>
    </row>
    <row r="32" spans="1:25" ht="12.75">
      <c r="A32" t="s">
        <v>73</v>
      </c>
      <c r="B32" s="4">
        <f t="shared" si="0"/>
        <v>9</v>
      </c>
      <c r="C32" s="14">
        <f>'orig. data'!C30</f>
        <v>6.2857142857</v>
      </c>
      <c r="D32" s="14">
        <f>'orig. data'!J30</f>
        <v>3</v>
      </c>
      <c r="E32" s="4">
        <f t="shared" si="1"/>
        <v>6.8571428571</v>
      </c>
      <c r="F32" s="13">
        <f t="shared" si="2"/>
      </c>
      <c r="G32" s="4">
        <f>'orig. data'!D30</f>
        <v>4.8571428571</v>
      </c>
      <c r="H32" s="4">
        <f>'orig. data'!E30</f>
        <v>10.357142857</v>
      </c>
      <c r="I32" s="13">
        <f t="shared" si="3"/>
      </c>
      <c r="K32" s="13">
        <f t="shared" si="4"/>
      </c>
      <c r="L32" s="4">
        <f>'orig. data'!K30</f>
        <v>1.5714285714</v>
      </c>
      <c r="M32" s="4">
        <f>'orig. data'!L30</f>
        <v>7.7142857143</v>
      </c>
      <c r="N32" s="13">
        <f t="shared" si="5"/>
      </c>
      <c r="P32" s="4">
        <f t="shared" si="6"/>
      </c>
      <c r="Q32" s="6">
        <f t="shared" si="7"/>
      </c>
      <c r="Y32" s="10"/>
    </row>
    <row r="33" spans="1:25" ht="12.75">
      <c r="A33" t="s">
        <v>85</v>
      </c>
      <c r="B33" s="4">
        <f t="shared" si="0"/>
        <v>9</v>
      </c>
      <c r="C33" s="14">
        <f>'orig. data'!C31</f>
        <v>23.928571429</v>
      </c>
      <c r="D33" s="14">
        <f>'orig. data'!J31</f>
        <v>3.5714285714</v>
      </c>
      <c r="E33" s="4">
        <f t="shared" si="1"/>
        <v>6.8571428571</v>
      </c>
      <c r="F33" s="13">
        <f t="shared" si="2"/>
        <v>8.785714286000001</v>
      </c>
      <c r="G33" s="4">
        <f>'orig. data'!D31</f>
        <v>17.785714286</v>
      </c>
      <c r="H33" s="4">
        <f>'orig. data'!E31</f>
        <v>28.428571429</v>
      </c>
      <c r="I33" s="13">
        <f t="shared" si="3"/>
      </c>
      <c r="K33" s="13">
        <f t="shared" si="4"/>
      </c>
      <c r="L33" s="4">
        <f>'orig. data'!K31</f>
        <v>2.2857142857</v>
      </c>
      <c r="M33" s="4">
        <f>'orig. data'!L31</f>
        <v>7.2857142857</v>
      </c>
      <c r="N33" s="13">
        <f t="shared" si="5"/>
      </c>
      <c r="P33" s="4">
        <f t="shared" si="6"/>
      </c>
      <c r="Q33" s="6">
        <f t="shared" si="7"/>
        <v>10.500000000300002</v>
      </c>
      <c r="Y33" s="10"/>
    </row>
    <row r="34" spans="1:25" ht="12.75">
      <c r="Q34" s="6"/>
      <c r="Y34" s="10"/>
    </row>
    <row r="35" spans="17:25" ht="12.75">
      <c r="Q35" s="6"/>
      <c r="Y35" s="10"/>
    </row>
    <row r="36" spans="17:25" ht="12.75">
      <c r="Q36" s="6"/>
      <c r="Y36" s="10"/>
    </row>
    <row r="37" spans="17:25" ht="12.75">
      <c r="Q37" s="6"/>
      <c r="Y37" s="10"/>
    </row>
    <row r="38" spans="17:25" ht="12.75">
      <c r="Q38" s="6"/>
      <c r="Y38" s="10"/>
    </row>
    <row r="39" spans="17:25" ht="12.75">
      <c r="Q39" s="6"/>
      <c r="Y39" s="10"/>
    </row>
    <row r="40" spans="17:25" ht="12.75">
      <c r="Q40" s="6"/>
      <c r="Y40" s="10"/>
    </row>
    <row r="41" spans="17:25" ht="12.75">
      <c r="Q41" s="6"/>
      <c r="Y41" s="10"/>
    </row>
    <row r="42" spans="17:25" ht="12.75">
      <c r="Q42" s="6"/>
      <c r="Y42" s="10"/>
    </row>
    <row r="43" spans="17:25" ht="12.75">
      <c r="Q43" s="6"/>
      <c r="Y43" s="10"/>
    </row>
    <row r="44" spans="17:25" ht="12.75">
      <c r="Q44" s="6"/>
      <c r="Y44" s="10"/>
    </row>
    <row r="45" spans="17:25" ht="12.75">
      <c r="Q45" s="6"/>
      <c r="Y45" s="10"/>
    </row>
    <row r="46" spans="17:25" ht="12.75">
      <c r="Q46" s="6"/>
      <c r="Y46" s="10"/>
    </row>
    <row r="47" spans="17:25" ht="12.75">
      <c r="Q47" s="6"/>
      <c r="Y47" s="10"/>
    </row>
    <row r="48" spans="17:25" ht="12.75">
      <c r="Q48" s="6"/>
      <c r="Y48" s="10"/>
    </row>
    <row r="49" spans="17:25" ht="12.75">
      <c r="Q49" s="6"/>
      <c r="Y49" s="10"/>
    </row>
    <row r="50" spans="17:25" ht="12.75">
      <c r="Q50" s="6"/>
      <c r="Y50" s="10"/>
    </row>
    <row r="51" spans="17:25" ht="12.75">
      <c r="Q51" s="6"/>
      <c r="Y51" s="10"/>
    </row>
    <row r="52" spans="17:25" ht="12.75">
      <c r="Q52" s="6"/>
      <c r="Y52" s="10"/>
    </row>
    <row r="53" spans="17:25" ht="12.75">
      <c r="Q53" s="6"/>
      <c r="Y53" s="10"/>
    </row>
    <row r="54" spans="17:25" ht="12.75">
      <c r="Q54" s="6"/>
      <c r="Y54" s="10"/>
    </row>
    <row r="55" spans="17:25" ht="12.75">
      <c r="Q55" s="6"/>
      <c r="Y55" s="10"/>
    </row>
    <row r="56" spans="17:25" ht="12.75">
      <c r="Q56" s="6"/>
      <c r="Y56" s="10"/>
    </row>
    <row r="57" spans="17:25" ht="12.75">
      <c r="Q57" s="6"/>
      <c r="Y57" s="10"/>
    </row>
    <row r="58" spans="17:25" ht="12.75">
      <c r="Q58" s="6"/>
      <c r="Y58" s="10"/>
    </row>
    <row r="59" spans="17:25" ht="12.75">
      <c r="Q59" s="6"/>
      <c r="Y59" s="10"/>
    </row>
    <row r="60" spans="17:25" ht="12.75">
      <c r="Q60" s="6"/>
      <c r="Y60" s="10"/>
    </row>
    <row r="61" spans="17:25" ht="12.75">
      <c r="Q61" s="6"/>
      <c r="Y61" s="10"/>
    </row>
    <row r="62" spans="17:25" ht="12.75">
      <c r="Q62" s="6"/>
      <c r="Y62" s="10"/>
    </row>
    <row r="63" spans="17:25" ht="12.75">
      <c r="Q63" s="6"/>
      <c r="Y63" s="10"/>
    </row>
    <row r="64" spans="17:25" ht="12.75">
      <c r="Q64" s="6"/>
      <c r="Y64" s="10"/>
    </row>
    <row r="65" spans="17:25" ht="12.75">
      <c r="Q65" s="6"/>
      <c r="Y65" s="10"/>
    </row>
    <row r="66" spans="17:25" ht="12.75">
      <c r="Q66" s="6"/>
      <c r="Y66" s="10"/>
    </row>
    <row r="67" spans="17:25" ht="12.75">
      <c r="Q67" s="6"/>
      <c r="Y67" s="10"/>
    </row>
    <row r="68" spans="17:25" ht="12.75">
      <c r="Q68" s="6"/>
      <c r="Y68" s="10"/>
    </row>
    <row r="69" spans="17:25" ht="12.75">
      <c r="Q69" s="6"/>
      <c r="Y69" s="10"/>
    </row>
    <row r="70" spans="17:25" ht="12.75">
      <c r="Q70" s="6"/>
      <c r="Y70" s="10"/>
    </row>
    <row r="71" spans="17:25" ht="12.75">
      <c r="Q71" s="6"/>
      <c r="Y71" s="10"/>
    </row>
    <row r="72" spans="17:25" ht="12.75">
      <c r="Q72" s="6"/>
      <c r="Y72" s="10"/>
    </row>
    <row r="73" spans="17:25" ht="12.75">
      <c r="Q73" s="6"/>
      <c r="Y73" s="10"/>
    </row>
    <row r="74" spans="17:25" ht="12.75">
      <c r="Q74" s="6"/>
      <c r="Y74" s="10"/>
    </row>
    <row r="75" spans="17:25" ht="12.75">
      <c r="Q75" s="6"/>
      <c r="Y75" s="10"/>
    </row>
    <row r="76" spans="17:25" ht="12.75">
      <c r="Q76" s="6"/>
      <c r="Y76" s="10"/>
    </row>
    <row r="77" spans="17:25" ht="12.75">
      <c r="Q77" s="6"/>
      <c r="Y77" s="10"/>
    </row>
    <row r="78" spans="17:25" ht="12.75">
      <c r="Q78" s="6"/>
      <c r="Y78" s="10"/>
    </row>
    <row r="79" spans="17:25" ht="12.75">
      <c r="Q79" s="6"/>
      <c r="Y79" s="10"/>
    </row>
    <row r="80" spans="17:25" ht="12.75">
      <c r="Q80" s="6"/>
      <c r="Y80" s="10"/>
    </row>
    <row r="81" spans="17:25" ht="12.75">
      <c r="Q81" s="6"/>
      <c r="Y81" s="10"/>
    </row>
    <row r="82" spans="17:25" ht="12.75">
      <c r="Q82" s="6"/>
      <c r="Y82" s="10"/>
    </row>
    <row r="83" spans="17:25" ht="12.75">
      <c r="Q83" s="6"/>
      <c r="Y83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8" sqref="A38:B39"/>
    </sheetView>
  </sheetViews>
  <sheetFormatPr defaultColWidth="9.140625" defaultRowHeight="12.75"/>
  <cols>
    <col min="1" max="1" width="25.8515625" style="0" customWidth="1"/>
    <col min="4" max="4" width="12.8515625" style="0" customWidth="1"/>
    <col min="5" max="5" width="12.140625" style="0" customWidth="1"/>
    <col min="7" max="7" width="9.7109375" style="0" customWidth="1"/>
    <col min="11" max="11" width="11.7109375" style="0" customWidth="1"/>
    <col min="12" max="12" width="13.421875" style="0" customWidth="1"/>
  </cols>
  <sheetData>
    <row r="1" ht="12.75">
      <c r="A1" t="s">
        <v>7</v>
      </c>
    </row>
    <row r="3" spans="1:15" ht="12.7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  <c r="O3" t="s">
        <v>22</v>
      </c>
    </row>
    <row r="4" spans="1:15" ht="12.75">
      <c r="A4" t="s">
        <v>23</v>
      </c>
      <c r="B4">
        <v>139</v>
      </c>
      <c r="C4">
        <v>8</v>
      </c>
      <c r="D4">
        <v>5.7142857143</v>
      </c>
      <c r="E4">
        <v>13.285714286</v>
      </c>
      <c r="F4">
        <v>23.324768756</v>
      </c>
      <c r="G4">
        <v>14.631961637</v>
      </c>
      <c r="H4">
        <v>32.017575875</v>
      </c>
      <c r="I4">
        <v>163</v>
      </c>
      <c r="J4">
        <v>21</v>
      </c>
      <c r="K4">
        <v>14.285714286</v>
      </c>
      <c r="L4">
        <v>27.357142857</v>
      </c>
      <c r="M4">
        <v>29.791411043</v>
      </c>
      <c r="N4">
        <v>24.739068801</v>
      </c>
      <c r="O4">
        <v>34.843753285</v>
      </c>
    </row>
    <row r="5" spans="1:15" ht="12.75">
      <c r="A5" t="s">
        <v>24</v>
      </c>
      <c r="B5">
        <v>417</v>
      </c>
      <c r="C5">
        <v>10.714285714</v>
      </c>
      <c r="D5">
        <v>9</v>
      </c>
      <c r="E5">
        <v>12.285714286</v>
      </c>
      <c r="F5">
        <v>20.570400822</v>
      </c>
      <c r="G5">
        <v>16.81644485</v>
      </c>
      <c r="H5">
        <v>24.324356794</v>
      </c>
      <c r="I5">
        <v>398</v>
      </c>
      <c r="J5">
        <v>13.142857143</v>
      </c>
      <c r="K5">
        <v>11.285714286</v>
      </c>
      <c r="L5">
        <v>15.571428571</v>
      </c>
      <c r="M5">
        <v>22.769203159</v>
      </c>
      <c r="N5">
        <v>18.58597845</v>
      </c>
      <c r="O5">
        <v>26.952427868</v>
      </c>
    </row>
    <row r="6" spans="1:15" ht="12.75">
      <c r="A6" t="s">
        <v>25</v>
      </c>
      <c r="B6">
        <v>475</v>
      </c>
      <c r="C6">
        <v>5.7142857143</v>
      </c>
      <c r="D6">
        <v>4.4285714286</v>
      </c>
      <c r="E6">
        <v>7</v>
      </c>
      <c r="F6">
        <v>19.790075188</v>
      </c>
      <c r="G6">
        <v>14.526285046</v>
      </c>
      <c r="H6">
        <v>25.053865329</v>
      </c>
      <c r="I6">
        <v>510</v>
      </c>
      <c r="J6">
        <v>6</v>
      </c>
      <c r="K6">
        <v>4.5714285714</v>
      </c>
      <c r="L6">
        <v>7.6428571429</v>
      </c>
      <c r="M6">
        <v>20.142577031</v>
      </c>
      <c r="N6">
        <v>16.60770518</v>
      </c>
      <c r="O6">
        <v>23.677448881</v>
      </c>
    </row>
    <row r="7" spans="1:15" ht="12.75">
      <c r="A7" t="s">
        <v>26</v>
      </c>
      <c r="B7">
        <v>208</v>
      </c>
      <c r="C7">
        <v>19.5</v>
      </c>
      <c r="D7">
        <v>18.071428571</v>
      </c>
      <c r="E7">
        <v>21.214285714</v>
      </c>
      <c r="F7">
        <v>27.505494505</v>
      </c>
      <c r="G7">
        <v>22.111664244</v>
      </c>
      <c r="H7">
        <v>32.899324767</v>
      </c>
      <c r="I7">
        <v>252</v>
      </c>
      <c r="J7">
        <v>10.071428571</v>
      </c>
      <c r="K7">
        <v>8.8571428571</v>
      </c>
      <c r="L7">
        <v>11.142857143</v>
      </c>
      <c r="M7">
        <v>15.679705215</v>
      </c>
      <c r="N7">
        <v>12.101704355</v>
      </c>
      <c r="O7">
        <v>19.257706076</v>
      </c>
    </row>
    <row r="8" spans="1:15" ht="12.75">
      <c r="A8" t="s">
        <v>27</v>
      </c>
      <c r="B8">
        <v>2461</v>
      </c>
      <c r="C8">
        <v>8.1428571429</v>
      </c>
      <c r="D8">
        <v>7.4285714286</v>
      </c>
      <c r="E8">
        <v>9.3571428571</v>
      </c>
      <c r="F8">
        <v>20.748766471</v>
      </c>
      <c r="G8">
        <v>19.063508675</v>
      </c>
      <c r="H8">
        <v>22.434024268</v>
      </c>
      <c r="I8">
        <v>2601</v>
      </c>
      <c r="J8">
        <v>4.1428571429</v>
      </c>
      <c r="K8">
        <v>3.5714285714</v>
      </c>
      <c r="L8">
        <v>4.8571428571</v>
      </c>
      <c r="M8">
        <v>18.761575218</v>
      </c>
      <c r="N8">
        <v>17.362493068</v>
      </c>
      <c r="O8">
        <v>20.160657369</v>
      </c>
    </row>
    <row r="9" spans="1:15" ht="12.75">
      <c r="A9" t="s">
        <v>28</v>
      </c>
      <c r="B9">
        <v>260</v>
      </c>
      <c r="C9">
        <v>8.8571428571</v>
      </c>
      <c r="D9">
        <v>6.8571428571</v>
      </c>
      <c r="E9">
        <v>12.321428571</v>
      </c>
      <c r="F9">
        <v>25.515384615</v>
      </c>
      <c r="G9">
        <v>18.953689991</v>
      </c>
      <c r="H9">
        <v>32.07707924</v>
      </c>
      <c r="I9">
        <v>258</v>
      </c>
      <c r="J9">
        <v>10.214285714</v>
      </c>
      <c r="K9">
        <v>8.5</v>
      </c>
      <c r="L9">
        <v>12.285714286</v>
      </c>
      <c r="M9">
        <v>26.850498339</v>
      </c>
      <c r="N9">
        <v>20.833765261</v>
      </c>
      <c r="O9">
        <v>32.867231417</v>
      </c>
    </row>
    <row r="10" spans="1:15" ht="12.75">
      <c r="A10" t="s">
        <v>29</v>
      </c>
      <c r="B10">
        <v>104</v>
      </c>
      <c r="C10">
        <v>23.285714286</v>
      </c>
      <c r="D10">
        <v>18.571428571</v>
      </c>
      <c r="E10">
        <v>29.928571429</v>
      </c>
      <c r="F10">
        <v>33.512362637</v>
      </c>
      <c r="G10">
        <v>23.276473589</v>
      </c>
      <c r="H10">
        <v>43.748251685</v>
      </c>
      <c r="I10">
        <v>83</v>
      </c>
      <c r="J10">
        <v>22.857142857</v>
      </c>
      <c r="K10">
        <v>14.857142857</v>
      </c>
      <c r="L10">
        <v>27.285714286</v>
      </c>
      <c r="M10">
        <v>30.524956971</v>
      </c>
      <c r="N10">
        <v>23.893344564</v>
      </c>
      <c r="O10">
        <v>37.156569377</v>
      </c>
    </row>
    <row r="11" spans="1:15" ht="12.75">
      <c r="A11" t="s">
        <v>30</v>
      </c>
      <c r="B11">
        <v>222</v>
      </c>
      <c r="C11">
        <v>8.5</v>
      </c>
      <c r="D11">
        <v>6.9285714286</v>
      </c>
      <c r="E11">
        <v>9.5714285714</v>
      </c>
      <c r="F11">
        <v>21.568854569</v>
      </c>
      <c r="G11">
        <v>14.723193918</v>
      </c>
      <c r="H11">
        <v>28.414515219</v>
      </c>
      <c r="I11">
        <v>283</v>
      </c>
      <c r="J11">
        <v>7.7142857143</v>
      </c>
      <c r="K11">
        <v>5.8571428571</v>
      </c>
      <c r="L11">
        <v>9.8571428571</v>
      </c>
      <c r="M11">
        <v>22.222614841</v>
      </c>
      <c r="N11">
        <v>16.126942961</v>
      </c>
      <c r="O11">
        <v>28.318286721</v>
      </c>
    </row>
    <row r="12" spans="1:15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 t="s">
        <v>32</v>
      </c>
      <c r="B13">
        <v>42</v>
      </c>
      <c r="C13">
        <v>48.142857143</v>
      </c>
      <c r="D13">
        <v>23.142857143</v>
      </c>
      <c r="E13">
        <v>65.571428571</v>
      </c>
      <c r="F13">
        <v>61.472789116</v>
      </c>
      <c r="G13">
        <v>41.531579844</v>
      </c>
      <c r="H13">
        <v>81.413998387</v>
      </c>
      <c r="I13">
        <v>52</v>
      </c>
      <c r="J13">
        <v>2.8571428571</v>
      </c>
      <c r="K13">
        <v>1.5714285714</v>
      </c>
      <c r="L13">
        <v>5.5714285714</v>
      </c>
      <c r="M13">
        <v>16.098901099</v>
      </c>
      <c r="N13">
        <v>4.6607450869</v>
      </c>
      <c r="O13">
        <v>27.537057111</v>
      </c>
    </row>
    <row r="14" spans="1:15" ht="12.75">
      <c r="A14" t="s">
        <v>33</v>
      </c>
      <c r="B14">
        <v>11</v>
      </c>
      <c r="C14">
        <v>0.5714285714</v>
      </c>
      <c r="D14">
        <v>0.1428571429</v>
      </c>
      <c r="E14">
        <v>15.142857143</v>
      </c>
      <c r="F14">
        <v>7.3766233766</v>
      </c>
      <c r="G14">
        <v>-1.583887073</v>
      </c>
      <c r="H14">
        <v>16.337133826</v>
      </c>
      <c r="I14">
        <v>21</v>
      </c>
      <c r="J14">
        <v>0.7142857143</v>
      </c>
      <c r="K14">
        <v>0.2857142857</v>
      </c>
      <c r="L14">
        <v>1.1428571429</v>
      </c>
      <c r="M14">
        <v>4.387755102</v>
      </c>
      <c r="N14">
        <v>-0.018094603</v>
      </c>
      <c r="O14">
        <v>8.7936048073</v>
      </c>
    </row>
    <row r="15" spans="1:15" ht="12.75">
      <c r="A15" t="s">
        <v>34</v>
      </c>
      <c r="B15">
        <v>1031</v>
      </c>
      <c r="C15">
        <v>8</v>
      </c>
      <c r="D15">
        <v>7</v>
      </c>
      <c r="E15">
        <v>9.1428571429</v>
      </c>
      <c r="F15">
        <v>20.582236386</v>
      </c>
      <c r="G15">
        <v>17.4997819</v>
      </c>
      <c r="H15">
        <v>23.664690872</v>
      </c>
      <c r="I15">
        <v>1071</v>
      </c>
      <c r="J15">
        <v>10.714285714</v>
      </c>
      <c r="K15">
        <v>9.2857142857</v>
      </c>
      <c r="L15">
        <v>11.857142857</v>
      </c>
      <c r="M15">
        <v>22.587168201</v>
      </c>
      <c r="N15">
        <v>20.169227652</v>
      </c>
      <c r="O15">
        <v>25.005108749</v>
      </c>
    </row>
    <row r="16" spans="1:15" ht="12.75">
      <c r="A16" t="s">
        <v>35</v>
      </c>
      <c r="B16">
        <v>586</v>
      </c>
      <c r="C16">
        <v>9.8571428571</v>
      </c>
      <c r="D16">
        <v>9</v>
      </c>
      <c r="E16">
        <v>11.785714286</v>
      </c>
      <c r="F16">
        <v>25.439541687</v>
      </c>
      <c r="G16">
        <v>21.150110132</v>
      </c>
      <c r="H16">
        <v>29.728973242</v>
      </c>
      <c r="I16">
        <v>624</v>
      </c>
      <c r="J16">
        <v>10</v>
      </c>
      <c r="K16">
        <v>8.8571428571</v>
      </c>
      <c r="L16">
        <v>11.142857143</v>
      </c>
      <c r="M16">
        <v>25.240384615</v>
      </c>
      <c r="N16">
        <v>21.427529279</v>
      </c>
      <c r="O16">
        <v>29.053239952</v>
      </c>
    </row>
    <row r="17" spans="1:15" ht="12.75">
      <c r="A17" t="s">
        <v>36</v>
      </c>
      <c r="B17">
        <v>53</v>
      </c>
      <c r="C17">
        <v>24.428571429</v>
      </c>
      <c r="D17">
        <v>16.142857143</v>
      </c>
      <c r="E17">
        <v>54.571428571</v>
      </c>
      <c r="F17">
        <v>50.245283019</v>
      </c>
      <c r="G17">
        <v>33.358392551</v>
      </c>
      <c r="H17">
        <v>67.132173487</v>
      </c>
      <c r="I17">
        <v>73</v>
      </c>
      <c r="J17">
        <v>1.7142857143</v>
      </c>
      <c r="K17">
        <v>1</v>
      </c>
      <c r="L17">
        <v>3.9285714286</v>
      </c>
      <c r="M17">
        <v>12.729941292</v>
      </c>
      <c r="N17">
        <v>4.480360689</v>
      </c>
      <c r="O17">
        <v>20.979521894</v>
      </c>
    </row>
    <row r="18" spans="1:15" ht="12.75">
      <c r="A18" t="s">
        <v>37</v>
      </c>
      <c r="B18">
        <v>4661</v>
      </c>
      <c r="C18">
        <v>9</v>
      </c>
      <c r="D18">
        <v>8.2857142857</v>
      </c>
      <c r="E18">
        <v>9.7142857143</v>
      </c>
      <c r="F18">
        <v>21.731663959</v>
      </c>
      <c r="G18">
        <v>20.381902625</v>
      </c>
      <c r="H18">
        <v>23.081425294</v>
      </c>
      <c r="I18">
        <v>4809</v>
      </c>
      <c r="J18">
        <v>6.8571428571</v>
      </c>
      <c r="K18">
        <v>6.2857142857</v>
      </c>
      <c r="L18">
        <v>7.5714285714</v>
      </c>
      <c r="M18">
        <v>20.956510115</v>
      </c>
      <c r="N18">
        <v>19.630605992</v>
      </c>
      <c r="O18">
        <v>22.282414238</v>
      </c>
    </row>
    <row r="19" spans="1:15" ht="12.75">
      <c r="A19" t="s">
        <v>38</v>
      </c>
      <c r="B19">
        <v>322</v>
      </c>
      <c r="C19">
        <v>4.8571428571</v>
      </c>
      <c r="D19">
        <v>3.7142857143</v>
      </c>
      <c r="E19">
        <v>6.8571428571</v>
      </c>
      <c r="F19">
        <v>17.753327418</v>
      </c>
      <c r="G19">
        <v>11.682329332</v>
      </c>
      <c r="H19">
        <v>23.824325504</v>
      </c>
      <c r="I19">
        <v>188</v>
      </c>
      <c r="J19">
        <v>4.7857142857</v>
      </c>
      <c r="K19">
        <v>2.8571428571</v>
      </c>
      <c r="L19">
        <v>7.7142857143</v>
      </c>
      <c r="M19">
        <v>38.082826748</v>
      </c>
      <c r="N19">
        <v>18.300848738</v>
      </c>
      <c r="O19">
        <v>57.864804758</v>
      </c>
    </row>
    <row r="20" spans="1:15" ht="12.75">
      <c r="A20" t="s">
        <v>39</v>
      </c>
      <c r="B20">
        <v>147</v>
      </c>
      <c r="C20">
        <v>5</v>
      </c>
      <c r="D20">
        <v>3.7142857143</v>
      </c>
      <c r="E20">
        <v>7.4285714286</v>
      </c>
      <c r="F20">
        <v>26.629737609</v>
      </c>
      <c r="G20">
        <v>10.487563491</v>
      </c>
      <c r="H20">
        <v>42.771911727</v>
      </c>
      <c r="I20">
        <v>159</v>
      </c>
      <c r="J20">
        <v>3</v>
      </c>
      <c r="K20">
        <v>1.8571428571</v>
      </c>
      <c r="L20">
        <v>4.6428571429</v>
      </c>
      <c r="M20">
        <v>9.0215633423</v>
      </c>
      <c r="N20">
        <v>6.5316057117</v>
      </c>
      <c r="O20">
        <v>11.511520973</v>
      </c>
    </row>
    <row r="21" spans="1:15" ht="12.75">
      <c r="A21" t="s">
        <v>40</v>
      </c>
      <c r="B21">
        <v>225</v>
      </c>
      <c r="C21">
        <v>2</v>
      </c>
      <c r="D21">
        <v>1.2857142857</v>
      </c>
      <c r="E21">
        <v>2.8571428571</v>
      </c>
      <c r="F21">
        <v>11.248253968</v>
      </c>
      <c r="G21">
        <v>7.5994683048</v>
      </c>
      <c r="H21">
        <v>14.897039632</v>
      </c>
      <c r="I21">
        <v>250</v>
      </c>
      <c r="J21">
        <v>2</v>
      </c>
      <c r="K21">
        <v>1.5714285714</v>
      </c>
      <c r="L21">
        <v>3.2857142857</v>
      </c>
      <c r="M21">
        <v>10.212571429</v>
      </c>
      <c r="N21">
        <v>7.1509097355</v>
      </c>
      <c r="O21">
        <v>13.274233122</v>
      </c>
    </row>
    <row r="22" spans="1:15" ht="12.75">
      <c r="A22" t="s">
        <v>41</v>
      </c>
      <c r="B22">
        <v>101</v>
      </c>
      <c r="C22">
        <v>12</v>
      </c>
      <c r="D22">
        <v>9.8571428571</v>
      </c>
      <c r="E22">
        <v>16.285714286</v>
      </c>
      <c r="F22">
        <v>20.516265912</v>
      </c>
      <c r="G22">
        <v>14.169850056</v>
      </c>
      <c r="H22">
        <v>26.862681769</v>
      </c>
      <c r="I22">
        <v>141</v>
      </c>
      <c r="J22">
        <v>18.714285714</v>
      </c>
      <c r="K22">
        <v>12.285714286</v>
      </c>
      <c r="L22">
        <v>22.857142857</v>
      </c>
      <c r="M22">
        <v>21.750759878</v>
      </c>
      <c r="N22">
        <v>18.063953153</v>
      </c>
      <c r="O22">
        <v>25.437566603</v>
      </c>
    </row>
    <row r="23" spans="1:15" ht="12.75">
      <c r="A23" t="s">
        <v>42</v>
      </c>
      <c r="B23">
        <v>182</v>
      </c>
      <c r="C23">
        <v>21.142857143</v>
      </c>
      <c r="D23">
        <v>16.285714286</v>
      </c>
      <c r="E23">
        <v>25</v>
      </c>
      <c r="F23">
        <v>28.403453689</v>
      </c>
      <c r="G23">
        <v>19.596950377</v>
      </c>
      <c r="H23">
        <v>37.209957002</v>
      </c>
      <c r="I23">
        <v>204</v>
      </c>
      <c r="J23">
        <v>14.5</v>
      </c>
      <c r="K23">
        <v>8</v>
      </c>
      <c r="L23">
        <v>23.857142857</v>
      </c>
      <c r="M23">
        <v>30.048319328</v>
      </c>
      <c r="N23">
        <v>24.232550976</v>
      </c>
      <c r="O23">
        <v>35.864087679</v>
      </c>
    </row>
    <row r="24" spans="1:15" ht="12.75">
      <c r="A24" t="s">
        <v>43</v>
      </c>
      <c r="B24">
        <v>65</v>
      </c>
      <c r="C24">
        <v>14.571428571</v>
      </c>
      <c r="D24">
        <v>10.285714286</v>
      </c>
      <c r="E24">
        <v>17.857142857</v>
      </c>
      <c r="F24">
        <v>21.597802198</v>
      </c>
      <c r="G24">
        <v>12.877498512</v>
      </c>
      <c r="H24">
        <v>30.318105884</v>
      </c>
      <c r="I24">
        <v>74</v>
      </c>
      <c r="J24">
        <v>11.571428571</v>
      </c>
      <c r="K24">
        <v>6.2857142857</v>
      </c>
      <c r="L24">
        <v>16.678571429</v>
      </c>
      <c r="M24">
        <v>18.285714286</v>
      </c>
      <c r="N24">
        <v>12.154243284</v>
      </c>
      <c r="O24">
        <v>24.417185287</v>
      </c>
    </row>
    <row r="25" spans="1:15" ht="12.75">
      <c r="A25" t="s">
        <v>44</v>
      </c>
      <c r="B25">
        <v>241</v>
      </c>
      <c r="C25">
        <v>5.5714285714</v>
      </c>
      <c r="D25">
        <v>3.2857142857</v>
      </c>
      <c r="E25">
        <v>8.5714285714</v>
      </c>
      <c r="F25">
        <v>17.900414938</v>
      </c>
      <c r="G25">
        <v>13.103743802</v>
      </c>
      <c r="H25">
        <v>22.697086073</v>
      </c>
      <c r="I25">
        <v>271</v>
      </c>
      <c r="J25">
        <v>2.8571428571</v>
      </c>
      <c r="K25">
        <v>2.1428571429</v>
      </c>
      <c r="L25">
        <v>3.7142857143</v>
      </c>
      <c r="M25">
        <v>18.161834475</v>
      </c>
      <c r="N25">
        <v>14.084697549</v>
      </c>
      <c r="O25">
        <v>22.238971402</v>
      </c>
    </row>
    <row r="26" spans="1:15" ht="12.75">
      <c r="A26" t="s">
        <v>45</v>
      </c>
      <c r="B26">
        <v>335</v>
      </c>
      <c r="C26">
        <v>15</v>
      </c>
      <c r="D26">
        <v>10.714285714</v>
      </c>
      <c r="E26">
        <v>19.714285714</v>
      </c>
      <c r="F26">
        <v>23.840085288</v>
      </c>
      <c r="G26">
        <v>20.86936751</v>
      </c>
      <c r="H26">
        <v>26.810803066</v>
      </c>
      <c r="I26">
        <v>319</v>
      </c>
      <c r="J26">
        <v>15.428571429</v>
      </c>
      <c r="K26">
        <v>11</v>
      </c>
      <c r="L26">
        <v>19.571428571</v>
      </c>
      <c r="M26">
        <v>28.777877295</v>
      </c>
      <c r="N26">
        <v>23.554159075</v>
      </c>
      <c r="O26">
        <v>34.001595515</v>
      </c>
    </row>
    <row r="27" spans="1:15" ht="12.75">
      <c r="A27" t="s">
        <v>46</v>
      </c>
      <c r="B27">
        <v>271</v>
      </c>
      <c r="C27">
        <v>9</v>
      </c>
      <c r="D27">
        <v>7.4285714286</v>
      </c>
      <c r="E27">
        <v>12</v>
      </c>
      <c r="F27">
        <v>20.945176595</v>
      </c>
      <c r="G27">
        <v>16.513083751</v>
      </c>
      <c r="H27">
        <v>25.377269439</v>
      </c>
      <c r="I27">
        <v>312</v>
      </c>
      <c r="J27">
        <v>2.4285714286</v>
      </c>
      <c r="K27">
        <v>1.8571428571</v>
      </c>
      <c r="L27">
        <v>3.5</v>
      </c>
      <c r="M27">
        <v>9.8649267399</v>
      </c>
      <c r="N27">
        <v>7.908626003</v>
      </c>
      <c r="O27">
        <v>11.821227477</v>
      </c>
    </row>
    <row r="28" spans="1:15" ht="12.75">
      <c r="A28" t="s">
        <v>47</v>
      </c>
      <c r="B28">
        <v>300</v>
      </c>
      <c r="C28">
        <v>2</v>
      </c>
      <c r="D28">
        <v>1.6071428571</v>
      </c>
      <c r="E28">
        <v>2.8928571429</v>
      </c>
      <c r="F28">
        <v>16.29</v>
      </c>
      <c r="G28">
        <v>11.923625045</v>
      </c>
      <c r="H28">
        <v>20.656374955</v>
      </c>
      <c r="I28">
        <v>357</v>
      </c>
      <c r="J28">
        <v>1.2857142857</v>
      </c>
      <c r="K28">
        <v>1</v>
      </c>
      <c r="L28">
        <v>1.7142857143</v>
      </c>
      <c r="M28">
        <v>16.217687075</v>
      </c>
      <c r="N28">
        <v>12.225645108</v>
      </c>
      <c r="O28">
        <v>20.209729042</v>
      </c>
    </row>
    <row r="29" spans="1:15" ht="12.75">
      <c r="A29" t="s">
        <v>48</v>
      </c>
      <c r="B29">
        <v>50</v>
      </c>
      <c r="C29">
        <v>28.071428571</v>
      </c>
      <c r="D29">
        <v>18.642857143</v>
      </c>
      <c r="E29">
        <v>33.214285714</v>
      </c>
      <c r="F29">
        <v>27.691428571</v>
      </c>
      <c r="G29">
        <v>20.926727132</v>
      </c>
      <c r="H29">
        <v>34.456130011</v>
      </c>
      <c r="I29">
        <v>54</v>
      </c>
      <c r="J29">
        <v>15.071428571</v>
      </c>
      <c r="K29">
        <v>5.1428571429</v>
      </c>
      <c r="L29">
        <v>23.571428571</v>
      </c>
      <c r="M29">
        <v>21.055555556</v>
      </c>
      <c r="N29">
        <v>13.129185558</v>
      </c>
      <c r="O29">
        <v>28.981925553</v>
      </c>
    </row>
    <row r="30" spans="1:15" ht="12.75">
      <c r="A30" t="s">
        <v>49</v>
      </c>
      <c r="B30">
        <v>380</v>
      </c>
      <c r="C30">
        <v>6.2857142857</v>
      </c>
      <c r="D30">
        <v>4.8571428571</v>
      </c>
      <c r="E30">
        <v>10.357142857</v>
      </c>
      <c r="F30">
        <v>18.136090226</v>
      </c>
      <c r="G30">
        <v>15.073637731</v>
      </c>
      <c r="H30">
        <v>21.198542721</v>
      </c>
      <c r="I30">
        <v>289</v>
      </c>
      <c r="J30">
        <v>3</v>
      </c>
      <c r="K30">
        <v>1.5714285714</v>
      </c>
      <c r="L30">
        <v>7.7142857143</v>
      </c>
      <c r="M30">
        <v>24.601581809</v>
      </c>
      <c r="N30">
        <v>18.987269834</v>
      </c>
      <c r="O30">
        <v>30.215893785</v>
      </c>
    </row>
    <row r="31" spans="1:15" ht="12.75">
      <c r="A31" t="s">
        <v>50</v>
      </c>
      <c r="B31">
        <v>164</v>
      </c>
      <c r="C31">
        <v>23.928571429</v>
      </c>
      <c r="D31">
        <v>17.785714286</v>
      </c>
      <c r="E31">
        <v>28.428571429</v>
      </c>
      <c r="F31">
        <v>29.463414634</v>
      </c>
      <c r="G31">
        <v>24.399506419</v>
      </c>
      <c r="H31">
        <v>34.527322849</v>
      </c>
      <c r="I31">
        <v>171</v>
      </c>
      <c r="J31">
        <v>3.5714285714</v>
      </c>
      <c r="K31">
        <v>2.2857142857</v>
      </c>
      <c r="L31">
        <v>7.2857142857</v>
      </c>
      <c r="M31">
        <v>17.807017544</v>
      </c>
      <c r="N31">
        <v>11.770244348</v>
      </c>
      <c r="O31">
        <v>23.84379074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shelley mangiacotti</cp:lastModifiedBy>
  <cp:lastPrinted>2009-03-12T21:54:28Z</cp:lastPrinted>
  <dcterms:created xsi:type="dcterms:W3CDTF">2002-03-11T20:47:31Z</dcterms:created>
  <dcterms:modified xsi:type="dcterms:W3CDTF">2009-10-09T15:54:24Z</dcterms:modified>
  <cp:category/>
  <cp:version/>
  <cp:contentType/>
  <cp:contentStatus/>
</cp:coreProperties>
</file>