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9120" tabRatio="817" activeTab="0"/>
  </bookViews>
  <sheets>
    <sheet name="all-rha " sheetId="1" r:id="rId1"/>
    <sheet name="wpg comm areas " sheetId="2" r:id="rId2"/>
    <sheet name="crude rate table" sheetId="3" r:id="rId3"/>
    <sheet name="rha graph data" sheetId="4" r:id="rId4"/>
    <sheet name="orig. data" sheetId="5" r:id="rId5"/>
    <sheet name="agg rha " sheetId="6" r:id="rId6"/>
  </sheets>
  <definedNames>
    <definedName name="Criteria1">IF((CELL("contents",#REF!))="2"," (2)")</definedName>
  </definedNames>
  <calcPr fullCalcOnLoad="1"/>
</workbook>
</file>

<file path=xl/sharedStrings.xml><?xml version="1.0" encoding="utf-8"?>
<sst xmlns="http://schemas.openxmlformats.org/spreadsheetml/2006/main" count="301" uniqueCount="128">
  <si>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</si>
  <si>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</si>
  <si>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</si>
  <si>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</si>
  <si>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</si>
  <si>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</si>
  <si>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</si>
  <si>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</si>
  <si>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</si>
  <si>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</si>
  <si>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</si>
  <si>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</si>
  <si>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</si>
  <si>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</si>
  <si>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</si>
  <si>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</si>
  <si>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</si>
  <si>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</si>
  <si>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</si>
  <si>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</si>
  <si>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</si>
  <si>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</si>
  <si>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</si>
  <si>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</si>
  <si>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</si>
  <si>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</si>
  <si>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</si>
  <si>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</si>
  <si>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</si>
  <si>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</si>
  <si>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</si>
  <si>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</si>
  <si>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</si>
  <si>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</si>
  <si>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</si>
  <si>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</si>
  <si>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</si>
  <si>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</si>
  <si>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</si>
  <si>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</si>
  <si>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</si>
  <si>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</si>
  <si>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</si>
  <si>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</si>
  <si>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</si>
  <si>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</si>
  <si>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</si>
  <si>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</si>
  <si>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</si>
  <si>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</si>
  <si>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</si>
  <si>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t</t>
  </si>
  <si>
    <t>Suppression</t>
  </si>
  <si>
    <t>T1T2 prob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</si>
  <si>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</si>
  <si>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</si>
  <si>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</si>
  <si>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</si>
  <si>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</si>
  <si>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</si>
  <si>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</si>
  <si>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</si>
  <si>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</si>
  <si>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</si>
  <si>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</si>
  <si>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</si>
  <si>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</si>
  <si>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</si>
  <si>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</si>
  <si>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</si>
  <si>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</si>
  <si>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</si>
  <si>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</si>
  <si>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</si>
  <si>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</si>
  <si>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</si>
  <si>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</si>
  <si>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</si>
  <si>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</si>
  <si>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</si>
  <si>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</si>
  <si>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</si>
  <si>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</si>
  <si>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</si>
  <si>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</si>
  <si>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</si>
  <si>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</si>
  <si>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</si>
  <si>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</si>
  <si>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</si>
  <si>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</si>
  <si>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</si>
  <si>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</si>
  <si>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</si>
  <si>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</si>
  <si>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</si>
  <si>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</si>
  <si>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</si>
  <si>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</si>
  <si>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</si>
  <si>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</si>
  <si>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</si>
  <si>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</si>
  <si>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</si>
  <si>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</si>
  <si>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RHAs &amp; CAs</t>
  </si>
  <si>
    <t xml:space="preserve"> </t>
  </si>
  <si>
    <t>T1sign</t>
  </si>
  <si>
    <t>T2sign</t>
  </si>
  <si>
    <t>T1T2sign</t>
  </si>
  <si>
    <t>T1suppress</t>
  </si>
  <si>
    <t>T2suppress</t>
  </si>
  <si>
    <t>T1</t>
  </si>
  <si>
    <t>T2</t>
  </si>
  <si>
    <t>*RHAs &amp; CAs testing @ .01</t>
  </si>
  <si>
    <t>1999/00-2000/01</t>
  </si>
  <si>
    <t>2004/05-2005/06</t>
  </si>
  <si>
    <t>Rural South</t>
  </si>
  <si>
    <t>Source: Manitoba Centre for Health Policy, 2009</t>
  </si>
  <si>
    <t>Crude and Adjusted Rates of PCH Residents, 1999/00-2000/01 and 2004/05-2005/06, per 1000 age 75+</t>
  </si>
  <si>
    <t>MB Avg 1999/00-2000/01</t>
  </si>
  <si>
    <t>MB Avg 2004/05-2005/06</t>
  </si>
  <si>
    <t>PCH Residents</t>
  </si>
  <si>
    <t>Regional Health Authority</t>
  </si>
  <si>
    <t>Winnipeg Community Areas</t>
  </si>
  <si>
    <t>percent</t>
  </si>
  <si>
    <t>(%)</t>
  </si>
  <si>
    <t>Appendix Table 2.55: Residents in Personal Care Homes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</si>
</sst>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0"/>
      <color indexed="8"/>
      <name val="Calibri"/>
      <family val="0"/>
    </font>
    <font>
      <sz val="5.7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165" fontId="10" fillId="0" borderId="13" xfId="0" applyNumberFormat="1" applyFont="1" applyFill="1" applyBorder="1" applyAlignment="1" quotePrefix="1">
      <alignment horizontal="center"/>
    </xf>
    <xf numFmtId="165" fontId="10" fillId="33" borderId="13" xfId="0" applyNumberFormat="1" applyFont="1" applyFill="1" applyBorder="1" applyAlignment="1" quotePrefix="1">
      <alignment horizontal="center"/>
    </xf>
    <xf numFmtId="165" fontId="10" fillId="0" borderId="14" xfId="0" applyNumberFormat="1" applyFont="1" applyFill="1" applyBorder="1" applyAlignment="1">
      <alignment horizontal="center"/>
    </xf>
    <xf numFmtId="165" fontId="10" fillId="33" borderId="14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4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166" fontId="10" fillId="0" borderId="22" xfId="0" applyNumberFormat="1" applyFont="1" applyFill="1" applyBorder="1" applyAlignment="1" quotePrefix="1">
      <alignment horizontal="center"/>
    </xf>
    <xf numFmtId="166" fontId="10" fillId="0" borderId="23" xfId="0" applyNumberFormat="1" applyFont="1" applyFill="1" applyBorder="1" applyAlignment="1" quotePrefix="1">
      <alignment horizontal="center"/>
    </xf>
    <xf numFmtId="166" fontId="10" fillId="33" borderId="23" xfId="0" applyNumberFormat="1" applyFont="1" applyFill="1" applyBorder="1" applyAlignment="1" quotePrefix="1">
      <alignment horizontal="center"/>
    </xf>
    <xf numFmtId="166" fontId="10" fillId="0" borderId="24" xfId="0" applyNumberFormat="1" applyFont="1" applyFill="1" applyBorder="1" applyAlignment="1" quotePrefix="1">
      <alignment horizontal="center"/>
    </xf>
    <xf numFmtId="166" fontId="10" fillId="0" borderId="11" xfId="0" applyNumberFormat="1" applyFont="1" applyFill="1" applyBorder="1" applyAlignment="1" quotePrefix="1">
      <alignment horizontal="center"/>
    </xf>
    <xf numFmtId="166" fontId="10" fillId="33" borderId="11" xfId="0" applyNumberFormat="1" applyFont="1" applyFill="1" applyBorder="1" applyAlignment="1" quotePrefix="1">
      <alignment horizontal="center"/>
    </xf>
    <xf numFmtId="166" fontId="10" fillId="0" borderId="16" xfId="0" applyNumberFormat="1" applyFont="1" applyFill="1" applyBorder="1" applyAlignment="1" quotePrefix="1">
      <alignment horizontal="center"/>
    </xf>
    <xf numFmtId="166" fontId="10" fillId="0" borderId="23" xfId="0" applyNumberFormat="1" applyFont="1" applyBorder="1" applyAlignment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6" xfId="0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2" fontId="9" fillId="0" borderId="28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7875"/>
          <c:w val="0.94225"/>
          <c:h val="0.8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 (2)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0.13415810085000002</c:v>
                </c:pt>
                <c:pt idx="1">
                  <c:v>0.13415810085000002</c:v>
                </c:pt>
                <c:pt idx="2">
                  <c:v>0.13415810085000002</c:v>
                </c:pt>
                <c:pt idx="3">
                  <c:v>0.13415810085000002</c:v>
                </c:pt>
                <c:pt idx="4">
                  <c:v>0.13415810085000002</c:v>
                </c:pt>
                <c:pt idx="5">
                  <c:v>0.13415810085000002</c:v>
                </c:pt>
                <c:pt idx="6">
                  <c:v>0.13415810085000002</c:v>
                </c:pt>
                <c:pt idx="7">
                  <c:v>0.13415810085000002</c:v>
                </c:pt>
                <c:pt idx="8">
                  <c:v>0.13415810085000002</c:v>
                </c:pt>
                <c:pt idx="9">
                  <c:v>0.13415810085000002</c:v>
                </c:pt>
                <c:pt idx="10">
                  <c:v>0.13415810085000002</c:v>
                </c:pt>
                <c:pt idx="12">
                  <c:v>0.13415810085000002</c:v>
                </c:pt>
                <c:pt idx="13">
                  <c:v>0.13415810085000002</c:v>
                </c:pt>
                <c:pt idx="14">
                  <c:v>0.13415810085000002</c:v>
                </c:pt>
                <c:pt idx="15">
                  <c:v>0.13415810085000002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 (2)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0.13893018773</c:v>
                </c:pt>
                <c:pt idx="1">
                  <c:v>0.13707992526999999</c:v>
                </c:pt>
                <c:pt idx="2">
                  <c:v>0.1266630303</c:v>
                </c:pt>
                <c:pt idx="3">
                  <c:v>0.17930688016</c:v>
                </c:pt>
                <c:pt idx="4">
                  <c:v>0.13457704404</c:v>
                </c:pt>
                <c:pt idx="5">
                  <c:v>0.13512178497</c:v>
                </c:pt>
                <c:pt idx="6">
                  <c:v>0.095484534402</c:v>
                </c:pt>
                <c:pt idx="7">
                  <c:v>0.12860921373</c:v>
                </c:pt>
                <c:pt idx="8">
                  <c:v>0.32699072454</c:v>
                </c:pt>
                <c:pt idx="9">
                  <c:v>0.11969680599999999</c:v>
                </c:pt>
                <c:pt idx="10">
                  <c:v>0.044621174496999996</c:v>
                </c:pt>
                <c:pt idx="12">
                  <c:v>0.13274288078000002</c:v>
                </c:pt>
                <c:pt idx="13">
                  <c:v>0.12632402639999998</c:v>
                </c:pt>
                <c:pt idx="14">
                  <c:v>0.09602955885900001</c:v>
                </c:pt>
                <c:pt idx="15">
                  <c:v>0.13415810085000002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 (2)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0.12308165547</c:v>
                </c:pt>
                <c:pt idx="1">
                  <c:v>0.12679357822999998</c:v>
                </c:pt>
                <c:pt idx="2">
                  <c:v>0.13069089533</c:v>
                </c:pt>
                <c:pt idx="3">
                  <c:v>0.15799774138</c:v>
                </c:pt>
                <c:pt idx="4">
                  <c:v>0.12454196546</c:v>
                </c:pt>
                <c:pt idx="5">
                  <c:v>0.12038156938</c:v>
                </c:pt>
                <c:pt idx="6">
                  <c:v>0.10159736273999999</c:v>
                </c:pt>
                <c:pt idx="7">
                  <c:v>0.12589469176999998</c:v>
                </c:pt>
                <c:pt idx="8">
                  <c:v>0.34448566984</c:v>
                </c:pt>
                <c:pt idx="9">
                  <c:v>0.13898742725</c:v>
                </c:pt>
                <c:pt idx="10">
                  <c:v>0.089193286114</c:v>
                </c:pt>
                <c:pt idx="12">
                  <c:v>0.12751785805</c:v>
                </c:pt>
                <c:pt idx="13">
                  <c:v>0.11940634387999999</c:v>
                </c:pt>
                <c:pt idx="14">
                  <c:v>0.12513468746</c:v>
                </c:pt>
                <c:pt idx="15">
                  <c:v>0.12716935356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 (2)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0.12716935356</c:v>
                </c:pt>
                <c:pt idx="1">
                  <c:v>0.12716935356</c:v>
                </c:pt>
                <c:pt idx="2">
                  <c:v>0.12716935356</c:v>
                </c:pt>
                <c:pt idx="3">
                  <c:v>0.12716935356</c:v>
                </c:pt>
                <c:pt idx="4">
                  <c:v>0.12716935356</c:v>
                </c:pt>
                <c:pt idx="5">
                  <c:v>0.12716935356</c:v>
                </c:pt>
                <c:pt idx="6">
                  <c:v>0.12716935356</c:v>
                </c:pt>
                <c:pt idx="7">
                  <c:v>0.12716935356</c:v>
                </c:pt>
                <c:pt idx="8">
                  <c:v>0.12716935356</c:v>
                </c:pt>
                <c:pt idx="9">
                  <c:v>0.12716935356</c:v>
                </c:pt>
                <c:pt idx="10">
                  <c:v>0.12716935356</c:v>
                </c:pt>
                <c:pt idx="12">
                  <c:v>0.12716935356</c:v>
                </c:pt>
                <c:pt idx="13">
                  <c:v>0.12716935356</c:v>
                </c:pt>
                <c:pt idx="14">
                  <c:v>0.12716935356</c:v>
                </c:pt>
                <c:pt idx="15">
                  <c:v>0.12716935356</c:v>
                </c:pt>
              </c:numCache>
            </c:numRef>
          </c:val>
        </c:ser>
        <c:gapWidth val="0"/>
        <c:axId val="43203910"/>
        <c:axId val="53290871"/>
      </c:barChart>
      <c:catAx>
        <c:axId val="432039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3203910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525"/>
          <c:y val="0.621"/>
          <c:w val="0.279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8275"/>
          <c:w val="0.9375"/>
          <c:h val="0.7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data'!$A$21:$A$33,'rha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(1,2,t)</c:v>
                </c:pt>
                <c:pt idx="2">
                  <c:v>St. Boniface (1,2)</c:v>
                </c:pt>
                <c:pt idx="3">
                  <c:v>St. Vital (1,2,t)</c:v>
                </c:pt>
                <c:pt idx="4">
                  <c:v>Transcona (1,2)</c:v>
                </c:pt>
                <c:pt idx="5">
                  <c:v>River Heights (1,2,t)</c:v>
                </c:pt>
                <c:pt idx="6">
                  <c:v>River East (1,2,t)</c:v>
                </c:pt>
                <c:pt idx="7">
                  <c:v>Seven Oaks (1,t)</c:v>
                </c:pt>
                <c:pt idx="8">
                  <c:v>St. James - Assiniboia (1,2)</c:v>
                </c:pt>
                <c:pt idx="9">
                  <c:v>Inkster (2,t)</c:v>
                </c:pt>
                <c:pt idx="10">
                  <c:v>Downtown (2)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data'!$H$21:$H$33,'rha graph data'!$H$8,'rha graph data'!$H$19)</c:f>
              <c:numCache>
                <c:ptCount val="15"/>
                <c:pt idx="0">
                  <c:v>0.13415810085000002</c:v>
                </c:pt>
                <c:pt idx="1">
                  <c:v>0.13415810085000002</c:v>
                </c:pt>
                <c:pt idx="2">
                  <c:v>0.13415810085000002</c:v>
                </c:pt>
                <c:pt idx="3">
                  <c:v>0.13415810085000002</c:v>
                </c:pt>
                <c:pt idx="4">
                  <c:v>0.13415810085000002</c:v>
                </c:pt>
                <c:pt idx="5">
                  <c:v>0.13415810085000002</c:v>
                </c:pt>
                <c:pt idx="6">
                  <c:v>0.13415810085000002</c:v>
                </c:pt>
                <c:pt idx="7">
                  <c:v>0.13415810085000002</c:v>
                </c:pt>
                <c:pt idx="8">
                  <c:v>0.13415810085000002</c:v>
                </c:pt>
                <c:pt idx="9">
                  <c:v>0.13415810085000002</c:v>
                </c:pt>
                <c:pt idx="10">
                  <c:v>0.13415810085000002</c:v>
                </c:pt>
                <c:pt idx="11">
                  <c:v>0.13415810085000002</c:v>
                </c:pt>
                <c:pt idx="13">
                  <c:v>0.13415810085000002</c:v>
                </c:pt>
                <c:pt idx="14">
                  <c:v>0.13415810085000002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data'!$A$21:$A$33,'rha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(1,2,t)</c:v>
                </c:pt>
                <c:pt idx="2">
                  <c:v>St. Boniface (1,2)</c:v>
                </c:pt>
                <c:pt idx="3">
                  <c:v>St. Vital (1,2,t)</c:v>
                </c:pt>
                <c:pt idx="4">
                  <c:v>Transcona (1,2)</c:v>
                </c:pt>
                <c:pt idx="5">
                  <c:v>River Heights (1,2,t)</c:v>
                </c:pt>
                <c:pt idx="6">
                  <c:v>River East (1,2,t)</c:v>
                </c:pt>
                <c:pt idx="7">
                  <c:v>Seven Oaks (1,t)</c:v>
                </c:pt>
                <c:pt idx="8">
                  <c:v>St. James - Assiniboia (1,2)</c:v>
                </c:pt>
                <c:pt idx="9">
                  <c:v>Inkster (2,t)</c:v>
                </c:pt>
                <c:pt idx="10">
                  <c:v>Downtown (2)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data'!$I$21:$I$33,'rha graph data'!$I$8,'rha graph data'!$I$19)</c:f>
              <c:numCache>
                <c:ptCount val="15"/>
                <c:pt idx="0">
                  <c:v>0.096765977337</c:v>
                </c:pt>
                <c:pt idx="1">
                  <c:v>0.22220451363000002</c:v>
                </c:pt>
                <c:pt idx="2">
                  <c:v>0.082084153604</c:v>
                </c:pt>
                <c:pt idx="3">
                  <c:v>0.11268202144999999</c:v>
                </c:pt>
                <c:pt idx="4">
                  <c:v>0.09288073649499999</c:v>
                </c:pt>
                <c:pt idx="5">
                  <c:v>0.11898048602</c:v>
                </c:pt>
                <c:pt idx="6">
                  <c:v>0.11163409213</c:v>
                </c:pt>
                <c:pt idx="7">
                  <c:v>0.1568778831</c:v>
                </c:pt>
                <c:pt idx="8">
                  <c:v>0.17553752227000002</c:v>
                </c:pt>
                <c:pt idx="9">
                  <c:v>0.12420942179</c:v>
                </c:pt>
                <c:pt idx="10">
                  <c:v>0.13567250388</c:v>
                </c:pt>
                <c:pt idx="11">
                  <c:v>0.16494028284</c:v>
                </c:pt>
                <c:pt idx="13">
                  <c:v>0.13457704404</c:v>
                </c:pt>
                <c:pt idx="14">
                  <c:v>0.13415810085000002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data'!$A$21:$A$33,'rha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(1,2,t)</c:v>
                </c:pt>
                <c:pt idx="2">
                  <c:v>St. Boniface (1,2)</c:v>
                </c:pt>
                <c:pt idx="3">
                  <c:v>St. Vital (1,2,t)</c:v>
                </c:pt>
                <c:pt idx="4">
                  <c:v>Transcona (1,2)</c:v>
                </c:pt>
                <c:pt idx="5">
                  <c:v>River Heights (1,2,t)</c:v>
                </c:pt>
                <c:pt idx="6">
                  <c:v>River East (1,2,t)</c:v>
                </c:pt>
                <c:pt idx="7">
                  <c:v>Seven Oaks (1,t)</c:v>
                </c:pt>
                <c:pt idx="8">
                  <c:v>St. James - Assiniboia (1,2)</c:v>
                </c:pt>
                <c:pt idx="9">
                  <c:v>Inkster (2,t)</c:v>
                </c:pt>
                <c:pt idx="10">
                  <c:v>Downtown (2)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data'!$J$21:$J$33,'rha graph data'!$J$8,'rha graph data'!$J$19)</c:f>
              <c:numCache>
                <c:ptCount val="15"/>
                <c:pt idx="0">
                  <c:v>0.08813547280299999</c:v>
                </c:pt>
                <c:pt idx="1">
                  <c:v>0.18022382521</c:v>
                </c:pt>
                <c:pt idx="2">
                  <c:v>0.080140925362</c:v>
                </c:pt>
                <c:pt idx="3">
                  <c:v>0.09720670363799999</c:v>
                </c:pt>
                <c:pt idx="4">
                  <c:v>0.08711841149</c:v>
                </c:pt>
                <c:pt idx="5">
                  <c:v>0.10598432008</c:v>
                </c:pt>
                <c:pt idx="6">
                  <c:v>0.09977170282900001</c:v>
                </c:pt>
                <c:pt idx="7">
                  <c:v>0.13940543845</c:v>
                </c:pt>
                <c:pt idx="8">
                  <c:v>0.17374624205999997</c:v>
                </c:pt>
                <c:pt idx="9">
                  <c:v>0.10289184545</c:v>
                </c:pt>
                <c:pt idx="10">
                  <c:v>0.14805277677</c:v>
                </c:pt>
                <c:pt idx="11">
                  <c:v>0.16111037303</c:v>
                </c:pt>
                <c:pt idx="13">
                  <c:v>0.12454196546</c:v>
                </c:pt>
                <c:pt idx="14">
                  <c:v>0.12716935356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data'!$A$21:$A$33,'rha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(1,2,t)</c:v>
                </c:pt>
                <c:pt idx="2">
                  <c:v>St. Boniface (1,2)</c:v>
                </c:pt>
                <c:pt idx="3">
                  <c:v>St. Vital (1,2,t)</c:v>
                </c:pt>
                <c:pt idx="4">
                  <c:v>Transcona (1,2)</c:v>
                </c:pt>
                <c:pt idx="5">
                  <c:v>River Heights (1,2,t)</c:v>
                </c:pt>
                <c:pt idx="6">
                  <c:v>River East (1,2,t)</c:v>
                </c:pt>
                <c:pt idx="7">
                  <c:v>Seven Oaks (1,t)</c:v>
                </c:pt>
                <c:pt idx="8">
                  <c:v>St. James - Assiniboia (1,2)</c:v>
                </c:pt>
                <c:pt idx="9">
                  <c:v>Inkster (2,t)</c:v>
                </c:pt>
                <c:pt idx="10">
                  <c:v>Downtown (2)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data'!$K$21:$K$33,'rha graph data'!$K$8,'rha graph data'!$K$19)</c:f>
              <c:numCache>
                <c:ptCount val="15"/>
                <c:pt idx="0">
                  <c:v>0.12716935356</c:v>
                </c:pt>
                <c:pt idx="1">
                  <c:v>0.12716935356</c:v>
                </c:pt>
                <c:pt idx="2">
                  <c:v>0.12716935356</c:v>
                </c:pt>
                <c:pt idx="3">
                  <c:v>0.12716935356</c:v>
                </c:pt>
                <c:pt idx="4">
                  <c:v>0.12716935356</c:v>
                </c:pt>
                <c:pt idx="5">
                  <c:v>0.12716935356</c:v>
                </c:pt>
                <c:pt idx="6">
                  <c:v>0.12716935356</c:v>
                </c:pt>
                <c:pt idx="7">
                  <c:v>0.12716935356</c:v>
                </c:pt>
                <c:pt idx="8">
                  <c:v>0.12716935356</c:v>
                </c:pt>
                <c:pt idx="9">
                  <c:v>0.12716935356</c:v>
                </c:pt>
                <c:pt idx="10">
                  <c:v>0.12716935356</c:v>
                </c:pt>
                <c:pt idx="11">
                  <c:v>0.12716935356</c:v>
                </c:pt>
                <c:pt idx="13">
                  <c:v>0.12716935356</c:v>
                </c:pt>
                <c:pt idx="14">
                  <c:v>0.12716935356</c:v>
                </c:pt>
              </c:numCache>
            </c:numRef>
          </c:val>
        </c:ser>
        <c:gapWidth val="0"/>
        <c:axId val="9855792"/>
        <c:axId val="21593265"/>
      </c:barChart>
      <c:catAx>
        <c:axId val="98557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9855792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925"/>
          <c:y val="0.18775"/>
          <c:w val="0.268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0.98325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0.13415810085000002</c:v>
                </c:pt>
                <c:pt idx="1">
                  <c:v>0.13415810085000002</c:v>
                </c:pt>
                <c:pt idx="2">
                  <c:v>0.13415810085000002</c:v>
                </c:pt>
                <c:pt idx="3">
                  <c:v>0.13415810085000002</c:v>
                </c:pt>
                <c:pt idx="4">
                  <c:v>0.13415810085000002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0.13274288078000002</c:v>
                </c:pt>
                <c:pt idx="1">
                  <c:v>0.12632402639999998</c:v>
                </c:pt>
                <c:pt idx="2">
                  <c:v>0.09602955885900001</c:v>
                </c:pt>
                <c:pt idx="3">
                  <c:v>0.13457704404</c:v>
                </c:pt>
                <c:pt idx="4">
                  <c:v>0.13415810085000002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0.12751785805</c:v>
                </c:pt>
                <c:pt idx="1">
                  <c:v>0.11940634387999999</c:v>
                </c:pt>
                <c:pt idx="2">
                  <c:v>0.12513468746</c:v>
                </c:pt>
                <c:pt idx="3">
                  <c:v>0.12454196546</c:v>
                </c:pt>
                <c:pt idx="4">
                  <c:v>0.12716935356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0.12716935356</c:v>
                </c:pt>
                <c:pt idx="1">
                  <c:v>0.12716935356</c:v>
                </c:pt>
                <c:pt idx="2">
                  <c:v>0.12716935356</c:v>
                </c:pt>
                <c:pt idx="3">
                  <c:v>0.12716935356</c:v>
                </c:pt>
                <c:pt idx="4">
                  <c:v>0.12716935356</c:v>
                </c:pt>
              </c:numCache>
            </c:numRef>
          </c:val>
        </c:ser>
        <c:axId val="60121658"/>
        <c:axId val="4224011"/>
      </c:barChart>
      <c:catAx>
        <c:axId val="601216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0121658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5"/>
          <c:y val="0.15425"/>
          <c:w val="0.277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41732283464567" right="1.141732283464567" top="0.984251968503937" bottom="5" header="0.5118110236220472" footer="0.5118110236220472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0.885</cdr:y>
    </cdr:from>
    <cdr:to>
      <cdr:x>0.9565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971550" y="4019550"/>
          <a:ext cx="4457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0.62925</cdr:x>
      <cdr:y>0.96625</cdr:y>
    </cdr:from>
    <cdr:to>
      <cdr:x>0.99675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381500"/>
          <a:ext cx="20859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0.107</cdr:y>
    </cdr:to>
    <cdr:sp>
      <cdr:nvSpPr>
        <cdr:cNvPr id="3" name="Text Box 14"/>
        <cdr:cNvSpPr txBox="1">
          <a:spLocks noChangeArrowheads="1"/>
        </cdr:cNvSpPr>
      </cdr:nvSpPr>
      <cdr:spPr>
        <a:xfrm>
          <a:off x="0" y="0"/>
          <a:ext cx="5667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10.3.1: Residents in Personal Care Homes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of residents aged 75+ living in a PCH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</a:t>
          </a:r>
        </a:p>
      </cdr:txBody>
    </cdr:sp>
  </cdr:relSizeAnchor>
  <cdr:relSizeAnchor xmlns:cdr="http://schemas.openxmlformats.org/drawingml/2006/chartDrawing">
    <cdr:from>
      <cdr:x>0.94725</cdr:x>
      <cdr:y>0.46</cdr:y>
    </cdr:from>
    <cdr:to>
      <cdr:x>0.99675</cdr:x>
      <cdr:y>0.53425</cdr:y>
    </cdr:to>
    <cdr:sp>
      <cdr:nvSpPr>
        <cdr:cNvPr id="4" name="Text Box 15"/>
        <cdr:cNvSpPr txBox="1">
          <a:spLocks noChangeArrowheads="1"/>
        </cdr:cNvSpPr>
      </cdr:nvSpPr>
      <cdr:spPr>
        <a:xfrm>
          <a:off x="5381625" y="2085975"/>
          <a:ext cx="285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33%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0.89325</cdr:y>
    </cdr:from>
    <cdr:to>
      <cdr:x>0.97</cdr:x>
      <cdr:y>0.989</cdr:y>
    </cdr:to>
    <cdr:sp>
      <cdr:nvSpPr>
        <cdr:cNvPr id="1" name="Text Box 6"/>
        <cdr:cNvSpPr txBox="1">
          <a:spLocks noChangeArrowheads="1"/>
        </cdr:cNvSpPr>
      </cdr:nvSpPr>
      <cdr:spPr>
        <a:xfrm>
          <a:off x="1343025" y="4067175"/>
          <a:ext cx="4143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57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57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57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0.61525</cdr:x>
      <cdr:y>0.975</cdr:y>
    </cdr:from>
    <cdr:to>
      <cdr:x>0.982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76625" y="4448175"/>
          <a:ext cx="207645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0.9325</cdr:x>
      <cdr:y>0.1355</cdr:y>
    </cdr:from>
    <cdr:to>
      <cdr:x>0.999</cdr:x>
      <cdr:y>0.1645</cdr:y>
    </cdr:to>
    <cdr:sp>
      <cdr:nvSpPr>
        <cdr:cNvPr id="3" name="Text Box 9"/>
        <cdr:cNvSpPr txBox="1">
          <a:spLocks noChangeArrowheads="1"/>
        </cdr:cNvSpPr>
      </cdr:nvSpPr>
      <cdr:spPr>
        <a:xfrm>
          <a:off x="5267325" y="609600"/>
          <a:ext cx="381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</cdr:x>
      <cdr:y>0.0785</cdr:y>
    </cdr:to>
    <cdr:sp>
      <cdr:nvSpPr>
        <cdr:cNvPr id="4" name="Text Box 11"/>
        <cdr:cNvSpPr txBox="1">
          <a:spLocks noChangeArrowheads="1"/>
        </cdr:cNvSpPr>
      </cdr:nvSpPr>
      <cdr:spPr>
        <a:xfrm>
          <a:off x="0" y="0"/>
          <a:ext cx="5648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10.3.2: Residents in Personal Care Homes by Winnipeg Community Area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Age- &amp; sex-adjusted annual percent of residents aged 75+ living in a PCH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57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0.96725</cdr:y>
    </cdr:from>
    <cdr:to>
      <cdr:x>0.954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4391025"/>
          <a:ext cx="2305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0.9905</cdr:x>
      <cdr:y>0.125</cdr:y>
    </cdr:to>
    <cdr:sp>
      <cdr:nvSpPr>
        <cdr:cNvPr id="2" name="Text Box 8"/>
        <cdr:cNvSpPr txBox="1">
          <a:spLocks noChangeArrowheads="1"/>
        </cdr:cNvSpPr>
      </cdr:nvSpPr>
      <cdr:spPr>
        <a:xfrm>
          <a:off x="0" y="0"/>
          <a:ext cx="56292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10.3.3: Residents in Personal Care Homes by Aggregate RHA Areas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of residents living in a provincial PCH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aged 75+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9" customWidth="1"/>
    <col min="2" max="5" width="8.00390625" style="29" customWidth="1"/>
    <col min="6" max="6" width="9.140625" style="29" customWidth="1"/>
    <col min="7" max="7" width="18.140625" style="29" customWidth="1"/>
    <col min="8" max="11" width="8.00390625" style="29" customWidth="1"/>
    <col min="12" max="16384" width="9.140625" style="29" customWidth="1"/>
  </cols>
  <sheetData>
    <row r="1" spans="1:5" ht="15.75" thickBot="1">
      <c r="A1" s="15" t="s">
        <v>127</v>
      </c>
      <c r="B1" s="15"/>
      <c r="C1" s="15"/>
      <c r="D1" s="15"/>
      <c r="E1" s="15"/>
    </row>
    <row r="2" spans="1:11" ht="12.75">
      <c r="A2" s="63" t="s">
        <v>123</v>
      </c>
      <c r="B2" s="49" t="s">
        <v>54</v>
      </c>
      <c r="C2" s="54" t="s">
        <v>55</v>
      </c>
      <c r="D2" s="57" t="s">
        <v>54</v>
      </c>
      <c r="E2" s="19" t="s">
        <v>55</v>
      </c>
      <c r="G2" s="63" t="s">
        <v>124</v>
      </c>
      <c r="H2" s="49" t="s">
        <v>54</v>
      </c>
      <c r="I2" s="54" t="s">
        <v>55</v>
      </c>
      <c r="J2" s="57" t="s">
        <v>54</v>
      </c>
      <c r="K2" s="19" t="s">
        <v>55</v>
      </c>
    </row>
    <row r="3" spans="1:11" ht="12.75">
      <c r="A3" s="64"/>
      <c r="B3" s="50" t="s">
        <v>56</v>
      </c>
      <c r="C3" s="16" t="s">
        <v>125</v>
      </c>
      <c r="D3" s="17" t="s">
        <v>56</v>
      </c>
      <c r="E3" s="38" t="s">
        <v>125</v>
      </c>
      <c r="G3" s="64"/>
      <c r="H3" s="50" t="s">
        <v>56</v>
      </c>
      <c r="I3" s="16" t="s">
        <v>125</v>
      </c>
      <c r="J3" s="17" t="s">
        <v>56</v>
      </c>
      <c r="K3" s="38" t="s">
        <v>125</v>
      </c>
    </row>
    <row r="4" spans="1:11" ht="12.75">
      <c r="A4" s="64"/>
      <c r="B4" s="50" t="s">
        <v>57</v>
      </c>
      <c r="C4" s="52" t="s">
        <v>126</v>
      </c>
      <c r="D4" s="17" t="s">
        <v>57</v>
      </c>
      <c r="E4" s="55" t="s">
        <v>126</v>
      </c>
      <c r="G4" s="64"/>
      <c r="H4" s="50" t="s">
        <v>57</v>
      </c>
      <c r="I4" s="52" t="s">
        <v>126</v>
      </c>
      <c r="J4" s="17" t="s">
        <v>57</v>
      </c>
      <c r="K4" s="55" t="s">
        <v>126</v>
      </c>
    </row>
    <row r="5" spans="1:11" ht="12.75">
      <c r="A5" s="64"/>
      <c r="B5" s="51"/>
      <c r="C5" s="53"/>
      <c r="D5" s="53"/>
      <c r="E5" s="56"/>
      <c r="G5" s="64"/>
      <c r="H5" s="51"/>
      <c r="I5" s="53"/>
      <c r="J5" s="53"/>
      <c r="K5" s="56"/>
    </row>
    <row r="6" spans="1:11" ht="13.5" thickBot="1">
      <c r="A6" s="65"/>
      <c r="B6" s="59" t="s">
        <v>115</v>
      </c>
      <c r="C6" s="60"/>
      <c r="D6" s="61" t="s">
        <v>116</v>
      </c>
      <c r="E6" s="62"/>
      <c r="G6" s="65"/>
      <c r="H6" s="59" t="s">
        <v>115</v>
      </c>
      <c r="I6" s="60"/>
      <c r="J6" s="61" t="s">
        <v>116</v>
      </c>
      <c r="K6" s="62"/>
    </row>
    <row r="7" spans="1:11" ht="12.75">
      <c r="A7" s="30" t="s">
        <v>58</v>
      </c>
      <c r="B7" s="40">
        <f>'orig. data'!B4/2</f>
        <v>352.5</v>
      </c>
      <c r="C7" s="22">
        <f>'orig. data'!H4/10</f>
        <v>13.274336283</v>
      </c>
      <c r="D7" s="44">
        <f>'orig. data'!P4/2</f>
        <v>360</v>
      </c>
      <c r="E7" s="24">
        <f>'orig. data'!V4/10</f>
        <v>12.39242685</v>
      </c>
      <c r="G7" s="31"/>
      <c r="H7" s="40">
        <f>'orig. data'!B19/2</f>
        <v>246.5</v>
      </c>
      <c r="I7" s="22">
        <f>'orig. data'!H19/10</f>
        <v>8.2057256991</v>
      </c>
      <c r="J7" s="44">
        <f>'orig. data'!P19/2</f>
        <v>332.5</v>
      </c>
      <c r="K7" s="24">
        <f>'orig. data'!V19/10</f>
        <v>8.583967987600001</v>
      </c>
    </row>
    <row r="8" spans="1:11" ht="12.75">
      <c r="A8" s="32" t="s">
        <v>59</v>
      </c>
      <c r="B8" s="41">
        <f>'orig. data'!B5/2</f>
        <v>942</v>
      </c>
      <c r="C8" s="22">
        <f>'orig. data'!H5/10</f>
        <v>13.987675403</v>
      </c>
      <c r="D8" s="44">
        <f>'orig. data'!P5/2</f>
        <v>921.5</v>
      </c>
      <c r="E8" s="24">
        <f>'orig. data'!V5/10</f>
        <v>13.367665192</v>
      </c>
      <c r="G8" s="33" t="s">
        <v>73</v>
      </c>
      <c r="H8" s="41">
        <f>'orig. data'!B20/2</f>
        <v>609</v>
      </c>
      <c r="I8" s="22">
        <f>'orig. data'!H20/10</f>
        <v>25.986771922000003</v>
      </c>
      <c r="J8" s="44">
        <f>'orig. data'!P20/2</f>
        <v>631</v>
      </c>
      <c r="K8" s="24">
        <f>'orig. data'!V20/10</f>
        <v>22.109320252</v>
      </c>
    </row>
    <row r="9" spans="1:11" ht="12.75">
      <c r="A9" s="32" t="s">
        <v>60</v>
      </c>
      <c r="B9" s="41">
        <f>'orig. data'!B6/2</f>
        <v>1020.5</v>
      </c>
      <c r="C9" s="22">
        <f>'orig. data'!H6/10</f>
        <v>13.723776224</v>
      </c>
      <c r="D9" s="44">
        <f>'orig. data'!P6/2</f>
        <v>1059</v>
      </c>
      <c r="E9" s="24">
        <f>'orig. data'!V6/10</f>
        <v>14.593812444</v>
      </c>
      <c r="G9" s="33" t="s">
        <v>77</v>
      </c>
      <c r="H9" s="41">
        <f>'orig. data'!B21/2</f>
        <v>242</v>
      </c>
      <c r="I9" s="22">
        <f>'orig. data'!H21/10</f>
        <v>7.9552925707</v>
      </c>
      <c r="J9" s="44">
        <f>'orig. data'!P21/2</f>
        <v>250</v>
      </c>
      <c r="K9" s="24">
        <f>'orig. data'!V21/10</f>
        <v>7.7555452148</v>
      </c>
    </row>
    <row r="10" spans="1:11" ht="12.75">
      <c r="A10" s="32" t="s">
        <v>28</v>
      </c>
      <c r="B10" s="41">
        <f>'orig. data'!B7/2</f>
        <v>598</v>
      </c>
      <c r="C10" s="22">
        <f>'orig. data'!H7/10</f>
        <v>17.920287683999998</v>
      </c>
      <c r="D10" s="44">
        <f>'orig. data'!P7/2</f>
        <v>620</v>
      </c>
      <c r="E10" s="24">
        <f>'orig. data'!V7/10</f>
        <v>17.157880172</v>
      </c>
      <c r="G10" s="33" t="s">
        <v>75</v>
      </c>
      <c r="H10" s="41">
        <f>'orig. data'!B22/2</f>
        <v>416.5</v>
      </c>
      <c r="I10" s="22">
        <f>'orig. data'!H22/10</f>
        <v>10.972075869</v>
      </c>
      <c r="J10" s="44">
        <f>'orig. data'!P22/2</f>
        <v>409.5</v>
      </c>
      <c r="K10" s="24">
        <f>'orig. data'!V22/10</f>
        <v>9.664857210300001</v>
      </c>
    </row>
    <row r="11" spans="1:11" ht="12.75">
      <c r="A11" s="32" t="s">
        <v>68</v>
      </c>
      <c r="B11" s="41">
        <f>'orig. data'!B8/2</f>
        <v>5834</v>
      </c>
      <c r="C11" s="22">
        <f>'orig. data'!H8/10</f>
        <v>13.325415134</v>
      </c>
      <c r="D11" s="44">
        <f>'orig. data'!P8/2</f>
        <v>6101.5</v>
      </c>
      <c r="E11" s="24">
        <f>'orig. data'!V8/10</f>
        <v>13.073989158</v>
      </c>
      <c r="G11" s="33" t="s">
        <v>78</v>
      </c>
      <c r="H11" s="41">
        <f>'orig. data'!B23/2</f>
        <v>108.5</v>
      </c>
      <c r="I11" s="22">
        <f>'orig. data'!H23/10</f>
        <v>8.3109919571</v>
      </c>
      <c r="J11" s="44">
        <f>'orig. data'!P23/2</f>
        <v>114.5</v>
      </c>
      <c r="K11" s="24">
        <f>'orig. data'!V23/10</f>
        <v>7.5752563678</v>
      </c>
    </row>
    <row r="12" spans="1:11" ht="12.75">
      <c r="A12" s="32" t="s">
        <v>62</v>
      </c>
      <c r="B12" s="41">
        <f>'orig. data'!B9/2</f>
        <v>596</v>
      </c>
      <c r="C12" s="22">
        <f>'orig. data'!H9/10</f>
        <v>13.023052551000001</v>
      </c>
      <c r="D12" s="44">
        <f>'orig. data'!P9/2</f>
        <v>594.5</v>
      </c>
      <c r="E12" s="24">
        <f>'orig. data'!V9/10</f>
        <v>12.223707207</v>
      </c>
      <c r="G12" s="33" t="s">
        <v>74</v>
      </c>
      <c r="H12" s="41">
        <f>'orig. data'!B24/2</f>
        <v>679.5</v>
      </c>
      <c r="I12" s="22">
        <f>'orig. data'!H24/10</f>
        <v>12.255388223</v>
      </c>
      <c r="J12" s="44">
        <f>'orig. data'!P24/2</f>
        <v>635.5</v>
      </c>
      <c r="K12" s="24">
        <f>'orig. data'!V24/10</f>
        <v>12.054248862</v>
      </c>
    </row>
    <row r="13" spans="1:11" ht="12.75">
      <c r="A13" s="32" t="s">
        <v>63</v>
      </c>
      <c r="B13" s="41">
        <f>'orig. data'!B10/2</f>
        <v>176.5</v>
      </c>
      <c r="C13" s="22">
        <f>'orig. data'!H10/10</f>
        <v>9.0073998469</v>
      </c>
      <c r="D13" s="44">
        <f>'orig. data'!P10/2</f>
        <v>206.5</v>
      </c>
      <c r="E13" s="24">
        <f>'orig. data'!V10/10</f>
        <v>9.775147929000001</v>
      </c>
      <c r="G13" s="33" t="s">
        <v>76</v>
      </c>
      <c r="H13" s="41">
        <f>'orig. data'!B25/2</f>
        <v>649</v>
      </c>
      <c r="I13" s="22">
        <f>'orig. data'!H25/10</f>
        <v>10.371554135</v>
      </c>
      <c r="J13" s="44">
        <f>'orig. data'!P25/2</f>
        <v>691.5</v>
      </c>
      <c r="K13" s="24">
        <f>'orig. data'!V25/10</f>
        <v>9.7890713477</v>
      </c>
    </row>
    <row r="14" spans="1:11" ht="12.75">
      <c r="A14" s="32" t="s">
        <v>61</v>
      </c>
      <c r="B14" s="41">
        <f>'orig. data'!B11/2</f>
        <v>581.5</v>
      </c>
      <c r="C14" s="22">
        <f>'orig. data'!H11/10</f>
        <v>13.331040806999999</v>
      </c>
      <c r="D14" s="44">
        <f>'orig. data'!P11/2</f>
        <v>598.5</v>
      </c>
      <c r="E14" s="24">
        <f>'orig. data'!V11/10</f>
        <v>13.722343231</v>
      </c>
      <c r="G14" s="33" t="s">
        <v>79</v>
      </c>
      <c r="H14" s="41">
        <f>'orig. data'!B26/2</f>
        <v>631</v>
      </c>
      <c r="I14" s="22">
        <f>'orig. data'!H26/10</f>
        <v>15.427872861</v>
      </c>
      <c r="J14" s="44">
        <f>'orig. data'!P26/2</f>
        <v>660</v>
      </c>
      <c r="K14" s="24">
        <f>'orig. data'!V26/10</f>
        <v>14.684614529000001</v>
      </c>
    </row>
    <row r="15" spans="1:11" ht="12.75">
      <c r="A15" s="32" t="s">
        <v>64</v>
      </c>
      <c r="B15" s="41">
        <f>'orig. data'!B12/2</f>
        <v>3</v>
      </c>
      <c r="C15" s="22">
        <f>'orig. data'!H12/10</f>
        <v>18.75</v>
      </c>
      <c r="D15" s="44">
        <f>'orig. data'!P12/2</f>
        <v>3.5</v>
      </c>
      <c r="E15" s="24">
        <f>'orig. data'!V12/10</f>
        <v>20.588235294</v>
      </c>
      <c r="G15" s="33" t="s">
        <v>80</v>
      </c>
      <c r="H15" s="41">
        <f>'orig. data'!B27/2</f>
        <v>854.5</v>
      </c>
      <c r="I15" s="22">
        <f>'orig. data'!H27/10</f>
        <v>16.764763586</v>
      </c>
      <c r="J15" s="44">
        <f>'orig. data'!P27/2</f>
        <v>918</v>
      </c>
      <c r="K15" s="24">
        <f>'orig. data'!V27/10</f>
        <v>16.954474097</v>
      </c>
    </row>
    <row r="16" spans="1:11" ht="12.75">
      <c r="A16" s="32" t="s">
        <v>65</v>
      </c>
      <c r="B16" s="41">
        <f>'orig. data'!B13/2</f>
        <v>102.5</v>
      </c>
      <c r="C16" s="22">
        <f>'orig. data'!H13/10</f>
        <v>11.700913242</v>
      </c>
      <c r="D16" s="44">
        <f>'orig. data'!P13/2</f>
        <v>122</v>
      </c>
      <c r="E16" s="24">
        <f>'orig. data'!V13/10</f>
        <v>14.31085044</v>
      </c>
      <c r="G16" s="33" t="s">
        <v>81</v>
      </c>
      <c r="H16" s="41">
        <f>'orig. data'!B28/2</f>
        <v>144</v>
      </c>
      <c r="I16" s="22">
        <f>'orig. data'!H28/10</f>
        <v>10.639083857</v>
      </c>
      <c r="J16" s="44">
        <f>'orig. data'!P28/2</f>
        <v>144</v>
      </c>
      <c r="K16" s="24">
        <f>'orig. data'!V28/10</f>
        <v>10.572687225</v>
      </c>
    </row>
    <row r="17" spans="1:11" ht="12.75">
      <c r="A17" s="32" t="s">
        <v>66</v>
      </c>
      <c r="B17" s="41">
        <f>'orig. data'!B14/2</f>
        <v>19.5</v>
      </c>
      <c r="C17" s="22">
        <f>'orig. data'!H14/10</f>
        <v>3.9836567926</v>
      </c>
      <c r="D17" s="44">
        <f>'orig. data'!P14/2</f>
        <v>36.5</v>
      </c>
      <c r="E17" s="24">
        <f>'orig. data'!V14/10</f>
        <v>7.292707292699999</v>
      </c>
      <c r="G17" s="33" t="s">
        <v>82</v>
      </c>
      <c r="H17" s="41">
        <f>'orig. data'!B29/2</f>
        <v>693.5</v>
      </c>
      <c r="I17" s="22">
        <f>'orig. data'!H29/10</f>
        <v>14.435886761</v>
      </c>
      <c r="J17" s="44">
        <f>'orig. data'!P29/2</f>
        <v>798.5</v>
      </c>
      <c r="K17" s="24">
        <f>'orig. data'!V29/10</f>
        <v>17.701174906</v>
      </c>
    </row>
    <row r="18" spans="1:11" ht="12.75">
      <c r="A18" s="34"/>
      <c r="B18" s="42"/>
      <c r="C18" s="23"/>
      <c r="D18" s="45"/>
      <c r="E18" s="25"/>
      <c r="G18" s="33" t="s">
        <v>83</v>
      </c>
      <c r="H18" s="47">
        <f>'orig. data'!B30/2</f>
        <v>560</v>
      </c>
      <c r="I18" s="22">
        <f>'orig. data'!H30/10</f>
        <v>17.814537935</v>
      </c>
      <c r="J18" s="44">
        <f>'orig. data'!P30/2</f>
        <v>516.5</v>
      </c>
      <c r="K18" s="24">
        <f>'orig. data'!V30/10</f>
        <v>18.113273716000002</v>
      </c>
    </row>
    <row r="19" spans="1:11" ht="12.75">
      <c r="A19" s="32" t="s">
        <v>117</v>
      </c>
      <c r="B19" s="41">
        <f>'orig. data'!B15/2</f>
        <v>2315</v>
      </c>
      <c r="C19" s="22">
        <f>'orig. data'!H15/10</f>
        <v>13.758469036</v>
      </c>
      <c r="D19" s="44">
        <f>'orig. data'!P15/2</f>
        <v>2340.5</v>
      </c>
      <c r="E19" s="24">
        <f>'orig. data'!V15/10</f>
        <v>13.723248314</v>
      </c>
      <c r="G19" s="35"/>
      <c r="H19" s="42"/>
      <c r="I19" s="23"/>
      <c r="J19" s="45"/>
      <c r="K19" s="25"/>
    </row>
    <row r="20" spans="1:11" ht="13.5" thickBot="1">
      <c r="A20" s="32" t="s">
        <v>71</v>
      </c>
      <c r="B20" s="41">
        <f>'orig. data'!B16/2</f>
        <v>1354</v>
      </c>
      <c r="C20" s="22">
        <f>'orig. data'!H16/10</f>
        <v>12.424298036</v>
      </c>
      <c r="D20" s="44">
        <f>'orig. data'!P16/2</f>
        <v>1399.5</v>
      </c>
      <c r="E20" s="24">
        <f>'orig. data'!V16/10</f>
        <v>12.34399118</v>
      </c>
      <c r="G20" s="36" t="s">
        <v>68</v>
      </c>
      <c r="H20" s="43">
        <f>'orig. data'!B8/2</f>
        <v>5834</v>
      </c>
      <c r="I20" s="27">
        <f>'orig. data'!H8/10</f>
        <v>13.325415134</v>
      </c>
      <c r="J20" s="46">
        <f>'orig. data'!P8/2</f>
        <v>6101.5</v>
      </c>
      <c r="K20" s="26">
        <f>'orig. data'!V8/10</f>
        <v>13.073989158</v>
      </c>
    </row>
    <row r="21" spans="1:9" ht="12.75">
      <c r="A21" s="32" t="s">
        <v>67</v>
      </c>
      <c r="B21" s="41">
        <f>'orig. data'!B17/2</f>
        <v>125</v>
      </c>
      <c r="C21" s="22">
        <f>'orig. data'!H17/10</f>
        <v>9.048136084</v>
      </c>
      <c r="D21" s="44">
        <f>'orig. data'!P17/2</f>
        <v>162</v>
      </c>
      <c r="E21" s="24">
        <f>'orig. data'!V17/10</f>
        <v>11.824817518</v>
      </c>
      <c r="G21" s="18" t="s">
        <v>70</v>
      </c>
      <c r="I21" s="37"/>
    </row>
    <row r="22" spans="1:11" ht="12.75">
      <c r="A22" s="34"/>
      <c r="B22" s="42"/>
      <c r="C22" s="23"/>
      <c r="D22" s="45"/>
      <c r="E22" s="25"/>
      <c r="G22" s="58" t="s">
        <v>118</v>
      </c>
      <c r="H22" s="58"/>
      <c r="I22" s="58"/>
      <c r="J22" s="58"/>
      <c r="K22" s="58"/>
    </row>
    <row r="23" spans="1:5" ht="13.5" thickBot="1">
      <c r="A23" s="36" t="s">
        <v>69</v>
      </c>
      <c r="B23" s="43">
        <f>'orig. data'!B18/2</f>
        <v>10226</v>
      </c>
      <c r="C23" s="48">
        <f>'orig. data'!H18/10</f>
        <v>13.415810085</v>
      </c>
      <c r="D23" s="46">
        <f>'orig. data'!P18/2</f>
        <v>10623.5</v>
      </c>
      <c r="E23" s="26">
        <f>'orig. data'!V18/10</f>
        <v>13.271909550999998</v>
      </c>
    </row>
    <row r="24" spans="1:3" ht="12.75">
      <c r="A24" s="18" t="s">
        <v>70</v>
      </c>
      <c r="C24" s="37"/>
    </row>
    <row r="25" spans="1:5" ht="12.75">
      <c r="A25" s="28" t="s">
        <v>118</v>
      </c>
      <c r="B25" s="28"/>
      <c r="C25" s="28"/>
      <c r="D25" s="28"/>
      <c r="E25" s="28"/>
    </row>
  </sheetData>
  <sheetProtection/>
  <mergeCells count="7">
    <mergeCell ref="G22:K22"/>
    <mergeCell ref="B6:C6"/>
    <mergeCell ref="D6:E6"/>
    <mergeCell ref="A2:A6"/>
    <mergeCell ref="G2:G6"/>
    <mergeCell ref="H6:I6"/>
    <mergeCell ref="J6:K6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5" sqref="J35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39" t="s">
        <v>114</v>
      </c>
      <c r="B1" s="5" t="s">
        <v>105</v>
      </c>
      <c r="C1" s="66" t="s">
        <v>50</v>
      </c>
      <c r="D1" s="66"/>
      <c r="E1" s="66"/>
      <c r="F1" s="66" t="s">
        <v>52</v>
      </c>
      <c r="G1" s="66"/>
      <c r="H1" s="6" t="s">
        <v>40</v>
      </c>
      <c r="I1" s="3" t="s">
        <v>42</v>
      </c>
      <c r="J1" s="3" t="s">
        <v>43</v>
      </c>
      <c r="K1" s="6" t="s">
        <v>41</v>
      </c>
      <c r="L1" s="6" t="s">
        <v>44</v>
      </c>
      <c r="M1" s="6" t="s">
        <v>45</v>
      </c>
      <c r="N1" s="6" t="s">
        <v>46</v>
      </c>
      <c r="O1" s="7"/>
      <c r="P1" s="6" t="s">
        <v>47</v>
      </c>
      <c r="Q1" s="6" t="s">
        <v>48</v>
      </c>
      <c r="R1" s="6" t="s">
        <v>49</v>
      </c>
      <c r="S1" s="7"/>
      <c r="T1" s="6" t="s">
        <v>53</v>
      </c>
    </row>
    <row r="2" spans="2:20" ht="12.75">
      <c r="B2" s="5"/>
      <c r="C2" s="13"/>
      <c r="D2" s="13"/>
      <c r="E2" s="13"/>
      <c r="F2" s="14"/>
      <c r="G2" s="14"/>
      <c r="H2" s="6"/>
      <c r="I2" s="67" t="s">
        <v>122</v>
      </c>
      <c r="J2" s="67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51</v>
      </c>
      <c r="F3" s="13" t="s">
        <v>112</v>
      </c>
      <c r="G3" s="13" t="s">
        <v>113</v>
      </c>
      <c r="H3" s="2" t="s">
        <v>120</v>
      </c>
      <c r="I3" s="5" t="s">
        <v>115</v>
      </c>
      <c r="J3" s="5" t="s">
        <v>116</v>
      </c>
      <c r="K3" s="2" t="s">
        <v>121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(t)</v>
      </c>
      <c r="B4" t="s">
        <v>58</v>
      </c>
      <c r="C4" t="str">
        <f>'orig. data'!AH4</f>
        <v> </v>
      </c>
      <c r="D4" t="str">
        <f>'orig. data'!AI4</f>
        <v> </v>
      </c>
      <c r="E4" t="str">
        <f ca="1">IF(CELL("contents",F4)="s","s",IF(CELL("contents",G4)="s","s",IF(CELL("contents",'orig. data'!AJ4)="t","t","")))</f>
        <v>t</v>
      </c>
      <c r="F4" t="str">
        <f>'orig. data'!AK4</f>
        <v> </v>
      </c>
      <c r="G4" t="str">
        <f>'orig. data'!AL4</f>
        <v> </v>
      </c>
      <c r="H4" s="20">
        <f aca="true" t="shared" si="0" ref="H4:H14">I$19</f>
        <v>0.13415810085000002</v>
      </c>
      <c r="I4" s="3">
        <f>'orig. data'!D4/1000</f>
        <v>0.13893018773</v>
      </c>
      <c r="J4" s="3">
        <f>'orig. data'!R4/1000</f>
        <v>0.12308165547</v>
      </c>
      <c r="K4" s="20">
        <f aca="true" t="shared" si="1" ref="K4:K14">J$19</f>
        <v>0.12716935356</v>
      </c>
      <c r="L4" s="6">
        <f>'orig. data'!B4</f>
        <v>705</v>
      </c>
      <c r="M4" s="6">
        <f>'orig. data'!C4</f>
        <v>5311</v>
      </c>
      <c r="N4" s="12">
        <f>'orig. data'!G4</f>
        <v>0.4513663472</v>
      </c>
      <c r="O4" s="8"/>
      <c r="P4" s="6">
        <f>'orig. data'!P4</f>
        <v>720</v>
      </c>
      <c r="Q4" s="6">
        <f>'orig. data'!Q4</f>
        <v>5810</v>
      </c>
      <c r="R4" s="12">
        <f>'orig. data'!U4</f>
        <v>0.47653104</v>
      </c>
      <c r="S4" s="8"/>
      <c r="T4" s="12">
        <f>'orig. data'!AD4</f>
        <v>0.0424657198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2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59</v>
      </c>
      <c r="C5" t="str">
        <f>'orig. data'!AH5</f>
        <v> </v>
      </c>
      <c r="D5" t="str">
        <f>'orig. data'!AI5</f>
        <v> 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0">
        <f t="shared" si="0"/>
        <v>0.13415810085000002</v>
      </c>
      <c r="I5" s="3">
        <f>'orig. data'!D5/1000</f>
        <v>0.13707992526999999</v>
      </c>
      <c r="J5" s="3">
        <f>'orig. data'!R5/1000</f>
        <v>0.12679357822999998</v>
      </c>
      <c r="K5" s="20">
        <f t="shared" si="1"/>
        <v>0.12716935356</v>
      </c>
      <c r="L5" s="6">
        <f>'orig. data'!B5</f>
        <v>1884</v>
      </c>
      <c r="M5" s="6">
        <f>'orig. data'!C5</f>
        <v>13469</v>
      </c>
      <c r="N5" s="12">
        <f>'orig. data'!G5</f>
        <v>0.5373950807</v>
      </c>
      <c r="O5" s="9"/>
      <c r="P5" s="6">
        <f>'orig. data'!P5</f>
        <v>1843</v>
      </c>
      <c r="Q5" s="6">
        <f>'orig. data'!Q5</f>
        <v>13787</v>
      </c>
      <c r="R5" s="12">
        <f>'orig. data'!U5</f>
        <v>0.9330368158</v>
      </c>
      <c r="S5" s="9"/>
      <c r="T5" s="12">
        <f>'orig. data'!AD5</f>
        <v>0.0639235499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60</v>
      </c>
      <c r="C6" t="str">
        <f>'orig. data'!AH6</f>
        <v> </v>
      </c>
      <c r="D6" t="str">
        <f>'orig. data'!AI6</f>
        <v> 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0">
        <f t="shared" si="0"/>
        <v>0.13415810085000002</v>
      </c>
      <c r="I6" s="3">
        <f>'orig. data'!D6/1000</f>
        <v>0.1266630303</v>
      </c>
      <c r="J6" s="3">
        <f>'orig. data'!R6/1000</f>
        <v>0.13069089533</v>
      </c>
      <c r="K6" s="20">
        <f t="shared" si="1"/>
        <v>0.12716935356</v>
      </c>
      <c r="L6" s="6">
        <f>'orig. data'!B6</f>
        <v>2041</v>
      </c>
      <c r="M6" s="6">
        <f>'orig. data'!C6</f>
        <v>14872</v>
      </c>
      <c r="N6" s="12">
        <f>'orig. data'!G6</f>
        <v>0.0931514764</v>
      </c>
      <c r="O6" s="9"/>
      <c r="P6" s="6">
        <f>'orig. data'!P6</f>
        <v>2118</v>
      </c>
      <c r="Q6" s="6">
        <f>'orig. data'!Q6</f>
        <v>14513</v>
      </c>
      <c r="R6" s="12">
        <f>'orig. data'!U6</f>
        <v>0.4226148851</v>
      </c>
      <c r="S6" s="9"/>
      <c r="T6" s="12">
        <f>'orig. data'!AD6</f>
        <v>0.4403331642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(1,2,t)</v>
      </c>
      <c r="B7" t="s">
        <v>28</v>
      </c>
      <c r="C7">
        <f>'orig. data'!AH7</f>
        <v>1</v>
      </c>
      <c r="D7">
        <f>'orig. data'!AI7</f>
        <v>2</v>
      </c>
      <c r="E7" t="str">
        <f ca="1">IF(CELL("contents",F7)="s","s",IF(CELL("contents",G7)="s","s",IF(CELL("contents",'orig. data'!AJ7)="t","t","")))</f>
        <v>t</v>
      </c>
      <c r="F7" t="str">
        <f>'orig. data'!AK7</f>
        <v> </v>
      </c>
      <c r="G7" t="str">
        <f>'orig. data'!AL7</f>
        <v> </v>
      </c>
      <c r="H7" s="20">
        <f t="shared" si="0"/>
        <v>0.13415810085000002</v>
      </c>
      <c r="I7" s="3">
        <f>'orig. data'!D7/1000</f>
        <v>0.17930688016</v>
      </c>
      <c r="J7" s="3">
        <f>'orig. data'!R7/1000</f>
        <v>0.15799774138</v>
      </c>
      <c r="K7" s="20">
        <f t="shared" si="1"/>
        <v>0.12716935356</v>
      </c>
      <c r="L7" s="6">
        <f>'orig. data'!B7</f>
        <v>1196</v>
      </c>
      <c r="M7" s="6">
        <f>'orig. data'!C7</f>
        <v>6674</v>
      </c>
      <c r="N7" s="12">
        <f>'orig. data'!G7</f>
        <v>1.81065E-13</v>
      </c>
      <c r="O7" s="9"/>
      <c r="P7" s="6">
        <f>'orig. data'!P7</f>
        <v>1240</v>
      </c>
      <c r="Q7" s="6">
        <f>'orig. data'!Q7</f>
        <v>7227</v>
      </c>
      <c r="R7" s="12">
        <f>'orig. data'!U7</f>
        <v>2.6504008E-08</v>
      </c>
      <c r="S7" s="9"/>
      <c r="T7" s="12">
        <f>'orig. data'!AD7</f>
        <v>0.009547331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(t)</v>
      </c>
      <c r="B8" t="s">
        <v>68</v>
      </c>
      <c r="C8" t="str">
        <f>'orig. data'!AH8</f>
        <v> </v>
      </c>
      <c r="D8" t="str">
        <f>'orig. data'!AI8</f>
        <v> </v>
      </c>
      <c r="E8" t="str">
        <f ca="1">IF(CELL("contents",F8)="s","s",IF(CELL("contents",G8)="s","s",IF(CELL("contents",'orig. data'!AJ8)="t","t","")))</f>
        <v>t</v>
      </c>
      <c r="F8" t="str">
        <f>'orig. data'!AK8</f>
        <v> </v>
      </c>
      <c r="G8" t="str">
        <f>'orig. data'!AL8</f>
        <v> </v>
      </c>
      <c r="H8" s="20">
        <f t="shared" si="0"/>
        <v>0.13415810085000002</v>
      </c>
      <c r="I8" s="3">
        <f>'orig. data'!D8/1000</f>
        <v>0.13457704404</v>
      </c>
      <c r="J8" s="3">
        <f>'orig. data'!R8/1000</f>
        <v>0.12454196546</v>
      </c>
      <c r="K8" s="20">
        <f t="shared" si="1"/>
        <v>0.12716935356</v>
      </c>
      <c r="L8" s="6">
        <f>'orig. data'!B8</f>
        <v>11668</v>
      </c>
      <c r="M8" s="6">
        <f>'orig. data'!C8</f>
        <v>87562</v>
      </c>
      <c r="N8" s="12">
        <f>'orig. data'!G8</f>
        <v>0.8229239734</v>
      </c>
      <c r="O8" s="9"/>
      <c r="P8" s="6">
        <f>'orig. data'!P8</f>
        <v>12203</v>
      </c>
      <c r="Q8" s="6">
        <f>'orig. data'!Q8</f>
        <v>93338</v>
      </c>
      <c r="R8" s="12">
        <f>'orig. data'!U8</f>
        <v>0.3228089649</v>
      </c>
      <c r="S8" s="9"/>
      <c r="T8" s="12">
        <f>'orig. data'!AD8</f>
        <v>3.044077E-07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(t)</v>
      </c>
      <c r="B9" t="s">
        <v>62</v>
      </c>
      <c r="C9" t="str">
        <f>'orig. data'!AH9</f>
        <v> </v>
      </c>
      <c r="D9" t="str">
        <f>'orig. data'!AI9</f>
        <v> </v>
      </c>
      <c r="E9" t="str">
        <f ca="1">IF(CELL("contents",F9)="s","s",IF(CELL("contents",G9)="s","s",IF(CELL("contents",'orig. data'!AJ9)="t","t","")))</f>
        <v>t</v>
      </c>
      <c r="F9" t="str">
        <f>'orig. data'!AK9</f>
        <v> </v>
      </c>
      <c r="G9" t="str">
        <f>'orig. data'!AL9</f>
        <v> </v>
      </c>
      <c r="H9" s="20">
        <f t="shared" si="0"/>
        <v>0.13415810085000002</v>
      </c>
      <c r="I9" s="3">
        <f>'orig. data'!D9/1000</f>
        <v>0.13512178497</v>
      </c>
      <c r="J9" s="3">
        <f>'orig. data'!R9/1000</f>
        <v>0.12038156938</v>
      </c>
      <c r="K9" s="20">
        <f t="shared" si="1"/>
        <v>0.12716935356</v>
      </c>
      <c r="L9" s="6">
        <f>'orig. data'!B9</f>
        <v>1192</v>
      </c>
      <c r="M9" s="6">
        <f>'orig. data'!C9</f>
        <v>9153</v>
      </c>
      <c r="N9" s="12">
        <f>'orig. data'!G9</f>
        <v>0.8552053845</v>
      </c>
      <c r="O9" s="9"/>
      <c r="P9" s="6">
        <f>'orig. data'!P9</f>
        <v>1189</v>
      </c>
      <c r="Q9" s="6">
        <f>'orig. data'!Q9</f>
        <v>9727</v>
      </c>
      <c r="R9" s="12">
        <f>'orig. data'!U9</f>
        <v>0.1647820147</v>
      </c>
      <c r="S9" s="9"/>
      <c r="T9" s="12">
        <f>'orig. data'!AD9</f>
        <v>0.0184778452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63</v>
      </c>
      <c r="C10">
        <f>'orig. data'!AH10</f>
        <v>1</v>
      </c>
      <c r="D10">
        <f>'orig. data'!AI10</f>
        <v>2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0">
        <f t="shared" si="0"/>
        <v>0.13415810085000002</v>
      </c>
      <c r="I10" s="3">
        <f>'orig. data'!D10/1000</f>
        <v>0.095484534402</v>
      </c>
      <c r="J10" s="3">
        <f>'orig. data'!R10/1000</f>
        <v>0.10159736273999999</v>
      </c>
      <c r="K10" s="20">
        <f t="shared" si="1"/>
        <v>0.12716935356</v>
      </c>
      <c r="L10" s="6">
        <f>'orig. data'!B10</f>
        <v>353</v>
      </c>
      <c r="M10" s="6">
        <f>'orig. data'!C10</f>
        <v>3919</v>
      </c>
      <c r="N10" s="12">
        <f>'orig. data'!G10</f>
        <v>1.1214645E-08</v>
      </c>
      <c r="P10" s="6">
        <f>'orig. data'!P10</f>
        <v>413</v>
      </c>
      <c r="Q10" s="6">
        <f>'orig. data'!Q10</f>
        <v>4225</v>
      </c>
      <c r="R10" s="12">
        <f>'orig. data'!U10</f>
        <v>6.1063E-05</v>
      </c>
      <c r="T10" s="12">
        <f>'orig. data'!AD10</f>
        <v>0.4225131863</v>
      </c>
    </row>
    <row r="11" spans="1:27" ht="12.75">
      <c r="A11" s="2" t="str">
        <f ca="1" t="shared" si="2"/>
        <v>Parkland</v>
      </c>
      <c r="B11" t="s">
        <v>61</v>
      </c>
      <c r="C11" t="str">
        <f>'orig. data'!AH11</f>
        <v> </v>
      </c>
      <c r="D11" t="str">
        <f>'orig. data'!AI11</f>
        <v> 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0">
        <f t="shared" si="0"/>
        <v>0.13415810085000002</v>
      </c>
      <c r="I11" s="3">
        <f>'orig. data'!D11/1000</f>
        <v>0.12860921373</v>
      </c>
      <c r="J11" s="3">
        <f>'orig. data'!R11/1000</f>
        <v>0.12589469176999998</v>
      </c>
      <c r="K11" s="20">
        <f t="shared" si="1"/>
        <v>0.12716935356</v>
      </c>
      <c r="L11" s="6">
        <f>'orig. data'!B11</f>
        <v>1163</v>
      </c>
      <c r="M11" s="6">
        <f>'orig. data'!C11</f>
        <v>8724</v>
      </c>
      <c r="N11" s="12">
        <f>'orig. data'!G11</f>
        <v>0.2852728716</v>
      </c>
      <c r="O11" s="9"/>
      <c r="P11" s="6">
        <f>'orig. data'!P11</f>
        <v>1197</v>
      </c>
      <c r="Q11" s="6">
        <f>'orig. data'!Q11</f>
        <v>8723</v>
      </c>
      <c r="R11" s="12">
        <f>'orig. data'!U11</f>
        <v>0.7976505485</v>
      </c>
      <c r="S11" s="9"/>
      <c r="T11" s="12">
        <f>'orig. data'!AD11</f>
        <v>0.6644265832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(2)</v>
      </c>
      <c r="B12" t="s">
        <v>64</v>
      </c>
      <c r="C12" t="str">
        <f>'orig. data'!AH12</f>
        <v> </v>
      </c>
      <c r="D12">
        <f>'orig. data'!AI12</f>
        <v>2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0">
        <f t="shared" si="0"/>
        <v>0.13415810085000002</v>
      </c>
      <c r="I12" s="3">
        <f>'orig. data'!D12/1000</f>
        <v>0.32699072454</v>
      </c>
      <c r="J12" s="3">
        <f>'orig. data'!R12/1000</f>
        <v>0.34448566984</v>
      </c>
      <c r="K12" s="20">
        <f t="shared" si="1"/>
        <v>0.12716935356</v>
      </c>
      <c r="L12" s="6">
        <f>'orig. data'!B12</f>
        <v>6</v>
      </c>
      <c r="M12" s="6">
        <f>'orig. data'!C12</f>
        <v>32</v>
      </c>
      <c r="N12" s="12">
        <f>'orig. data'!G12</f>
        <v>0.0298659319</v>
      </c>
      <c r="O12" s="9"/>
      <c r="P12" s="6">
        <f>'orig. data'!P12</f>
        <v>7</v>
      </c>
      <c r="Q12" s="6">
        <f>'orig. data'!Q12</f>
        <v>34</v>
      </c>
      <c r="R12" s="12">
        <f>'orig. data'!U12</f>
        <v>0.0087525411</v>
      </c>
      <c r="S12" s="9"/>
      <c r="T12" s="12">
        <f>'orig. data'!AD12</f>
        <v>0.9256580988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65</v>
      </c>
      <c r="C13" t="str">
        <f>'orig. data'!AH13</f>
        <v> </v>
      </c>
      <c r="D13" t="str">
        <f>'orig. data'!AI13</f>
        <v> 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0">
        <f t="shared" si="0"/>
        <v>0.13415810085000002</v>
      </c>
      <c r="I13" s="3">
        <f>'orig. data'!D13/1000</f>
        <v>0.11969680599999999</v>
      </c>
      <c r="J13" s="3">
        <f>'orig. data'!R13/1000</f>
        <v>0.13898742725</v>
      </c>
      <c r="K13" s="20">
        <f t="shared" si="1"/>
        <v>0.12716935356</v>
      </c>
      <c r="L13" s="6">
        <f>'orig. data'!B13</f>
        <v>205</v>
      </c>
      <c r="M13" s="6">
        <f>'orig. data'!C13</f>
        <v>1752</v>
      </c>
      <c r="N13" s="12">
        <f>'orig. data'!G13</f>
        <v>0.1289415285</v>
      </c>
      <c r="O13" s="9"/>
      <c r="P13" s="6">
        <f>'orig. data'!P13</f>
        <v>244</v>
      </c>
      <c r="Q13" s="6">
        <f>'orig. data'!Q13</f>
        <v>1705</v>
      </c>
      <c r="R13" s="12">
        <f>'orig. data'!U13</f>
        <v>0.2016118654</v>
      </c>
      <c r="S13" s="9"/>
      <c r="T13" s="12">
        <f>'orig. data'!AD13</f>
        <v>0.1309811556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(1,2,t)</v>
      </c>
      <c r="B14" t="s">
        <v>66</v>
      </c>
      <c r="C14">
        <f>'orig. data'!AH14</f>
        <v>1</v>
      </c>
      <c r="D14">
        <f>'orig. data'!AI14</f>
        <v>2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0">
        <f t="shared" si="0"/>
        <v>0.13415810085000002</v>
      </c>
      <c r="I14" s="3">
        <f>'orig. data'!D14/1000</f>
        <v>0.044621174496999996</v>
      </c>
      <c r="J14" s="3">
        <f>'orig. data'!R14/1000</f>
        <v>0.089193286114</v>
      </c>
      <c r="K14" s="20">
        <f t="shared" si="1"/>
        <v>0.12716935356</v>
      </c>
      <c r="L14" s="6">
        <f>'orig. data'!B14</f>
        <v>39</v>
      </c>
      <c r="M14" s="6">
        <f>'orig. data'!C14</f>
        <v>979</v>
      </c>
      <c r="N14" s="12">
        <f>'orig. data'!G14</f>
        <v>1.176969E-11</v>
      </c>
      <c r="O14" s="9"/>
      <c r="P14" s="6">
        <f>'orig. data'!P14</f>
        <v>73</v>
      </c>
      <c r="Q14" s="6">
        <f>'orig. data'!Q14</f>
        <v>1001</v>
      </c>
      <c r="R14" s="12">
        <f>'orig. data'!U14</f>
        <v>0.003116088</v>
      </c>
      <c r="S14" s="9"/>
      <c r="T14" s="12">
        <f>'orig. data'!AD14</f>
        <v>0.0005383169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0"/>
      <c r="I15" s="3"/>
      <c r="J15" s="3"/>
      <c r="K15" s="20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117</v>
      </c>
      <c r="C16" t="str">
        <f>'orig. data'!AH15</f>
        <v> </v>
      </c>
      <c r="D16" t="str">
        <f>'orig. data'!AI15</f>
        <v> 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0">
        <f>I$19</f>
        <v>0.13415810085000002</v>
      </c>
      <c r="I16" s="3">
        <f>'orig. data'!D15/1000</f>
        <v>0.13274288078000002</v>
      </c>
      <c r="J16" s="3">
        <f>'orig. data'!R15/1000</f>
        <v>0.12751785805</v>
      </c>
      <c r="K16" s="20">
        <f>J$19</f>
        <v>0.12716935356</v>
      </c>
      <c r="L16" s="6">
        <f>'orig. data'!B15</f>
        <v>4630</v>
      </c>
      <c r="M16" s="6">
        <f>'orig. data'!C15</f>
        <v>33652</v>
      </c>
      <c r="N16" s="12">
        <f>'orig. data'!G15</f>
        <v>0.5549296402</v>
      </c>
      <c r="O16" s="9"/>
      <c r="P16" s="6">
        <f>'orig. data'!P15</f>
        <v>4681</v>
      </c>
      <c r="Q16" s="6">
        <f>'orig. data'!Q15</f>
        <v>34110</v>
      </c>
      <c r="R16" s="12">
        <f>'orig. data'!U15</f>
        <v>0.5747389838</v>
      </c>
      <c r="S16" s="9"/>
      <c r="T16" s="12">
        <f>'orig. data'!AD15</f>
        <v>0.0693567775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(1,2,t)</v>
      </c>
      <c r="B17" t="s">
        <v>71</v>
      </c>
      <c r="C17">
        <f>'orig. data'!AH16</f>
        <v>1</v>
      </c>
      <c r="D17">
        <f>'orig. data'!AI16</f>
        <v>2</v>
      </c>
      <c r="E17" t="str">
        <f ca="1">IF(CELL("contents",F17)="s","s",IF(CELL("contents",G17)="s","s",IF(CELL("contents",'orig. data'!AJ16)="t","t","")))</f>
        <v>t</v>
      </c>
      <c r="F17" t="str">
        <f>'orig. data'!AK16</f>
        <v> </v>
      </c>
      <c r="G17" t="str">
        <f>'orig. data'!AL16</f>
        <v> </v>
      </c>
      <c r="H17" s="20">
        <f>I$19</f>
        <v>0.13415810085000002</v>
      </c>
      <c r="I17" s="3">
        <f>'orig. data'!D16/1000</f>
        <v>0.12632402639999998</v>
      </c>
      <c r="J17" s="3">
        <f>'orig. data'!R16/1000</f>
        <v>0.11940634387999999</v>
      </c>
      <c r="K17" s="20">
        <f>J$19</f>
        <v>0.12716935356</v>
      </c>
      <c r="L17" s="6">
        <f>'orig. data'!B16</f>
        <v>2708</v>
      </c>
      <c r="M17" s="6">
        <f>'orig. data'!C16</f>
        <v>21796</v>
      </c>
      <c r="N17" s="12">
        <f>'orig. data'!G16</f>
        <v>0.0058315998</v>
      </c>
      <c r="P17" s="6">
        <f>'orig. data'!P16</f>
        <v>2799</v>
      </c>
      <c r="Q17" s="6">
        <f>'orig. data'!Q16</f>
        <v>22675</v>
      </c>
      <c r="R17" s="12">
        <f>'orig. data'!U16</f>
        <v>0.0097046063</v>
      </c>
      <c r="T17" s="12">
        <f>'orig. data'!AD16</f>
        <v>0.0445839485</v>
      </c>
    </row>
    <row r="18" spans="1:20" ht="12.75">
      <c r="A18" s="2" t="str">
        <f ca="1" t="shared" si="2"/>
        <v>North (1,t)</v>
      </c>
      <c r="B18" t="s">
        <v>67</v>
      </c>
      <c r="C18">
        <f>'orig. data'!AH17</f>
        <v>1</v>
      </c>
      <c r="D18" t="str">
        <f>'orig. data'!AI17</f>
        <v> </v>
      </c>
      <c r="E18" t="str">
        <f ca="1">IF(CELL("contents",F18)="s","s",IF(CELL("contents",G18)="s","s",IF(CELL("contents",'orig. data'!AJ17)="t","t","")))</f>
        <v>t</v>
      </c>
      <c r="F18" t="str">
        <f>'orig. data'!AK17</f>
        <v> </v>
      </c>
      <c r="G18" t="str">
        <f>'orig. data'!AL17</f>
        <v> </v>
      </c>
      <c r="H18" s="20">
        <f>I$19</f>
        <v>0.13415810085000002</v>
      </c>
      <c r="I18" s="3">
        <f>'orig. data'!D17/1000</f>
        <v>0.09602955885900001</v>
      </c>
      <c r="J18" s="3">
        <f>'orig. data'!R17/1000</f>
        <v>0.12513468746</v>
      </c>
      <c r="K18" s="20">
        <f>J$19</f>
        <v>0.12716935356</v>
      </c>
      <c r="L18" s="6">
        <f>'orig. data'!B17</f>
        <v>250</v>
      </c>
      <c r="M18" s="6">
        <f>'orig. data'!C17</f>
        <v>2763</v>
      </c>
      <c r="N18" s="12">
        <f>'orig. data'!G17</f>
        <v>1.8181527E-07</v>
      </c>
      <c r="P18" s="6">
        <f>'orig. data'!P17</f>
        <v>324</v>
      </c>
      <c r="Q18" s="6">
        <f>'orig. data'!Q17</f>
        <v>2740</v>
      </c>
      <c r="R18" s="12">
        <f>'orig. data'!U17</f>
        <v>0.8756794297</v>
      </c>
      <c r="T18" s="12">
        <f>'orig. data'!AD17</f>
        <v>0.0017379767</v>
      </c>
    </row>
    <row r="19" spans="1:20" ht="12.75">
      <c r="A19" s="2" t="str">
        <f ca="1" t="shared" si="2"/>
        <v>Manitoba (t)</v>
      </c>
      <c r="B19" t="s">
        <v>69</v>
      </c>
      <c r="C19" t="str">
        <f>'orig. data'!AH18</f>
        <v> </v>
      </c>
      <c r="D19" t="str">
        <f>'orig. data'!AI18</f>
        <v> </v>
      </c>
      <c r="E19" t="str">
        <f ca="1">IF(CELL("contents",F19)="s","s",IF(CELL("contents",G19)="s","s",IF(CELL("contents",'orig. data'!AJ18)="t","t","")))</f>
        <v>t</v>
      </c>
      <c r="F19" t="str">
        <f>'orig. data'!AK18</f>
        <v> </v>
      </c>
      <c r="G19" t="str">
        <f>'orig. data'!AL18</f>
        <v> </v>
      </c>
      <c r="H19" s="20">
        <f>I$19</f>
        <v>0.13415810085000002</v>
      </c>
      <c r="I19" s="3">
        <f>'orig. data'!D18/1000</f>
        <v>0.13415810085000002</v>
      </c>
      <c r="J19" s="3">
        <f>'orig. data'!R18/1000</f>
        <v>0.12716935356</v>
      </c>
      <c r="K19" s="20">
        <f>J$19</f>
        <v>0.12716935356</v>
      </c>
      <c r="L19" s="6">
        <f>'orig. data'!B18</f>
        <v>20452</v>
      </c>
      <c r="M19" s="6">
        <f>'orig. data'!C18</f>
        <v>152447</v>
      </c>
      <c r="N19" s="12" t="str">
        <f>'orig. data'!G18</f>
        <v> </v>
      </c>
      <c r="P19" s="6">
        <f>'orig. data'!P18</f>
        <v>21247</v>
      </c>
      <c r="Q19" s="6">
        <f>'orig. data'!Q18</f>
        <v>160090</v>
      </c>
      <c r="R19" s="12" t="str">
        <f>'orig. data'!U18</f>
        <v> </v>
      </c>
      <c r="T19" s="12">
        <f>'orig. data'!AD18</f>
        <v>0.040393907800000003</v>
      </c>
    </row>
    <row r="20" spans="2:20" ht="12.75">
      <c r="B20"/>
      <c r="C20"/>
      <c r="D20"/>
      <c r="E20"/>
      <c r="F20"/>
      <c r="G20"/>
      <c r="H20" s="20"/>
      <c r="I20" s="3"/>
      <c r="J20" s="3"/>
      <c r="K20" s="20"/>
      <c r="L20" s="6"/>
      <c r="M20" s="6"/>
      <c r="N20" s="12"/>
      <c r="P20" s="6"/>
      <c r="Q20" s="6"/>
      <c r="R20" s="12"/>
      <c r="T20" s="12"/>
    </row>
    <row r="21" spans="1:20" ht="12.75">
      <c r="A21" s="2" t="str">
        <f ca="1" t="shared" si="2"/>
        <v>Fort Garry (1,2)</v>
      </c>
      <c r="B21" t="s">
        <v>72</v>
      </c>
      <c r="C21">
        <f>'orig. data'!AH19</f>
        <v>1</v>
      </c>
      <c r="D21">
        <f>'orig. data'!AI19</f>
        <v>2</v>
      </c>
      <c r="E21">
        <f ca="1">IF(CELL("contents",F21)="s","s",IF(CELL("contents",G21)="s","s",IF(CELL("contents",'orig. data'!AJ19)="t","t","")))</f>
      </c>
      <c r="F21" t="str">
        <f>'orig. data'!AK19</f>
        <v> </v>
      </c>
      <c r="G21" t="str">
        <f>'orig. data'!AL19</f>
        <v> </v>
      </c>
      <c r="H21" s="20">
        <f aca="true" t="shared" si="3" ref="H21:H32">I$19</f>
        <v>0.13415810085000002</v>
      </c>
      <c r="I21" s="3">
        <f>'orig. data'!D19/1000</f>
        <v>0.096765977337</v>
      </c>
      <c r="J21" s="3">
        <f>'orig. data'!R19/1000</f>
        <v>0.08813547280299999</v>
      </c>
      <c r="K21" s="20">
        <f aca="true" t="shared" si="4" ref="K21:K32">J$19</f>
        <v>0.12716935356</v>
      </c>
      <c r="L21" s="6">
        <f>'orig. data'!B19</f>
        <v>493</v>
      </c>
      <c r="M21" s="6">
        <f>'orig. data'!C19</f>
        <v>6008</v>
      </c>
      <c r="N21" s="12">
        <f>'orig. data'!G19</f>
        <v>5.740535E-10</v>
      </c>
      <c r="P21" s="6">
        <f>'orig. data'!P19</f>
        <v>665</v>
      </c>
      <c r="Q21" s="6">
        <f>'orig. data'!Q19</f>
        <v>7747</v>
      </c>
      <c r="R21" s="12">
        <f>'orig. data'!U19</f>
        <v>9.896049E-15</v>
      </c>
      <c r="T21" s="12">
        <f>'orig. data'!AD19</f>
        <v>0.1553316883</v>
      </c>
    </row>
    <row r="22" spans="1:20" ht="12.75">
      <c r="A22" s="2" t="str">
        <f ca="1" t="shared" si="2"/>
        <v>Assiniboine South (1,2,t)</v>
      </c>
      <c r="B22" t="s">
        <v>73</v>
      </c>
      <c r="C22">
        <f>'orig. data'!AH20</f>
        <v>1</v>
      </c>
      <c r="D22">
        <f>'orig. data'!AI20</f>
        <v>2</v>
      </c>
      <c r="E22" t="str">
        <f ca="1">IF(CELL("contents",F22)="s","s",IF(CELL("contents",G22)="s","s",IF(CELL("contents",'orig. data'!AJ20)="t","t","")))</f>
        <v>t</v>
      </c>
      <c r="F22" t="str">
        <f>'orig. data'!AK20</f>
        <v> </v>
      </c>
      <c r="G22" t="str">
        <f>'orig. data'!AL20</f>
        <v> </v>
      </c>
      <c r="H22" s="20">
        <f t="shared" si="3"/>
        <v>0.13415810085000002</v>
      </c>
      <c r="I22" s="3">
        <f>'orig. data'!D20/1000</f>
        <v>0.22220451363000002</v>
      </c>
      <c r="J22" s="3">
        <f>'orig. data'!R20/1000</f>
        <v>0.18022382521</v>
      </c>
      <c r="K22" s="20">
        <f t="shared" si="4"/>
        <v>0.12716935356</v>
      </c>
      <c r="L22" s="6">
        <f>'orig. data'!B20</f>
        <v>1218</v>
      </c>
      <c r="M22" s="6">
        <f>'orig. data'!C20</f>
        <v>4687</v>
      </c>
      <c r="N22" s="12">
        <f>'orig. data'!G20</f>
        <v>1.140773E-37</v>
      </c>
      <c r="P22" s="6">
        <f>'orig. data'!P20</f>
        <v>1262</v>
      </c>
      <c r="Q22" s="6">
        <f>'orig. data'!Q20</f>
        <v>5708</v>
      </c>
      <c r="R22" s="12">
        <f>'orig. data'!U20</f>
        <v>5.444102E-19</v>
      </c>
      <c r="T22" s="12">
        <f>'orig. data'!AD20</f>
        <v>1.78175E-05</v>
      </c>
    </row>
    <row r="23" spans="1:20" ht="12.75">
      <c r="A23" s="2" t="str">
        <f ca="1" t="shared" si="2"/>
        <v>St. Boniface (1,2)</v>
      </c>
      <c r="B23" t="s">
        <v>77</v>
      </c>
      <c r="C23">
        <f>'orig. data'!AH21</f>
        <v>1</v>
      </c>
      <c r="D23">
        <f>'orig. data'!AI21</f>
        <v>2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0">
        <f t="shared" si="3"/>
        <v>0.13415810085000002</v>
      </c>
      <c r="I23" s="3">
        <f>'orig. data'!D21/1000</f>
        <v>0.082084153604</v>
      </c>
      <c r="J23" s="3">
        <f>'orig. data'!R21/1000</f>
        <v>0.080140925362</v>
      </c>
      <c r="K23" s="20">
        <f t="shared" si="4"/>
        <v>0.12716935356</v>
      </c>
      <c r="L23" s="6">
        <f>'orig. data'!B21</f>
        <v>484</v>
      </c>
      <c r="M23" s="6">
        <f>'orig. data'!C21</f>
        <v>6084</v>
      </c>
      <c r="N23" s="12">
        <f>'orig. data'!G21</f>
        <v>2.117341E-20</v>
      </c>
      <c r="P23" s="6">
        <f>'orig. data'!P21</f>
        <v>500</v>
      </c>
      <c r="Q23" s="6">
        <f>'orig. data'!Q21</f>
        <v>6447</v>
      </c>
      <c r="R23" s="12">
        <f>'orig. data'!U21</f>
        <v>1.518088E-18</v>
      </c>
      <c r="T23" s="12">
        <f>'orig. data'!AD21</f>
        <v>0.731553589</v>
      </c>
    </row>
    <row r="24" spans="1:20" ht="12.75">
      <c r="A24" s="2" t="str">
        <f ca="1" t="shared" si="2"/>
        <v>St. Vital (1,2,t)</v>
      </c>
      <c r="B24" t="s">
        <v>75</v>
      </c>
      <c r="C24">
        <f>'orig. data'!AH22</f>
        <v>1</v>
      </c>
      <c r="D24">
        <f>'orig. data'!AI22</f>
        <v>2</v>
      </c>
      <c r="E24" t="str">
        <f ca="1">IF(CELL("contents",F24)="s","s",IF(CELL("contents",G24)="s","s",IF(CELL("contents",'orig. data'!AJ22)="t","t","")))</f>
        <v>t</v>
      </c>
      <c r="F24" t="str">
        <f>'orig. data'!AK22</f>
        <v> </v>
      </c>
      <c r="G24" t="str">
        <f>'orig. data'!AL22</f>
        <v> </v>
      </c>
      <c r="H24" s="20">
        <f t="shared" si="3"/>
        <v>0.13415810085000002</v>
      </c>
      <c r="I24" s="3">
        <f>'orig. data'!D22/1000</f>
        <v>0.11268202144999999</v>
      </c>
      <c r="J24" s="3">
        <f>'orig. data'!R22/1000</f>
        <v>0.09720670363799999</v>
      </c>
      <c r="K24" s="20">
        <f t="shared" si="4"/>
        <v>0.12716935356</v>
      </c>
      <c r="L24" s="6">
        <f>'orig. data'!B22</f>
        <v>833</v>
      </c>
      <c r="M24" s="6">
        <f>'orig. data'!C22</f>
        <v>7592</v>
      </c>
      <c r="N24" s="12">
        <f>'orig. data'!G22</f>
        <v>7.40633E-05</v>
      </c>
      <c r="P24" s="6">
        <f>'orig. data'!P22</f>
        <v>819</v>
      </c>
      <c r="Q24" s="6">
        <f>'orig. data'!Q22</f>
        <v>8474</v>
      </c>
      <c r="R24" s="12">
        <f>'orig. data'!U22</f>
        <v>1.3294057E-09</v>
      </c>
      <c r="T24" s="12">
        <f>'orig. data'!AD22</f>
        <v>0.0090354992</v>
      </c>
    </row>
    <row r="25" spans="1:20" ht="12.75">
      <c r="A25" s="2" t="str">
        <f ca="1" t="shared" si="2"/>
        <v>Transcona (1,2)</v>
      </c>
      <c r="B25" t="s">
        <v>78</v>
      </c>
      <c r="C25">
        <f>'orig. data'!AH23</f>
        <v>1</v>
      </c>
      <c r="D25">
        <f>'orig. data'!AI23</f>
        <v>2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0">
        <f t="shared" si="3"/>
        <v>0.13415810085000002</v>
      </c>
      <c r="I25" s="3">
        <f>'orig. data'!D23/1000</f>
        <v>0.09288073649499999</v>
      </c>
      <c r="J25" s="3">
        <f>'orig. data'!R23/1000</f>
        <v>0.08711841149</v>
      </c>
      <c r="K25" s="20">
        <f t="shared" si="4"/>
        <v>0.12716935356</v>
      </c>
      <c r="L25" s="6">
        <f>'orig. data'!B23</f>
        <v>217</v>
      </c>
      <c r="M25" s="6">
        <f>'orig. data'!C23</f>
        <v>2611</v>
      </c>
      <c r="N25" s="12">
        <f>'orig. data'!G23</f>
        <v>4.9398245E-07</v>
      </c>
      <c r="P25" s="6">
        <f>'orig. data'!P23</f>
        <v>229</v>
      </c>
      <c r="Q25" s="6">
        <f>'orig. data'!Q23</f>
        <v>3023</v>
      </c>
      <c r="R25" s="12">
        <f>'orig. data'!U23</f>
        <v>1.380273E-07</v>
      </c>
      <c r="T25" s="12">
        <f>'orig. data'!AD23</f>
        <v>0.5175912854</v>
      </c>
    </row>
    <row r="26" spans="1:23" ht="12.75">
      <c r="A26" s="2" t="str">
        <f ca="1" t="shared" si="2"/>
        <v>River Heights (1,2,t)</v>
      </c>
      <c r="B26" t="s">
        <v>74</v>
      </c>
      <c r="C26">
        <f>'orig. data'!AH24</f>
        <v>1</v>
      </c>
      <c r="D26">
        <f>'orig. data'!AI24</f>
        <v>2</v>
      </c>
      <c r="E26" t="str">
        <f ca="1">IF(CELL("contents",F26)="s","s",IF(CELL("contents",G26)="s","s",IF(CELL("contents",'orig. data'!AJ24)="t","t","")))</f>
        <v>t</v>
      </c>
      <c r="F26" t="str">
        <f>'orig. data'!AK24</f>
        <v> </v>
      </c>
      <c r="G26" t="str">
        <f>'orig. data'!AL24</f>
        <v> </v>
      </c>
      <c r="H26" s="20">
        <f t="shared" si="3"/>
        <v>0.13415810085000002</v>
      </c>
      <c r="I26" s="3">
        <f>'orig. data'!D24/1000</f>
        <v>0.11898048602</v>
      </c>
      <c r="J26" s="3">
        <f>'orig. data'!R24/1000</f>
        <v>0.10598432008</v>
      </c>
      <c r="K26" s="20">
        <f t="shared" si="4"/>
        <v>0.12716935356</v>
      </c>
      <c r="L26" s="6">
        <f>'orig. data'!B24</f>
        <v>1359</v>
      </c>
      <c r="M26" s="6">
        <f>'orig. data'!C24</f>
        <v>11089</v>
      </c>
      <c r="N26" s="12">
        <f>'orig. data'!G24</f>
        <v>0.0019625223</v>
      </c>
      <c r="P26" s="6">
        <f>'orig. data'!P24</f>
        <v>1271</v>
      </c>
      <c r="Q26" s="6">
        <f>'orig. data'!Q24</f>
        <v>10544</v>
      </c>
      <c r="R26" s="12">
        <f>'orig. data'!U24</f>
        <v>3.3373405E-06</v>
      </c>
      <c r="T26" s="12">
        <f>'orig. data'!AD24</f>
        <v>0.0167666097</v>
      </c>
      <c r="U26" s="1"/>
      <c r="V26" s="1"/>
      <c r="W26" s="1"/>
    </row>
    <row r="27" spans="1:23" ht="12.75">
      <c r="A27" s="2" t="str">
        <f ca="1" t="shared" si="2"/>
        <v>River East (1,2,t)</v>
      </c>
      <c r="B27" t="s">
        <v>76</v>
      </c>
      <c r="C27">
        <f>'orig. data'!AH25</f>
        <v>1</v>
      </c>
      <c r="D27">
        <f>'orig. data'!AI25</f>
        <v>2</v>
      </c>
      <c r="E27" t="str">
        <f ca="1">IF(CELL("contents",F27)="s","s",IF(CELL("contents",G27)="s","s",IF(CELL("contents",'orig. data'!AJ25)="t","t","")))</f>
        <v>t</v>
      </c>
      <c r="F27" t="str">
        <f>'orig. data'!AK25</f>
        <v> </v>
      </c>
      <c r="G27" t="str">
        <f>'orig. data'!AL25</f>
        <v> </v>
      </c>
      <c r="H27" s="20">
        <f t="shared" si="3"/>
        <v>0.13415810085000002</v>
      </c>
      <c r="I27" s="3">
        <f>'orig. data'!D25/1000</f>
        <v>0.11163409213</v>
      </c>
      <c r="J27" s="3">
        <f>'orig. data'!R25/1000</f>
        <v>0.09977170282900001</v>
      </c>
      <c r="K27" s="20">
        <f t="shared" si="4"/>
        <v>0.12716935356</v>
      </c>
      <c r="L27" s="6">
        <f>'orig. data'!B25</f>
        <v>1298</v>
      </c>
      <c r="M27" s="6">
        <f>'orig. data'!C25</f>
        <v>12515</v>
      </c>
      <c r="N27" s="12">
        <f>'orig. data'!G25</f>
        <v>2.1756212E-06</v>
      </c>
      <c r="P27" s="6">
        <f>'orig. data'!P25</f>
        <v>1383</v>
      </c>
      <c r="Q27" s="6">
        <f>'orig. data'!Q25</f>
        <v>14128</v>
      </c>
      <c r="R27" s="12">
        <f>'orig. data'!U25</f>
        <v>1.934185E-10</v>
      </c>
      <c r="T27" s="12">
        <f>'orig. data'!AD25</f>
        <v>0.0181480271</v>
      </c>
      <c r="U27" s="1"/>
      <c r="V27" s="1"/>
      <c r="W27" s="1"/>
    </row>
    <row r="28" spans="1:23" ht="12.75">
      <c r="A28" s="2" t="str">
        <f ca="1" t="shared" si="2"/>
        <v>Seven Oaks (1,t)</v>
      </c>
      <c r="B28" t="s">
        <v>79</v>
      </c>
      <c r="C28">
        <f>'orig. data'!AH26</f>
        <v>1</v>
      </c>
      <c r="D28" t="str">
        <f>'orig. data'!AI26</f>
        <v> </v>
      </c>
      <c r="E28" t="str">
        <f ca="1">IF(CELL("contents",F28)="s","s",IF(CELL("contents",G28)="s","s",IF(CELL("contents",'orig. data'!AJ26)="t","t","")))</f>
        <v>t</v>
      </c>
      <c r="F28" t="str">
        <f>'orig. data'!AK26</f>
        <v> </v>
      </c>
      <c r="G28" t="str">
        <f>'orig. data'!AL26</f>
        <v> </v>
      </c>
      <c r="H28" s="20">
        <f t="shared" si="3"/>
        <v>0.13415810085000002</v>
      </c>
      <c r="I28" s="3">
        <f>'orig. data'!D26/1000</f>
        <v>0.1568778831</v>
      </c>
      <c r="J28" s="3">
        <f>'orig. data'!R26/1000</f>
        <v>0.13940543845</v>
      </c>
      <c r="K28" s="20">
        <f t="shared" si="4"/>
        <v>0.12716935356</v>
      </c>
      <c r="L28" s="6">
        <f>'orig. data'!B26</f>
        <v>1262</v>
      </c>
      <c r="M28" s="6">
        <f>'orig. data'!C26</f>
        <v>8180</v>
      </c>
      <c r="N28" s="12">
        <f>'orig. data'!G26</f>
        <v>5.51809E-05</v>
      </c>
      <c r="P28" s="6">
        <f>'orig. data'!P26</f>
        <v>1320</v>
      </c>
      <c r="Q28" s="6">
        <f>'orig. data'!Q26</f>
        <v>8989</v>
      </c>
      <c r="R28" s="12">
        <f>'orig. data'!U26</f>
        <v>0.0172135381</v>
      </c>
      <c r="T28" s="12">
        <f>'orig. data'!AD26</f>
        <v>0.0135914041</v>
      </c>
      <c r="U28" s="1"/>
      <c r="V28" s="1"/>
      <c r="W28" s="1"/>
    </row>
    <row r="29" spans="1:23" ht="12.75">
      <c r="A29" s="2" t="str">
        <f ca="1" t="shared" si="2"/>
        <v>St. James - Assiniboia (1,2)</v>
      </c>
      <c r="B29" t="s">
        <v>80</v>
      </c>
      <c r="C29">
        <f>'orig. data'!AH27</f>
        <v>1</v>
      </c>
      <c r="D29">
        <f>'orig. data'!AI27</f>
        <v>2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0">
        <f t="shared" si="3"/>
        <v>0.13415810085000002</v>
      </c>
      <c r="I29" s="3">
        <f>'orig. data'!D27/1000</f>
        <v>0.17553752227000002</v>
      </c>
      <c r="J29" s="3">
        <f>'orig. data'!R27/1000</f>
        <v>0.17374624205999997</v>
      </c>
      <c r="K29" s="20">
        <f t="shared" si="4"/>
        <v>0.12716935356</v>
      </c>
      <c r="L29" s="6">
        <f>'orig. data'!B27</f>
        <v>1709</v>
      </c>
      <c r="M29" s="6">
        <f>'orig. data'!C27</f>
        <v>10194</v>
      </c>
      <c r="N29" s="12">
        <f>'orig. data'!G27</f>
        <v>8.705567E-14</v>
      </c>
      <c r="O29" s="9"/>
      <c r="P29" s="6">
        <f>'orig. data'!P27</f>
        <v>1836</v>
      </c>
      <c r="Q29" s="6">
        <f>'orig. data'!Q27</f>
        <v>10829</v>
      </c>
      <c r="R29" s="12">
        <f>'orig. data'!U27</f>
        <v>1.723631E-18</v>
      </c>
      <c r="T29" s="12">
        <f>'orig. data'!AD27</f>
        <v>0.8123999285</v>
      </c>
      <c r="U29" s="1"/>
      <c r="V29" s="1"/>
      <c r="W29" s="1"/>
    </row>
    <row r="30" spans="1:23" ht="12.75">
      <c r="A30" s="2" t="str">
        <f ca="1" t="shared" si="2"/>
        <v>Inkster (2,t)</v>
      </c>
      <c r="B30" t="s">
        <v>81</v>
      </c>
      <c r="C30" t="str">
        <f>'orig. data'!AH28</f>
        <v> </v>
      </c>
      <c r="D30">
        <f>'orig. data'!AI28</f>
        <v>2</v>
      </c>
      <c r="E30" t="str">
        <f ca="1">IF(CELL("contents",F30)="s","s",IF(CELL("contents",G30)="s","s",IF(CELL("contents",'orig. data'!AJ28)="t","t","")))</f>
        <v>t</v>
      </c>
      <c r="F30" t="str">
        <f>'orig. data'!AK28</f>
        <v> </v>
      </c>
      <c r="G30" t="str">
        <f>'orig. data'!AL28</f>
        <v> </v>
      </c>
      <c r="H30" s="20">
        <f t="shared" si="3"/>
        <v>0.13415810085000002</v>
      </c>
      <c r="I30" s="3">
        <f>'orig. data'!D28/1000</f>
        <v>0.12420942179</v>
      </c>
      <c r="J30" s="3">
        <f>'orig. data'!R28/1000</f>
        <v>0.10289184545</v>
      </c>
      <c r="K30" s="20">
        <f t="shared" si="4"/>
        <v>0.12716935356</v>
      </c>
      <c r="L30" s="6">
        <f>'orig. data'!B28</f>
        <v>288</v>
      </c>
      <c r="M30" s="6">
        <f>'orig. data'!C28</f>
        <v>2707</v>
      </c>
      <c r="N30" s="12">
        <f>'orig. data'!G28</f>
        <v>0.2371965427</v>
      </c>
      <c r="O30" s="9"/>
      <c r="P30" s="6">
        <f>'orig. data'!P28</f>
        <v>288</v>
      </c>
      <c r="Q30" s="6">
        <f>'orig. data'!Q28</f>
        <v>2724</v>
      </c>
      <c r="R30" s="12">
        <f>'orig. data'!U28</f>
        <v>0.0010753886</v>
      </c>
      <c r="T30" s="12">
        <f>'orig. data'!AD28</f>
        <v>0.0324077278</v>
      </c>
      <c r="U30" s="1"/>
      <c r="V30" s="1"/>
      <c r="W30" s="1"/>
    </row>
    <row r="31" spans="1:23" ht="12.75">
      <c r="A31" s="2" t="str">
        <f ca="1" t="shared" si="2"/>
        <v>Downtown (2)</v>
      </c>
      <c r="B31" t="s">
        <v>82</v>
      </c>
      <c r="C31" t="str">
        <f>'orig. data'!AH29</f>
        <v> </v>
      </c>
      <c r="D31">
        <f>'orig. data'!AI29</f>
        <v>2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0">
        <f t="shared" si="3"/>
        <v>0.13415810085000002</v>
      </c>
      <c r="I31" s="3">
        <f>'orig. data'!D29/1000</f>
        <v>0.13567250388</v>
      </c>
      <c r="J31" s="3">
        <f>'orig. data'!R29/1000</f>
        <v>0.14805277677</v>
      </c>
      <c r="K31" s="20">
        <f t="shared" si="4"/>
        <v>0.12716935356</v>
      </c>
      <c r="L31" s="6">
        <f>'orig. data'!B29</f>
        <v>1387</v>
      </c>
      <c r="M31" s="6">
        <f>'orig. data'!C29</f>
        <v>9608</v>
      </c>
      <c r="N31" s="12">
        <f>'orig. data'!G29</f>
        <v>0.7711859897</v>
      </c>
      <c r="O31" s="9"/>
      <c r="P31" s="6">
        <f>'orig. data'!P29</f>
        <v>1597</v>
      </c>
      <c r="Q31" s="6">
        <f>'orig. data'!Q29</f>
        <v>9022</v>
      </c>
      <c r="R31" s="12">
        <f>'orig. data'!U29</f>
        <v>4.27936E-05</v>
      </c>
      <c r="T31" s="12">
        <f>'orig. data'!AD29</f>
        <v>0.0600008713</v>
      </c>
      <c r="U31" s="1"/>
      <c r="V31" s="1"/>
      <c r="W31" s="1"/>
    </row>
    <row r="32" spans="1:23" ht="12.75">
      <c r="A32" s="2" t="str">
        <f ca="1" t="shared" si="2"/>
        <v>Point Douglas (1,2)</v>
      </c>
      <c r="B32" t="s">
        <v>83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0">
        <f t="shared" si="3"/>
        <v>0.13415810085000002</v>
      </c>
      <c r="I32" s="3">
        <f>'orig. data'!D30/1000</f>
        <v>0.16494028284</v>
      </c>
      <c r="J32" s="3">
        <f>'orig. data'!R30/1000</f>
        <v>0.16111037303</v>
      </c>
      <c r="K32" s="20">
        <f t="shared" si="4"/>
        <v>0.12716935356</v>
      </c>
      <c r="L32" s="6">
        <f>'orig. data'!B30</f>
        <v>1120</v>
      </c>
      <c r="M32" s="6">
        <f>'orig. data'!C30</f>
        <v>6287</v>
      </c>
      <c r="N32" s="12">
        <f>'orig. data'!G30</f>
        <v>2.653841E-07</v>
      </c>
      <c r="O32" s="9"/>
      <c r="P32" s="6">
        <f>'orig. data'!P30</f>
        <v>1033</v>
      </c>
      <c r="Q32" s="6">
        <f>'orig. data'!Q30</f>
        <v>5703</v>
      </c>
      <c r="R32" s="12">
        <f>'orig. data'!U30</f>
        <v>9.4048998E-09</v>
      </c>
      <c r="T32" s="12">
        <f>'orig. data'!AD30</f>
        <v>0.6459979072</v>
      </c>
      <c r="U32" s="1"/>
      <c r="V32" s="1"/>
      <c r="W32" s="1"/>
    </row>
    <row r="33" spans="1:23" ht="12.75">
      <c r="B33"/>
      <c r="C33"/>
      <c r="D33"/>
      <c r="E33"/>
      <c r="F33"/>
      <c r="G33"/>
      <c r="H33" s="20"/>
      <c r="I33" s="3"/>
      <c r="J33" s="3"/>
      <c r="K33" s="20"/>
      <c r="L33" s="6"/>
      <c r="M33" s="6"/>
      <c r="N33" s="12"/>
      <c r="O33" s="9"/>
      <c r="P33" s="6"/>
      <c r="Q33" s="6"/>
      <c r="R33" s="12"/>
      <c r="T33" s="12"/>
      <c r="U33" s="1"/>
      <c r="V33" s="1"/>
      <c r="W33" s="1"/>
    </row>
    <row r="34" spans="2:8" ht="12.75">
      <c r="B34"/>
      <c r="C34"/>
      <c r="D34"/>
      <c r="E34"/>
      <c r="F34"/>
      <c r="G34"/>
      <c r="H34" s="21"/>
    </row>
    <row r="35" spans="2:8" ht="12.75">
      <c r="B35"/>
      <c r="C35"/>
      <c r="D35"/>
      <c r="E35"/>
      <c r="F35"/>
      <c r="G35"/>
      <c r="H35" s="21"/>
    </row>
    <row r="36" spans="2:8" ht="12.75">
      <c r="B36"/>
      <c r="C36"/>
      <c r="D36"/>
      <c r="E36"/>
      <c r="F36"/>
      <c r="G36"/>
      <c r="H36" s="21"/>
    </row>
    <row r="37" spans="2:8" ht="12.75">
      <c r="B37"/>
      <c r="C37"/>
      <c r="D37"/>
      <c r="E37"/>
      <c r="F37"/>
      <c r="G37"/>
      <c r="H37" s="21"/>
    </row>
    <row r="38" spans="2:8" ht="12.75">
      <c r="B38"/>
      <c r="C38"/>
      <c r="D38"/>
      <c r="E38"/>
      <c r="F38"/>
      <c r="G38"/>
      <c r="H38" s="21"/>
    </row>
    <row r="39" spans="2:8" ht="12.75">
      <c r="B39"/>
      <c r="C39"/>
      <c r="D39"/>
      <c r="E39"/>
      <c r="F39"/>
      <c r="G39"/>
      <c r="H39" s="21"/>
    </row>
    <row r="40" spans="2:8" ht="12.75">
      <c r="B40"/>
      <c r="C40"/>
      <c r="D40"/>
      <c r="E40"/>
      <c r="F40"/>
      <c r="G40"/>
      <c r="H40" s="21"/>
    </row>
    <row r="41" ht="12.75"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119</v>
      </c>
    </row>
    <row r="3" spans="1:38" ht="12.75">
      <c r="A3" t="s">
        <v>0</v>
      </c>
      <c r="B3" t="s">
        <v>29</v>
      </c>
      <c r="C3" t="s">
        <v>30</v>
      </c>
      <c r="D3" t="s">
        <v>31</v>
      </c>
      <c r="E3" t="s">
        <v>84</v>
      </c>
      <c r="F3" t="s">
        <v>85</v>
      </c>
      <c r="G3" t="s">
        <v>32</v>
      </c>
      <c r="H3" t="s">
        <v>33</v>
      </c>
      <c r="I3" t="s">
        <v>86</v>
      </c>
      <c r="J3" t="s">
        <v>87</v>
      </c>
      <c r="K3" t="s">
        <v>88</v>
      </c>
      <c r="L3" t="s">
        <v>89</v>
      </c>
      <c r="M3" t="s">
        <v>90</v>
      </c>
      <c r="N3" t="s">
        <v>91</v>
      </c>
      <c r="O3" t="s">
        <v>92</v>
      </c>
      <c r="P3" t="s">
        <v>34</v>
      </c>
      <c r="Q3" t="s">
        <v>35</v>
      </c>
      <c r="R3" t="s">
        <v>36</v>
      </c>
      <c r="S3" t="s">
        <v>93</v>
      </c>
      <c r="T3" t="s">
        <v>94</v>
      </c>
      <c r="U3" t="s">
        <v>37</v>
      </c>
      <c r="V3" t="s">
        <v>38</v>
      </c>
      <c r="W3" t="s">
        <v>95</v>
      </c>
      <c r="X3" t="s">
        <v>96</v>
      </c>
      <c r="Y3" t="s">
        <v>97</v>
      </c>
      <c r="Z3" t="s">
        <v>98</v>
      </c>
      <c r="AA3" t="s">
        <v>99</v>
      </c>
      <c r="AB3" t="s">
        <v>100</v>
      </c>
      <c r="AC3" t="s">
        <v>101</v>
      </c>
      <c r="AD3" t="s">
        <v>39</v>
      </c>
      <c r="AE3" t="s">
        <v>102</v>
      </c>
      <c r="AF3" t="s">
        <v>103</v>
      </c>
      <c r="AG3" t="s">
        <v>104</v>
      </c>
      <c r="AH3" t="s">
        <v>107</v>
      </c>
      <c r="AI3" t="s">
        <v>108</v>
      </c>
      <c r="AJ3" t="s">
        <v>109</v>
      </c>
      <c r="AK3" t="s">
        <v>110</v>
      </c>
      <c r="AL3" t="s">
        <v>111</v>
      </c>
    </row>
    <row r="4" spans="1:38" ht="12.75">
      <c r="A4" t="s">
        <v>3</v>
      </c>
      <c r="B4">
        <v>705</v>
      </c>
      <c r="C4">
        <v>5311</v>
      </c>
      <c r="D4">
        <v>138.93018773</v>
      </c>
      <c r="E4">
        <v>126.85074455</v>
      </c>
      <c r="F4">
        <v>152.15990361</v>
      </c>
      <c r="G4">
        <v>0.4513663472</v>
      </c>
      <c r="H4">
        <v>132.74336283</v>
      </c>
      <c r="I4">
        <v>4.9994042732</v>
      </c>
      <c r="J4">
        <v>0.035</v>
      </c>
      <c r="K4">
        <v>-0.056</v>
      </c>
      <c r="L4">
        <v>0.1259</v>
      </c>
      <c r="M4">
        <v>1.0355706204</v>
      </c>
      <c r="N4">
        <v>0.945531755</v>
      </c>
      <c r="O4">
        <v>1.1341834943</v>
      </c>
      <c r="P4">
        <v>720</v>
      </c>
      <c r="Q4">
        <v>5810</v>
      </c>
      <c r="R4">
        <v>123.08165547</v>
      </c>
      <c r="S4">
        <v>112.49369921</v>
      </c>
      <c r="T4">
        <v>134.66615482</v>
      </c>
      <c r="U4">
        <v>0.47653104</v>
      </c>
      <c r="V4">
        <v>123.9242685</v>
      </c>
      <c r="W4">
        <v>4.6183848072</v>
      </c>
      <c r="X4">
        <v>-0.0327</v>
      </c>
      <c r="Y4">
        <v>-0.1226</v>
      </c>
      <c r="Z4">
        <v>0.0573</v>
      </c>
      <c r="AA4">
        <v>0.9678562643</v>
      </c>
      <c r="AB4">
        <v>0.8845975548</v>
      </c>
      <c r="AC4">
        <v>1.0589513201</v>
      </c>
      <c r="AD4">
        <v>0.0424657198</v>
      </c>
      <c r="AE4">
        <v>0.1211</v>
      </c>
      <c r="AF4">
        <v>0.0041</v>
      </c>
      <c r="AG4">
        <v>0.2381</v>
      </c>
      <c r="AH4" t="s">
        <v>106</v>
      </c>
      <c r="AI4" t="s">
        <v>106</v>
      </c>
      <c r="AJ4" t="s">
        <v>51</v>
      </c>
      <c r="AK4" t="s">
        <v>106</v>
      </c>
      <c r="AL4" t="s">
        <v>106</v>
      </c>
    </row>
    <row r="5" spans="1:38" ht="12.75">
      <c r="A5" t="s">
        <v>1</v>
      </c>
      <c r="B5">
        <v>1884</v>
      </c>
      <c r="C5">
        <v>13469</v>
      </c>
      <c r="D5">
        <v>137.07992527</v>
      </c>
      <c r="E5">
        <v>128.00849926</v>
      </c>
      <c r="F5">
        <v>146.79420523</v>
      </c>
      <c r="G5">
        <v>0.5373950807</v>
      </c>
      <c r="H5">
        <v>139.87675403</v>
      </c>
      <c r="I5">
        <v>3.2225903058</v>
      </c>
      <c r="J5">
        <v>0.0215</v>
      </c>
      <c r="K5">
        <v>-0.0469</v>
      </c>
      <c r="L5">
        <v>0.09</v>
      </c>
      <c r="M5">
        <v>1.0217789638</v>
      </c>
      <c r="N5">
        <v>0.9541615337</v>
      </c>
      <c r="O5">
        <v>1.0941881579</v>
      </c>
      <c r="P5">
        <v>1843</v>
      </c>
      <c r="Q5">
        <v>13787</v>
      </c>
      <c r="R5">
        <v>126.79357823</v>
      </c>
      <c r="S5">
        <v>118.33643653</v>
      </c>
      <c r="T5">
        <v>135.85512587</v>
      </c>
      <c r="U5">
        <v>0.9330368158</v>
      </c>
      <c r="V5">
        <v>133.67665192</v>
      </c>
      <c r="W5">
        <v>3.1138156138</v>
      </c>
      <c r="X5">
        <v>-0.003</v>
      </c>
      <c r="Y5">
        <v>-0.072</v>
      </c>
      <c r="Z5">
        <v>0.0661</v>
      </c>
      <c r="AA5">
        <v>0.9970450795</v>
      </c>
      <c r="AB5">
        <v>0.9305420938</v>
      </c>
      <c r="AC5">
        <v>1.0683008293</v>
      </c>
      <c r="AD5">
        <v>0.0639235499</v>
      </c>
      <c r="AE5">
        <v>0.078</v>
      </c>
      <c r="AF5">
        <v>-0.0045</v>
      </c>
      <c r="AG5">
        <v>0.1605</v>
      </c>
      <c r="AH5" t="s">
        <v>106</v>
      </c>
      <c r="AI5" t="s">
        <v>106</v>
      </c>
      <c r="AJ5" t="s">
        <v>106</v>
      </c>
      <c r="AK5" t="s">
        <v>106</v>
      </c>
      <c r="AL5" t="s">
        <v>106</v>
      </c>
    </row>
    <row r="6" spans="1:38" ht="12.75">
      <c r="A6" t="s">
        <v>10</v>
      </c>
      <c r="B6">
        <v>2041</v>
      </c>
      <c r="C6">
        <v>14872</v>
      </c>
      <c r="D6">
        <v>126.6630303</v>
      </c>
      <c r="E6">
        <v>118.4417764</v>
      </c>
      <c r="F6">
        <v>135.45493602</v>
      </c>
      <c r="G6">
        <v>0.0931514764</v>
      </c>
      <c r="H6">
        <v>137.23776224</v>
      </c>
      <c r="I6">
        <v>3.0377506719</v>
      </c>
      <c r="J6">
        <v>-0.0575</v>
      </c>
      <c r="K6">
        <v>-0.1246</v>
      </c>
      <c r="L6">
        <v>0.0096</v>
      </c>
      <c r="M6">
        <v>0.9441325533</v>
      </c>
      <c r="N6">
        <v>0.8828522143</v>
      </c>
      <c r="O6">
        <v>1.0096664694</v>
      </c>
      <c r="P6">
        <v>2118</v>
      </c>
      <c r="Q6">
        <v>14513</v>
      </c>
      <c r="R6">
        <v>130.69089533</v>
      </c>
      <c r="S6">
        <v>122.25044372</v>
      </c>
      <c r="T6">
        <v>139.71409512</v>
      </c>
      <c r="U6">
        <v>0.4226148851</v>
      </c>
      <c r="V6">
        <v>145.93812444</v>
      </c>
      <c r="W6">
        <v>3.1710696614</v>
      </c>
      <c r="X6">
        <v>0.0273</v>
      </c>
      <c r="Y6">
        <v>-0.0394</v>
      </c>
      <c r="Z6">
        <v>0.0941</v>
      </c>
      <c r="AA6">
        <v>1.0276917486</v>
      </c>
      <c r="AB6">
        <v>0.961320006</v>
      </c>
      <c r="AC6">
        <v>1.098645949</v>
      </c>
      <c r="AD6">
        <v>0.4403331642</v>
      </c>
      <c r="AE6">
        <v>-0.0313</v>
      </c>
      <c r="AF6">
        <v>-0.1108</v>
      </c>
      <c r="AG6">
        <v>0.0482</v>
      </c>
      <c r="AH6" t="s">
        <v>106</v>
      </c>
      <c r="AI6" t="s">
        <v>106</v>
      </c>
      <c r="AJ6" t="s">
        <v>106</v>
      </c>
      <c r="AK6" t="s">
        <v>106</v>
      </c>
      <c r="AL6" t="s">
        <v>106</v>
      </c>
    </row>
    <row r="7" spans="1:38" ht="12.75">
      <c r="A7" t="s">
        <v>9</v>
      </c>
      <c r="B7">
        <v>1196</v>
      </c>
      <c r="C7">
        <v>6674</v>
      </c>
      <c r="D7">
        <v>179.30688016</v>
      </c>
      <c r="E7">
        <v>165.98086285</v>
      </c>
      <c r="F7">
        <v>193.70279633</v>
      </c>
      <c r="G7" s="4">
        <v>1.81065E-13</v>
      </c>
      <c r="H7">
        <v>179.20287684</v>
      </c>
      <c r="I7">
        <v>5.1817849763</v>
      </c>
      <c r="J7">
        <v>0.2901</v>
      </c>
      <c r="K7">
        <v>0.2129</v>
      </c>
      <c r="L7">
        <v>0.3673</v>
      </c>
      <c r="M7">
        <v>1.3365341267</v>
      </c>
      <c r="N7">
        <v>1.2372034324</v>
      </c>
      <c r="O7">
        <v>1.4438397317</v>
      </c>
      <c r="P7">
        <v>1240</v>
      </c>
      <c r="Q7">
        <v>7227</v>
      </c>
      <c r="R7">
        <v>157.99774138</v>
      </c>
      <c r="S7">
        <v>146.36546998</v>
      </c>
      <c r="T7">
        <v>170.55447768</v>
      </c>
      <c r="U7" s="4">
        <v>2.6504008E-08</v>
      </c>
      <c r="V7">
        <v>171.57880172</v>
      </c>
      <c r="W7">
        <v>4.872510547</v>
      </c>
      <c r="X7">
        <v>0.2171</v>
      </c>
      <c r="Y7">
        <v>0.1406</v>
      </c>
      <c r="Z7">
        <v>0.2935</v>
      </c>
      <c r="AA7">
        <v>1.242419946</v>
      </c>
      <c r="AB7">
        <v>1.1509492333</v>
      </c>
      <c r="AC7">
        <v>1.3411602159</v>
      </c>
      <c r="AD7">
        <v>0.009547331</v>
      </c>
      <c r="AE7">
        <v>0.1265</v>
      </c>
      <c r="AF7">
        <v>0.0308</v>
      </c>
      <c r="AG7">
        <v>0.2222</v>
      </c>
      <c r="AH7">
        <v>1</v>
      </c>
      <c r="AI7">
        <v>2</v>
      </c>
      <c r="AJ7" t="s">
        <v>51</v>
      </c>
      <c r="AK7" t="s">
        <v>106</v>
      </c>
      <c r="AL7" t="s">
        <v>106</v>
      </c>
    </row>
    <row r="8" spans="1:38" ht="12.75">
      <c r="A8" t="s">
        <v>11</v>
      </c>
      <c r="B8">
        <v>11668</v>
      </c>
      <c r="C8">
        <v>87562</v>
      </c>
      <c r="D8">
        <v>134.57704404</v>
      </c>
      <c r="E8">
        <v>130.95184905</v>
      </c>
      <c r="F8">
        <v>138.30259683</v>
      </c>
      <c r="G8">
        <v>0.8229239734</v>
      </c>
      <c r="H8">
        <v>133.25415134</v>
      </c>
      <c r="I8">
        <v>1.2336232262</v>
      </c>
      <c r="J8">
        <v>0.0031</v>
      </c>
      <c r="K8">
        <v>-0.0242</v>
      </c>
      <c r="L8">
        <v>0.0304</v>
      </c>
      <c r="M8">
        <v>1.0031227573</v>
      </c>
      <c r="N8">
        <v>0.9761009452</v>
      </c>
      <c r="O8">
        <v>1.0308926256</v>
      </c>
      <c r="P8">
        <v>12203</v>
      </c>
      <c r="Q8">
        <v>93338</v>
      </c>
      <c r="R8">
        <v>124.54196546</v>
      </c>
      <c r="S8">
        <v>121.23233045</v>
      </c>
      <c r="T8">
        <v>127.94195331</v>
      </c>
      <c r="U8">
        <v>0.3228089649</v>
      </c>
      <c r="V8">
        <v>130.73989158</v>
      </c>
      <c r="W8">
        <v>1.1835178566</v>
      </c>
      <c r="X8">
        <v>-0.0136</v>
      </c>
      <c r="Y8">
        <v>-0.0405</v>
      </c>
      <c r="Z8">
        <v>0.0133</v>
      </c>
      <c r="AA8">
        <v>0.986505083</v>
      </c>
      <c r="AB8">
        <v>0.9602892468</v>
      </c>
      <c r="AC8">
        <v>1.0134366099</v>
      </c>
      <c r="AD8" s="4">
        <v>3.044077E-07</v>
      </c>
      <c r="AE8">
        <v>0.0775</v>
      </c>
      <c r="AF8">
        <v>0.0478</v>
      </c>
      <c r="AG8">
        <v>0.1072</v>
      </c>
      <c r="AH8" t="s">
        <v>106</v>
      </c>
      <c r="AI8" t="s">
        <v>106</v>
      </c>
      <c r="AJ8" t="s">
        <v>51</v>
      </c>
      <c r="AK8" t="s">
        <v>106</v>
      </c>
      <c r="AL8" t="s">
        <v>106</v>
      </c>
    </row>
    <row r="9" spans="1:38" ht="12.75">
      <c r="A9" t="s">
        <v>4</v>
      </c>
      <c r="B9">
        <v>1192</v>
      </c>
      <c r="C9">
        <v>9153</v>
      </c>
      <c r="D9">
        <v>135.12178497</v>
      </c>
      <c r="E9">
        <v>125.12334502</v>
      </c>
      <c r="F9">
        <v>145.91918695</v>
      </c>
      <c r="G9">
        <v>0.8552053845</v>
      </c>
      <c r="H9">
        <v>130.23052551</v>
      </c>
      <c r="I9">
        <v>3.7720258935</v>
      </c>
      <c r="J9">
        <v>0.0072</v>
      </c>
      <c r="K9">
        <v>-0.0697</v>
      </c>
      <c r="L9">
        <v>0.084</v>
      </c>
      <c r="M9">
        <v>1.0071831974</v>
      </c>
      <c r="N9">
        <v>0.9326559055</v>
      </c>
      <c r="O9">
        <v>1.087665866</v>
      </c>
      <c r="P9">
        <v>1189</v>
      </c>
      <c r="Q9">
        <v>9727</v>
      </c>
      <c r="R9">
        <v>120.38156938</v>
      </c>
      <c r="S9">
        <v>111.41639082</v>
      </c>
      <c r="T9">
        <v>130.06813575</v>
      </c>
      <c r="U9">
        <v>0.1647820147</v>
      </c>
      <c r="V9">
        <v>122.23707207</v>
      </c>
      <c r="W9">
        <v>3.5449654877</v>
      </c>
      <c r="X9">
        <v>-0.0549</v>
      </c>
      <c r="Y9">
        <v>-0.1322</v>
      </c>
      <c r="Z9">
        <v>0.0225</v>
      </c>
      <c r="AA9">
        <v>0.9466240569</v>
      </c>
      <c r="AB9">
        <v>0.8761261082</v>
      </c>
      <c r="AC9">
        <v>1.0227946601</v>
      </c>
      <c r="AD9">
        <v>0.0184778452</v>
      </c>
      <c r="AE9">
        <v>0.1155</v>
      </c>
      <c r="AF9">
        <v>0.0194</v>
      </c>
      <c r="AG9">
        <v>0.2116</v>
      </c>
      <c r="AH9" t="s">
        <v>106</v>
      </c>
      <c r="AI9" t="s">
        <v>106</v>
      </c>
      <c r="AJ9" t="s">
        <v>51</v>
      </c>
      <c r="AK9" t="s">
        <v>106</v>
      </c>
      <c r="AL9" t="s">
        <v>106</v>
      </c>
    </row>
    <row r="10" spans="1:38" ht="12.75">
      <c r="A10" t="s">
        <v>2</v>
      </c>
      <c r="B10">
        <v>353</v>
      </c>
      <c r="C10">
        <v>3919</v>
      </c>
      <c r="D10">
        <v>95.484534402</v>
      </c>
      <c r="E10">
        <v>84.967240471</v>
      </c>
      <c r="F10">
        <v>107.30366503</v>
      </c>
      <c r="G10" s="4">
        <v>1.1214645E-08</v>
      </c>
      <c r="H10">
        <v>90.073998469</v>
      </c>
      <c r="I10">
        <v>4.7941551998</v>
      </c>
      <c r="J10">
        <v>-0.3401</v>
      </c>
      <c r="K10">
        <v>-0.4568</v>
      </c>
      <c r="L10">
        <v>-0.2234</v>
      </c>
      <c r="M10">
        <v>0.7117314109</v>
      </c>
      <c r="N10">
        <v>0.6333366374</v>
      </c>
      <c r="O10">
        <v>0.7998299346</v>
      </c>
      <c r="P10">
        <v>413</v>
      </c>
      <c r="Q10">
        <v>4225</v>
      </c>
      <c r="R10">
        <v>101.59736274</v>
      </c>
      <c r="S10">
        <v>91.035663512</v>
      </c>
      <c r="T10">
        <v>113.38440032</v>
      </c>
      <c r="U10">
        <v>6.1063E-05</v>
      </c>
      <c r="V10">
        <v>97.75147929</v>
      </c>
      <c r="W10">
        <v>4.8100358421</v>
      </c>
      <c r="X10">
        <v>-0.2245</v>
      </c>
      <c r="Y10">
        <v>-0.3343</v>
      </c>
      <c r="Z10">
        <v>-0.1147</v>
      </c>
      <c r="AA10">
        <v>0.7989138884</v>
      </c>
      <c r="AB10">
        <v>0.7158616519</v>
      </c>
      <c r="AC10">
        <v>0.8916016096</v>
      </c>
      <c r="AD10">
        <v>0.4225131863</v>
      </c>
      <c r="AE10">
        <v>-0.0621</v>
      </c>
      <c r="AF10">
        <v>-0.2137</v>
      </c>
      <c r="AG10">
        <v>0.0896</v>
      </c>
      <c r="AH10">
        <v>1</v>
      </c>
      <c r="AI10">
        <v>2</v>
      </c>
      <c r="AJ10" t="s">
        <v>106</v>
      </c>
      <c r="AK10" t="s">
        <v>106</v>
      </c>
      <c r="AL10" t="s">
        <v>106</v>
      </c>
    </row>
    <row r="11" spans="1:38" ht="12.75">
      <c r="A11" t="s">
        <v>6</v>
      </c>
      <c r="B11">
        <v>1163</v>
      </c>
      <c r="C11">
        <v>8724</v>
      </c>
      <c r="D11">
        <v>128.60921373</v>
      </c>
      <c r="E11">
        <v>119.02096917</v>
      </c>
      <c r="F11">
        <v>138.96988045</v>
      </c>
      <c r="G11">
        <v>0.2852728716</v>
      </c>
      <c r="H11">
        <v>133.31040807</v>
      </c>
      <c r="I11">
        <v>3.9090767778</v>
      </c>
      <c r="J11">
        <v>-0.0422</v>
      </c>
      <c r="K11">
        <v>-0.1197</v>
      </c>
      <c r="L11">
        <v>0.0352</v>
      </c>
      <c r="M11">
        <v>0.9586391945</v>
      </c>
      <c r="N11">
        <v>0.8871694546</v>
      </c>
      <c r="O11">
        <v>1.0358664857</v>
      </c>
      <c r="P11">
        <v>1197</v>
      </c>
      <c r="Q11">
        <v>8723</v>
      </c>
      <c r="R11">
        <v>125.89469177</v>
      </c>
      <c r="S11">
        <v>116.5634538</v>
      </c>
      <c r="T11">
        <v>135.97292203</v>
      </c>
      <c r="U11">
        <v>0.7976505485</v>
      </c>
      <c r="V11">
        <v>137.22343231</v>
      </c>
      <c r="W11">
        <v>3.9662602068</v>
      </c>
      <c r="X11">
        <v>-0.0101</v>
      </c>
      <c r="Y11">
        <v>-0.0871</v>
      </c>
      <c r="Z11">
        <v>0.0669</v>
      </c>
      <c r="AA11">
        <v>0.989976659</v>
      </c>
      <c r="AB11">
        <v>0.9166001913</v>
      </c>
      <c r="AC11">
        <v>1.069227123</v>
      </c>
      <c r="AD11">
        <v>0.6644265832</v>
      </c>
      <c r="AE11">
        <v>0.0213</v>
      </c>
      <c r="AF11">
        <v>-0.075</v>
      </c>
      <c r="AG11">
        <v>0.1177</v>
      </c>
      <c r="AH11" t="s">
        <v>106</v>
      </c>
      <c r="AI11" t="s">
        <v>106</v>
      </c>
      <c r="AJ11" t="s">
        <v>106</v>
      </c>
      <c r="AK11" t="s">
        <v>106</v>
      </c>
      <c r="AL11" t="s">
        <v>106</v>
      </c>
    </row>
    <row r="12" spans="1:38" ht="12.75">
      <c r="A12" t="s">
        <v>8</v>
      </c>
      <c r="B12">
        <v>6</v>
      </c>
      <c r="C12">
        <v>32</v>
      </c>
      <c r="D12">
        <v>326.99072454</v>
      </c>
      <c r="E12">
        <v>146.34131839</v>
      </c>
      <c r="F12">
        <v>730.64077262</v>
      </c>
      <c r="G12">
        <v>0.0298659319</v>
      </c>
      <c r="H12">
        <v>187.5</v>
      </c>
      <c r="I12">
        <v>76.546554462</v>
      </c>
      <c r="J12">
        <v>0.8909</v>
      </c>
      <c r="K12">
        <v>0.0869</v>
      </c>
      <c r="L12">
        <v>1.6949</v>
      </c>
      <c r="M12">
        <v>2.4373535588</v>
      </c>
      <c r="N12">
        <v>1.0908123883</v>
      </c>
      <c r="O12">
        <v>5.446117439</v>
      </c>
      <c r="P12">
        <v>7</v>
      </c>
      <c r="Q12">
        <v>34</v>
      </c>
      <c r="R12">
        <v>344.48566984</v>
      </c>
      <c r="S12">
        <v>163.53307096</v>
      </c>
      <c r="T12">
        <v>725.66592204</v>
      </c>
      <c r="U12">
        <v>0.0087525411</v>
      </c>
      <c r="V12">
        <v>205.88235294</v>
      </c>
      <c r="W12">
        <v>77.816215031</v>
      </c>
      <c r="X12">
        <v>0.9965</v>
      </c>
      <c r="Y12">
        <v>0.2515</v>
      </c>
      <c r="Z12">
        <v>1.7416</v>
      </c>
      <c r="AA12">
        <v>2.7088733268</v>
      </c>
      <c r="AB12">
        <v>1.2859471751</v>
      </c>
      <c r="AC12">
        <v>5.7062955951</v>
      </c>
      <c r="AD12">
        <v>0.9256580988</v>
      </c>
      <c r="AE12">
        <v>-0.0521</v>
      </c>
      <c r="AF12">
        <v>-1.1469</v>
      </c>
      <c r="AG12">
        <v>1.0427</v>
      </c>
      <c r="AH12" t="s">
        <v>106</v>
      </c>
      <c r="AI12">
        <v>2</v>
      </c>
      <c r="AJ12" t="s">
        <v>106</v>
      </c>
      <c r="AK12" t="s">
        <v>106</v>
      </c>
      <c r="AL12" t="s">
        <v>106</v>
      </c>
    </row>
    <row r="13" spans="1:38" ht="12.75">
      <c r="A13" t="s">
        <v>5</v>
      </c>
      <c r="B13">
        <v>205</v>
      </c>
      <c r="C13">
        <v>1752</v>
      </c>
      <c r="D13">
        <v>119.696806</v>
      </c>
      <c r="E13">
        <v>103.30908946</v>
      </c>
      <c r="F13">
        <v>138.68407362</v>
      </c>
      <c r="G13">
        <v>0.1289415285</v>
      </c>
      <c r="H13">
        <v>117.00913242</v>
      </c>
      <c r="I13">
        <v>8.1722722964</v>
      </c>
      <c r="J13">
        <v>-0.1141</v>
      </c>
      <c r="K13">
        <v>-0.2613</v>
      </c>
      <c r="L13">
        <v>0.0332</v>
      </c>
      <c r="M13">
        <v>0.8922070695</v>
      </c>
      <c r="N13">
        <v>0.7700547995</v>
      </c>
      <c r="O13">
        <v>1.0337361124</v>
      </c>
      <c r="P13">
        <v>244</v>
      </c>
      <c r="Q13">
        <v>1705</v>
      </c>
      <c r="R13">
        <v>138.98742725</v>
      </c>
      <c r="S13">
        <v>121.26651551</v>
      </c>
      <c r="T13">
        <v>159.29793028</v>
      </c>
      <c r="U13">
        <v>0.2016118654</v>
      </c>
      <c r="V13">
        <v>143.1085044</v>
      </c>
      <c r="W13">
        <v>9.1615831975</v>
      </c>
      <c r="X13">
        <v>0.0889</v>
      </c>
      <c r="Y13">
        <v>-0.0475</v>
      </c>
      <c r="Z13">
        <v>0.2253</v>
      </c>
      <c r="AA13">
        <v>1.0929317745</v>
      </c>
      <c r="AB13">
        <v>0.9535828572</v>
      </c>
      <c r="AC13">
        <v>1.2526440201</v>
      </c>
      <c r="AD13">
        <v>0.1309811556</v>
      </c>
      <c r="AE13">
        <v>-0.1494</v>
      </c>
      <c r="AF13">
        <v>-0.3433</v>
      </c>
      <c r="AG13">
        <v>0.0445</v>
      </c>
      <c r="AH13" t="s">
        <v>106</v>
      </c>
      <c r="AI13" t="s">
        <v>106</v>
      </c>
      <c r="AJ13" t="s">
        <v>106</v>
      </c>
      <c r="AK13" t="s">
        <v>106</v>
      </c>
      <c r="AL13" t="s">
        <v>106</v>
      </c>
    </row>
    <row r="14" spans="1:38" ht="12.75">
      <c r="A14" t="s">
        <v>7</v>
      </c>
      <c r="B14">
        <v>39</v>
      </c>
      <c r="C14">
        <v>979</v>
      </c>
      <c r="D14">
        <v>44.621174497</v>
      </c>
      <c r="E14">
        <v>32.463851783</v>
      </c>
      <c r="F14">
        <v>61.331268599</v>
      </c>
      <c r="G14" s="4">
        <v>1.176969E-11</v>
      </c>
      <c r="H14">
        <v>39.836567926</v>
      </c>
      <c r="I14">
        <v>6.378956076</v>
      </c>
      <c r="J14">
        <v>-1.1008</v>
      </c>
      <c r="K14">
        <v>-1.4189</v>
      </c>
      <c r="L14">
        <v>-0.7827</v>
      </c>
      <c r="M14">
        <v>0.3326014174</v>
      </c>
      <c r="N14">
        <v>0.2419820464</v>
      </c>
      <c r="O14">
        <v>0.4571566548</v>
      </c>
      <c r="P14">
        <v>73</v>
      </c>
      <c r="Q14">
        <v>1001</v>
      </c>
      <c r="R14">
        <v>89.193286114</v>
      </c>
      <c r="S14">
        <v>70.500367576</v>
      </c>
      <c r="T14">
        <v>112.84256468</v>
      </c>
      <c r="U14">
        <v>0.003116088</v>
      </c>
      <c r="V14">
        <v>72.927072927</v>
      </c>
      <c r="W14">
        <v>8.535468277</v>
      </c>
      <c r="X14">
        <v>-0.3547</v>
      </c>
      <c r="Y14">
        <v>-0.5899</v>
      </c>
      <c r="Z14">
        <v>-0.1195</v>
      </c>
      <c r="AA14">
        <v>0.7013740624</v>
      </c>
      <c r="AB14">
        <v>0.5543817406</v>
      </c>
      <c r="AC14">
        <v>0.8873408688</v>
      </c>
      <c r="AD14">
        <v>0.0005383169</v>
      </c>
      <c r="AE14">
        <v>-0.6926</v>
      </c>
      <c r="AF14">
        <v>-1.0848</v>
      </c>
      <c r="AG14">
        <v>-0.3004</v>
      </c>
      <c r="AH14">
        <v>1</v>
      </c>
      <c r="AI14">
        <v>2</v>
      </c>
      <c r="AJ14" t="s">
        <v>51</v>
      </c>
      <c r="AK14" t="s">
        <v>106</v>
      </c>
      <c r="AL14" t="s">
        <v>106</v>
      </c>
    </row>
    <row r="15" spans="1:38" ht="12.75">
      <c r="A15" t="s">
        <v>14</v>
      </c>
      <c r="B15">
        <v>4630</v>
      </c>
      <c r="C15">
        <v>33652</v>
      </c>
      <c r="D15">
        <v>132.74288078</v>
      </c>
      <c r="E15">
        <v>128.15083499</v>
      </c>
      <c r="F15">
        <v>137.49947394</v>
      </c>
      <c r="G15">
        <v>0.5549296402</v>
      </c>
      <c r="H15">
        <v>137.58469036</v>
      </c>
      <c r="I15">
        <v>2.0219928487</v>
      </c>
      <c r="J15">
        <v>-0.0106</v>
      </c>
      <c r="K15">
        <v>-0.0458</v>
      </c>
      <c r="L15">
        <v>0.0246</v>
      </c>
      <c r="M15">
        <v>0.9894511024</v>
      </c>
      <c r="N15">
        <v>0.9552224889</v>
      </c>
      <c r="O15">
        <v>1.0249062343</v>
      </c>
      <c r="P15">
        <v>4681</v>
      </c>
      <c r="Q15">
        <v>34110</v>
      </c>
      <c r="R15">
        <v>127.51785805</v>
      </c>
      <c r="S15">
        <v>123.12878992</v>
      </c>
      <c r="T15">
        <v>132.06337959</v>
      </c>
      <c r="U15">
        <v>0.5747389838</v>
      </c>
      <c r="V15">
        <v>137.23248314</v>
      </c>
      <c r="W15">
        <v>2.0057998808</v>
      </c>
      <c r="X15">
        <v>0.01</v>
      </c>
      <c r="Y15">
        <v>-0.025</v>
      </c>
      <c r="Z15">
        <v>0.0451</v>
      </c>
      <c r="AA15">
        <v>1.0100773235</v>
      </c>
      <c r="AB15">
        <v>0.9753112268</v>
      </c>
      <c r="AC15">
        <v>1.046082698</v>
      </c>
      <c r="AD15">
        <v>0.0693567775</v>
      </c>
      <c r="AE15">
        <v>0.0402</v>
      </c>
      <c r="AF15">
        <v>-0.0032</v>
      </c>
      <c r="AG15">
        <v>0.0835</v>
      </c>
      <c r="AH15" t="s">
        <v>106</v>
      </c>
      <c r="AI15" t="s">
        <v>106</v>
      </c>
      <c r="AJ15" t="s">
        <v>106</v>
      </c>
      <c r="AK15" t="s">
        <v>106</v>
      </c>
      <c r="AL15" t="s">
        <v>106</v>
      </c>
    </row>
    <row r="16" spans="1:38" ht="12.75">
      <c r="A16" t="s">
        <v>12</v>
      </c>
      <c r="B16">
        <v>2708</v>
      </c>
      <c r="C16">
        <v>21796</v>
      </c>
      <c r="D16">
        <v>126.3240264</v>
      </c>
      <c r="E16">
        <v>121.03474126</v>
      </c>
      <c r="F16">
        <v>131.84445623</v>
      </c>
      <c r="G16">
        <v>0.0058315998</v>
      </c>
      <c r="H16">
        <v>124.24298036</v>
      </c>
      <c r="I16">
        <v>2.3875228173</v>
      </c>
      <c r="J16">
        <v>-0.0602</v>
      </c>
      <c r="K16">
        <v>-0.1029</v>
      </c>
      <c r="L16">
        <v>-0.0174</v>
      </c>
      <c r="M16">
        <v>0.9416056548</v>
      </c>
      <c r="N16">
        <v>0.9021798944</v>
      </c>
      <c r="O16">
        <v>0.9827543428</v>
      </c>
      <c r="P16">
        <v>2799</v>
      </c>
      <c r="Q16">
        <v>22675</v>
      </c>
      <c r="R16">
        <v>119.40634388</v>
      </c>
      <c r="S16">
        <v>114.47101254</v>
      </c>
      <c r="T16">
        <v>124.55445831</v>
      </c>
      <c r="U16">
        <v>0.0097046063</v>
      </c>
      <c r="V16">
        <v>123.4399118</v>
      </c>
      <c r="W16">
        <v>2.3332117427</v>
      </c>
      <c r="X16">
        <v>-0.0557</v>
      </c>
      <c r="Y16">
        <v>-0.0979</v>
      </c>
      <c r="Z16">
        <v>-0.0135</v>
      </c>
      <c r="AA16">
        <v>0.9458254874</v>
      </c>
      <c r="AB16">
        <v>0.9067324039</v>
      </c>
      <c r="AC16">
        <v>0.9866040397</v>
      </c>
      <c r="AD16">
        <v>0.0445839485</v>
      </c>
      <c r="AE16">
        <v>0.0563</v>
      </c>
      <c r="AF16">
        <v>0.0014</v>
      </c>
      <c r="AG16">
        <v>0.1113</v>
      </c>
      <c r="AH16">
        <v>1</v>
      </c>
      <c r="AI16">
        <v>2</v>
      </c>
      <c r="AJ16" t="s">
        <v>51</v>
      </c>
      <c r="AK16" t="s">
        <v>106</v>
      </c>
      <c r="AL16" t="s">
        <v>106</v>
      </c>
    </row>
    <row r="17" spans="1:38" ht="12.75">
      <c r="A17" t="s">
        <v>13</v>
      </c>
      <c r="B17">
        <v>250</v>
      </c>
      <c r="C17">
        <v>2763</v>
      </c>
      <c r="D17">
        <v>96.029558859</v>
      </c>
      <c r="E17">
        <v>84.693651515</v>
      </c>
      <c r="F17">
        <v>108.88273217</v>
      </c>
      <c r="G17" s="4">
        <v>1.8181527E-07</v>
      </c>
      <c r="H17">
        <v>90.48136084</v>
      </c>
      <c r="I17">
        <v>5.7225437209</v>
      </c>
      <c r="J17">
        <v>-0.3344</v>
      </c>
      <c r="K17">
        <v>-0.46</v>
      </c>
      <c r="L17">
        <v>-0.2087</v>
      </c>
      <c r="M17">
        <v>0.7157939644</v>
      </c>
      <c r="N17">
        <v>0.6312973349</v>
      </c>
      <c r="O17">
        <v>0.8116001306</v>
      </c>
      <c r="P17">
        <v>324</v>
      </c>
      <c r="Q17">
        <v>2740</v>
      </c>
      <c r="R17">
        <v>125.13468746</v>
      </c>
      <c r="S17">
        <v>112.01789007</v>
      </c>
      <c r="T17">
        <v>139.78740357</v>
      </c>
      <c r="U17">
        <v>0.8756794297</v>
      </c>
      <c r="V17">
        <v>118.24817518</v>
      </c>
      <c r="W17">
        <v>6.5693430657</v>
      </c>
      <c r="X17">
        <v>-0.0088</v>
      </c>
      <c r="Y17">
        <v>-0.1196</v>
      </c>
      <c r="Z17">
        <v>0.1019</v>
      </c>
      <c r="AA17">
        <v>0.9912000729</v>
      </c>
      <c r="AB17">
        <v>0.8873010598</v>
      </c>
      <c r="AC17">
        <v>1.107265199</v>
      </c>
      <c r="AD17">
        <v>0.0017379767</v>
      </c>
      <c r="AE17">
        <v>-0.2647</v>
      </c>
      <c r="AF17">
        <v>-0.4304</v>
      </c>
      <c r="AG17">
        <v>-0.0991</v>
      </c>
      <c r="AH17">
        <v>1</v>
      </c>
      <c r="AI17" t="s">
        <v>106</v>
      </c>
      <c r="AJ17" t="s">
        <v>51</v>
      </c>
      <c r="AK17" t="s">
        <v>106</v>
      </c>
      <c r="AL17" t="s">
        <v>106</v>
      </c>
    </row>
    <row r="18" spans="1:38" ht="12.75">
      <c r="A18" t="s">
        <v>15</v>
      </c>
      <c r="B18">
        <v>20452</v>
      </c>
      <c r="C18">
        <v>152447</v>
      </c>
      <c r="D18">
        <v>134.15810085</v>
      </c>
      <c r="E18" t="s">
        <v>106</v>
      </c>
      <c r="F18" t="s">
        <v>106</v>
      </c>
      <c r="G18" t="s">
        <v>106</v>
      </c>
      <c r="H18">
        <v>134.15810085</v>
      </c>
      <c r="I18">
        <v>0.9380997273</v>
      </c>
      <c r="J18" t="s">
        <v>106</v>
      </c>
      <c r="K18" t="s">
        <v>106</v>
      </c>
      <c r="L18" t="s">
        <v>106</v>
      </c>
      <c r="M18" t="s">
        <v>106</v>
      </c>
      <c r="N18" t="s">
        <v>106</v>
      </c>
      <c r="O18" t="s">
        <v>106</v>
      </c>
      <c r="P18">
        <v>21247</v>
      </c>
      <c r="Q18">
        <v>160090</v>
      </c>
      <c r="R18">
        <v>127.16935356</v>
      </c>
      <c r="S18" t="s">
        <v>106</v>
      </c>
      <c r="T18" t="s">
        <v>106</v>
      </c>
      <c r="U18" t="s">
        <v>106</v>
      </c>
      <c r="V18">
        <v>132.71909551</v>
      </c>
      <c r="W18">
        <v>0.9105097576</v>
      </c>
      <c r="X18" t="s">
        <v>106</v>
      </c>
      <c r="Y18" t="s">
        <v>106</v>
      </c>
      <c r="Z18" t="s">
        <v>106</v>
      </c>
      <c r="AA18" t="s">
        <v>106</v>
      </c>
      <c r="AB18" t="s">
        <v>106</v>
      </c>
      <c r="AC18" t="s">
        <v>106</v>
      </c>
      <c r="AD18">
        <v>0.040393907800000003</v>
      </c>
      <c r="AE18">
        <v>0.0535</v>
      </c>
      <c r="AF18">
        <v>0.0023</v>
      </c>
      <c r="AG18">
        <v>0.1047</v>
      </c>
      <c r="AH18" t="s">
        <v>106</v>
      </c>
      <c r="AI18" t="s">
        <v>106</v>
      </c>
      <c r="AJ18" t="s">
        <v>51</v>
      </c>
      <c r="AK18" t="s">
        <v>106</v>
      </c>
      <c r="AL18" t="s">
        <v>106</v>
      </c>
    </row>
    <row r="19" spans="1:38" ht="12.75">
      <c r="A19" t="s">
        <v>18</v>
      </c>
      <c r="B19">
        <v>493</v>
      </c>
      <c r="C19">
        <v>6008</v>
      </c>
      <c r="D19">
        <v>96.765977337</v>
      </c>
      <c r="E19">
        <v>87.266543662</v>
      </c>
      <c r="F19">
        <v>107.29947557</v>
      </c>
      <c r="G19" s="4">
        <v>5.740535E-10</v>
      </c>
      <c r="H19">
        <v>82.057256991</v>
      </c>
      <c r="I19">
        <v>3.6956729879</v>
      </c>
      <c r="J19">
        <v>-0.3267</v>
      </c>
      <c r="K19">
        <v>-0.4301</v>
      </c>
      <c r="L19">
        <v>-0.2234</v>
      </c>
      <c r="M19">
        <v>0.7212831482</v>
      </c>
      <c r="N19">
        <v>0.6504753951</v>
      </c>
      <c r="O19">
        <v>0.7997987069</v>
      </c>
      <c r="P19">
        <v>665</v>
      </c>
      <c r="Q19">
        <v>7747</v>
      </c>
      <c r="R19">
        <v>88.135472803</v>
      </c>
      <c r="S19">
        <v>80.321587011</v>
      </c>
      <c r="T19">
        <v>96.709513038</v>
      </c>
      <c r="U19" s="4">
        <v>9.896049E-15</v>
      </c>
      <c r="V19">
        <v>85.839679876</v>
      </c>
      <c r="W19">
        <v>3.3287200099</v>
      </c>
      <c r="X19">
        <v>-0.3666</v>
      </c>
      <c r="Y19">
        <v>-0.4595</v>
      </c>
      <c r="Z19">
        <v>-0.2738</v>
      </c>
      <c r="AA19">
        <v>0.6930559159</v>
      </c>
      <c r="AB19">
        <v>0.6316111922</v>
      </c>
      <c r="AC19">
        <v>0.7604781367</v>
      </c>
      <c r="AD19">
        <v>0.1553316883</v>
      </c>
      <c r="AE19">
        <v>0.0934</v>
      </c>
      <c r="AF19">
        <v>-0.0354</v>
      </c>
      <c r="AG19">
        <v>0.2223</v>
      </c>
      <c r="AH19">
        <v>1</v>
      </c>
      <c r="AI19">
        <v>2</v>
      </c>
      <c r="AJ19" t="s">
        <v>106</v>
      </c>
      <c r="AK19" t="s">
        <v>106</v>
      </c>
      <c r="AL19" t="s">
        <v>106</v>
      </c>
    </row>
    <row r="20" spans="1:38" ht="12.75">
      <c r="A20" t="s">
        <v>17</v>
      </c>
      <c r="B20">
        <v>1218</v>
      </c>
      <c r="C20">
        <v>4687</v>
      </c>
      <c r="D20">
        <v>222.20451363</v>
      </c>
      <c r="E20">
        <v>205.71780874</v>
      </c>
      <c r="F20">
        <v>240.0125015</v>
      </c>
      <c r="G20" s="4">
        <v>1.140773E-37</v>
      </c>
      <c r="H20">
        <v>259.86771922</v>
      </c>
      <c r="I20">
        <v>7.4460970201</v>
      </c>
      <c r="J20">
        <v>0.5046</v>
      </c>
      <c r="K20">
        <v>0.4275</v>
      </c>
      <c r="L20">
        <v>0.5817</v>
      </c>
      <c r="M20">
        <v>1.6562884554</v>
      </c>
      <c r="N20">
        <v>1.533398337</v>
      </c>
      <c r="O20">
        <v>1.7890272744</v>
      </c>
      <c r="P20">
        <v>1262</v>
      </c>
      <c r="Q20">
        <v>5708</v>
      </c>
      <c r="R20">
        <v>180.22382521</v>
      </c>
      <c r="S20">
        <v>166.90711135</v>
      </c>
      <c r="T20">
        <v>194.60301547</v>
      </c>
      <c r="U20" s="4">
        <v>5.444102E-19</v>
      </c>
      <c r="V20">
        <v>221.09320252</v>
      </c>
      <c r="W20">
        <v>6.2236579076</v>
      </c>
      <c r="X20">
        <v>0.3487</v>
      </c>
      <c r="Y20">
        <v>0.2719</v>
      </c>
      <c r="Z20">
        <v>0.4254</v>
      </c>
      <c r="AA20">
        <v>1.4171954183</v>
      </c>
      <c r="AB20">
        <v>1.3124790421</v>
      </c>
      <c r="AC20">
        <v>1.5302666093</v>
      </c>
      <c r="AD20">
        <v>1.78175E-05</v>
      </c>
      <c r="AE20">
        <v>0.2094</v>
      </c>
      <c r="AF20">
        <v>0.1137</v>
      </c>
      <c r="AG20">
        <v>0.3051</v>
      </c>
      <c r="AH20">
        <v>1</v>
      </c>
      <c r="AI20">
        <v>2</v>
      </c>
      <c r="AJ20" t="s">
        <v>51</v>
      </c>
      <c r="AK20" t="s">
        <v>106</v>
      </c>
      <c r="AL20" t="s">
        <v>106</v>
      </c>
    </row>
    <row r="21" spans="1:38" ht="12.75">
      <c r="A21" t="s">
        <v>20</v>
      </c>
      <c r="B21">
        <v>484</v>
      </c>
      <c r="C21">
        <v>6084</v>
      </c>
      <c r="D21">
        <v>82.084153604</v>
      </c>
      <c r="E21">
        <v>73.974484888</v>
      </c>
      <c r="F21">
        <v>91.082868411</v>
      </c>
      <c r="G21" s="4">
        <v>2.117341E-20</v>
      </c>
      <c r="H21">
        <v>79.552925707</v>
      </c>
      <c r="I21">
        <v>3.6160420776</v>
      </c>
      <c r="J21">
        <v>-0.4913</v>
      </c>
      <c r="K21">
        <v>-0.5953</v>
      </c>
      <c r="L21">
        <v>-0.3872</v>
      </c>
      <c r="M21">
        <v>0.6118464191</v>
      </c>
      <c r="N21">
        <v>0.5513978241</v>
      </c>
      <c r="O21">
        <v>0.6789218678</v>
      </c>
      <c r="P21">
        <v>500</v>
      </c>
      <c r="Q21">
        <v>6447</v>
      </c>
      <c r="R21">
        <v>80.140925362</v>
      </c>
      <c r="S21">
        <v>72.299076905</v>
      </c>
      <c r="T21">
        <v>88.83333222</v>
      </c>
      <c r="U21" s="4">
        <v>1.518088E-18</v>
      </c>
      <c r="V21">
        <v>77.555452148</v>
      </c>
      <c r="W21">
        <v>3.4683852606</v>
      </c>
      <c r="X21">
        <v>-0.4617</v>
      </c>
      <c r="Y21">
        <v>-0.5647</v>
      </c>
      <c r="Z21">
        <v>-0.3588</v>
      </c>
      <c r="AA21">
        <v>0.6301905539</v>
      </c>
      <c r="AB21">
        <v>0.568525945</v>
      </c>
      <c r="AC21">
        <v>0.6985435542</v>
      </c>
      <c r="AD21">
        <v>0.731553589</v>
      </c>
      <c r="AE21">
        <v>0.024</v>
      </c>
      <c r="AF21">
        <v>-0.1129</v>
      </c>
      <c r="AG21">
        <v>0.1608</v>
      </c>
      <c r="AH21">
        <v>1</v>
      </c>
      <c r="AI21">
        <v>2</v>
      </c>
      <c r="AJ21" t="s">
        <v>106</v>
      </c>
      <c r="AK21" t="s">
        <v>106</v>
      </c>
      <c r="AL21" t="s">
        <v>106</v>
      </c>
    </row>
    <row r="22" spans="1:38" ht="12.75">
      <c r="A22" t="s">
        <v>19</v>
      </c>
      <c r="B22">
        <v>833</v>
      </c>
      <c r="C22">
        <v>7592</v>
      </c>
      <c r="D22">
        <v>112.68202145</v>
      </c>
      <c r="E22">
        <v>103.36742463</v>
      </c>
      <c r="F22">
        <v>122.83597085</v>
      </c>
      <c r="G22">
        <v>7.40633E-05</v>
      </c>
      <c r="H22">
        <v>109.72075869</v>
      </c>
      <c r="I22">
        <v>3.8015989699</v>
      </c>
      <c r="J22">
        <v>-0.1744</v>
      </c>
      <c r="K22">
        <v>-0.2607</v>
      </c>
      <c r="L22">
        <v>-0.0882</v>
      </c>
      <c r="M22">
        <v>0.8399196227</v>
      </c>
      <c r="N22">
        <v>0.7704896236</v>
      </c>
      <c r="O22">
        <v>0.9156060653</v>
      </c>
      <c r="P22">
        <v>819</v>
      </c>
      <c r="Q22">
        <v>8474</v>
      </c>
      <c r="R22">
        <v>97.206703638</v>
      </c>
      <c r="S22">
        <v>89.121085459</v>
      </c>
      <c r="T22">
        <v>106.0258993</v>
      </c>
      <c r="U22" s="4">
        <v>1.3294057E-09</v>
      </c>
      <c r="V22">
        <v>96.648572103</v>
      </c>
      <c r="W22">
        <v>3.3771744209</v>
      </c>
      <c r="X22">
        <v>-0.2687</v>
      </c>
      <c r="Y22">
        <v>-0.3555</v>
      </c>
      <c r="Z22">
        <v>-0.1818</v>
      </c>
      <c r="AA22">
        <v>0.7643878098</v>
      </c>
      <c r="AB22">
        <v>0.7008063104</v>
      </c>
      <c r="AC22">
        <v>0.8337378176</v>
      </c>
      <c r="AD22">
        <v>0.0090354992</v>
      </c>
      <c r="AE22">
        <v>0.1477</v>
      </c>
      <c r="AF22">
        <v>0.0368</v>
      </c>
      <c r="AG22">
        <v>0.2586</v>
      </c>
      <c r="AH22">
        <v>1</v>
      </c>
      <c r="AI22">
        <v>2</v>
      </c>
      <c r="AJ22" t="s">
        <v>51</v>
      </c>
      <c r="AK22" t="s">
        <v>106</v>
      </c>
      <c r="AL22" t="s">
        <v>106</v>
      </c>
    </row>
    <row r="23" spans="1:38" ht="12.75">
      <c r="A23" t="s">
        <v>21</v>
      </c>
      <c r="B23">
        <v>217</v>
      </c>
      <c r="C23">
        <v>2611</v>
      </c>
      <c r="D23">
        <v>92.880736495</v>
      </c>
      <c r="E23">
        <v>80.479318927</v>
      </c>
      <c r="F23">
        <v>107.19314386</v>
      </c>
      <c r="G23" s="4">
        <v>4.9398245E-07</v>
      </c>
      <c r="H23">
        <v>83.109919571</v>
      </c>
      <c r="I23">
        <v>5.6418689631</v>
      </c>
      <c r="J23">
        <v>-0.3677</v>
      </c>
      <c r="K23">
        <v>-0.511</v>
      </c>
      <c r="L23">
        <v>-0.2244</v>
      </c>
      <c r="M23">
        <v>0.6923229824</v>
      </c>
      <c r="N23">
        <v>0.5998841547</v>
      </c>
      <c r="O23">
        <v>0.7990061218</v>
      </c>
      <c r="P23">
        <v>229</v>
      </c>
      <c r="Q23">
        <v>3023</v>
      </c>
      <c r="R23">
        <v>87.11841149</v>
      </c>
      <c r="S23">
        <v>75.681639114</v>
      </c>
      <c r="T23">
        <v>100.28347311</v>
      </c>
      <c r="U23" s="4">
        <v>1.380273E-07</v>
      </c>
      <c r="V23">
        <v>75.752563678</v>
      </c>
      <c r="W23">
        <v>5.0058703111</v>
      </c>
      <c r="X23">
        <v>-0.3783</v>
      </c>
      <c r="Y23">
        <v>-0.519</v>
      </c>
      <c r="Z23">
        <v>-0.2375</v>
      </c>
      <c r="AA23">
        <v>0.685058224</v>
      </c>
      <c r="AB23">
        <v>0.5951248237</v>
      </c>
      <c r="AC23">
        <v>0.7885820781</v>
      </c>
      <c r="AD23">
        <v>0.5175912854</v>
      </c>
      <c r="AE23">
        <v>0.064</v>
      </c>
      <c r="AF23">
        <v>-0.13</v>
      </c>
      <c r="AG23">
        <v>0.2581</v>
      </c>
      <c r="AH23">
        <v>1</v>
      </c>
      <c r="AI23">
        <v>2</v>
      </c>
      <c r="AJ23" t="s">
        <v>106</v>
      </c>
      <c r="AK23" t="s">
        <v>106</v>
      </c>
      <c r="AL23" t="s">
        <v>106</v>
      </c>
    </row>
    <row r="24" spans="1:38" ht="12.75">
      <c r="A24" t="s">
        <v>27</v>
      </c>
      <c r="B24">
        <v>1359</v>
      </c>
      <c r="C24">
        <v>11089</v>
      </c>
      <c r="D24">
        <v>118.98048602</v>
      </c>
      <c r="E24">
        <v>110.27204793</v>
      </c>
      <c r="F24">
        <v>128.37664956</v>
      </c>
      <c r="G24">
        <v>0.0019625223</v>
      </c>
      <c r="H24">
        <v>122.55388223</v>
      </c>
      <c r="I24">
        <v>3.3244311644</v>
      </c>
      <c r="J24">
        <v>-0.1201</v>
      </c>
      <c r="K24">
        <v>-0.1961</v>
      </c>
      <c r="L24">
        <v>-0.0441</v>
      </c>
      <c r="M24">
        <v>0.8868676976</v>
      </c>
      <c r="N24">
        <v>0.8219559403</v>
      </c>
      <c r="O24">
        <v>0.9569056862</v>
      </c>
      <c r="P24">
        <v>1271</v>
      </c>
      <c r="Q24">
        <v>10544</v>
      </c>
      <c r="R24">
        <v>105.98432008</v>
      </c>
      <c r="S24">
        <v>98.14675364</v>
      </c>
      <c r="T24">
        <v>114.44775997</v>
      </c>
      <c r="U24" s="4">
        <v>3.3373405E-06</v>
      </c>
      <c r="V24">
        <v>120.54248862</v>
      </c>
      <c r="W24">
        <v>3.3811728888</v>
      </c>
      <c r="X24">
        <v>-0.1822</v>
      </c>
      <c r="Y24">
        <v>-0.2591</v>
      </c>
      <c r="Z24">
        <v>-0.1054</v>
      </c>
      <c r="AA24">
        <v>0.8334108581</v>
      </c>
      <c r="AB24">
        <v>0.771779921</v>
      </c>
      <c r="AC24">
        <v>0.8999633698</v>
      </c>
      <c r="AD24">
        <v>0.0167666097</v>
      </c>
      <c r="AE24">
        <v>0.1157</v>
      </c>
      <c r="AF24">
        <v>0.0209</v>
      </c>
      <c r="AG24">
        <v>0.2105</v>
      </c>
      <c r="AH24">
        <v>1</v>
      </c>
      <c r="AI24">
        <v>2</v>
      </c>
      <c r="AJ24" t="s">
        <v>51</v>
      </c>
      <c r="AK24" t="s">
        <v>106</v>
      </c>
      <c r="AL24" t="s">
        <v>106</v>
      </c>
    </row>
    <row r="25" spans="1:38" ht="12.75">
      <c r="A25" t="s">
        <v>22</v>
      </c>
      <c r="B25">
        <v>1298</v>
      </c>
      <c r="C25">
        <v>12515</v>
      </c>
      <c r="D25">
        <v>111.63409213</v>
      </c>
      <c r="E25">
        <v>103.45857955</v>
      </c>
      <c r="F25">
        <v>120.45565076</v>
      </c>
      <c r="G25" s="4">
        <v>2.1756212E-06</v>
      </c>
      <c r="H25">
        <v>103.71554135</v>
      </c>
      <c r="I25">
        <v>2.8787668453</v>
      </c>
      <c r="J25">
        <v>-0.1838</v>
      </c>
      <c r="K25">
        <v>-0.2598</v>
      </c>
      <c r="L25">
        <v>-0.1077</v>
      </c>
      <c r="M25">
        <v>0.8321084707</v>
      </c>
      <c r="N25">
        <v>0.7711690826</v>
      </c>
      <c r="O25">
        <v>0.8978634164</v>
      </c>
      <c r="P25">
        <v>1383</v>
      </c>
      <c r="Q25">
        <v>14128</v>
      </c>
      <c r="R25">
        <v>99.771702829</v>
      </c>
      <c r="S25">
        <v>92.590609014</v>
      </c>
      <c r="T25">
        <v>107.50974415</v>
      </c>
      <c r="U25" s="4">
        <v>1.934185E-10</v>
      </c>
      <c r="V25">
        <v>97.890713477</v>
      </c>
      <c r="W25">
        <v>2.6322698162</v>
      </c>
      <c r="X25">
        <v>-0.2426</v>
      </c>
      <c r="Y25">
        <v>-0.3173</v>
      </c>
      <c r="Z25">
        <v>-0.1679</v>
      </c>
      <c r="AA25">
        <v>0.7845577573</v>
      </c>
      <c r="AB25">
        <v>0.7280890122</v>
      </c>
      <c r="AC25">
        <v>0.8454060757</v>
      </c>
      <c r="AD25">
        <v>0.0181480271</v>
      </c>
      <c r="AE25">
        <v>0.1123</v>
      </c>
      <c r="AF25">
        <v>0.0191</v>
      </c>
      <c r="AG25">
        <v>0.2055</v>
      </c>
      <c r="AH25">
        <v>1</v>
      </c>
      <c r="AI25">
        <v>2</v>
      </c>
      <c r="AJ25" t="s">
        <v>51</v>
      </c>
      <c r="AK25" t="s">
        <v>106</v>
      </c>
      <c r="AL25" t="s">
        <v>106</v>
      </c>
    </row>
    <row r="26" spans="1:38" ht="12.75">
      <c r="A26" t="s">
        <v>23</v>
      </c>
      <c r="B26">
        <v>1262</v>
      </c>
      <c r="C26">
        <v>8180</v>
      </c>
      <c r="D26">
        <v>156.8778831</v>
      </c>
      <c r="E26">
        <v>145.39112231</v>
      </c>
      <c r="F26">
        <v>169.2721661</v>
      </c>
      <c r="G26">
        <v>5.51809E-05</v>
      </c>
      <c r="H26">
        <v>154.27872861</v>
      </c>
      <c r="I26">
        <v>4.3428654446</v>
      </c>
      <c r="J26">
        <v>0.1564</v>
      </c>
      <c r="K26">
        <v>0.0804</v>
      </c>
      <c r="L26">
        <v>0.2325</v>
      </c>
      <c r="M26">
        <v>1.1693508041</v>
      </c>
      <c r="N26">
        <v>1.0837297293</v>
      </c>
      <c r="O26">
        <v>1.2617364515</v>
      </c>
      <c r="P26">
        <v>1320</v>
      </c>
      <c r="Q26">
        <v>8989</v>
      </c>
      <c r="R26">
        <v>139.40543845</v>
      </c>
      <c r="S26">
        <v>129.25665887</v>
      </c>
      <c r="T26">
        <v>150.35106461</v>
      </c>
      <c r="U26">
        <v>0.0172135381</v>
      </c>
      <c r="V26">
        <v>146.84614529</v>
      </c>
      <c r="W26">
        <v>4.0418071253</v>
      </c>
      <c r="X26">
        <v>0.0919</v>
      </c>
      <c r="Y26">
        <v>0.0163</v>
      </c>
      <c r="Z26">
        <v>0.1675</v>
      </c>
      <c r="AA26">
        <v>1.096218818</v>
      </c>
      <c r="AB26">
        <v>1.0164135875</v>
      </c>
      <c r="AC26">
        <v>1.1822900755</v>
      </c>
      <c r="AD26">
        <v>0.0135914041</v>
      </c>
      <c r="AE26">
        <v>0.1181</v>
      </c>
      <c r="AF26">
        <v>0.0243</v>
      </c>
      <c r="AG26">
        <v>0.2119</v>
      </c>
      <c r="AH26">
        <v>1</v>
      </c>
      <c r="AI26" t="s">
        <v>106</v>
      </c>
      <c r="AJ26" t="s">
        <v>51</v>
      </c>
      <c r="AK26" t="s">
        <v>106</v>
      </c>
      <c r="AL26" t="s">
        <v>106</v>
      </c>
    </row>
    <row r="27" spans="1:38" ht="12.75">
      <c r="A27" t="s">
        <v>16</v>
      </c>
      <c r="B27">
        <v>1709</v>
      </c>
      <c r="C27">
        <v>10194</v>
      </c>
      <c r="D27">
        <v>175.53752227</v>
      </c>
      <c r="E27">
        <v>163.56566038</v>
      </c>
      <c r="F27">
        <v>188.38564069</v>
      </c>
      <c r="G27" s="4">
        <v>8.705567E-14</v>
      </c>
      <c r="H27">
        <v>167.64763586</v>
      </c>
      <c r="I27">
        <v>4.0553318832</v>
      </c>
      <c r="J27">
        <v>0.2688</v>
      </c>
      <c r="K27">
        <v>0.1982</v>
      </c>
      <c r="L27">
        <v>0.3395</v>
      </c>
      <c r="M27">
        <v>1.30843774</v>
      </c>
      <c r="N27">
        <v>1.2192007739</v>
      </c>
      <c r="O27">
        <v>1.4042062276</v>
      </c>
      <c r="P27">
        <v>1836</v>
      </c>
      <c r="Q27">
        <v>10829</v>
      </c>
      <c r="R27">
        <v>173.74624206</v>
      </c>
      <c r="S27">
        <v>162.04654906</v>
      </c>
      <c r="T27">
        <v>186.290648</v>
      </c>
      <c r="U27" s="4">
        <v>1.723631E-18</v>
      </c>
      <c r="V27">
        <v>169.54474097</v>
      </c>
      <c r="W27">
        <v>3.9568354023</v>
      </c>
      <c r="X27">
        <v>0.3121</v>
      </c>
      <c r="Y27">
        <v>0.2424</v>
      </c>
      <c r="Z27">
        <v>0.3818</v>
      </c>
      <c r="AA27">
        <v>1.3662587502</v>
      </c>
      <c r="AB27">
        <v>1.2742578658</v>
      </c>
      <c r="AC27">
        <v>1.46490206</v>
      </c>
      <c r="AD27">
        <v>0.8123999285</v>
      </c>
      <c r="AE27">
        <v>0.0103</v>
      </c>
      <c r="AF27">
        <v>-0.0744</v>
      </c>
      <c r="AG27">
        <v>0.095</v>
      </c>
      <c r="AH27">
        <v>1</v>
      </c>
      <c r="AI27">
        <v>2</v>
      </c>
      <c r="AJ27" t="s">
        <v>106</v>
      </c>
      <c r="AK27" t="s">
        <v>106</v>
      </c>
      <c r="AL27" t="s">
        <v>106</v>
      </c>
    </row>
    <row r="28" spans="1:38" ht="12.75">
      <c r="A28" t="s">
        <v>24</v>
      </c>
      <c r="B28">
        <v>288</v>
      </c>
      <c r="C28">
        <v>2707</v>
      </c>
      <c r="D28">
        <v>124.20942179</v>
      </c>
      <c r="E28">
        <v>109.31232711</v>
      </c>
      <c r="F28">
        <v>141.136694</v>
      </c>
      <c r="G28">
        <v>0.2371965427</v>
      </c>
      <c r="H28">
        <v>106.39083857</v>
      </c>
      <c r="I28">
        <v>6.2691402839</v>
      </c>
      <c r="J28">
        <v>-0.077</v>
      </c>
      <c r="K28">
        <v>-0.2048</v>
      </c>
      <c r="L28">
        <v>0.0507</v>
      </c>
      <c r="M28">
        <v>0.9258436204</v>
      </c>
      <c r="N28">
        <v>0.8148022849</v>
      </c>
      <c r="O28">
        <v>1.0520176799</v>
      </c>
      <c r="P28">
        <v>288</v>
      </c>
      <c r="Q28">
        <v>2724</v>
      </c>
      <c r="R28">
        <v>102.89184545</v>
      </c>
      <c r="S28">
        <v>90.622850502</v>
      </c>
      <c r="T28">
        <v>116.82188104</v>
      </c>
      <c r="U28">
        <v>0.0010753886</v>
      </c>
      <c r="V28">
        <v>105.72687225</v>
      </c>
      <c r="W28">
        <v>6.2300156933</v>
      </c>
      <c r="X28">
        <v>-0.2118</v>
      </c>
      <c r="Y28">
        <v>-0.3388</v>
      </c>
      <c r="Z28">
        <v>-0.0849</v>
      </c>
      <c r="AA28">
        <v>0.8090930918</v>
      </c>
      <c r="AB28">
        <v>0.7126154845</v>
      </c>
      <c r="AC28">
        <v>0.9186323416</v>
      </c>
      <c r="AD28">
        <v>0.0324077278</v>
      </c>
      <c r="AE28">
        <v>0.1883</v>
      </c>
      <c r="AF28">
        <v>0.0158</v>
      </c>
      <c r="AG28">
        <v>0.3608</v>
      </c>
      <c r="AH28" t="s">
        <v>106</v>
      </c>
      <c r="AI28">
        <v>2</v>
      </c>
      <c r="AJ28" t="s">
        <v>51</v>
      </c>
      <c r="AK28" t="s">
        <v>106</v>
      </c>
      <c r="AL28" t="s">
        <v>106</v>
      </c>
    </row>
    <row r="29" spans="1:38" ht="12.75">
      <c r="A29" t="s">
        <v>26</v>
      </c>
      <c r="B29">
        <v>1387</v>
      </c>
      <c r="C29">
        <v>9608</v>
      </c>
      <c r="D29">
        <v>135.67250388</v>
      </c>
      <c r="E29">
        <v>125.78762799</v>
      </c>
      <c r="F29">
        <v>146.33417135</v>
      </c>
      <c r="G29">
        <v>0.7711859897</v>
      </c>
      <c r="H29">
        <v>144.35886761</v>
      </c>
      <c r="I29">
        <v>3.8761916007</v>
      </c>
      <c r="J29">
        <v>0.0112</v>
      </c>
      <c r="K29">
        <v>-0.0644</v>
      </c>
      <c r="L29">
        <v>0.0869</v>
      </c>
      <c r="M29">
        <v>1.0112881967</v>
      </c>
      <c r="N29">
        <v>0.937607399</v>
      </c>
      <c r="O29">
        <v>1.090759115</v>
      </c>
      <c r="P29">
        <v>1597</v>
      </c>
      <c r="Q29">
        <v>9022</v>
      </c>
      <c r="R29">
        <v>148.05277677</v>
      </c>
      <c r="S29">
        <v>137.65334941</v>
      </c>
      <c r="T29">
        <v>159.23785948</v>
      </c>
      <c r="U29">
        <v>4.27936E-05</v>
      </c>
      <c r="V29">
        <v>177.01174906</v>
      </c>
      <c r="W29">
        <v>4.4294482826</v>
      </c>
      <c r="X29">
        <v>0.152</v>
      </c>
      <c r="Y29">
        <v>0.0792</v>
      </c>
      <c r="Z29">
        <v>0.2249</v>
      </c>
      <c r="AA29">
        <v>1.1642174206</v>
      </c>
      <c r="AB29">
        <v>1.0824412137</v>
      </c>
      <c r="AC29">
        <v>1.2521716516</v>
      </c>
      <c r="AD29">
        <v>0.0600008713</v>
      </c>
      <c r="AE29">
        <v>-0.0873</v>
      </c>
      <c r="AF29">
        <v>-0.1783</v>
      </c>
      <c r="AG29">
        <v>0.0037</v>
      </c>
      <c r="AH29" t="s">
        <v>106</v>
      </c>
      <c r="AI29">
        <v>2</v>
      </c>
      <c r="AJ29" t="s">
        <v>106</v>
      </c>
      <c r="AK29" t="s">
        <v>106</v>
      </c>
      <c r="AL29" t="s">
        <v>106</v>
      </c>
    </row>
    <row r="30" spans="1:38" ht="12.75">
      <c r="A30" t="s">
        <v>25</v>
      </c>
      <c r="B30">
        <v>1120</v>
      </c>
      <c r="C30">
        <v>6287</v>
      </c>
      <c r="D30">
        <v>164.94028284</v>
      </c>
      <c r="E30">
        <v>152.46220043</v>
      </c>
      <c r="F30">
        <v>178.43961866</v>
      </c>
      <c r="G30" s="4">
        <v>2.653841E-07</v>
      </c>
      <c r="H30">
        <v>178.14537935</v>
      </c>
      <c r="I30">
        <v>5.3231113506</v>
      </c>
      <c r="J30">
        <v>0.2066</v>
      </c>
      <c r="K30">
        <v>0.1279</v>
      </c>
      <c r="L30">
        <v>0.2852</v>
      </c>
      <c r="M30">
        <v>1.2294470613</v>
      </c>
      <c r="N30">
        <v>1.1364367821</v>
      </c>
      <c r="O30">
        <v>1.3300696531</v>
      </c>
      <c r="P30">
        <v>1033</v>
      </c>
      <c r="Q30">
        <v>5703</v>
      </c>
      <c r="R30">
        <v>161.11037303</v>
      </c>
      <c r="S30">
        <v>148.61023573</v>
      </c>
      <c r="T30">
        <v>174.6619415</v>
      </c>
      <c r="U30" s="4">
        <v>9.4048998E-09</v>
      </c>
      <c r="V30">
        <v>181.13273716</v>
      </c>
      <c r="W30">
        <v>5.6356860179</v>
      </c>
      <c r="X30">
        <v>0.2366</v>
      </c>
      <c r="Y30">
        <v>0.1558</v>
      </c>
      <c r="Z30">
        <v>0.3173</v>
      </c>
      <c r="AA30">
        <v>1.2668962177</v>
      </c>
      <c r="AB30">
        <v>1.1686010156</v>
      </c>
      <c r="AC30">
        <v>1.3734593801</v>
      </c>
      <c r="AD30">
        <v>0.6459979072</v>
      </c>
      <c r="AE30">
        <v>0.0235</v>
      </c>
      <c r="AF30">
        <v>-0.0768</v>
      </c>
      <c r="AG30">
        <v>0.1237</v>
      </c>
      <c r="AH30">
        <v>1</v>
      </c>
      <c r="AI30">
        <v>2</v>
      </c>
      <c r="AJ30" t="s">
        <v>106</v>
      </c>
      <c r="AK30" t="s">
        <v>106</v>
      </c>
      <c r="AL30" t="s">
        <v>106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2008-03-27T13:47:23Z</cp:lastPrinted>
  <dcterms:created xsi:type="dcterms:W3CDTF">2006-01-23T20:42:54Z</dcterms:created>
  <dcterms:modified xsi:type="dcterms:W3CDTF">2009-10-09T15:56:47Z</dcterms:modified>
  <cp:category/>
  <cp:version/>
  <cp:contentType/>
  <cp:contentStatus/>
</cp:coreProperties>
</file>