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669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<sst xmlns="http://schemas.openxmlformats.org/spreadsheetml/2006/main" count="1185" uniqueCount="350">
  <si>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</si>
  <si>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</si>
  <si>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</si>
  <si>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</si>
  <si>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</si>
  <si>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</si>
  <si>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</si>
  <si>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</si>
  <si>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</si>
  <si>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</si>
  <si>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</si>
  <si>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</si>
  <si>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</si>
  <si>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</si>
  <si>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</si>
  <si>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</si>
  <si>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</si>
  <si>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</si>
  <si>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</si>
  <si>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</si>
  <si>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</si>
  <si>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</si>
  <si>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</si>
  <si>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</si>
  <si>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</si>
  <si>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</si>
  <si>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</si>
  <si>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</si>
  <si>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</si>
  <si>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</si>
  <si>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</si>
  <si>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</si>
  <si>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</si>
  <si>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</si>
  <si>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</si>
  <si>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</si>
  <si>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</si>
  <si>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</si>
  <si>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</si>
  <si>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</si>
  <si>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</si>
  <si>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</si>
  <si>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</si>
  <si>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</si>
  <si>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</si>
  <si>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</si>
  <si>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</si>
  <si>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</si>
  <si>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</si>
  <si>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</si>
  <si>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</si>
  <si>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</si>
  <si>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</si>
  <si>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</si>
  <si>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</si>
  <si>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</si>
  <si>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</si>
  <si>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</si>
  <si>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</si>
  <si>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</si>
  <si>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</si>
  <si>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</si>
  <si>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</si>
  <si>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</si>
  <si>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</si>
  <si>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</si>
  <si>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</si>
  <si>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</si>
  <si>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</si>
  <si>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</si>
  <si>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</si>
  <si>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</si>
  <si>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</si>
  <si>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</si>
  <si>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</si>
  <si>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</si>
  <si>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</si>
  <si>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</si>
  <si>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</si>
  <si>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</si>
  <si>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</si>
  <si>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</si>
  <si>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</si>
  <si>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</si>
  <si>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</si>
  <si>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</si>
  <si>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</si>
  <si>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</si>
  <si>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</si>
  <si>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</si>
  <si>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</si>
  <si>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</si>
  <si>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</si>
  <si>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</si>
  <si>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</si>
  <si>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</si>
  <si>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</si>
  <si>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</si>
  <si>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</si>
  <si>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</si>
  <si>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</si>
  <si>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</si>
  <si>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</si>
  <si>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</si>
  <si>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</si>
  <si>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</si>
  <si>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</si>
  <si>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</si>
  <si>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</si>
  <si>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</si>
  <si>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</si>
  <si>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</si>
  <si>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</si>
  <si>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</si>
  <si>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</si>
  <si>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</si>
  <si>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</si>
  <si>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</si>
  <si>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</si>
  <si>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</si>
  <si>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</si>
  <si>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</si>
  <si>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</si>
  <si>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</si>
  <si>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</si>
  <si>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</si>
  <si>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</si>
  <si>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</si>
  <si>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</si>
  <si>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</si>
  <si>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</si>
  <si>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</si>
  <si>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</si>
  <si>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</si>
  <si>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</si>
  <si>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</si>
  <si>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</si>
  <si>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</si>
  <si>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</si>
  <si>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</si>
  <si>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</si>
  <si>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</si>
  <si>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</si>
  <si>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</si>
  <si>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</si>
  <si>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</si>
  <si>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</si>
  <si>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</si>
  <si>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</si>
  <si>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</si>
  <si>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</si>
  <si>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</si>
  <si>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</si>
  <si>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</si>
  <si>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</si>
  <si>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</si>
  <si>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</si>
  <si>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</si>
  <si>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</si>
  <si>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</si>
  <si>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</si>
  <si>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</si>
  <si>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</si>
  <si>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</si>
  <si>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</si>
  <si>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</si>
  <si>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</si>
  <si>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</si>
  <si>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</si>
  <si>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</si>
  <si>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</si>
  <si>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</si>
  <si>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</si>
  <si>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</si>
  <si>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</si>
  <si>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</si>
  <si>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</si>
  <si>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</si>
  <si>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</si>
  <si>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</si>
  <si>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</si>
  <si>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</si>
  <si>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</si>
  <si>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</si>
  <si>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</si>
  <si>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</si>
  <si>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</si>
  <si>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</si>
  <si>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</si>
  <si>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</si>
  <si>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</si>
  <si>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</si>
  <si>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</si>
  <si>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</si>
  <si>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</si>
  <si>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</si>
  <si>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</si>
  <si>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</si>
  <si>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</si>
  <si>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</si>
  <si>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</si>
  <si>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</si>
  <si>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</si>
  <si>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</si>
  <si>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</si>
  <si>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</si>
  <si>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</si>
  <si>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</si>
  <si>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</si>
  <si>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</si>
  <si>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</si>
  <si>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</si>
  <si>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</si>
  <si>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</si>
  <si>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</si>
  <si>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</si>
  <si>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</si>
  <si>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</si>
  <si>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</si>
  <si>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</si>
  <si>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</si>
  <si>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</si>
  <si>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</si>
  <si>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</si>
  <si>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</si>
  <si>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</si>
  <si>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</si>
  <si>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</si>
  <si>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</si>
  <si>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</si>
  <si>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</si>
  <si>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</si>
  <si>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</si>
  <si>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</si>
  <si>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</si>
  <si>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</si>
  <si>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</si>
  <si>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</si>
  <si>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</si>
  <si>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</si>
  <si>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</si>
  <si>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</si>
  <si>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</si>
  <si>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</si>
  <si>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</si>
  <si>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</si>
  <si>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</si>
  <si>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</si>
  <si>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</si>
  <si>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</si>
  <si>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</si>
  <si>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</si>
  <si>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</si>
  <si>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</si>
  <si>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</si>
  <si>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</si>
  <si>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</si>
  <si>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</si>
  <si>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</si>
  <si>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</si>
  <si>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</si>
  <si>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</si>
  <si>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</si>
  <si>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</si>
  <si>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</si>
  <si>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</si>
  <si>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</si>
  <si>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</si>
  <si>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</si>
  <si>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</si>
  <si>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</si>
  <si>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</si>
  <si>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2000/01</t>
  </si>
  <si>
    <t>2005/06</t>
  </si>
  <si>
    <t>Crude and Adjusted Rate of Prescription Use (1+ Rx in a fiscal year), 2000/01 and 2005/06</t>
  </si>
  <si>
    <t>Percent</t>
  </si>
  <si>
    <t>(%)</t>
  </si>
  <si>
    <t>Source: Manitoba Centre for Health Policy, 2009</t>
  </si>
  <si>
    <t>Rural South</t>
  </si>
  <si>
    <t>MB Avg 2000/01</t>
  </si>
  <si>
    <t>MB Avg 2005/06</t>
  </si>
  <si>
    <t>1+ rx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</si>
  <si>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</si>
  <si>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</si>
  <si>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</si>
  <si>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</si>
  <si>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</si>
  <si>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</si>
  <si>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</si>
  <si>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</si>
  <si>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</si>
  <si>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</si>
  <si>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</si>
  <si>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</si>
  <si>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</si>
  <si>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</si>
  <si>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</si>
  <si>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</si>
  <si>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</si>
  <si>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Rate of Prescription Use (1+ Rx in a fiscal year) by Income Quintile, 2000/01 and 2005/06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</si>
  <si>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</si>
  <si>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</si>
  <si>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</si>
  <si>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</si>
  <si>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</si>
  <si>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</si>
  <si>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</si>
  <si>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</si>
  <si>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</si>
  <si>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</si>
  <si>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</si>
  <si>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</si>
  <si>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</si>
  <si>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</si>
  <si>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</si>
  <si>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</si>
  <si>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</si>
  <si>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</si>
  <si>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</si>
  <si>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</si>
  <si>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</si>
  <si>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</si>
  <si>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</si>
  <si>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</si>
  <si>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</si>
  <si>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</si>
  <si>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</si>
  <si>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</si>
  <si>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</si>
  <si>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</si>
  <si>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</si>
  <si>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</si>
  <si>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</si>
  <si>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</si>
  <si>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</si>
  <si>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</si>
  <si>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</si>
  <si>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</si>
  <si>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Regional
Health
Authority</t>
  </si>
  <si>
    <t>Winnipeg
Community
Area</t>
  </si>
  <si>
    <t>CRUDE</t>
  </si>
  <si>
    <t>Income Quintile</t>
  </si>
  <si>
    <t>linear trend rural T1</t>
  </si>
  <si>
    <t>linear trend rural T2</t>
  </si>
  <si>
    <t>linear trend urban T1</t>
  </si>
  <si>
    <t>linear trend urban T2</t>
  </si>
  <si>
    <t>ADJUSTED 
Percent (%)</t>
  </si>
  <si>
    <t>CE Morden/Winkler</t>
  </si>
  <si>
    <t>BW Nelson House</t>
  </si>
  <si>
    <t>Appendix Table 2.61: Pharmaceutical Use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</si>
</sst>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%"/>
    <numFmt numFmtId="176" formatCode="#,##0.0"/>
    <numFmt numFmtId="177" formatCode="0;\-0;;@"/>
    <numFmt numFmtId="178" formatCode="0.00000"/>
    <numFmt numFmtId="179" formatCode="0.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0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8.25"/>
      <color indexed="8"/>
      <name val="Univers 45 Light"/>
      <family val="0"/>
    </font>
    <font>
      <sz val="8.5"/>
      <color indexed="8"/>
      <name val="Univers 45 Light"/>
      <family val="0"/>
    </font>
    <font>
      <sz val="6.5"/>
      <color indexed="8"/>
      <name val="Univers 45 Light"/>
      <family val="0"/>
    </font>
    <font>
      <b/>
      <sz val="8"/>
      <color indexed="8"/>
      <name val="Univers 45 Light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Univers 45 Light"/>
      <family val="0"/>
    </font>
    <font>
      <sz val="7"/>
      <color indexed="8"/>
      <name val="Univers 45 Light"/>
      <family val="0"/>
    </font>
    <font>
      <b/>
      <sz val="10.75"/>
      <color indexed="8"/>
      <name val="Univers 45 Light"/>
      <family val="0"/>
    </font>
    <font>
      <sz val="7.75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58">
      <alignment/>
      <protection/>
    </xf>
    <xf numFmtId="0" fontId="0" fillId="0" borderId="0" xfId="0" applyFont="1" applyAlignment="1">
      <alignment/>
    </xf>
    <xf numFmtId="0" fontId="3" fillId="0" borderId="0" xfId="58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58" applyFont="1" applyAlignment="1">
      <alignment horizontal="center"/>
      <protection/>
    </xf>
    <xf numFmtId="0" fontId="0" fillId="33" borderId="0" xfId="58" applyFont="1" applyFill="1" applyAlignment="1">
      <alignment horizontal="center"/>
      <protection/>
    </xf>
    <xf numFmtId="0" fontId="3" fillId="33" borderId="0" xfId="58" applyFont="1" applyFill="1" applyAlignment="1">
      <alignment horizontal="center"/>
      <protection/>
    </xf>
    <xf numFmtId="0" fontId="1" fillId="33" borderId="0" xfId="58" applyFill="1">
      <alignment/>
      <protection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11" fontId="0" fillId="0" borderId="0" xfId="5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44" applyFont="1" applyAlignment="1">
      <alignment/>
      <protection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3" fontId="0" fillId="0" borderId="0" xfId="58" applyNumberFormat="1" applyFont="1" applyAlignment="1">
      <alignment horizontal="center"/>
      <protection/>
    </xf>
    <xf numFmtId="173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8" fillId="0" borderId="18" xfId="0" applyFont="1" applyBorder="1" applyAlignment="1">
      <alignment/>
    </xf>
    <xf numFmtId="1" fontId="1" fillId="0" borderId="0" xfId="0" applyNumberFormat="1" applyFont="1" applyAlignment="1">
      <alignment/>
    </xf>
    <xf numFmtId="2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0" fillId="0" borderId="0" xfId="0" applyFill="1" applyAlignment="1">
      <alignment/>
    </xf>
    <xf numFmtId="173" fontId="0" fillId="0" borderId="0" xfId="58" applyNumberFormat="1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0" fillId="0" borderId="0" xfId="58" applyFont="1" applyFill="1" applyAlignment="1">
      <alignment horizontal="center"/>
      <protection/>
    </xf>
    <xf numFmtId="11" fontId="0" fillId="0" borderId="0" xfId="58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79" fontId="3" fillId="0" borderId="0" xfId="61" applyNumberFormat="1" applyFont="1" applyAlignment="1">
      <alignment horizontal="center"/>
    </xf>
    <xf numFmtId="175" fontId="3" fillId="0" borderId="0" xfId="61" applyNumberFormat="1" applyFont="1" applyAlignment="1">
      <alignment horizontal="center"/>
    </xf>
    <xf numFmtId="9" fontId="3" fillId="33" borderId="0" xfId="61" applyFont="1" applyFill="1" applyAlignment="1">
      <alignment horizontal="center"/>
    </xf>
    <xf numFmtId="9" fontId="0" fillId="0" borderId="0" xfId="61" applyFont="1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3" fillId="0" borderId="0" xfId="61" applyNumberFormat="1" applyFont="1" applyAlignment="1">
      <alignment/>
    </xf>
    <xf numFmtId="178" fontId="3" fillId="0" borderId="0" xfId="0" applyNumberFormat="1" applyFont="1" applyAlignment="1">
      <alignment/>
    </xf>
    <xf numFmtId="9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1" fontId="0" fillId="0" borderId="0" xfId="0" applyNumberFormat="1" applyAlignment="1">
      <alignment/>
    </xf>
    <xf numFmtId="175" fontId="3" fillId="0" borderId="0" xfId="61" applyNumberFormat="1" applyFont="1" applyAlignment="1">
      <alignment/>
    </xf>
    <xf numFmtId="9" fontId="3" fillId="0" borderId="0" xfId="61" applyFont="1" applyAlignment="1">
      <alignment/>
    </xf>
    <xf numFmtId="179" fontId="3" fillId="0" borderId="0" xfId="61" applyNumberFormat="1" applyFont="1" applyFill="1" applyAlignment="1">
      <alignment/>
    </xf>
    <xf numFmtId="9" fontId="0" fillId="0" borderId="0" xfId="61" applyFont="1" applyAlignment="1">
      <alignment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6" fontId="9" fillId="0" borderId="23" xfId="0" applyNumberFormat="1" applyFont="1" applyFill="1" applyBorder="1" applyAlignment="1" quotePrefix="1">
      <alignment horizontal="right" indent="1"/>
    </xf>
    <xf numFmtId="176" fontId="9" fillId="0" borderId="19" xfId="0" applyNumberFormat="1" applyFont="1" applyFill="1" applyBorder="1" applyAlignment="1">
      <alignment horizontal="right" indent="1"/>
    </xf>
    <xf numFmtId="176" fontId="9" fillId="33" borderId="23" xfId="0" applyNumberFormat="1" applyFont="1" applyFill="1" applyBorder="1" applyAlignment="1" quotePrefix="1">
      <alignment horizontal="right" indent="1"/>
    </xf>
    <xf numFmtId="176" fontId="9" fillId="33" borderId="19" xfId="0" applyNumberFormat="1" applyFont="1" applyFill="1" applyBorder="1" applyAlignment="1">
      <alignment horizontal="right" indent="1"/>
    </xf>
    <xf numFmtId="176" fontId="9" fillId="0" borderId="24" xfId="0" applyNumberFormat="1" applyFont="1" applyFill="1" applyBorder="1" applyAlignment="1" quotePrefix="1">
      <alignment horizontal="right" indent="1"/>
    </xf>
    <xf numFmtId="176" fontId="9" fillId="0" borderId="25" xfId="0" applyNumberFormat="1" applyFont="1" applyFill="1" applyBorder="1" applyAlignment="1">
      <alignment horizontal="right" indent="1"/>
    </xf>
    <xf numFmtId="174" fontId="9" fillId="0" borderId="23" xfId="0" applyNumberFormat="1" applyFont="1" applyFill="1" applyBorder="1" applyAlignment="1" quotePrefix="1">
      <alignment horizontal="right" indent="1"/>
    </xf>
    <xf numFmtId="174" fontId="9" fillId="0" borderId="19" xfId="0" applyNumberFormat="1" applyFont="1" applyFill="1" applyBorder="1" applyAlignment="1">
      <alignment horizontal="right" indent="1"/>
    </xf>
    <xf numFmtId="174" fontId="9" fillId="33" borderId="23" xfId="0" applyNumberFormat="1" applyFont="1" applyFill="1" applyBorder="1" applyAlignment="1" quotePrefix="1">
      <alignment horizontal="right" indent="1"/>
    </xf>
    <xf numFmtId="174" fontId="9" fillId="33" borderId="19" xfId="0" applyNumberFormat="1" applyFont="1" applyFill="1" applyBorder="1" applyAlignment="1">
      <alignment horizontal="right" indent="1"/>
    </xf>
    <xf numFmtId="174" fontId="9" fillId="0" borderId="26" xfId="0" applyNumberFormat="1" applyFont="1" applyFill="1" applyBorder="1" applyAlignment="1" quotePrefix="1">
      <alignment horizontal="right" indent="1"/>
    </xf>
    <xf numFmtId="174" fontId="9" fillId="0" borderId="25" xfId="0" applyNumberFormat="1" applyFont="1" applyFill="1" applyBorder="1" applyAlignment="1">
      <alignment horizontal="right" indent="1"/>
    </xf>
    <xf numFmtId="179" fontId="8" fillId="0" borderId="10" xfId="0" applyNumberFormat="1" applyFont="1" applyBorder="1" applyAlignment="1">
      <alignment horizontal="center" vertical="center" wrapText="1"/>
    </xf>
    <xf numFmtId="175" fontId="8" fillId="0" borderId="19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indent="1"/>
    </xf>
    <xf numFmtId="172" fontId="9" fillId="0" borderId="0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2" fontId="8" fillId="0" borderId="28" xfId="0" applyNumberFormat="1" applyFont="1" applyBorder="1" applyAlignment="1">
      <alignment horizontal="center"/>
    </xf>
    <xf numFmtId="174" fontId="9" fillId="0" borderId="29" xfId="61" applyNumberFormat="1" applyFont="1" applyBorder="1" applyAlignment="1">
      <alignment horizontal="right" indent="1"/>
    </xf>
    <xf numFmtId="174" fontId="9" fillId="0" borderId="30" xfId="0" applyNumberFormat="1" applyFont="1" applyBorder="1" applyAlignment="1">
      <alignment horizontal="right" indent="1"/>
    </xf>
    <xf numFmtId="174" fontId="9" fillId="0" borderId="31" xfId="61" applyNumberFormat="1" applyFont="1" applyBorder="1" applyAlignment="1">
      <alignment horizontal="right" indent="1"/>
    </xf>
    <xf numFmtId="174" fontId="9" fillId="0" borderId="19" xfId="0" applyNumberFormat="1" applyFont="1" applyBorder="1" applyAlignment="1">
      <alignment horizontal="right" indent="1"/>
    </xf>
    <xf numFmtId="174" fontId="9" fillId="0" borderId="32" xfId="61" applyNumberFormat="1" applyFont="1" applyBorder="1" applyAlignment="1">
      <alignment horizontal="right" indent="1"/>
    </xf>
    <xf numFmtId="174" fontId="9" fillId="0" borderId="25" xfId="0" applyNumberFormat="1" applyFont="1" applyBorder="1" applyAlignment="1">
      <alignment horizontal="right" indent="1"/>
    </xf>
    <xf numFmtId="3" fontId="9" fillId="0" borderId="29" xfId="0" applyNumberFormat="1" applyFont="1" applyFill="1" applyBorder="1" applyAlignment="1" quotePrefix="1">
      <alignment horizontal="center"/>
    </xf>
    <xf numFmtId="3" fontId="9" fillId="0" borderId="31" xfId="0" applyNumberFormat="1" applyFont="1" applyFill="1" applyBorder="1" applyAlignment="1" quotePrefix="1">
      <alignment horizontal="center"/>
    </xf>
    <xf numFmtId="3" fontId="9" fillId="33" borderId="31" xfId="0" applyNumberFormat="1" applyFont="1" applyFill="1" applyBorder="1" applyAlignment="1" quotePrefix="1">
      <alignment horizontal="center"/>
    </xf>
    <xf numFmtId="3" fontId="9" fillId="0" borderId="32" xfId="0" applyNumberFormat="1" applyFont="1" applyFill="1" applyBorder="1" applyAlignment="1" quotePrefix="1">
      <alignment horizontal="center"/>
    </xf>
    <xf numFmtId="3" fontId="9" fillId="0" borderId="11" xfId="0" applyNumberFormat="1" applyFont="1" applyFill="1" applyBorder="1" applyAlignment="1" quotePrefix="1">
      <alignment horizontal="center"/>
    </xf>
    <xf numFmtId="3" fontId="9" fillId="33" borderId="11" xfId="0" applyNumberFormat="1" applyFont="1" applyFill="1" applyBorder="1" applyAlignment="1" quotePrefix="1">
      <alignment horizontal="center"/>
    </xf>
    <xf numFmtId="3" fontId="9" fillId="0" borderId="26" xfId="0" applyNumberFormat="1" applyFont="1" applyFill="1" applyBorder="1" applyAlignment="1" quotePrefix="1">
      <alignment horizontal="center"/>
    </xf>
    <xf numFmtId="3" fontId="9" fillId="0" borderId="3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wrapText="1"/>
    </xf>
    <xf numFmtId="2" fontId="8" fillId="0" borderId="28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wrapText="1"/>
    </xf>
    <xf numFmtId="2" fontId="8" fillId="0" borderId="33" xfId="0" applyNumberFormat="1" applyFont="1" applyBorder="1" applyAlignment="1">
      <alignment horizontal="center" wrapText="1"/>
    </xf>
    <xf numFmtId="2" fontId="8" fillId="0" borderId="34" xfId="0" applyNumberFormat="1" applyFont="1" applyBorder="1" applyAlignment="1">
      <alignment horizontal="center" wrapText="1"/>
    </xf>
    <xf numFmtId="2" fontId="8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58" applyFont="1" applyAlignment="1">
      <alignment horizontal="center"/>
      <protection/>
    </xf>
    <xf numFmtId="179" fontId="0" fillId="0" borderId="0" xfId="61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12.1.1: Pharmaceutical Use by RHA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percent of residents with at least one prescription dispensed for any drug</a:t>
            </a:r>
          </a:p>
        </c:rich>
      </c:tx>
      <c:layout>
        <c:manualLayout>
          <c:xMode val="factor"/>
          <c:yMode val="factor"/>
          <c:x val="0.02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5"/>
          <c:w val="0.98475"/>
          <c:h val="0.80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(1,2)</c:v>
                </c:pt>
                <c:pt idx="2">
                  <c:v>Assiniboine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 (1)</c:v>
                </c:pt>
                <c:pt idx="7">
                  <c:v>Parkland (1,2)</c:v>
                </c:pt>
                <c:pt idx="8">
                  <c:v>Churchill (1)</c:v>
                </c:pt>
                <c:pt idx="9">
                  <c:v>Nor-Man</c:v>
                </c:pt>
                <c:pt idx="10">
                  <c:v>Burntwood (1,2,t)</c:v>
                </c:pt>
                <c:pt idx="12">
                  <c:v>Rural South (1)</c:v>
                </c:pt>
                <c:pt idx="13">
                  <c:v>Mid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0.683252105</c:v>
                </c:pt>
                <c:pt idx="1">
                  <c:v>0.683252105</c:v>
                </c:pt>
                <c:pt idx="2">
                  <c:v>0.683252105</c:v>
                </c:pt>
                <c:pt idx="3">
                  <c:v>0.683252105</c:v>
                </c:pt>
                <c:pt idx="4">
                  <c:v>0.683252105</c:v>
                </c:pt>
                <c:pt idx="5">
                  <c:v>0.683252105</c:v>
                </c:pt>
                <c:pt idx="6">
                  <c:v>0.683252105</c:v>
                </c:pt>
                <c:pt idx="7">
                  <c:v>0.683252105</c:v>
                </c:pt>
                <c:pt idx="8">
                  <c:v>0.683252105</c:v>
                </c:pt>
                <c:pt idx="9">
                  <c:v>0.683252105</c:v>
                </c:pt>
                <c:pt idx="10">
                  <c:v>0.683252105</c:v>
                </c:pt>
                <c:pt idx="12">
                  <c:v>0.683252105</c:v>
                </c:pt>
                <c:pt idx="13">
                  <c:v>0.683252105</c:v>
                </c:pt>
                <c:pt idx="14">
                  <c:v>0.683252105</c:v>
                </c:pt>
                <c:pt idx="15">
                  <c:v>0.683252105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(1,2)</c:v>
                </c:pt>
                <c:pt idx="2">
                  <c:v>Assiniboine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 (1)</c:v>
                </c:pt>
                <c:pt idx="7">
                  <c:v>Parkland (1,2)</c:v>
                </c:pt>
                <c:pt idx="8">
                  <c:v>Churchill (1)</c:v>
                </c:pt>
                <c:pt idx="9">
                  <c:v>Nor-Man</c:v>
                </c:pt>
                <c:pt idx="10">
                  <c:v>Burntwood (1,2,t)</c:v>
                </c:pt>
                <c:pt idx="12">
                  <c:v>Rural South (1)</c:v>
                </c:pt>
                <c:pt idx="13">
                  <c:v>Mid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0.653654927</c:v>
                </c:pt>
                <c:pt idx="1">
                  <c:v>0.656585253</c:v>
                </c:pt>
                <c:pt idx="2">
                  <c:v>0.679066206</c:v>
                </c:pt>
                <c:pt idx="3">
                  <c:v>0.715383058</c:v>
                </c:pt>
                <c:pt idx="4">
                  <c:v>0.697242223</c:v>
                </c:pt>
                <c:pt idx="5">
                  <c:v>0.69779147</c:v>
                </c:pt>
                <c:pt idx="6">
                  <c:v>0.654075454</c:v>
                </c:pt>
                <c:pt idx="7">
                  <c:v>0.714340576</c:v>
                </c:pt>
                <c:pt idx="8">
                  <c:v>0.762537264</c:v>
                </c:pt>
                <c:pt idx="9">
                  <c:v>0.668841253</c:v>
                </c:pt>
                <c:pt idx="10">
                  <c:v>0.604301131</c:v>
                </c:pt>
                <c:pt idx="12">
                  <c:v>0.662411192</c:v>
                </c:pt>
                <c:pt idx="13">
                  <c:v>0.689691015</c:v>
                </c:pt>
                <c:pt idx="14">
                  <c:v>0.630812653</c:v>
                </c:pt>
                <c:pt idx="15">
                  <c:v>0.683252105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(1,2)</c:v>
                </c:pt>
                <c:pt idx="2">
                  <c:v>Assiniboine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 (1)</c:v>
                </c:pt>
                <c:pt idx="7">
                  <c:v>Parkland (1,2)</c:v>
                </c:pt>
                <c:pt idx="8">
                  <c:v>Churchill (1)</c:v>
                </c:pt>
                <c:pt idx="9">
                  <c:v>Nor-Man</c:v>
                </c:pt>
                <c:pt idx="10">
                  <c:v>Burntwood (1,2,t)</c:v>
                </c:pt>
                <c:pt idx="12">
                  <c:v>Rural South (1)</c:v>
                </c:pt>
                <c:pt idx="13">
                  <c:v>Mid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0.654659663</c:v>
                </c:pt>
                <c:pt idx="1">
                  <c:v>0.651698803</c:v>
                </c:pt>
                <c:pt idx="2">
                  <c:v>0.688358871</c:v>
                </c:pt>
                <c:pt idx="3">
                  <c:v>0.729575331</c:v>
                </c:pt>
                <c:pt idx="4">
                  <c:v>0.688896265</c:v>
                </c:pt>
                <c:pt idx="5">
                  <c:v>0.694556988</c:v>
                </c:pt>
                <c:pt idx="6">
                  <c:v>0.671991884</c:v>
                </c:pt>
                <c:pt idx="7">
                  <c:v>0.720632698</c:v>
                </c:pt>
                <c:pt idx="8">
                  <c:v>0.728349606</c:v>
                </c:pt>
                <c:pt idx="9">
                  <c:v>0.676868119</c:v>
                </c:pt>
                <c:pt idx="10">
                  <c:v>0.635765338</c:v>
                </c:pt>
                <c:pt idx="12">
                  <c:v>0.663224625</c:v>
                </c:pt>
                <c:pt idx="13">
                  <c:v>0.696526948</c:v>
                </c:pt>
                <c:pt idx="14">
                  <c:v>0.652203039</c:v>
                </c:pt>
                <c:pt idx="15">
                  <c:v>0.682865967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(1,2)</c:v>
                </c:pt>
                <c:pt idx="2">
                  <c:v>Assiniboine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 (1)</c:v>
                </c:pt>
                <c:pt idx="7">
                  <c:v>Parkland (1,2)</c:v>
                </c:pt>
                <c:pt idx="8">
                  <c:v>Churchill (1)</c:v>
                </c:pt>
                <c:pt idx="9">
                  <c:v>Nor-Man</c:v>
                </c:pt>
                <c:pt idx="10">
                  <c:v>Burntwood (1,2,t)</c:v>
                </c:pt>
                <c:pt idx="12">
                  <c:v>Rural South (1)</c:v>
                </c:pt>
                <c:pt idx="13">
                  <c:v>Mid</c:v>
                </c:pt>
                <c:pt idx="14">
                  <c:v>North (1,2,t)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0.682865967</c:v>
                </c:pt>
                <c:pt idx="1">
                  <c:v>0.682865967</c:v>
                </c:pt>
                <c:pt idx="2">
                  <c:v>0.682865967</c:v>
                </c:pt>
                <c:pt idx="3">
                  <c:v>0.682865967</c:v>
                </c:pt>
                <c:pt idx="4">
                  <c:v>0.682865967</c:v>
                </c:pt>
                <c:pt idx="5">
                  <c:v>0.682865967</c:v>
                </c:pt>
                <c:pt idx="6">
                  <c:v>0.682865967</c:v>
                </c:pt>
                <c:pt idx="7">
                  <c:v>0.682865967</c:v>
                </c:pt>
                <c:pt idx="8">
                  <c:v>0.682865967</c:v>
                </c:pt>
                <c:pt idx="9">
                  <c:v>0.682865967</c:v>
                </c:pt>
                <c:pt idx="10">
                  <c:v>0.682865967</c:v>
                </c:pt>
                <c:pt idx="12">
                  <c:v>0.682865967</c:v>
                </c:pt>
                <c:pt idx="13">
                  <c:v>0.682865967</c:v>
                </c:pt>
                <c:pt idx="14">
                  <c:v>0.682865967</c:v>
                </c:pt>
                <c:pt idx="15">
                  <c:v>0.682865967</c:v>
                </c:pt>
              </c:numCache>
            </c:numRef>
          </c:val>
        </c:ser>
        <c:gapWidth val="0"/>
        <c:axId val="44631401"/>
        <c:axId val="66138290"/>
      </c:barChart>
      <c:catAx>
        <c:axId val="446314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138290"/>
        <c:crosses val="autoZero"/>
        <c:auto val="1"/>
        <c:lblOffset val="100"/>
        <c:tickLblSkip val="1"/>
        <c:noMultiLvlLbl val="0"/>
      </c:catAx>
      <c:valAx>
        <c:axId val="66138290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4631401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4775"/>
          <c:y val="0.092"/>
          <c:w val="0.23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Figure 12.1.2: Pharmaceutical Use by District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percent of residents with at least one prescription dispensed for any drug</a:t>
            </a:r>
          </a:p>
        </c:rich>
      </c:tx>
      <c:layout>
        <c:manualLayout>
          <c:xMode val="factor"/>
          <c:yMode val="factor"/>
          <c:x val="-0.01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75"/>
          <c:w val="0.9865"/>
          <c:h val="0.9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 (1)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(1,2)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(1)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(2)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(1)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(1,2,t)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(1,2)</c:v>
                </c:pt>
                <c:pt idx="51">
                  <c:v>BW Thompson (1)</c:v>
                </c:pt>
                <c:pt idx="52">
                  <c:v>BW Gillam/Fox Lake (1,2)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 (1,2,t)</c:v>
                </c:pt>
                <c:pt idx="56">
                  <c:v>BW Cross Lake (1,2,t)</c:v>
                </c:pt>
                <c:pt idx="57">
                  <c:v>BW Tad/Broch/Lac Br (1,2,t)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0.683252105</c:v>
                </c:pt>
                <c:pt idx="1">
                  <c:v>0.683252105</c:v>
                </c:pt>
                <c:pt idx="2">
                  <c:v>0.683252105</c:v>
                </c:pt>
                <c:pt idx="3">
                  <c:v>0.683252105</c:v>
                </c:pt>
                <c:pt idx="5">
                  <c:v>0.683252105</c:v>
                </c:pt>
                <c:pt idx="6">
                  <c:v>0.683252105</c:v>
                </c:pt>
                <c:pt idx="7">
                  <c:v>0.683252105</c:v>
                </c:pt>
                <c:pt idx="8">
                  <c:v>0.683252105</c:v>
                </c:pt>
                <c:pt idx="9">
                  <c:v>0.683252105</c:v>
                </c:pt>
                <c:pt idx="10">
                  <c:v>0.683252105</c:v>
                </c:pt>
                <c:pt idx="11">
                  <c:v>0.683252105</c:v>
                </c:pt>
                <c:pt idx="12">
                  <c:v>0.683252105</c:v>
                </c:pt>
                <c:pt idx="13">
                  <c:v>0.683252105</c:v>
                </c:pt>
                <c:pt idx="15">
                  <c:v>0.683252105</c:v>
                </c:pt>
                <c:pt idx="16">
                  <c:v>0.683252105</c:v>
                </c:pt>
                <c:pt idx="17">
                  <c:v>0.683252105</c:v>
                </c:pt>
                <c:pt idx="18">
                  <c:v>0.683252105</c:v>
                </c:pt>
                <c:pt idx="19">
                  <c:v>0.683252105</c:v>
                </c:pt>
                <c:pt idx="20">
                  <c:v>0.683252105</c:v>
                </c:pt>
                <c:pt idx="22">
                  <c:v>0.683252105</c:v>
                </c:pt>
                <c:pt idx="23">
                  <c:v>0.683252105</c:v>
                </c:pt>
                <c:pt idx="24">
                  <c:v>0.683252105</c:v>
                </c:pt>
                <c:pt idx="25">
                  <c:v>0.683252105</c:v>
                </c:pt>
                <c:pt idx="26">
                  <c:v>0.683252105</c:v>
                </c:pt>
                <c:pt idx="27">
                  <c:v>0.683252105</c:v>
                </c:pt>
                <c:pt idx="28">
                  <c:v>0.683252105</c:v>
                </c:pt>
                <c:pt idx="30">
                  <c:v>0.683252105</c:v>
                </c:pt>
                <c:pt idx="31">
                  <c:v>0.683252105</c:v>
                </c:pt>
                <c:pt idx="32">
                  <c:v>0.683252105</c:v>
                </c:pt>
                <c:pt idx="33">
                  <c:v>0.683252105</c:v>
                </c:pt>
                <c:pt idx="35">
                  <c:v>0.683252105</c:v>
                </c:pt>
                <c:pt idx="36">
                  <c:v>0.683252105</c:v>
                </c:pt>
                <c:pt idx="37">
                  <c:v>0.683252105</c:v>
                </c:pt>
                <c:pt idx="38">
                  <c:v>0.683252105</c:v>
                </c:pt>
                <c:pt idx="39">
                  <c:v>0.683252105</c:v>
                </c:pt>
                <c:pt idx="40">
                  <c:v>0.683252105</c:v>
                </c:pt>
                <c:pt idx="42">
                  <c:v>0.683252105</c:v>
                </c:pt>
                <c:pt idx="43">
                  <c:v>0.683252105</c:v>
                </c:pt>
                <c:pt idx="44">
                  <c:v>0.683252105</c:v>
                </c:pt>
                <c:pt idx="45">
                  <c:v>0.683252105</c:v>
                </c:pt>
                <c:pt idx="47">
                  <c:v>0.683252105</c:v>
                </c:pt>
                <c:pt idx="48">
                  <c:v>0.683252105</c:v>
                </c:pt>
                <c:pt idx="49">
                  <c:v>0.683252105</c:v>
                </c:pt>
                <c:pt idx="51">
                  <c:v>0.683252105</c:v>
                </c:pt>
                <c:pt idx="52">
                  <c:v>0.683252105</c:v>
                </c:pt>
                <c:pt idx="53">
                  <c:v>0.683252105</c:v>
                </c:pt>
                <c:pt idx="54">
                  <c:v>0.683252105</c:v>
                </c:pt>
                <c:pt idx="55">
                  <c:v>0.683252105</c:v>
                </c:pt>
                <c:pt idx="56">
                  <c:v>0.683252105</c:v>
                </c:pt>
                <c:pt idx="57">
                  <c:v>0.683252105</c:v>
                </c:pt>
                <c:pt idx="58">
                  <c:v>0.683252105</c:v>
                </c:pt>
                <c:pt idx="59">
                  <c:v>0.683252105</c:v>
                </c:pt>
                <c:pt idx="60">
                  <c:v>0.683252105</c:v>
                </c:pt>
                <c:pt idx="61">
                  <c:v>0.683252105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 (1)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(1,2)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(1)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(2)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(1)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(1,2,t)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(1,2)</c:v>
                </c:pt>
                <c:pt idx="51">
                  <c:v>BW Thompson (1)</c:v>
                </c:pt>
                <c:pt idx="52">
                  <c:v>BW Gillam/Fox Lake (1,2)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 (1,2,t)</c:v>
                </c:pt>
                <c:pt idx="56">
                  <c:v>BW Cross Lake (1,2,t)</c:v>
                </c:pt>
                <c:pt idx="57">
                  <c:v>BW Tad/Broch/Lac Br (1,2,t)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0.666695427</c:v>
                </c:pt>
                <c:pt idx="1">
                  <c:v>0.645100124</c:v>
                </c:pt>
                <c:pt idx="2">
                  <c:v>0.659912436</c:v>
                </c:pt>
                <c:pt idx="3">
                  <c:v>0.65564623</c:v>
                </c:pt>
                <c:pt idx="5">
                  <c:v>0.593762366</c:v>
                </c:pt>
                <c:pt idx="6">
                  <c:v>0.636495557</c:v>
                </c:pt>
                <c:pt idx="7">
                  <c:v>0.686260254</c:v>
                </c:pt>
                <c:pt idx="8">
                  <c:v>0.622342035</c:v>
                </c:pt>
                <c:pt idx="9">
                  <c:v>0.656421065</c:v>
                </c:pt>
                <c:pt idx="10">
                  <c:v>0.665199304</c:v>
                </c:pt>
                <c:pt idx="11">
                  <c:v>0.756147895</c:v>
                </c:pt>
                <c:pt idx="12">
                  <c:v>0.679856651</c:v>
                </c:pt>
                <c:pt idx="13">
                  <c:v>0.665844787</c:v>
                </c:pt>
                <c:pt idx="15">
                  <c:v>0.640776174</c:v>
                </c:pt>
                <c:pt idx="16">
                  <c:v>0.700090187</c:v>
                </c:pt>
                <c:pt idx="17">
                  <c:v>0.689026613</c:v>
                </c:pt>
                <c:pt idx="18">
                  <c:v>0.713532203</c:v>
                </c:pt>
                <c:pt idx="19">
                  <c:v>0.665313084</c:v>
                </c:pt>
                <c:pt idx="20">
                  <c:v>0.663141625</c:v>
                </c:pt>
                <c:pt idx="22">
                  <c:v>0.690111077</c:v>
                </c:pt>
                <c:pt idx="23">
                  <c:v>0.722910394</c:v>
                </c:pt>
                <c:pt idx="24">
                  <c:v>0.720276747</c:v>
                </c:pt>
                <c:pt idx="25">
                  <c:v>0.70700116</c:v>
                </c:pt>
                <c:pt idx="26">
                  <c:v>0.703775704</c:v>
                </c:pt>
                <c:pt idx="27">
                  <c:v>0.734503852</c:v>
                </c:pt>
                <c:pt idx="28">
                  <c:v>0.724084412</c:v>
                </c:pt>
                <c:pt idx="30">
                  <c:v>0.66748092</c:v>
                </c:pt>
                <c:pt idx="31">
                  <c:v>0.678272043</c:v>
                </c:pt>
                <c:pt idx="32">
                  <c:v>0.720537278</c:v>
                </c:pt>
                <c:pt idx="33">
                  <c:v>0.747464412</c:v>
                </c:pt>
                <c:pt idx="35">
                  <c:v>0.692484027</c:v>
                </c:pt>
                <c:pt idx="36">
                  <c:v>0.662314702</c:v>
                </c:pt>
                <c:pt idx="37">
                  <c:v>0.6868413</c:v>
                </c:pt>
                <c:pt idx="38">
                  <c:v>0.69211771</c:v>
                </c:pt>
                <c:pt idx="39">
                  <c:v>0.682133665</c:v>
                </c:pt>
                <c:pt idx="40">
                  <c:v>0.383106248</c:v>
                </c:pt>
                <c:pt idx="42">
                  <c:v>0.661569858</c:v>
                </c:pt>
                <c:pt idx="43">
                  <c:v>0.720345656</c:v>
                </c:pt>
                <c:pt idx="44">
                  <c:v>0.695393365</c:v>
                </c:pt>
                <c:pt idx="45">
                  <c:v>0.738556449</c:v>
                </c:pt>
                <c:pt idx="47">
                  <c:v>0.669498249</c:v>
                </c:pt>
                <c:pt idx="48">
                  <c:v>0.708626408</c:v>
                </c:pt>
                <c:pt idx="49">
                  <c:v>0.58393068</c:v>
                </c:pt>
                <c:pt idx="51">
                  <c:v>0.756426361</c:v>
                </c:pt>
                <c:pt idx="52">
                  <c:v>0.83101463</c:v>
                </c:pt>
                <c:pt idx="53">
                  <c:v>0.693138911</c:v>
                </c:pt>
                <c:pt idx="54">
                  <c:v>0.640061595</c:v>
                </c:pt>
                <c:pt idx="55">
                  <c:v>0.417278135</c:v>
                </c:pt>
                <c:pt idx="56">
                  <c:v>0.391160928</c:v>
                </c:pt>
                <c:pt idx="57">
                  <c:v>0.436831692</c:v>
                </c:pt>
                <c:pt idx="58">
                  <c:v>0.762832167</c:v>
                </c:pt>
                <c:pt idx="59">
                  <c:v>0.415089271</c:v>
                </c:pt>
                <c:pt idx="60">
                  <c:v>0.442421204</c:v>
                </c:pt>
                <c:pt idx="61">
                  <c:v>0.430875827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 (1)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(1,2)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(1)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(2)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(1)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(1,2,t)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(1,2)</c:v>
                </c:pt>
                <c:pt idx="51">
                  <c:v>BW Thompson (1)</c:v>
                </c:pt>
                <c:pt idx="52">
                  <c:v>BW Gillam/Fox Lake (1,2)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 (1,2,t)</c:v>
                </c:pt>
                <c:pt idx="56">
                  <c:v>BW Cross Lake (1,2,t)</c:v>
                </c:pt>
                <c:pt idx="57">
                  <c:v>BW Tad/Broch/Lac Br (1,2,t)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0.661768091</c:v>
                </c:pt>
                <c:pt idx="1">
                  <c:v>0.659556506</c:v>
                </c:pt>
                <c:pt idx="2">
                  <c:v>0.65251147</c:v>
                </c:pt>
                <c:pt idx="3">
                  <c:v>0.626079122</c:v>
                </c:pt>
                <c:pt idx="5">
                  <c:v>0.635000437</c:v>
                </c:pt>
                <c:pt idx="6">
                  <c:v>0.683622101</c:v>
                </c:pt>
                <c:pt idx="7">
                  <c:v>0.648751749</c:v>
                </c:pt>
                <c:pt idx="8">
                  <c:v>0.597928709</c:v>
                </c:pt>
                <c:pt idx="9">
                  <c:v>0.641853922</c:v>
                </c:pt>
                <c:pt idx="10">
                  <c:v>0.66418712</c:v>
                </c:pt>
                <c:pt idx="11">
                  <c:v>0.729329895</c:v>
                </c:pt>
                <c:pt idx="12">
                  <c:v>0.678020673</c:v>
                </c:pt>
                <c:pt idx="13">
                  <c:v>0.655083229</c:v>
                </c:pt>
                <c:pt idx="15">
                  <c:v>0.689994475</c:v>
                </c:pt>
                <c:pt idx="16">
                  <c:v>0.678240756</c:v>
                </c:pt>
                <c:pt idx="17">
                  <c:v>0.695076915</c:v>
                </c:pt>
                <c:pt idx="18">
                  <c:v>0.715615333</c:v>
                </c:pt>
                <c:pt idx="19">
                  <c:v>0.666340091</c:v>
                </c:pt>
                <c:pt idx="20">
                  <c:v>0.663458829</c:v>
                </c:pt>
                <c:pt idx="22">
                  <c:v>0.709953508</c:v>
                </c:pt>
                <c:pt idx="23">
                  <c:v>0.74024335</c:v>
                </c:pt>
                <c:pt idx="24">
                  <c:v>0.73719922</c:v>
                </c:pt>
                <c:pt idx="25">
                  <c:v>0.711563708</c:v>
                </c:pt>
                <c:pt idx="26">
                  <c:v>0.730802819</c:v>
                </c:pt>
                <c:pt idx="27">
                  <c:v>0.71418637</c:v>
                </c:pt>
                <c:pt idx="28">
                  <c:v>0.751320533</c:v>
                </c:pt>
                <c:pt idx="30">
                  <c:v>0.669264117</c:v>
                </c:pt>
                <c:pt idx="31">
                  <c:v>0.679342942</c:v>
                </c:pt>
                <c:pt idx="32">
                  <c:v>0.711284762</c:v>
                </c:pt>
                <c:pt idx="33">
                  <c:v>0.718187746</c:v>
                </c:pt>
                <c:pt idx="35">
                  <c:v>0.709178413</c:v>
                </c:pt>
                <c:pt idx="36">
                  <c:v>0.660609153</c:v>
                </c:pt>
                <c:pt idx="37">
                  <c:v>0.72123706</c:v>
                </c:pt>
                <c:pt idx="38">
                  <c:v>0.703852214</c:v>
                </c:pt>
                <c:pt idx="39">
                  <c:v>0.682112237</c:v>
                </c:pt>
                <c:pt idx="40">
                  <c:v>0.489921631</c:v>
                </c:pt>
                <c:pt idx="42">
                  <c:v>0.659586917</c:v>
                </c:pt>
                <c:pt idx="43">
                  <c:v>0.724144369</c:v>
                </c:pt>
                <c:pt idx="44">
                  <c:v>0.722879686</c:v>
                </c:pt>
                <c:pt idx="45">
                  <c:v>0.732565695</c:v>
                </c:pt>
                <c:pt idx="47">
                  <c:v>0.669377087</c:v>
                </c:pt>
                <c:pt idx="48">
                  <c:v>0.713561408</c:v>
                </c:pt>
                <c:pt idx="49">
                  <c:v>0.603164577</c:v>
                </c:pt>
                <c:pt idx="51">
                  <c:v>0.733384933</c:v>
                </c:pt>
                <c:pt idx="52">
                  <c:v>0.799034952</c:v>
                </c:pt>
                <c:pt idx="53">
                  <c:v>0.680356207</c:v>
                </c:pt>
                <c:pt idx="54">
                  <c:v>0.635809877</c:v>
                </c:pt>
                <c:pt idx="55">
                  <c:v>0.508262522</c:v>
                </c:pt>
                <c:pt idx="56">
                  <c:v>0.51571202</c:v>
                </c:pt>
                <c:pt idx="57">
                  <c:v>0.560627414</c:v>
                </c:pt>
                <c:pt idx="58">
                  <c:v>0.749720029</c:v>
                </c:pt>
                <c:pt idx="59">
                  <c:v>0.500469694</c:v>
                </c:pt>
                <c:pt idx="60">
                  <c:v>0.541460547</c:v>
                </c:pt>
                <c:pt idx="61">
                  <c:v>0.483261119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 (1)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(1,2)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(1)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(2)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(1)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(1,2,t)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(1,2)</c:v>
                </c:pt>
                <c:pt idx="51">
                  <c:v>BW Thompson (1)</c:v>
                </c:pt>
                <c:pt idx="52">
                  <c:v>BW Gillam/Fox Lake (1,2)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 (1,2,t)</c:v>
                </c:pt>
                <c:pt idx="56">
                  <c:v>BW Cross Lake (1,2,t)</c:v>
                </c:pt>
                <c:pt idx="57">
                  <c:v>BW Tad/Broch/Lac Br (1,2,t)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0.682865967</c:v>
                </c:pt>
                <c:pt idx="1">
                  <c:v>0.682865967</c:v>
                </c:pt>
                <c:pt idx="2">
                  <c:v>0.682865967</c:v>
                </c:pt>
                <c:pt idx="3">
                  <c:v>0.682865967</c:v>
                </c:pt>
                <c:pt idx="5">
                  <c:v>0.682865967</c:v>
                </c:pt>
                <c:pt idx="6">
                  <c:v>0.682865967</c:v>
                </c:pt>
                <c:pt idx="7">
                  <c:v>0.682865967</c:v>
                </c:pt>
                <c:pt idx="8">
                  <c:v>0.682865967</c:v>
                </c:pt>
                <c:pt idx="9">
                  <c:v>0.682865967</c:v>
                </c:pt>
                <c:pt idx="10">
                  <c:v>0.682865967</c:v>
                </c:pt>
                <c:pt idx="11">
                  <c:v>0.682865967</c:v>
                </c:pt>
                <c:pt idx="12">
                  <c:v>0.682865967</c:v>
                </c:pt>
                <c:pt idx="13">
                  <c:v>0.682865967</c:v>
                </c:pt>
                <c:pt idx="15">
                  <c:v>0.682865967</c:v>
                </c:pt>
                <c:pt idx="16">
                  <c:v>0.682865967</c:v>
                </c:pt>
                <c:pt idx="17">
                  <c:v>0.682865967</c:v>
                </c:pt>
                <c:pt idx="18">
                  <c:v>0.682865967</c:v>
                </c:pt>
                <c:pt idx="19">
                  <c:v>0.682865967</c:v>
                </c:pt>
                <c:pt idx="20">
                  <c:v>0.682865967</c:v>
                </c:pt>
                <c:pt idx="22">
                  <c:v>0.682865967</c:v>
                </c:pt>
                <c:pt idx="23">
                  <c:v>0.682865967</c:v>
                </c:pt>
                <c:pt idx="24">
                  <c:v>0.682865967</c:v>
                </c:pt>
                <c:pt idx="25">
                  <c:v>0.682865967</c:v>
                </c:pt>
                <c:pt idx="26">
                  <c:v>0.682865967</c:v>
                </c:pt>
                <c:pt idx="27">
                  <c:v>0.682865967</c:v>
                </c:pt>
                <c:pt idx="28">
                  <c:v>0.682865967</c:v>
                </c:pt>
                <c:pt idx="30">
                  <c:v>0.682865967</c:v>
                </c:pt>
                <c:pt idx="31">
                  <c:v>0.682865967</c:v>
                </c:pt>
                <c:pt idx="32">
                  <c:v>0.682865967</c:v>
                </c:pt>
                <c:pt idx="33">
                  <c:v>0.682865967</c:v>
                </c:pt>
                <c:pt idx="35">
                  <c:v>0.682865967</c:v>
                </c:pt>
                <c:pt idx="36">
                  <c:v>0.682865967</c:v>
                </c:pt>
                <c:pt idx="37">
                  <c:v>0.682865967</c:v>
                </c:pt>
                <c:pt idx="38">
                  <c:v>0.682865967</c:v>
                </c:pt>
                <c:pt idx="39">
                  <c:v>0.682865967</c:v>
                </c:pt>
                <c:pt idx="40">
                  <c:v>0.682865967</c:v>
                </c:pt>
                <c:pt idx="42">
                  <c:v>0.682865967</c:v>
                </c:pt>
                <c:pt idx="43">
                  <c:v>0.682865967</c:v>
                </c:pt>
                <c:pt idx="44">
                  <c:v>0.682865967</c:v>
                </c:pt>
                <c:pt idx="45">
                  <c:v>0.682865967</c:v>
                </c:pt>
                <c:pt idx="47">
                  <c:v>0.682865967</c:v>
                </c:pt>
                <c:pt idx="48">
                  <c:v>0.682865967</c:v>
                </c:pt>
                <c:pt idx="49">
                  <c:v>0.682865967</c:v>
                </c:pt>
                <c:pt idx="51">
                  <c:v>0.682865967</c:v>
                </c:pt>
                <c:pt idx="52">
                  <c:v>0.682865967</c:v>
                </c:pt>
                <c:pt idx="53">
                  <c:v>0.682865967</c:v>
                </c:pt>
                <c:pt idx="54">
                  <c:v>0.682865967</c:v>
                </c:pt>
                <c:pt idx="55">
                  <c:v>0.682865967</c:v>
                </c:pt>
                <c:pt idx="56">
                  <c:v>0.682865967</c:v>
                </c:pt>
                <c:pt idx="57">
                  <c:v>0.682865967</c:v>
                </c:pt>
                <c:pt idx="58">
                  <c:v>0.682865967</c:v>
                </c:pt>
                <c:pt idx="59">
                  <c:v>0.682865967</c:v>
                </c:pt>
                <c:pt idx="60">
                  <c:v>0.682865967</c:v>
                </c:pt>
                <c:pt idx="61">
                  <c:v>0.682865967</c:v>
                </c:pt>
              </c:numCache>
            </c:numRef>
          </c:val>
        </c:ser>
        <c:gapWidth val="0"/>
        <c:axId val="58373699"/>
        <c:axId val="55601244"/>
      </c:barChart>
      <c:catAx>
        <c:axId val="583736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01244"/>
        <c:crosses val="autoZero"/>
        <c:auto val="1"/>
        <c:lblOffset val="100"/>
        <c:tickLblSkip val="1"/>
        <c:noMultiLvlLbl val="0"/>
      </c:catAx>
      <c:valAx>
        <c:axId val="55601244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37369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8"/>
          <c:y val="0.039"/>
          <c:w val="0.21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12.1.3: Pharmaceutical Use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by Winnipeg Neighbourhood Clusters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percent of residents with at least one prescription dispensed for any drug</a:t>
            </a:r>
          </a:p>
        </c:rich>
      </c:tx>
      <c:layout>
        <c:manualLayout>
          <c:xMode val="factor"/>
          <c:yMode val="factor"/>
          <c:x val="0.03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525"/>
          <c:w val="0.983"/>
          <c:h val="0.9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0.683252105</c:v>
                </c:pt>
                <c:pt idx="1">
                  <c:v>0.683252105</c:v>
                </c:pt>
                <c:pt idx="3">
                  <c:v>0.683252105</c:v>
                </c:pt>
                <c:pt idx="5">
                  <c:v>0.683252105</c:v>
                </c:pt>
                <c:pt idx="6">
                  <c:v>0.683252105</c:v>
                </c:pt>
                <c:pt idx="8">
                  <c:v>0.683252105</c:v>
                </c:pt>
                <c:pt idx="9">
                  <c:v>0.683252105</c:v>
                </c:pt>
                <c:pt idx="11">
                  <c:v>0.683252105</c:v>
                </c:pt>
                <c:pt idx="13">
                  <c:v>0.683252105</c:v>
                </c:pt>
                <c:pt idx="14">
                  <c:v>0.683252105</c:v>
                </c:pt>
                <c:pt idx="16">
                  <c:v>0.683252105</c:v>
                </c:pt>
                <c:pt idx="17">
                  <c:v>0.683252105</c:v>
                </c:pt>
                <c:pt idx="18">
                  <c:v>0.683252105</c:v>
                </c:pt>
                <c:pt idx="19">
                  <c:v>0.683252105</c:v>
                </c:pt>
                <c:pt idx="21">
                  <c:v>0.683252105</c:v>
                </c:pt>
                <c:pt idx="22">
                  <c:v>0.683252105</c:v>
                </c:pt>
                <c:pt idx="23">
                  <c:v>0.683252105</c:v>
                </c:pt>
                <c:pt idx="25">
                  <c:v>0.683252105</c:v>
                </c:pt>
                <c:pt idx="26">
                  <c:v>0.683252105</c:v>
                </c:pt>
                <c:pt idx="28">
                  <c:v>0.683252105</c:v>
                </c:pt>
                <c:pt idx="29">
                  <c:v>0.683252105</c:v>
                </c:pt>
                <c:pt idx="31">
                  <c:v>0.683252105</c:v>
                </c:pt>
                <c:pt idx="32">
                  <c:v>0.683252105</c:v>
                </c:pt>
                <c:pt idx="34">
                  <c:v>0.683252105</c:v>
                </c:pt>
                <c:pt idx="35">
                  <c:v>0.683252105</c:v>
                </c:pt>
                <c:pt idx="37">
                  <c:v>0.683252105</c:v>
                </c:pt>
                <c:pt idx="38">
                  <c:v>0.683252105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0.677153169</c:v>
                </c:pt>
                <c:pt idx="1">
                  <c:v>0.688339659</c:v>
                </c:pt>
                <c:pt idx="3">
                  <c:v>0.684185418</c:v>
                </c:pt>
                <c:pt idx="5">
                  <c:v>0.702530834</c:v>
                </c:pt>
                <c:pt idx="6">
                  <c:v>0.697163613</c:v>
                </c:pt>
                <c:pt idx="8">
                  <c:v>0.69968031</c:v>
                </c:pt>
                <c:pt idx="9">
                  <c:v>0.709172557</c:v>
                </c:pt>
                <c:pt idx="11">
                  <c:v>0.706364391</c:v>
                </c:pt>
                <c:pt idx="13">
                  <c:v>0.694330943</c:v>
                </c:pt>
                <c:pt idx="14">
                  <c:v>0.690573799</c:v>
                </c:pt>
                <c:pt idx="16">
                  <c:v>0.65713368</c:v>
                </c:pt>
                <c:pt idx="17">
                  <c:v>0.69913877</c:v>
                </c:pt>
                <c:pt idx="18">
                  <c:v>0.691326052</c:v>
                </c:pt>
                <c:pt idx="19">
                  <c:v>0.704666823</c:v>
                </c:pt>
                <c:pt idx="21">
                  <c:v>0.669130339</c:v>
                </c:pt>
                <c:pt idx="22">
                  <c:v>0.695412744</c:v>
                </c:pt>
                <c:pt idx="23">
                  <c:v>0.714548144</c:v>
                </c:pt>
                <c:pt idx="25">
                  <c:v>0.707443366</c:v>
                </c:pt>
                <c:pt idx="26">
                  <c:v>0.685382752</c:v>
                </c:pt>
                <c:pt idx="28">
                  <c:v>0.704675672</c:v>
                </c:pt>
                <c:pt idx="29">
                  <c:v>0.725032294</c:v>
                </c:pt>
                <c:pt idx="31">
                  <c:v>0.68228436</c:v>
                </c:pt>
                <c:pt idx="32">
                  <c:v>0.711266574</c:v>
                </c:pt>
                <c:pt idx="34">
                  <c:v>0.720558115</c:v>
                </c:pt>
                <c:pt idx="35">
                  <c:v>0.754577248</c:v>
                </c:pt>
                <c:pt idx="37">
                  <c:v>0.697242223</c:v>
                </c:pt>
                <c:pt idx="38">
                  <c:v>0.683252105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0.673578201</c:v>
                </c:pt>
                <c:pt idx="1">
                  <c:v>0.657155142</c:v>
                </c:pt>
                <c:pt idx="3">
                  <c:v>0.678678059</c:v>
                </c:pt>
                <c:pt idx="5">
                  <c:v>0.682583751</c:v>
                </c:pt>
                <c:pt idx="6">
                  <c:v>0.684943447</c:v>
                </c:pt>
                <c:pt idx="8">
                  <c:v>0.682655933</c:v>
                </c:pt>
                <c:pt idx="9">
                  <c:v>0.698857885</c:v>
                </c:pt>
                <c:pt idx="11">
                  <c:v>0.703669518</c:v>
                </c:pt>
                <c:pt idx="13">
                  <c:v>0.676017106</c:v>
                </c:pt>
                <c:pt idx="14">
                  <c:v>0.681402034</c:v>
                </c:pt>
                <c:pt idx="16">
                  <c:v>0.651147836</c:v>
                </c:pt>
                <c:pt idx="17">
                  <c:v>0.697279156</c:v>
                </c:pt>
                <c:pt idx="18">
                  <c:v>0.679947969</c:v>
                </c:pt>
                <c:pt idx="19">
                  <c:v>0.698228065</c:v>
                </c:pt>
                <c:pt idx="21">
                  <c:v>0.667605648</c:v>
                </c:pt>
                <c:pt idx="22">
                  <c:v>0.668620513</c:v>
                </c:pt>
                <c:pt idx="23">
                  <c:v>0.690667048</c:v>
                </c:pt>
                <c:pt idx="25">
                  <c:v>0.689705976</c:v>
                </c:pt>
                <c:pt idx="26">
                  <c:v>0.668429115</c:v>
                </c:pt>
                <c:pt idx="28">
                  <c:v>0.675066587</c:v>
                </c:pt>
                <c:pt idx="29">
                  <c:v>0.704681094</c:v>
                </c:pt>
                <c:pt idx="31">
                  <c:v>0.68123618</c:v>
                </c:pt>
                <c:pt idx="32">
                  <c:v>0.72161099</c:v>
                </c:pt>
                <c:pt idx="34">
                  <c:v>0.704760371</c:v>
                </c:pt>
                <c:pt idx="35">
                  <c:v>0.748460368</c:v>
                </c:pt>
                <c:pt idx="37">
                  <c:v>0.688896265</c:v>
                </c:pt>
                <c:pt idx="38">
                  <c:v>0.682865967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0.682865967</c:v>
                </c:pt>
                <c:pt idx="1">
                  <c:v>0.682865967</c:v>
                </c:pt>
                <c:pt idx="3">
                  <c:v>0.682865967</c:v>
                </c:pt>
                <c:pt idx="5">
                  <c:v>0.682865967</c:v>
                </c:pt>
                <c:pt idx="6">
                  <c:v>0.682865967</c:v>
                </c:pt>
                <c:pt idx="8">
                  <c:v>0.682865967</c:v>
                </c:pt>
                <c:pt idx="9">
                  <c:v>0.682865967</c:v>
                </c:pt>
                <c:pt idx="11">
                  <c:v>0.682865967</c:v>
                </c:pt>
                <c:pt idx="13">
                  <c:v>0.682865967</c:v>
                </c:pt>
                <c:pt idx="14">
                  <c:v>0.682865967</c:v>
                </c:pt>
                <c:pt idx="16">
                  <c:v>0.682865967</c:v>
                </c:pt>
                <c:pt idx="17">
                  <c:v>0.682865967</c:v>
                </c:pt>
                <c:pt idx="18">
                  <c:v>0.682865967</c:v>
                </c:pt>
                <c:pt idx="19">
                  <c:v>0.682865967</c:v>
                </c:pt>
                <c:pt idx="21">
                  <c:v>0.682865967</c:v>
                </c:pt>
                <c:pt idx="22">
                  <c:v>0.682865967</c:v>
                </c:pt>
                <c:pt idx="23">
                  <c:v>0.682865967</c:v>
                </c:pt>
                <c:pt idx="25">
                  <c:v>0.682865967</c:v>
                </c:pt>
                <c:pt idx="26">
                  <c:v>0.682865967</c:v>
                </c:pt>
                <c:pt idx="28">
                  <c:v>0.682865967</c:v>
                </c:pt>
                <c:pt idx="29">
                  <c:v>0.682865967</c:v>
                </c:pt>
                <c:pt idx="31">
                  <c:v>0.682865967</c:v>
                </c:pt>
                <c:pt idx="32">
                  <c:v>0.682865967</c:v>
                </c:pt>
                <c:pt idx="34">
                  <c:v>0.682865967</c:v>
                </c:pt>
                <c:pt idx="35">
                  <c:v>0.682865967</c:v>
                </c:pt>
                <c:pt idx="37">
                  <c:v>0.682865967</c:v>
                </c:pt>
                <c:pt idx="38">
                  <c:v>0.682865967</c:v>
                </c:pt>
              </c:numCache>
            </c:numRef>
          </c:val>
        </c:ser>
        <c:gapWidth val="0"/>
        <c:axId val="30649149"/>
        <c:axId val="7406886"/>
      </c:barChart>
      <c:catAx>
        <c:axId val="306491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7406886"/>
        <c:crosses val="autoZero"/>
        <c:auto val="1"/>
        <c:lblOffset val="100"/>
        <c:tickLblSkip val="1"/>
        <c:noMultiLvlLbl val="0"/>
      </c:catAx>
      <c:valAx>
        <c:axId val="7406886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3064914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4775"/>
          <c:y val="0.081"/>
          <c:w val="0.218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12.1.4: Pharmaceutical Use by Winnipeg Community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percent of residents with at least one prescription dispensed for any drug</a:t>
            </a:r>
          </a:p>
        </c:rich>
      </c:tx>
      <c:layout>
        <c:manualLayout>
          <c:xMode val="factor"/>
          <c:yMode val="factor"/>
          <c:x val="0.01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25"/>
          <c:w val="0.983"/>
          <c:h val="0.7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(1)</c:v>
                </c:pt>
                <c:pt idx="4">
                  <c:v>Transcona (1)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(1,t)</c:v>
                </c:pt>
                <c:pt idx="8">
                  <c:v>St. James - Assiniboia</c:v>
                </c:pt>
                <c:pt idx="9">
                  <c:v>Inkster (1,t)</c:v>
                </c:pt>
                <c:pt idx="10">
                  <c:v>Downtown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0.683252105</c:v>
                </c:pt>
                <c:pt idx="1">
                  <c:v>0.683252105</c:v>
                </c:pt>
                <c:pt idx="2">
                  <c:v>0.683252105</c:v>
                </c:pt>
                <c:pt idx="3">
                  <c:v>0.683252105</c:v>
                </c:pt>
                <c:pt idx="4">
                  <c:v>0.683252105</c:v>
                </c:pt>
                <c:pt idx="5">
                  <c:v>0.683252105</c:v>
                </c:pt>
                <c:pt idx="6">
                  <c:v>0.683252105</c:v>
                </c:pt>
                <c:pt idx="7">
                  <c:v>0.683252105</c:v>
                </c:pt>
                <c:pt idx="8">
                  <c:v>0.683252105</c:v>
                </c:pt>
                <c:pt idx="9">
                  <c:v>0.683252105</c:v>
                </c:pt>
                <c:pt idx="10">
                  <c:v>0.683252105</c:v>
                </c:pt>
                <c:pt idx="11">
                  <c:v>0.683252105</c:v>
                </c:pt>
                <c:pt idx="13">
                  <c:v>0.683252105</c:v>
                </c:pt>
                <c:pt idx="14">
                  <c:v>0.683252105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(1)</c:v>
                </c:pt>
                <c:pt idx="4">
                  <c:v>Transcona (1)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(1,t)</c:v>
                </c:pt>
                <c:pt idx="8">
                  <c:v>St. James - Assiniboia</c:v>
                </c:pt>
                <c:pt idx="9">
                  <c:v>Inkster (1,t)</c:v>
                </c:pt>
                <c:pt idx="10">
                  <c:v>Downtown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0.680669585</c:v>
                </c:pt>
                <c:pt idx="1">
                  <c:v>0.686466315</c:v>
                </c:pt>
                <c:pt idx="2">
                  <c:v>0.69872395</c:v>
                </c:pt>
                <c:pt idx="3">
                  <c:v>0.705190558</c:v>
                </c:pt>
                <c:pt idx="4">
                  <c:v>0.705892305</c:v>
                </c:pt>
                <c:pt idx="5">
                  <c:v>0.69131231</c:v>
                </c:pt>
                <c:pt idx="6">
                  <c:v>0.691394941</c:v>
                </c:pt>
                <c:pt idx="7">
                  <c:v>0.704985013</c:v>
                </c:pt>
                <c:pt idx="8">
                  <c:v>0.69648855</c:v>
                </c:pt>
                <c:pt idx="9">
                  <c:v>0.718183949</c:v>
                </c:pt>
                <c:pt idx="10">
                  <c:v>0.690543768</c:v>
                </c:pt>
                <c:pt idx="11">
                  <c:v>0.727583671</c:v>
                </c:pt>
                <c:pt idx="13">
                  <c:v>0.697242223</c:v>
                </c:pt>
                <c:pt idx="14">
                  <c:v>0.683252105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(1)</c:v>
                </c:pt>
                <c:pt idx="4">
                  <c:v>Transcona (1)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(1,t)</c:v>
                </c:pt>
                <c:pt idx="8">
                  <c:v>St. James - Assiniboia</c:v>
                </c:pt>
                <c:pt idx="9">
                  <c:v>Inkster (1,t)</c:v>
                </c:pt>
                <c:pt idx="10">
                  <c:v>Downtown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0.668559911</c:v>
                </c:pt>
                <c:pt idx="1">
                  <c:v>0.684571131</c:v>
                </c:pt>
                <c:pt idx="2">
                  <c:v>0.685445431</c:v>
                </c:pt>
                <c:pt idx="3">
                  <c:v>0.692401825</c:v>
                </c:pt>
                <c:pt idx="4">
                  <c:v>0.702242471</c:v>
                </c:pt>
                <c:pt idx="5">
                  <c:v>0.680282467</c:v>
                </c:pt>
                <c:pt idx="6">
                  <c:v>0.688713555</c:v>
                </c:pt>
                <c:pt idx="7">
                  <c:v>0.684719952</c:v>
                </c:pt>
                <c:pt idx="8">
                  <c:v>0.685310495</c:v>
                </c:pt>
                <c:pt idx="9">
                  <c:v>0.693757288</c:v>
                </c:pt>
                <c:pt idx="10">
                  <c:v>0.699039628</c:v>
                </c:pt>
                <c:pt idx="11">
                  <c:v>0.715926159</c:v>
                </c:pt>
                <c:pt idx="13">
                  <c:v>0.688896265</c:v>
                </c:pt>
                <c:pt idx="14">
                  <c:v>0.682865967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(1)</c:v>
                </c:pt>
                <c:pt idx="4">
                  <c:v>Transcona (1)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(1,t)</c:v>
                </c:pt>
                <c:pt idx="8">
                  <c:v>St. James - Assiniboia</c:v>
                </c:pt>
                <c:pt idx="9">
                  <c:v>Inkster (1,t)</c:v>
                </c:pt>
                <c:pt idx="10">
                  <c:v>Downtown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0.682865967</c:v>
                </c:pt>
                <c:pt idx="1">
                  <c:v>0.682865967</c:v>
                </c:pt>
                <c:pt idx="2">
                  <c:v>0.682865967</c:v>
                </c:pt>
                <c:pt idx="3">
                  <c:v>0.682865967</c:v>
                </c:pt>
                <c:pt idx="4">
                  <c:v>0.682865967</c:v>
                </c:pt>
                <c:pt idx="5">
                  <c:v>0.682865967</c:v>
                </c:pt>
                <c:pt idx="6">
                  <c:v>0.682865967</c:v>
                </c:pt>
                <c:pt idx="7">
                  <c:v>0.682865967</c:v>
                </c:pt>
                <c:pt idx="8">
                  <c:v>0.682865967</c:v>
                </c:pt>
                <c:pt idx="9">
                  <c:v>0.682865967</c:v>
                </c:pt>
                <c:pt idx="10">
                  <c:v>0.682865967</c:v>
                </c:pt>
                <c:pt idx="11">
                  <c:v>0.682865967</c:v>
                </c:pt>
                <c:pt idx="13">
                  <c:v>0.682865967</c:v>
                </c:pt>
                <c:pt idx="14">
                  <c:v>0.682865967</c:v>
                </c:pt>
              </c:numCache>
            </c:numRef>
          </c:val>
        </c:ser>
        <c:gapWidth val="0"/>
        <c:axId val="66661975"/>
        <c:axId val="63086864"/>
      </c:barChart>
      <c:catAx>
        <c:axId val="666619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86864"/>
        <c:crosses val="autoZero"/>
        <c:auto val="1"/>
        <c:lblOffset val="100"/>
        <c:tickLblSkip val="1"/>
        <c:noMultiLvlLbl val="0"/>
      </c:catAx>
      <c:valAx>
        <c:axId val="63086864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666197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15"/>
          <c:y val="0.128"/>
          <c:w val="0.218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12.1.5: Pharmaceutical Use by Aggregate RHA Areas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percent of residents with at least one prescription dispensed for any drug</a:t>
            </a:r>
          </a:p>
        </c:rich>
      </c:tx>
      <c:layout>
        <c:manualLayout>
          <c:xMode val="factor"/>
          <c:yMode val="factor"/>
          <c:x val="-0.01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(1)</c:v>
                </c:pt>
                <c:pt idx="1">
                  <c:v>Mid</c:v>
                </c:pt>
                <c:pt idx="2">
                  <c:v>North (1,2,t)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0.683252105</c:v>
                </c:pt>
                <c:pt idx="1">
                  <c:v>0.683252105</c:v>
                </c:pt>
                <c:pt idx="2">
                  <c:v>0.683252105</c:v>
                </c:pt>
                <c:pt idx="3">
                  <c:v>0.683252105</c:v>
                </c:pt>
                <c:pt idx="4">
                  <c:v>0.683252105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(1)</c:v>
                </c:pt>
                <c:pt idx="1">
                  <c:v>Mid</c:v>
                </c:pt>
                <c:pt idx="2">
                  <c:v>North (1,2,t)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0.662411192</c:v>
                </c:pt>
                <c:pt idx="1">
                  <c:v>0.689691015</c:v>
                </c:pt>
                <c:pt idx="2">
                  <c:v>0.630812653</c:v>
                </c:pt>
                <c:pt idx="3">
                  <c:v>0.697242223</c:v>
                </c:pt>
                <c:pt idx="4">
                  <c:v>0.683252105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(1)</c:v>
                </c:pt>
                <c:pt idx="1">
                  <c:v>Mid</c:v>
                </c:pt>
                <c:pt idx="2">
                  <c:v>North (1,2,t)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0.663224625</c:v>
                </c:pt>
                <c:pt idx="1">
                  <c:v>0.696526948</c:v>
                </c:pt>
                <c:pt idx="2">
                  <c:v>0.652203039</c:v>
                </c:pt>
                <c:pt idx="3">
                  <c:v>0.688896265</c:v>
                </c:pt>
                <c:pt idx="4">
                  <c:v>0.682865967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(1)</c:v>
                </c:pt>
                <c:pt idx="1">
                  <c:v>Mid</c:v>
                </c:pt>
                <c:pt idx="2">
                  <c:v>North (1,2,t)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0.682865967</c:v>
                </c:pt>
                <c:pt idx="1">
                  <c:v>0.682865967</c:v>
                </c:pt>
                <c:pt idx="2">
                  <c:v>0.682865967</c:v>
                </c:pt>
                <c:pt idx="3">
                  <c:v>0.682865967</c:v>
                </c:pt>
                <c:pt idx="4">
                  <c:v>0.682865967</c:v>
                </c:pt>
              </c:numCache>
            </c:numRef>
          </c:val>
        </c:ser>
        <c:axId val="30910865"/>
        <c:axId val="9762330"/>
      </c:barChart>
      <c:catAx>
        <c:axId val="309108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762330"/>
        <c:crosses val="autoZero"/>
        <c:auto val="1"/>
        <c:lblOffset val="100"/>
        <c:tickLblSkip val="1"/>
        <c:noMultiLvlLbl val="0"/>
      </c:catAx>
      <c:valAx>
        <c:axId val="9762330"/>
        <c:scaling>
          <c:orientation val="minMax"/>
          <c:max val="1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091086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775"/>
          <c:y val="0.10275"/>
          <c:w val="0.23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425"/>
          <c:w val="1"/>
          <c:h val="0.7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0.480701106</c:v>
                </c:pt>
                <c:pt idx="2">
                  <c:v>0.669945064</c:v>
                </c:pt>
                <c:pt idx="3">
                  <c:v>0.662340955</c:v>
                </c:pt>
                <c:pt idx="4">
                  <c:v>0.692990649</c:v>
                </c:pt>
                <c:pt idx="5">
                  <c:v>0.68030094</c:v>
                </c:pt>
                <c:pt idx="6">
                  <c:v>0.689193285</c:v>
                </c:pt>
                <c:pt idx="8">
                  <c:v>0.724823869</c:v>
                </c:pt>
                <c:pt idx="9">
                  <c:v>0.69943829</c:v>
                </c:pt>
                <c:pt idx="10">
                  <c:v>0.697952966</c:v>
                </c:pt>
                <c:pt idx="11">
                  <c:v>0.690813828</c:v>
                </c:pt>
                <c:pt idx="12">
                  <c:v>0.677677437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0.591194835</c:v>
                </c:pt>
                <c:pt idx="2">
                  <c:v>0.652789319</c:v>
                </c:pt>
                <c:pt idx="3">
                  <c:v>0.663554935</c:v>
                </c:pt>
                <c:pt idx="4">
                  <c:v>0.685459533</c:v>
                </c:pt>
                <c:pt idx="5">
                  <c:v>0.666861746</c:v>
                </c:pt>
                <c:pt idx="6">
                  <c:v>0.687538602</c:v>
                </c:pt>
                <c:pt idx="8">
                  <c:v>0.718079991</c:v>
                </c:pt>
                <c:pt idx="9">
                  <c:v>0.70861709</c:v>
                </c:pt>
                <c:pt idx="10">
                  <c:v>0.704302578</c:v>
                </c:pt>
                <c:pt idx="11">
                  <c:v>0.69676499</c:v>
                </c:pt>
                <c:pt idx="12">
                  <c:v>0.684575771</c:v>
                </c:pt>
              </c:numCache>
            </c:numRef>
          </c:val>
        </c:ser>
        <c:gapWidth val="200"/>
        <c:axId val="20752107"/>
        <c:axId val="52551236"/>
      </c:barChart>
      <c:catAx>
        <c:axId val="207521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2551236"/>
        <c:crosses val="autoZero"/>
        <c:auto val="0"/>
        <c:lblOffset val="100"/>
        <c:tickLblSkip val="1"/>
        <c:noMultiLvlLbl val="0"/>
      </c:catAx>
      <c:valAx>
        <c:axId val="52551236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52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17825"/>
          <c:w val="0.095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" right="0.375" top="0" bottom="0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0.87775</cdr:y>
    </cdr:from>
    <cdr:to>
      <cdr:x>0.872</cdr:x>
      <cdr:y>0.993</cdr:y>
    </cdr:to>
    <cdr:sp>
      <cdr:nvSpPr>
        <cdr:cNvPr id="1" name="Text Box 4"/>
        <cdr:cNvSpPr txBox="1">
          <a:spLocks noChangeArrowheads="1"/>
        </cdr:cNvSpPr>
      </cdr:nvSpPr>
      <cdr:spPr>
        <a:xfrm>
          <a:off x="904875" y="3981450"/>
          <a:ext cx="4048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0.6555</cdr:x>
      <cdr:y>0.96025</cdr:y>
    </cdr:from>
    <cdr:to>
      <cdr:x>0.99775</cdr:x>
      <cdr:y>0.9935</cdr:y>
    </cdr:to>
    <cdr:sp>
      <cdr:nvSpPr>
        <cdr:cNvPr id="2" name="mchp"/>
        <cdr:cNvSpPr txBox="1">
          <a:spLocks noChangeArrowheads="1"/>
        </cdr:cNvSpPr>
      </cdr:nvSpPr>
      <cdr:spPr>
        <a:xfrm>
          <a:off x="3724275" y="4362450"/>
          <a:ext cx="19431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0.6005</cdr:x>
      <cdr:y>0.96425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09950" y="4152900"/>
          <a:ext cx="2266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0.88</cdr:y>
    </cdr:from>
    <cdr:to>
      <cdr:x>0.982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90950"/>
          <a:ext cx="5467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(p&lt;.01)    Rural Time 2: Not Significant </a:t>
          </a:r>
        </a:p>
      </cdr:txBody>
    </cdr:sp>
  </cdr:relSizeAnchor>
  <cdr:relSizeAnchor xmlns:cdr="http://schemas.openxmlformats.org/drawingml/2006/chartDrawing">
    <cdr:from>
      <cdr:x>0</cdr:x>
      <cdr:y>0.005</cdr:y>
    </cdr:from>
    <cdr:to>
      <cdr:x>1</cdr:x>
      <cdr:y>0.14275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9050"/>
          <a:ext cx="56864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12.1.6: Pharmaceutical Use by Income Quintile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at least one prescription dispensed for any drug</a:t>
          </a:r>
        </a:p>
      </cdr:txBody>
    </cdr:sp>
  </cdr:relSizeAnchor>
  <cdr:relSizeAnchor xmlns:cdr="http://schemas.openxmlformats.org/drawingml/2006/chartDrawing">
    <cdr:from>
      <cdr:x>0.9365</cdr:x>
      <cdr:y>0.73625</cdr:y>
    </cdr:from>
    <cdr:to>
      <cdr:x>0.98075</cdr:x>
      <cdr:y>0.759</cdr:y>
    </cdr:to>
    <cdr:sp>
      <cdr:nvSpPr>
        <cdr:cNvPr id="4" name="Text Box 4"/>
        <cdr:cNvSpPr txBox="1">
          <a:spLocks noChangeArrowheads="1"/>
        </cdr:cNvSpPr>
      </cdr:nvSpPr>
      <cdr:spPr>
        <a:xfrm>
          <a:off x="5324475" y="3171825"/>
          <a:ext cx="2476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</cdr:x>
      <cdr:y>0.9825</cdr:y>
    </cdr:from>
    <cdr:to>
      <cdr:x>0.98575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24375" y="9420225"/>
          <a:ext cx="2533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0.62325</cdr:x>
      <cdr:y>0.98225</cdr:y>
    </cdr:from>
    <cdr:to>
      <cdr:x>0.99075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43300" y="8048625"/>
          <a:ext cx="2085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0.90725</cdr:y>
    </cdr:from>
    <cdr:to>
      <cdr:x>0.97475</cdr:x>
      <cdr:y>1</cdr:y>
    </cdr:to>
    <cdr:sp>
      <cdr:nvSpPr>
        <cdr:cNvPr id="1" name="Text Box 6"/>
        <cdr:cNvSpPr txBox="1">
          <a:spLocks noChangeArrowheads="1"/>
        </cdr:cNvSpPr>
      </cdr:nvSpPr>
      <cdr:spPr>
        <a:xfrm>
          <a:off x="1219200" y="4943475"/>
          <a:ext cx="43148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0.60525</cdr:x>
      <cdr:y>0.9755</cdr:y>
    </cdr:from>
    <cdr:to>
      <cdr:x>0.98575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38525" y="5314950"/>
          <a:ext cx="21621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0.92925</cdr:y>
    </cdr:from>
    <cdr:to>
      <cdr:x>0.987</cdr:x>
      <cdr:y>0.958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4219575"/>
          <a:ext cx="2209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4" customWidth="1"/>
    <col min="2" max="5" width="8.00390625" style="24" customWidth="1"/>
    <col min="6" max="6" width="2.7109375" style="24" customWidth="1"/>
    <col min="7" max="7" width="18.140625" style="24" customWidth="1"/>
    <col min="8" max="11" width="8.00390625" style="24" customWidth="1"/>
    <col min="12" max="12" width="2.7109375" style="24" customWidth="1"/>
    <col min="13" max="13" width="15.28125" style="24" bestFit="1" customWidth="1"/>
    <col min="14" max="16384" width="9.140625" style="24" customWidth="1"/>
  </cols>
  <sheetData>
    <row r="1" spans="1:5" ht="15.75" thickBot="1">
      <c r="A1" s="14" t="s">
        <v>349</v>
      </c>
      <c r="B1" s="14"/>
      <c r="C1" s="14"/>
      <c r="D1" s="14"/>
      <c r="E1" s="14"/>
    </row>
    <row r="2" spans="1:15" ht="12.75" customHeight="1">
      <c r="A2" s="112" t="s">
        <v>338</v>
      </c>
      <c r="B2" s="69" t="s">
        <v>134</v>
      </c>
      <c r="C2" s="70" t="s">
        <v>340</v>
      </c>
      <c r="D2" s="71" t="s">
        <v>134</v>
      </c>
      <c r="E2" s="97" t="s">
        <v>340</v>
      </c>
      <c r="G2" s="112" t="s">
        <v>339</v>
      </c>
      <c r="H2" s="69" t="s">
        <v>134</v>
      </c>
      <c r="I2" s="70" t="s">
        <v>340</v>
      </c>
      <c r="J2" s="71" t="s">
        <v>134</v>
      </c>
      <c r="K2" s="97" t="s">
        <v>340</v>
      </c>
      <c r="M2" s="126" t="s">
        <v>341</v>
      </c>
      <c r="N2" s="115" t="s">
        <v>346</v>
      </c>
      <c r="O2" s="116"/>
    </row>
    <row r="3" spans="1:15" ht="12.75">
      <c r="A3" s="113"/>
      <c r="B3" s="15" t="s">
        <v>135</v>
      </c>
      <c r="C3" s="16" t="s">
        <v>275</v>
      </c>
      <c r="D3" s="17" t="s">
        <v>135</v>
      </c>
      <c r="E3" s="33" t="s">
        <v>275</v>
      </c>
      <c r="G3" s="113"/>
      <c r="H3" s="15" t="s">
        <v>135</v>
      </c>
      <c r="I3" s="16" t="s">
        <v>275</v>
      </c>
      <c r="J3" s="17" t="s">
        <v>135</v>
      </c>
      <c r="K3" s="33" t="s">
        <v>275</v>
      </c>
      <c r="M3" s="113"/>
      <c r="N3" s="117"/>
      <c r="O3" s="118"/>
    </row>
    <row r="4" spans="1:15" ht="12.75">
      <c r="A4" s="113"/>
      <c r="B4" s="18" t="s">
        <v>136</v>
      </c>
      <c r="C4" s="19" t="s">
        <v>276</v>
      </c>
      <c r="D4" s="20" t="s">
        <v>136</v>
      </c>
      <c r="E4" s="34" t="s">
        <v>276</v>
      </c>
      <c r="G4" s="113"/>
      <c r="H4" s="18" t="s">
        <v>136</v>
      </c>
      <c r="I4" s="19" t="s">
        <v>276</v>
      </c>
      <c r="J4" s="20" t="s">
        <v>136</v>
      </c>
      <c r="K4" s="34" t="s">
        <v>276</v>
      </c>
      <c r="M4" s="113"/>
      <c r="N4" s="119"/>
      <c r="O4" s="120"/>
    </row>
    <row r="5" spans="1:15" ht="13.5" thickBot="1">
      <c r="A5" s="114"/>
      <c r="B5" s="122" t="s">
        <v>272</v>
      </c>
      <c r="C5" s="123"/>
      <c r="D5" s="124" t="s">
        <v>273</v>
      </c>
      <c r="E5" s="125"/>
      <c r="G5" s="114"/>
      <c r="H5" s="122" t="s">
        <v>272</v>
      </c>
      <c r="I5" s="123"/>
      <c r="J5" s="124" t="s">
        <v>273</v>
      </c>
      <c r="K5" s="125"/>
      <c r="M5" s="114"/>
      <c r="N5" s="86" t="str">
        <f>'ordered inc data'!$B$3</f>
        <v>2000/01</v>
      </c>
      <c r="O5" s="87" t="str">
        <f>'ordered inc data'!$C$3</f>
        <v>2005/06</v>
      </c>
    </row>
    <row r="6" spans="1:15" ht="12.75">
      <c r="A6" s="25" t="s">
        <v>137</v>
      </c>
      <c r="B6" s="104">
        <f>'orig. data'!B4</f>
        <v>34316</v>
      </c>
      <c r="C6" s="74">
        <f>'orig. data'!H4*100</f>
        <v>63.049589399999995</v>
      </c>
      <c r="D6" s="108">
        <f>'orig. data'!P4</f>
        <v>38192</v>
      </c>
      <c r="E6" s="75">
        <f>'orig. data'!V4*100</f>
        <v>63.2653061</v>
      </c>
      <c r="G6" s="26" t="s">
        <v>151</v>
      </c>
      <c r="H6" s="104">
        <f>'orig. data'!B20</f>
        <v>41503</v>
      </c>
      <c r="I6" s="80">
        <f>'orig. data'!H20*100</f>
        <v>67.1460929</v>
      </c>
      <c r="J6" s="108">
        <f>'orig. data'!P20</f>
        <v>44037</v>
      </c>
      <c r="K6" s="81">
        <f>'orig. data'!V20*100</f>
        <v>66.8554252</v>
      </c>
      <c r="M6" s="88" t="s">
        <v>286</v>
      </c>
      <c r="N6" s="98">
        <f>'ordered inc data'!$B$4*100</f>
        <v>59.1194835</v>
      </c>
      <c r="O6" s="99">
        <f>'ordered inc data'!$C$4*100</f>
        <v>48.0701106</v>
      </c>
    </row>
    <row r="7" spans="1:15" ht="12.75">
      <c r="A7" s="27" t="s">
        <v>138</v>
      </c>
      <c r="B7" s="105">
        <f>'orig. data'!B5</f>
        <v>62643</v>
      </c>
      <c r="C7" s="74">
        <f>'orig. data'!H5*100</f>
        <v>64.6904528</v>
      </c>
      <c r="D7" s="108">
        <f>'orig. data'!P5</f>
        <v>65253</v>
      </c>
      <c r="E7" s="75">
        <f>'orig. data'!V5*100</f>
        <v>64.50283209999999</v>
      </c>
      <c r="G7" s="28" t="s">
        <v>152</v>
      </c>
      <c r="H7" s="105">
        <f>'orig. data'!B21</f>
        <v>25306</v>
      </c>
      <c r="I7" s="80">
        <f>'orig. data'!H21*100</f>
        <v>69.1742066</v>
      </c>
      <c r="J7" s="108">
        <f>'orig. data'!P21</f>
        <v>25877</v>
      </c>
      <c r="K7" s="81">
        <f>'orig. data'!V21*100</f>
        <v>70.14447969999999</v>
      </c>
      <c r="M7" s="88" t="s">
        <v>287</v>
      </c>
      <c r="N7" s="100">
        <f>'ordered inc data'!$B$6*100</f>
        <v>65.2789319</v>
      </c>
      <c r="O7" s="101">
        <f>'ordered inc data'!$C$6*100</f>
        <v>66.99450639999999</v>
      </c>
    </row>
    <row r="8" spans="1:15" ht="12.75">
      <c r="A8" s="27" t="s">
        <v>139</v>
      </c>
      <c r="B8" s="105">
        <f>'orig. data'!B6</f>
        <v>49669</v>
      </c>
      <c r="C8" s="74">
        <f>'orig. data'!H6*100</f>
        <v>69.4244102</v>
      </c>
      <c r="D8" s="108">
        <f>'orig. data'!P6</f>
        <v>48435</v>
      </c>
      <c r="E8" s="75">
        <f>'orig. data'!V6*100</f>
        <v>70.69254910000001</v>
      </c>
      <c r="G8" s="28" t="s">
        <v>156</v>
      </c>
      <c r="H8" s="105">
        <f>'orig. data'!B22</f>
        <v>32808</v>
      </c>
      <c r="I8" s="80">
        <f>'orig. data'!H22*100</f>
        <v>69.8265404</v>
      </c>
      <c r="J8" s="108">
        <f>'orig. data'!P22</f>
        <v>34959</v>
      </c>
      <c r="K8" s="81">
        <f>'orig. data'!V22*100</f>
        <v>68.7519667</v>
      </c>
      <c r="M8" s="88" t="s">
        <v>288</v>
      </c>
      <c r="N8" s="100">
        <f>'ordered inc data'!$B$7*100</f>
        <v>66.3554935</v>
      </c>
      <c r="O8" s="101">
        <f>'ordered inc data'!$C$7*100</f>
        <v>66.2340955</v>
      </c>
    </row>
    <row r="9" spans="1:15" ht="12.75">
      <c r="A9" s="27" t="s">
        <v>107</v>
      </c>
      <c r="B9" s="105">
        <f>'orig. data'!B7</f>
        <v>33912</v>
      </c>
      <c r="C9" s="74">
        <f>'orig. data'!H7*100</f>
        <v>71.6395209</v>
      </c>
      <c r="D9" s="108">
        <f>'orig. data'!P7</f>
        <v>36147</v>
      </c>
      <c r="E9" s="75">
        <f>'orig. data'!V7*100</f>
        <v>73.43219909999999</v>
      </c>
      <c r="G9" s="28" t="s">
        <v>154</v>
      </c>
      <c r="H9" s="105">
        <f>'orig. data'!B23</f>
        <v>42666</v>
      </c>
      <c r="I9" s="80">
        <f>'orig. data'!H23*100</f>
        <v>70.46989839999999</v>
      </c>
      <c r="J9" s="108">
        <f>'orig. data'!P23</f>
        <v>42946</v>
      </c>
      <c r="K9" s="81">
        <f>'orig. data'!V23*100</f>
        <v>69.90705320000001</v>
      </c>
      <c r="M9" s="88" t="s">
        <v>289</v>
      </c>
      <c r="N9" s="100">
        <f>'ordered inc data'!$B$8*100</f>
        <v>68.5459533</v>
      </c>
      <c r="O9" s="101">
        <f>'ordered inc data'!$C$8*100</f>
        <v>69.29906489999999</v>
      </c>
    </row>
    <row r="10" spans="1:15" ht="12.75">
      <c r="A10" s="27" t="s">
        <v>147</v>
      </c>
      <c r="B10" s="105">
        <f>'orig. data'!B8</f>
        <v>453430</v>
      </c>
      <c r="C10" s="74">
        <f>'orig. data'!H8*100</f>
        <v>69.86476350000001</v>
      </c>
      <c r="D10" s="108">
        <f>'orig. data'!P8</f>
        <v>459919</v>
      </c>
      <c r="E10" s="75">
        <f>'orig. data'!V8*100</f>
        <v>69.4196402</v>
      </c>
      <c r="G10" s="28" t="s">
        <v>157</v>
      </c>
      <c r="H10" s="105">
        <f>'orig. data'!B24</f>
        <v>23008</v>
      </c>
      <c r="I10" s="80">
        <f>'orig. data'!H24*100</f>
        <v>69.1761876</v>
      </c>
      <c r="J10" s="108">
        <f>'orig. data'!P24</f>
        <v>23054</v>
      </c>
      <c r="K10" s="81">
        <f>'orig. data'!V24*100</f>
        <v>69.3875094</v>
      </c>
      <c r="M10" s="88" t="s">
        <v>290</v>
      </c>
      <c r="N10" s="100">
        <f>'ordered inc data'!$B$9*100</f>
        <v>66.6861746</v>
      </c>
      <c r="O10" s="101">
        <f>'ordered inc data'!$C$9*100</f>
        <v>68.03009399999999</v>
      </c>
    </row>
    <row r="11" spans="1:15" ht="12.75">
      <c r="A11" s="27" t="s">
        <v>141</v>
      </c>
      <c r="B11" s="105">
        <f>'orig. data'!B9</f>
        <v>51982</v>
      </c>
      <c r="C11" s="74">
        <f>'orig. data'!H9*100</f>
        <v>69.361123</v>
      </c>
      <c r="D11" s="108">
        <f>'orig. data'!P9</f>
        <v>53494</v>
      </c>
      <c r="E11" s="75">
        <f>'orig. data'!V9*100</f>
        <v>69.63913769999999</v>
      </c>
      <c r="G11" s="28" t="s">
        <v>153</v>
      </c>
      <c r="H11" s="105">
        <f>'orig. data'!B25</f>
        <v>39852</v>
      </c>
      <c r="I11" s="80">
        <f>'orig. data'!H25*100</f>
        <v>70.7611996</v>
      </c>
      <c r="J11" s="108">
        <f>'orig. data'!P25</f>
        <v>38823</v>
      </c>
      <c r="K11" s="81">
        <f>'orig. data'!V25*100</f>
        <v>69.8883888</v>
      </c>
      <c r="M11" s="88" t="s">
        <v>291</v>
      </c>
      <c r="N11" s="100">
        <f>'ordered inc data'!$B$10*100</f>
        <v>68.7538602</v>
      </c>
      <c r="O11" s="101">
        <f>'ordered inc data'!$C$10*100</f>
        <v>68.9193285</v>
      </c>
    </row>
    <row r="12" spans="1:15" ht="12.75">
      <c r="A12" s="27" t="s">
        <v>142</v>
      </c>
      <c r="B12" s="105">
        <f>'orig. data'!B10</f>
        <v>25342</v>
      </c>
      <c r="C12" s="74">
        <f>'orig. data'!H10*100</f>
        <v>64.3704438</v>
      </c>
      <c r="D12" s="108">
        <f>'orig. data'!P10</f>
        <v>26841</v>
      </c>
      <c r="E12" s="75">
        <f>'orig. data'!V10*100</f>
        <v>67.0823753</v>
      </c>
      <c r="G12" s="28" t="s">
        <v>155</v>
      </c>
      <c r="H12" s="105">
        <f>'orig. data'!B26</f>
        <v>63713</v>
      </c>
      <c r="I12" s="80">
        <f>'orig. data'!H26*100</f>
        <v>69.0476191</v>
      </c>
      <c r="J12" s="108">
        <f>'orig. data'!P26</f>
        <v>65524</v>
      </c>
      <c r="K12" s="81">
        <f>'orig. data'!V26*100</f>
        <v>69.4706263</v>
      </c>
      <c r="M12" s="88" t="s">
        <v>292</v>
      </c>
      <c r="N12" s="100">
        <f>'ordered inc data'!$B$12*100</f>
        <v>71.8079991</v>
      </c>
      <c r="O12" s="101">
        <f>'ordered inc data'!$C$12*100</f>
        <v>72.4823869</v>
      </c>
    </row>
    <row r="13" spans="1:15" ht="12.75">
      <c r="A13" s="27" t="s">
        <v>140</v>
      </c>
      <c r="B13" s="105">
        <f>'orig. data'!B11</f>
        <v>32109</v>
      </c>
      <c r="C13" s="74">
        <f>'orig. data'!H11*100</f>
        <v>73.0763103</v>
      </c>
      <c r="D13" s="108">
        <f>'orig. data'!P11</f>
        <v>31118</v>
      </c>
      <c r="E13" s="75">
        <f>'orig. data'!V11*100</f>
        <v>73.7533182</v>
      </c>
      <c r="G13" s="28" t="s">
        <v>158</v>
      </c>
      <c r="H13" s="105">
        <f>'orig. data'!B27</f>
        <v>40942</v>
      </c>
      <c r="I13" s="80">
        <f>'orig. data'!H27*100</f>
        <v>71.0403942</v>
      </c>
      <c r="J13" s="108">
        <f>'orig. data'!P27</f>
        <v>41845</v>
      </c>
      <c r="K13" s="81">
        <f>'orig. data'!V27*100</f>
        <v>69.5203602</v>
      </c>
      <c r="M13" s="88" t="s">
        <v>293</v>
      </c>
      <c r="N13" s="100">
        <f>'ordered inc data'!$B$13*100</f>
        <v>70.86170899999999</v>
      </c>
      <c r="O13" s="101">
        <f>'ordered inc data'!$C$13*100</f>
        <v>69.94382900000001</v>
      </c>
    </row>
    <row r="14" spans="1:15" ht="12.75">
      <c r="A14" s="27" t="s">
        <v>143</v>
      </c>
      <c r="B14" s="105">
        <f>'orig. data'!B12</f>
        <v>734</v>
      </c>
      <c r="C14" s="74">
        <f>'orig. data'!H12*100</f>
        <v>72.81746030000001</v>
      </c>
      <c r="D14" s="108">
        <f>'orig. data'!P12</f>
        <v>671</v>
      </c>
      <c r="E14" s="75">
        <f>'orig. data'!V12*100</f>
        <v>70.1149425</v>
      </c>
      <c r="G14" s="28" t="s">
        <v>159</v>
      </c>
      <c r="H14" s="105">
        <f>'orig. data'!B28</f>
        <v>42461</v>
      </c>
      <c r="I14" s="80">
        <f>'orig. data'!H28*100</f>
        <v>71.3055014</v>
      </c>
      <c r="J14" s="108">
        <f>'orig. data'!P28</f>
        <v>41450</v>
      </c>
      <c r="K14" s="81">
        <f>'orig. data'!V28*100</f>
        <v>70.8813571</v>
      </c>
      <c r="M14" s="88" t="s">
        <v>294</v>
      </c>
      <c r="N14" s="100">
        <f>'ordered inc data'!$B$14*100</f>
        <v>70.43025779999999</v>
      </c>
      <c r="O14" s="101">
        <f>'ordered inc data'!$C$14*100</f>
        <v>69.7952966</v>
      </c>
    </row>
    <row r="15" spans="1:15" ht="12.75">
      <c r="A15" s="27" t="s">
        <v>144</v>
      </c>
      <c r="B15" s="105">
        <f>'orig. data'!B13</f>
        <v>16246</v>
      </c>
      <c r="C15" s="74">
        <f>'orig. data'!H13*100</f>
        <v>64.38394170000001</v>
      </c>
      <c r="D15" s="108">
        <f>'orig. data'!P13</f>
        <v>16007</v>
      </c>
      <c r="E15" s="75">
        <f>'orig. data'!V13*100</f>
        <v>65.6535827</v>
      </c>
      <c r="G15" s="28" t="s">
        <v>160</v>
      </c>
      <c r="H15" s="105">
        <f>'orig. data'!B29</f>
        <v>21989</v>
      </c>
      <c r="I15" s="80">
        <f>'orig. data'!H29*100</f>
        <v>70.4346712</v>
      </c>
      <c r="J15" s="108">
        <f>'orig. data'!P29</f>
        <v>21483</v>
      </c>
      <c r="K15" s="81">
        <f>'orig. data'!V29*100</f>
        <v>68.3236332</v>
      </c>
      <c r="M15" s="88" t="s">
        <v>295</v>
      </c>
      <c r="N15" s="100">
        <f>'ordered inc data'!$B$15*100</f>
        <v>69.676499</v>
      </c>
      <c r="O15" s="101">
        <f>'ordered inc data'!$C$15*100</f>
        <v>69.0813828</v>
      </c>
    </row>
    <row r="16" spans="1:15" ht="13.5" thickBot="1">
      <c r="A16" s="27" t="s">
        <v>145</v>
      </c>
      <c r="B16" s="105">
        <f>'orig. data'!B14</f>
        <v>24614</v>
      </c>
      <c r="C16" s="74">
        <f>'orig. data'!H14*100</f>
        <v>54.635857099999996</v>
      </c>
      <c r="D16" s="108">
        <f>'orig. data'!P14</f>
        <v>26306</v>
      </c>
      <c r="E16" s="75">
        <f>'orig. data'!V14*100</f>
        <v>56.980094</v>
      </c>
      <c r="G16" s="28" t="s">
        <v>161</v>
      </c>
      <c r="H16" s="105">
        <f>'orig. data'!B30</f>
        <v>49664</v>
      </c>
      <c r="I16" s="80">
        <f>'orig. data'!H30*100</f>
        <v>68.7809877</v>
      </c>
      <c r="J16" s="108">
        <f>'orig. data'!P30</f>
        <v>49966</v>
      </c>
      <c r="K16" s="81">
        <f>'orig. data'!V30*100</f>
        <v>69.3096226</v>
      </c>
      <c r="M16" s="89" t="s">
        <v>296</v>
      </c>
      <c r="N16" s="102">
        <f>'ordered inc data'!$B$16*100</f>
        <v>68.4575771</v>
      </c>
      <c r="O16" s="103">
        <f>'ordered inc data'!$C$16*100</f>
        <v>67.76774370000001</v>
      </c>
    </row>
    <row r="17" spans="1:15" ht="12.75">
      <c r="A17" s="29"/>
      <c r="B17" s="106"/>
      <c r="C17" s="76"/>
      <c r="D17" s="109"/>
      <c r="E17" s="77"/>
      <c r="G17" s="28" t="s">
        <v>162</v>
      </c>
      <c r="H17" s="111">
        <f>'orig. data'!B31</f>
        <v>29518</v>
      </c>
      <c r="I17" s="80">
        <f>'orig. data'!H31*100</f>
        <v>72.6507507</v>
      </c>
      <c r="J17" s="108">
        <f>'orig. data'!P31</f>
        <v>29955</v>
      </c>
      <c r="K17" s="81">
        <f>'orig. data'!V31*100</f>
        <v>71.0137025</v>
      </c>
      <c r="M17" s="90" t="s">
        <v>342</v>
      </c>
      <c r="N17" s="91"/>
      <c r="O17" s="92">
        <f>'ordered inc data'!$B$18</f>
        <v>0.001194608</v>
      </c>
    </row>
    <row r="18" spans="1:15" ht="12.75">
      <c r="A18" s="27" t="s">
        <v>278</v>
      </c>
      <c r="B18" s="105">
        <f>'orig. data'!B15</f>
        <v>146628</v>
      </c>
      <c r="C18" s="74">
        <f>'orig. data'!H15*100</f>
        <v>65.8097179</v>
      </c>
      <c r="D18" s="108">
        <f>'orig. data'!P15</f>
        <v>151880</v>
      </c>
      <c r="E18" s="75">
        <f>'orig. data'!V15*100</f>
        <v>66.02157829999999</v>
      </c>
      <c r="G18" s="30"/>
      <c r="H18" s="106"/>
      <c r="I18" s="82"/>
      <c r="J18" s="109"/>
      <c r="K18" s="83"/>
      <c r="M18" s="90" t="s">
        <v>343</v>
      </c>
      <c r="N18" s="91"/>
      <c r="O18" s="92">
        <f>'ordered inc data'!$B$19</f>
        <v>0.012330739</v>
      </c>
    </row>
    <row r="19" spans="1:15" ht="13.5" thickBot="1">
      <c r="A19" s="27" t="s">
        <v>150</v>
      </c>
      <c r="B19" s="105">
        <f>'orig. data'!B16</f>
        <v>109433</v>
      </c>
      <c r="C19" s="74">
        <f>'orig. data'!H16*100</f>
        <v>69.1511008</v>
      </c>
      <c r="D19" s="108">
        <f>'orig. data'!P16</f>
        <v>111453</v>
      </c>
      <c r="E19" s="75">
        <f>'orig. data'!V16*100</f>
        <v>70.08741040000001</v>
      </c>
      <c r="G19" s="31" t="s">
        <v>147</v>
      </c>
      <c r="H19" s="107">
        <f>'orig. data'!B8</f>
        <v>453430</v>
      </c>
      <c r="I19" s="84">
        <f>'orig. data'!H8*100</f>
        <v>69.86476350000001</v>
      </c>
      <c r="J19" s="110">
        <f>'orig. data'!P8</f>
        <v>459919</v>
      </c>
      <c r="K19" s="85">
        <f>'orig. data'!V8*100</f>
        <v>69.4196402</v>
      </c>
      <c r="M19" s="93" t="s">
        <v>297</v>
      </c>
      <c r="N19" s="94"/>
      <c r="O19" s="92">
        <f>'ordered inc data'!$B$20</f>
        <v>0.592731211</v>
      </c>
    </row>
    <row r="20" spans="1:15" ht="12.75">
      <c r="A20" s="27" t="s">
        <v>146</v>
      </c>
      <c r="B20" s="105">
        <f>'orig. data'!B17</f>
        <v>41594</v>
      </c>
      <c r="C20" s="74">
        <f>'orig. data'!H17*100</f>
        <v>58.3431521</v>
      </c>
      <c r="D20" s="108">
        <f>'orig. data'!P17</f>
        <v>42984</v>
      </c>
      <c r="E20" s="75">
        <f>'orig. data'!V17*100</f>
        <v>60.1132788</v>
      </c>
      <c r="G20" s="72" t="s">
        <v>149</v>
      </c>
      <c r="H20" s="72"/>
      <c r="I20" s="73"/>
      <c r="J20" s="72"/>
      <c r="K20" s="72"/>
      <c r="M20" s="90" t="s">
        <v>344</v>
      </c>
      <c r="N20" s="94"/>
      <c r="O20" s="92">
        <f>'ordered inc data'!$B$22</f>
        <v>0.000465843</v>
      </c>
    </row>
    <row r="21" spans="1:15" ht="12.75">
      <c r="A21" s="29"/>
      <c r="B21" s="106"/>
      <c r="C21" s="76"/>
      <c r="D21" s="109"/>
      <c r="E21" s="77"/>
      <c r="G21" s="121" t="s">
        <v>277</v>
      </c>
      <c r="H21" s="121"/>
      <c r="I21" s="121"/>
      <c r="J21" s="121"/>
      <c r="K21" s="121"/>
      <c r="M21" s="90" t="s">
        <v>345</v>
      </c>
      <c r="N21" s="94"/>
      <c r="O21" s="92">
        <f>'ordered inc data'!$B$23</f>
        <v>4.09E-06</v>
      </c>
    </row>
    <row r="22" spans="1:15" ht="13.5" thickBot="1">
      <c r="A22" s="31" t="s">
        <v>148</v>
      </c>
      <c r="B22" s="107">
        <f>'orig. data'!B18</f>
        <v>787034</v>
      </c>
      <c r="C22" s="78">
        <f>'orig. data'!H18*100</f>
        <v>68.3252105</v>
      </c>
      <c r="D22" s="110">
        <f>'orig. data'!P18</f>
        <v>804438</v>
      </c>
      <c r="E22" s="79">
        <f>'orig. data'!V18*100</f>
        <v>68.4491769</v>
      </c>
      <c r="M22" s="93" t="s">
        <v>298</v>
      </c>
      <c r="N22" s="94"/>
      <c r="O22" s="92">
        <f>'ordered inc data'!$B$24</f>
        <v>0.446029444</v>
      </c>
    </row>
    <row r="23" spans="1:15" ht="12.75">
      <c r="A23" s="72" t="s">
        <v>149</v>
      </c>
      <c r="C23" s="32"/>
      <c r="M23" s="23" t="s">
        <v>149</v>
      </c>
      <c r="N23" s="95"/>
      <c r="O23" s="95"/>
    </row>
    <row r="24" spans="1:15" ht="12.75">
      <c r="A24" s="23" t="s">
        <v>277</v>
      </c>
      <c r="B24" s="23"/>
      <c r="C24" s="23"/>
      <c r="D24" s="23"/>
      <c r="E24" s="23"/>
      <c r="M24" s="23" t="s">
        <v>277</v>
      </c>
      <c r="N24" s="96"/>
      <c r="O24" s="96"/>
    </row>
  </sheetData>
  <sheetProtection/>
  <mergeCells count="9">
    <mergeCell ref="A2:A5"/>
    <mergeCell ref="G2:G5"/>
    <mergeCell ref="N2:O4"/>
    <mergeCell ref="G21:K21"/>
    <mergeCell ref="B5:C5"/>
    <mergeCell ref="D5:E5"/>
    <mergeCell ref="M2:M5"/>
    <mergeCell ref="H5:I5"/>
    <mergeCell ref="J5:K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22" sqref="J22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0" customWidth="1"/>
    <col min="11" max="14" width="9.140625" style="2" customWidth="1"/>
    <col min="15" max="15" width="2.8515625" style="9" customWidth="1"/>
    <col min="16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20" ht="12.75">
      <c r="A1" s="44" t="s">
        <v>270</v>
      </c>
      <c r="B1" s="4" t="s">
        <v>219</v>
      </c>
      <c r="C1" s="127" t="s">
        <v>129</v>
      </c>
      <c r="D1" s="127"/>
      <c r="E1" s="127"/>
      <c r="F1" s="127" t="s">
        <v>132</v>
      </c>
      <c r="G1" s="127"/>
      <c r="H1" s="5" t="s">
        <v>119</v>
      </c>
      <c r="I1" s="3" t="s">
        <v>121</v>
      </c>
      <c r="J1" s="3" t="s">
        <v>122</v>
      </c>
      <c r="K1" s="5" t="s">
        <v>120</v>
      </c>
      <c r="L1" s="5" t="s">
        <v>123</v>
      </c>
      <c r="M1" s="5" t="s">
        <v>124</v>
      </c>
      <c r="N1" s="5" t="s">
        <v>125</v>
      </c>
      <c r="O1" s="6"/>
      <c r="P1" s="5" t="s">
        <v>126</v>
      </c>
      <c r="Q1" s="5" t="s">
        <v>127</v>
      </c>
      <c r="R1" s="5" t="s">
        <v>128</v>
      </c>
      <c r="S1" s="6"/>
      <c r="T1" s="5" t="s">
        <v>133</v>
      </c>
    </row>
    <row r="2" spans="2:20" ht="12.75">
      <c r="B2" s="4"/>
      <c r="C2" s="12"/>
      <c r="D2" s="12"/>
      <c r="E2" s="12"/>
      <c r="F2" s="13"/>
      <c r="G2" s="13"/>
      <c r="H2" s="5"/>
      <c r="I2" s="128" t="s">
        <v>281</v>
      </c>
      <c r="J2" s="128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7" ht="12.75">
      <c r="A3" s="4" t="s">
        <v>0</v>
      </c>
      <c r="B3" s="4"/>
      <c r="C3" s="12">
        <v>1</v>
      </c>
      <c r="D3" s="12">
        <v>2</v>
      </c>
      <c r="E3" s="12" t="s">
        <v>131</v>
      </c>
      <c r="F3" s="12" t="s">
        <v>247</v>
      </c>
      <c r="G3" s="12" t="s">
        <v>248</v>
      </c>
      <c r="H3" s="2" t="s">
        <v>279</v>
      </c>
      <c r="I3" s="4" t="s">
        <v>272</v>
      </c>
      <c r="J3" s="4" t="s">
        <v>273</v>
      </c>
      <c r="K3" s="2" t="s">
        <v>280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(1,2)</v>
      </c>
      <c r="B4" t="s">
        <v>137</v>
      </c>
      <c r="C4">
        <f>'orig. data'!AH4</f>
        <v>1</v>
      </c>
      <c r="D4">
        <f>'orig. data'!AI4</f>
        <v>2</v>
      </c>
      <c r="E4">
        <f ca="1">IF(CELL("contents",F4)="s","s",IF(CELL("contents",G4)="s","s",IF(CELL("contents",'orig. data'!AJ4)="t","t","")))</f>
      </c>
      <c r="F4" t="str">
        <f>'orig. data'!AK4</f>
        <v> </v>
      </c>
      <c r="G4" t="str">
        <f>'orig. data'!AL4</f>
        <v> </v>
      </c>
      <c r="H4" s="21">
        <f aca="true" t="shared" si="0" ref="H4:H14">I$19</f>
        <v>0.683252105</v>
      </c>
      <c r="I4" s="3">
        <f>'orig. data'!D4</f>
        <v>0.653654927</v>
      </c>
      <c r="J4" s="3">
        <f>'orig. data'!R4</f>
        <v>0.654659663</v>
      </c>
      <c r="K4" s="21">
        <f aca="true" t="shared" si="1" ref="K4:K14">J$19</f>
        <v>0.682865967</v>
      </c>
      <c r="L4" s="5">
        <f>'orig. data'!B4</f>
        <v>34316</v>
      </c>
      <c r="M4" s="5">
        <f>'orig. data'!C4</f>
        <v>54427</v>
      </c>
      <c r="N4" s="11">
        <f>'orig. data'!G4</f>
        <v>0.000192314</v>
      </c>
      <c r="O4" s="7"/>
      <c r="P4" s="5">
        <f>'orig. data'!P4</f>
        <v>38192</v>
      </c>
      <c r="Q4" s="5">
        <f>'orig. data'!Q4</f>
        <v>60368</v>
      </c>
      <c r="R4" s="11">
        <f>'orig. data'!U4</f>
        <v>0.000320941</v>
      </c>
      <c r="S4" s="7"/>
      <c r="T4" s="11">
        <f>'orig. data'!AD4</f>
        <v>0.906891253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(1,2)</v>
      </c>
      <c r="B5" t="s">
        <v>138</v>
      </c>
      <c r="C5">
        <f>'orig. data'!AH5</f>
        <v>1</v>
      </c>
      <c r="D5">
        <f>'orig. data'!AI5</f>
        <v>2</v>
      </c>
      <c r="E5">
        <f ca="1">IF(CELL("contents",F5)="s","s",IF(CELL("contents",G5)="s","s",IF(CELL("contents",'orig. data'!AJ5)="t","t","")))</f>
      </c>
      <c r="F5" t="str">
        <f>'orig. data'!AK5</f>
        <v> </v>
      </c>
      <c r="G5" t="str">
        <f>'orig. data'!AL5</f>
        <v> </v>
      </c>
      <c r="H5" s="21">
        <f t="shared" si="0"/>
        <v>0.683252105</v>
      </c>
      <c r="I5" s="3">
        <f>'orig. data'!D5</f>
        <v>0.656585253</v>
      </c>
      <c r="J5" s="3">
        <f>'orig. data'!R5</f>
        <v>0.651698803</v>
      </c>
      <c r="K5" s="21">
        <f t="shared" si="1"/>
        <v>0.682865967</v>
      </c>
      <c r="L5" s="5">
        <f>'orig. data'!B5</f>
        <v>62643</v>
      </c>
      <c r="M5" s="5">
        <f>'orig. data'!C5</f>
        <v>96835</v>
      </c>
      <c r="N5" s="11">
        <f>'orig. data'!G5</f>
        <v>0.000358401</v>
      </c>
      <c r="O5" s="8"/>
      <c r="P5" s="5">
        <f>'orig. data'!P5</f>
        <v>65253</v>
      </c>
      <c r="Q5" s="5">
        <f>'orig. data'!Q5</f>
        <v>101163</v>
      </c>
      <c r="R5" s="11">
        <f>'orig. data'!U5</f>
        <v>2.60124E-05</v>
      </c>
      <c r="S5" s="8"/>
      <c r="T5" s="11">
        <f>'orig. data'!AD5</f>
        <v>0.530822127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139</v>
      </c>
      <c r="C6" t="str">
        <f>'orig. data'!AH6</f>
        <v> </v>
      </c>
      <c r="D6" t="str">
        <f>'orig. data'!AI6</f>
        <v> </v>
      </c>
      <c r="E6">
        <f ca="1">IF(CELL("contents",F6)="s","s",IF(CELL("contents",G6)="s","s",IF(CELL("contents",'orig. data'!AJ6)="t","t","")))</f>
      </c>
      <c r="F6" t="str">
        <f>'orig. data'!AK6</f>
        <v> </v>
      </c>
      <c r="G6" t="str">
        <f>'orig. data'!AL6</f>
        <v> </v>
      </c>
      <c r="H6" s="21">
        <f t="shared" si="0"/>
        <v>0.683252105</v>
      </c>
      <c r="I6" s="3">
        <f>'orig. data'!D6</f>
        <v>0.679066206</v>
      </c>
      <c r="J6" s="3">
        <f>'orig. data'!R6</f>
        <v>0.688358871</v>
      </c>
      <c r="K6" s="21">
        <f t="shared" si="1"/>
        <v>0.682865967</v>
      </c>
      <c r="L6" s="5">
        <f>'orig. data'!B6</f>
        <v>49669</v>
      </c>
      <c r="M6" s="5">
        <f>'orig. data'!C6</f>
        <v>71544</v>
      </c>
      <c r="N6" s="11">
        <f>'orig. data'!G6</f>
        <v>0.585757244</v>
      </c>
      <c r="O6" s="8"/>
      <c r="P6" s="5">
        <f>'orig. data'!P6</f>
        <v>48435</v>
      </c>
      <c r="Q6" s="5">
        <f>'orig. data'!Q6</f>
        <v>68515</v>
      </c>
      <c r="R6" s="11">
        <f>'orig. data'!U6</f>
        <v>0.478321586</v>
      </c>
      <c r="S6" s="8"/>
      <c r="T6" s="11">
        <f>'orig. data'!AD6</f>
        <v>0.265797032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(1,2)</v>
      </c>
      <c r="B7" t="s">
        <v>107</v>
      </c>
      <c r="C7">
        <f>'orig. data'!AH7</f>
        <v>1</v>
      </c>
      <c r="D7">
        <f>'orig. data'!AI7</f>
        <v>2</v>
      </c>
      <c r="E7">
        <f ca="1">IF(CELL("contents",F7)="s","s",IF(CELL("contents",G7)="s","s",IF(CELL("contents",'orig. data'!AJ7)="t","t","")))</f>
      </c>
      <c r="F7" t="str">
        <f>'orig. data'!AK7</f>
        <v> </v>
      </c>
      <c r="G7" t="str">
        <f>'orig. data'!AL7</f>
        <v> </v>
      </c>
      <c r="H7" s="21">
        <f t="shared" si="0"/>
        <v>0.683252105</v>
      </c>
      <c r="I7" s="3">
        <f>'orig. data'!D7</f>
        <v>0.715383058</v>
      </c>
      <c r="J7" s="3">
        <f>'orig. data'!R7</f>
        <v>0.729575331</v>
      </c>
      <c r="K7" s="21">
        <f t="shared" si="1"/>
        <v>0.682865967</v>
      </c>
      <c r="L7" s="5">
        <f>'orig. data'!B7</f>
        <v>33912</v>
      </c>
      <c r="M7" s="5">
        <f>'orig. data'!C7</f>
        <v>47337</v>
      </c>
      <c r="N7" s="11">
        <f>'orig. data'!G7</f>
        <v>9.95884E-05</v>
      </c>
      <c r="O7" s="8"/>
      <c r="P7" s="5">
        <f>'orig. data'!P7</f>
        <v>36147</v>
      </c>
      <c r="Q7" s="5">
        <f>'orig. data'!Q7</f>
        <v>49225</v>
      </c>
      <c r="R7" s="11">
        <f>'orig. data'!U7</f>
        <v>1.54E-08</v>
      </c>
      <c r="S7" s="8"/>
      <c r="T7" s="11">
        <f>'orig. data'!AD7</f>
        <v>0.13229776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</v>
      </c>
      <c r="B8" t="s">
        <v>147</v>
      </c>
      <c r="C8" t="str">
        <f>'orig. data'!AH8</f>
        <v> </v>
      </c>
      <c r="D8" t="str">
        <f>'orig. data'!AI8</f>
        <v> </v>
      </c>
      <c r="E8">
        <f ca="1">IF(CELL("contents",F8)="s","s",IF(CELL("contents",G8)="s","s",IF(CELL("contents",'orig. data'!AJ8)="t","t","")))</f>
      </c>
      <c r="F8" t="str">
        <f>'orig. data'!AK8</f>
        <v> </v>
      </c>
      <c r="G8" t="str">
        <f>'orig. data'!AL8</f>
        <v> </v>
      </c>
      <c r="H8" s="21">
        <f t="shared" si="0"/>
        <v>0.683252105</v>
      </c>
      <c r="I8" s="3">
        <f>'orig. data'!D8</f>
        <v>0.697242223</v>
      </c>
      <c r="J8" s="3">
        <f>'orig. data'!R8</f>
        <v>0.688896265</v>
      </c>
      <c r="K8" s="21">
        <f t="shared" si="1"/>
        <v>0.682865967</v>
      </c>
      <c r="L8" s="5">
        <f>'orig. data'!B8</f>
        <v>453430</v>
      </c>
      <c r="M8" s="5">
        <f>'orig. data'!C8</f>
        <v>649011</v>
      </c>
      <c r="N8" s="11">
        <f>'orig. data'!G8</f>
        <v>0.07073169</v>
      </c>
      <c r="O8" s="8"/>
      <c r="P8" s="5">
        <f>'orig. data'!P8</f>
        <v>459919</v>
      </c>
      <c r="Q8" s="5">
        <f>'orig. data'!Q8</f>
        <v>662520</v>
      </c>
      <c r="R8" s="11">
        <f>'orig. data'!U8</f>
        <v>0.421568649</v>
      </c>
      <c r="S8" s="8"/>
      <c r="T8" s="11">
        <f>'orig. data'!AD8</f>
        <v>0.286489033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141</v>
      </c>
      <c r="C9" t="str">
        <f>'orig. data'!AH9</f>
        <v> </v>
      </c>
      <c r="D9" t="str">
        <f>'orig. data'!AI9</f>
        <v> </v>
      </c>
      <c r="E9">
        <f ca="1">IF(CELL("contents",F9)="s","s",IF(CELL("contents",G9)="s","s",IF(CELL("contents",'orig. data'!AJ9)="t","t","")))</f>
      </c>
      <c r="F9" t="str">
        <f>'orig. data'!AK9</f>
        <v> </v>
      </c>
      <c r="G9" t="str">
        <f>'orig. data'!AL9</f>
        <v> </v>
      </c>
      <c r="H9" s="21">
        <f t="shared" si="0"/>
        <v>0.683252105</v>
      </c>
      <c r="I9" s="3">
        <f>'orig. data'!D9</f>
        <v>0.69779147</v>
      </c>
      <c r="J9" s="3">
        <f>'orig. data'!R9</f>
        <v>0.694556988</v>
      </c>
      <c r="K9" s="21">
        <f t="shared" si="1"/>
        <v>0.682865967</v>
      </c>
      <c r="L9" s="5">
        <f>'orig. data'!B9</f>
        <v>51982</v>
      </c>
      <c r="M9" s="5">
        <f>'orig. data'!C9</f>
        <v>74944</v>
      </c>
      <c r="N9" s="11">
        <f>'orig. data'!G9</f>
        <v>0.063513295</v>
      </c>
      <c r="O9" s="8"/>
      <c r="P9" s="5">
        <f>'orig. data'!P9</f>
        <v>53494</v>
      </c>
      <c r="Q9" s="5">
        <f>'orig. data'!Q9</f>
        <v>76816</v>
      </c>
      <c r="R9" s="11">
        <f>'orig. data'!U9</f>
        <v>0.133380106</v>
      </c>
      <c r="S9" s="8"/>
      <c r="T9" s="11">
        <f>'orig. data'!AD9</f>
        <v>0.705229728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(1)</v>
      </c>
      <c r="B10" t="s">
        <v>142</v>
      </c>
      <c r="C10">
        <f>'orig. data'!AH10</f>
        <v>1</v>
      </c>
      <c r="D10" t="str">
        <f>'orig. data'!AI10</f>
        <v> </v>
      </c>
      <c r="E10">
        <f ca="1">IF(CELL("contents",F10)="s","s",IF(CELL("contents",G10)="s","s",IF(CELL("contents",'orig. data'!AJ10)="t","t","")))</f>
      </c>
      <c r="F10" t="str">
        <f>'orig. data'!AK10</f>
        <v> </v>
      </c>
      <c r="G10" t="str">
        <f>'orig. data'!AL10</f>
        <v> </v>
      </c>
      <c r="H10" s="21">
        <f t="shared" si="0"/>
        <v>0.683252105</v>
      </c>
      <c r="I10" s="3">
        <f>'orig. data'!D10</f>
        <v>0.654075454</v>
      </c>
      <c r="J10" s="3">
        <f>'orig. data'!R10</f>
        <v>0.671991884</v>
      </c>
      <c r="K10" s="21">
        <f t="shared" si="1"/>
        <v>0.682865967</v>
      </c>
      <c r="L10" s="5">
        <f>'orig. data'!B10</f>
        <v>25342</v>
      </c>
      <c r="M10" s="5">
        <f>'orig. data'!C10</f>
        <v>39369</v>
      </c>
      <c r="N10" s="11">
        <f>'orig. data'!G10</f>
        <v>0.000392449</v>
      </c>
      <c r="P10" s="5">
        <f>'orig. data'!P10</f>
        <v>26841</v>
      </c>
      <c r="Q10" s="5">
        <f>'orig. data'!Q10</f>
        <v>40012</v>
      </c>
      <c r="R10" s="11">
        <f>'orig. data'!U10</f>
        <v>0.18820809</v>
      </c>
      <c r="T10" s="11">
        <f>'orig. data'!AD10</f>
        <v>0.052522781</v>
      </c>
    </row>
    <row r="11" spans="1:27" ht="12.75">
      <c r="A11" s="2" t="str">
        <f ca="1" t="shared" si="2"/>
        <v>Parkland (1,2)</v>
      </c>
      <c r="B11" t="s">
        <v>140</v>
      </c>
      <c r="C11">
        <f>'orig. data'!AH11</f>
        <v>1</v>
      </c>
      <c r="D11">
        <f>'orig. data'!AI11</f>
        <v>2</v>
      </c>
      <c r="E11">
        <f ca="1">IF(CELL("contents",F11)="s","s",IF(CELL("contents",G11)="s","s",IF(CELL("contents",'orig. data'!AJ11)="t","t","")))</f>
      </c>
      <c r="F11" t="str">
        <f>'orig. data'!AK11</f>
        <v> </v>
      </c>
      <c r="G11" t="str">
        <f>'orig. data'!AL11</f>
        <v> </v>
      </c>
      <c r="H11" s="21">
        <f t="shared" si="0"/>
        <v>0.683252105</v>
      </c>
      <c r="I11" s="3">
        <f>'orig. data'!D11</f>
        <v>0.714340576</v>
      </c>
      <c r="J11" s="3">
        <f>'orig. data'!R11</f>
        <v>0.720632698</v>
      </c>
      <c r="K11" s="21">
        <f t="shared" si="1"/>
        <v>0.682865967</v>
      </c>
      <c r="L11" s="5">
        <f>'orig. data'!B11</f>
        <v>32109</v>
      </c>
      <c r="M11" s="5">
        <f>'orig. data'!C11</f>
        <v>43939</v>
      </c>
      <c r="N11" s="11">
        <f>'orig. data'!G11</f>
        <v>0.000160275</v>
      </c>
      <c r="O11" s="8"/>
      <c r="P11" s="5">
        <f>'orig. data'!P11</f>
        <v>31118</v>
      </c>
      <c r="Q11" s="5">
        <f>'orig. data'!Q11</f>
        <v>42192</v>
      </c>
      <c r="R11" s="11">
        <f>'orig. data'!U11</f>
        <v>5.26E-06</v>
      </c>
      <c r="S11" s="8"/>
      <c r="T11" s="11">
        <f>'orig. data'!AD11</f>
        <v>0.504865101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(1)</v>
      </c>
      <c r="B12" t="s">
        <v>143</v>
      </c>
      <c r="C12">
        <f>'orig. data'!AH12</f>
        <v>1</v>
      </c>
      <c r="D12" t="str">
        <f>'orig. data'!AI12</f>
        <v> </v>
      </c>
      <c r="E12">
        <f ca="1">IF(CELL("contents",F12)="s","s",IF(CELL("contents",G12)="s","s",IF(CELL("contents",'orig. data'!AJ12)="t","t","")))</f>
      </c>
      <c r="F12" t="str">
        <f>'orig. data'!AK12</f>
        <v> </v>
      </c>
      <c r="G12" t="str">
        <f>'orig. data'!AL12</f>
        <v> </v>
      </c>
      <c r="H12" s="21">
        <f t="shared" si="0"/>
        <v>0.683252105</v>
      </c>
      <c r="I12" s="3">
        <f>'orig. data'!D12</f>
        <v>0.762537264</v>
      </c>
      <c r="J12" s="3">
        <f>'orig. data'!R12</f>
        <v>0.728349606</v>
      </c>
      <c r="K12" s="21">
        <f t="shared" si="1"/>
        <v>0.682865967</v>
      </c>
      <c r="L12" s="5">
        <f>'orig. data'!B12</f>
        <v>734</v>
      </c>
      <c r="M12" s="5">
        <f>'orig. data'!C12</f>
        <v>1008</v>
      </c>
      <c r="N12" s="11">
        <f>'orig. data'!G12</f>
        <v>0.00453567</v>
      </c>
      <c r="O12" s="8"/>
      <c r="P12" s="5">
        <f>'orig. data'!P12</f>
        <v>671</v>
      </c>
      <c r="Q12" s="5">
        <f>'orig. data'!Q12</f>
        <v>957</v>
      </c>
      <c r="R12" s="11">
        <f>'orig. data'!U12</f>
        <v>0.109655223</v>
      </c>
      <c r="S12" s="8"/>
      <c r="T12" s="11">
        <f>'orig. data'!AD12</f>
        <v>0.403385705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144</v>
      </c>
      <c r="C13" t="str">
        <f>'orig. data'!AH13</f>
        <v> </v>
      </c>
      <c r="D13" t="str">
        <f>'orig. data'!AI13</f>
        <v> </v>
      </c>
      <c r="E13">
        <f ca="1">IF(CELL("contents",F13)="s","s",IF(CELL("contents",G13)="s","s",IF(CELL("contents",'orig. data'!AJ13)="t","t","")))</f>
      </c>
      <c r="F13" t="str">
        <f>'orig. data'!AK13</f>
        <v> </v>
      </c>
      <c r="G13" t="str">
        <f>'orig. data'!AL13</f>
        <v> </v>
      </c>
      <c r="H13" s="21">
        <f t="shared" si="0"/>
        <v>0.683252105</v>
      </c>
      <c r="I13" s="3">
        <f>'orig. data'!D13</f>
        <v>0.668841253</v>
      </c>
      <c r="J13" s="3">
        <f>'orig. data'!R13</f>
        <v>0.676868119</v>
      </c>
      <c r="K13" s="21">
        <f t="shared" si="1"/>
        <v>0.682865967</v>
      </c>
      <c r="L13" s="5">
        <f>'orig. data'!B13</f>
        <v>16246</v>
      </c>
      <c r="M13" s="5">
        <f>'orig. data'!C13</f>
        <v>25233</v>
      </c>
      <c r="N13" s="11">
        <f>'orig. data'!G13</f>
        <v>0.110296834</v>
      </c>
      <c r="O13" s="8"/>
      <c r="P13" s="5">
        <f>'orig. data'!P13</f>
        <v>16007</v>
      </c>
      <c r="Q13" s="5">
        <f>'orig. data'!Q13</f>
        <v>24381</v>
      </c>
      <c r="R13" s="11">
        <f>'orig. data'!U13</f>
        <v>0.508874871</v>
      </c>
      <c r="S13" s="8"/>
      <c r="T13" s="11">
        <f>'orig. data'!AD13</f>
        <v>0.450581927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(1,2,t)</v>
      </c>
      <c r="B14" t="s">
        <v>145</v>
      </c>
      <c r="C14">
        <f>'orig. data'!AH14</f>
        <v>1</v>
      </c>
      <c r="D14">
        <f>'orig. data'!AI14</f>
        <v>2</v>
      </c>
      <c r="E14" t="str">
        <f ca="1">IF(CELL("contents",F14)="s","s",IF(CELL("contents",G14)="s","s",IF(CELL("contents",'orig. data'!AJ14)="t","t","")))</f>
        <v>t</v>
      </c>
      <c r="F14" t="str">
        <f>'orig. data'!AK14</f>
        <v> </v>
      </c>
      <c r="G14" t="str">
        <f>'orig. data'!AL14</f>
        <v> </v>
      </c>
      <c r="H14" s="21">
        <f t="shared" si="0"/>
        <v>0.683252105</v>
      </c>
      <c r="I14" s="3">
        <f>'orig. data'!D14</f>
        <v>0.604301131</v>
      </c>
      <c r="J14" s="3">
        <f>'orig. data'!R14</f>
        <v>0.635765338</v>
      </c>
      <c r="K14" s="21">
        <f t="shared" si="1"/>
        <v>0.682865967</v>
      </c>
      <c r="L14" s="5">
        <f>'orig. data'!B14</f>
        <v>24614</v>
      </c>
      <c r="M14" s="5">
        <f>'orig. data'!C14</f>
        <v>45051</v>
      </c>
      <c r="N14" s="11">
        <f>'orig. data'!G14</f>
        <v>1.39E-21</v>
      </c>
      <c r="O14" s="8"/>
      <c r="P14" s="5">
        <f>'orig. data'!P14</f>
        <v>26306</v>
      </c>
      <c r="Q14" s="5">
        <f>'orig. data'!Q14</f>
        <v>46167</v>
      </c>
      <c r="R14" s="11">
        <f>'orig. data'!U14</f>
        <v>1.93E-08</v>
      </c>
      <c r="S14" s="8"/>
      <c r="T14" s="11">
        <f>'orig. data'!AD14</f>
        <v>0.000623834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1"/>
      <c r="I15" s="3"/>
      <c r="J15" s="3"/>
      <c r="K15" s="21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(1)</v>
      </c>
      <c r="B16" t="s">
        <v>278</v>
      </c>
      <c r="C16">
        <f>'orig. data'!AH15</f>
        <v>1</v>
      </c>
      <c r="D16" t="str">
        <f>'orig. data'!AI15</f>
        <v> </v>
      </c>
      <c r="E16">
        <f ca="1">IF(CELL("contents",F16)="s","s",IF(CELL("contents",G16)="s","s",IF(CELL("contents",'orig. data'!AJ15)="t","t","")))</f>
      </c>
      <c r="F16" t="str">
        <f>'orig. data'!AK15</f>
        <v> </v>
      </c>
      <c r="G16" t="str">
        <f>'orig. data'!AL15</f>
        <v> </v>
      </c>
      <c r="H16" s="21">
        <f>I$19</f>
        <v>0.683252105</v>
      </c>
      <c r="I16" s="3">
        <f>'orig. data'!D15</f>
        <v>0.662411192</v>
      </c>
      <c r="J16" s="3">
        <f>'orig. data'!R15</f>
        <v>0.663224625</v>
      </c>
      <c r="K16" s="21">
        <f>J$19</f>
        <v>0.682865967</v>
      </c>
      <c r="L16" s="5">
        <f>'orig. data'!B15</f>
        <v>146628</v>
      </c>
      <c r="M16" s="5">
        <f>'orig. data'!C15</f>
        <v>222806</v>
      </c>
      <c r="N16" s="11">
        <f>'orig. data'!G15</f>
        <v>0.006936004</v>
      </c>
      <c r="O16" s="8"/>
      <c r="P16" s="5">
        <f>'orig. data'!P15</f>
        <v>151880</v>
      </c>
      <c r="Q16" s="5">
        <f>'orig. data'!Q15</f>
        <v>230046</v>
      </c>
      <c r="R16" s="11">
        <f>'orig. data'!U15</f>
        <v>0.011384527</v>
      </c>
      <c r="S16" s="8"/>
      <c r="T16" s="11">
        <f>'orig. data'!AD15</f>
        <v>0.917138444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150</v>
      </c>
      <c r="C17" t="str">
        <f>'orig. data'!AH16</f>
        <v> </v>
      </c>
      <c r="D17" t="str">
        <f>'orig. data'!AI16</f>
        <v> </v>
      </c>
      <c r="E17">
        <f ca="1">IF(CELL("contents",F17)="s","s",IF(CELL("contents",G17)="s","s",IF(CELL("contents",'orig. data'!AJ16)="t","t","")))</f>
      </c>
      <c r="F17" t="str">
        <f>'orig. data'!AK16</f>
        <v> </v>
      </c>
      <c r="G17" t="str">
        <f>'orig. data'!AL16</f>
        <v> </v>
      </c>
      <c r="H17" s="21">
        <f>I$19</f>
        <v>0.683252105</v>
      </c>
      <c r="I17" s="3">
        <f>'orig. data'!D16</f>
        <v>0.689691015</v>
      </c>
      <c r="J17" s="3">
        <f>'orig. data'!R16</f>
        <v>0.696526948</v>
      </c>
      <c r="K17" s="21">
        <f>J$19</f>
        <v>0.682865967</v>
      </c>
      <c r="L17" s="5">
        <f>'orig. data'!B16</f>
        <v>109433</v>
      </c>
      <c r="M17" s="5">
        <f>'orig. data'!C16</f>
        <v>158252</v>
      </c>
      <c r="N17" s="11">
        <f>'orig. data'!G16</f>
        <v>0.419697745</v>
      </c>
      <c r="P17" s="5">
        <f>'orig. data'!P16</f>
        <v>111453</v>
      </c>
      <c r="Q17" s="5">
        <f>'orig. data'!Q16</f>
        <v>159020</v>
      </c>
      <c r="R17" s="11">
        <f>'orig. data'!U16</f>
        <v>0.084667466</v>
      </c>
      <c r="T17" s="11">
        <f>'orig. data'!AD16</f>
        <v>0.414496469</v>
      </c>
    </row>
    <row r="18" spans="1:20" ht="12.75">
      <c r="A18" s="2" t="str">
        <f ca="1" t="shared" si="2"/>
        <v>North (1,2,t)</v>
      </c>
      <c r="B18" t="s">
        <v>146</v>
      </c>
      <c r="C18">
        <f>'orig. data'!AH17</f>
        <v>1</v>
      </c>
      <c r="D18">
        <f>'orig. data'!AI17</f>
        <v>2</v>
      </c>
      <c r="E18" t="str">
        <f ca="1">IF(CELL("contents",F18)="s","s",IF(CELL("contents",G18)="s","s",IF(CELL("contents",'orig. data'!AJ17)="t","t","")))</f>
        <v>t</v>
      </c>
      <c r="F18" t="str">
        <f>'orig. data'!AK17</f>
        <v> </v>
      </c>
      <c r="G18" t="str">
        <f>'orig. data'!AL17</f>
        <v> </v>
      </c>
      <c r="H18" s="21">
        <f>I$19</f>
        <v>0.683252105</v>
      </c>
      <c r="I18" s="3">
        <f>'orig. data'!D17</f>
        <v>0.630812653</v>
      </c>
      <c r="J18" s="3">
        <f>'orig. data'!R17</f>
        <v>0.652203039</v>
      </c>
      <c r="K18" s="21">
        <f>J$19</f>
        <v>0.682865967</v>
      </c>
      <c r="L18" s="5">
        <f>'orig. data'!B17</f>
        <v>41594</v>
      </c>
      <c r="M18" s="5">
        <f>'orig. data'!C17</f>
        <v>71292</v>
      </c>
      <c r="N18" s="11">
        <f>'orig. data'!G17</f>
        <v>3.74E-10</v>
      </c>
      <c r="P18" s="5">
        <f>'orig. data'!P17</f>
        <v>42984</v>
      </c>
      <c r="Q18" s="5">
        <f>'orig. data'!Q17</f>
        <v>71505</v>
      </c>
      <c r="R18" s="11">
        <f>'orig. data'!U17</f>
        <v>0.000313314</v>
      </c>
      <c r="T18" s="11">
        <f>'orig. data'!AD17</f>
        <v>0.017681585</v>
      </c>
    </row>
    <row r="19" spans="1:20" ht="12.75">
      <c r="A19" s="2" t="str">
        <f ca="1" t="shared" si="2"/>
        <v>Manitoba</v>
      </c>
      <c r="B19" t="s">
        <v>148</v>
      </c>
      <c r="C19" t="str">
        <f>'orig. data'!AH18</f>
        <v> </v>
      </c>
      <c r="D19" t="str">
        <f>'orig. data'!AI18</f>
        <v> </v>
      </c>
      <c r="E19">
        <f ca="1">IF(CELL("contents",F19)="s","s",IF(CELL("contents",G19)="s","s",IF(CELL("contents",'orig. data'!AJ18)="t","t","")))</f>
      </c>
      <c r="F19" t="str">
        <f>'orig. data'!AK18</f>
        <v> </v>
      </c>
      <c r="G19" t="str">
        <f>'orig. data'!AL18</f>
        <v> </v>
      </c>
      <c r="H19" s="21">
        <f>I$19</f>
        <v>0.683252105</v>
      </c>
      <c r="I19" s="3">
        <f>'orig. data'!D18</f>
        <v>0.683252105</v>
      </c>
      <c r="J19" s="3">
        <f>'orig. data'!R18</f>
        <v>0.682865967</v>
      </c>
      <c r="K19" s="21">
        <f>J$19</f>
        <v>0.682865967</v>
      </c>
      <c r="L19" s="5">
        <f>'orig. data'!B18</f>
        <v>787034</v>
      </c>
      <c r="M19" s="5">
        <f>'orig. data'!C18</f>
        <v>1151894</v>
      </c>
      <c r="N19" s="11" t="str">
        <f>'orig. data'!G18</f>
        <v> </v>
      </c>
      <c r="P19" s="5">
        <f>'orig. data'!P18</f>
        <v>804438</v>
      </c>
      <c r="Q19" s="5">
        <f>'orig. data'!Q18</f>
        <v>1175234</v>
      </c>
      <c r="R19" s="11" t="str">
        <f>'orig. data'!U18</f>
        <v> </v>
      </c>
      <c r="T19" s="11">
        <f>'orig. data'!AD18</f>
        <v>0.956117429</v>
      </c>
    </row>
    <row r="20" spans="1:20" ht="12.75">
      <c r="A20" s="2" t="str">
        <f ca="1" t="shared" si="2"/>
        <v>Public Trustee (1,2,t)</v>
      </c>
      <c r="B20" t="s">
        <v>192</v>
      </c>
      <c r="C20">
        <f>'orig. data'!AH19</f>
        <v>1</v>
      </c>
      <c r="D20">
        <f>'orig. data'!AI19</f>
        <v>2</v>
      </c>
      <c r="E20" t="str">
        <f ca="1">IF(CELL("contents",F20)="s","s",IF(CELL("contents",G20)="s","s",IF(CELL("contents",'orig. data'!AJ19)="t","t","")))</f>
        <v>t</v>
      </c>
      <c r="F20" t="str">
        <f>'orig. data'!AK19</f>
        <v> </v>
      </c>
      <c r="G20" t="str">
        <f>'orig. data'!AL19</f>
        <v> </v>
      </c>
      <c r="H20" s="21">
        <f>I$19</f>
        <v>0.683252105</v>
      </c>
      <c r="I20" s="3">
        <f>'orig. data'!D19</f>
        <v>0.537432464</v>
      </c>
      <c r="J20" s="3">
        <f>'orig. data'!R19</f>
        <v>0.597596684</v>
      </c>
      <c r="K20" s="21">
        <f>J$19</f>
        <v>0.682865967</v>
      </c>
      <c r="L20" s="5">
        <f>'orig. data'!B19</f>
        <v>2037</v>
      </c>
      <c r="M20" s="5">
        <f>'orig. data'!C19</f>
        <v>3196</v>
      </c>
      <c r="N20" s="11">
        <f>'orig. data'!G19</f>
        <v>8.44E-22</v>
      </c>
      <c r="P20" s="5">
        <f>'orig. data'!P19</f>
        <v>2055</v>
      </c>
      <c r="Q20" s="5">
        <f>'orig. data'!Q19</f>
        <v>2918</v>
      </c>
      <c r="R20" s="11">
        <f>'orig. data'!U19</f>
        <v>8.17E-08</v>
      </c>
      <c r="T20" s="11">
        <f>'orig. data'!AD19</f>
        <v>0.001654947</v>
      </c>
    </row>
    <row r="21" spans="2:20" ht="12.75">
      <c r="B21"/>
      <c r="C21"/>
      <c r="D21"/>
      <c r="E21"/>
      <c r="F21"/>
      <c r="G21"/>
      <c r="H21" s="21"/>
      <c r="I21" s="3">
        <f>MIN(I4:I14)</f>
        <v>0.604301131</v>
      </c>
      <c r="J21" s="3">
        <f>MAX(J4:J14)</f>
        <v>0.729575331</v>
      </c>
      <c r="K21" s="21"/>
      <c r="L21" s="5"/>
      <c r="M21" s="5"/>
      <c r="N21" s="11"/>
      <c r="P21" s="5"/>
      <c r="Q21" s="5"/>
      <c r="R21" s="11"/>
      <c r="T21" s="11"/>
    </row>
    <row r="22" spans="1:20" ht="12.75">
      <c r="A22" s="2" t="str">
        <f ca="1" t="shared" si="2"/>
        <v>Fort Garry</v>
      </c>
      <c r="B22" t="s">
        <v>151</v>
      </c>
      <c r="C22" t="str">
        <f>'orig. data'!AH20</f>
        <v> </v>
      </c>
      <c r="D22" t="str">
        <f>'orig. data'!AI20</f>
        <v> </v>
      </c>
      <c r="E22">
        <f ca="1">IF(CELL("contents",F22)="s","s",IF(CELL("contents",G22)="s","s",IF(CELL("contents",'orig. data'!AJ20)="t","t","")))</f>
      </c>
      <c r="F22" t="str">
        <f>'orig. data'!AK20</f>
        <v> </v>
      </c>
      <c r="G22" t="str">
        <f>'orig. data'!AL20</f>
        <v> </v>
      </c>
      <c r="H22" s="21">
        <f aca="true" t="shared" si="3" ref="H22:H33">I$19</f>
        <v>0.683252105</v>
      </c>
      <c r="I22" s="3">
        <f>'orig. data'!D20</f>
        <v>0.680669585</v>
      </c>
      <c r="J22" s="3">
        <f>'orig. data'!R20</f>
        <v>0.668559911</v>
      </c>
      <c r="K22" s="21">
        <f aca="true" t="shared" si="4" ref="K22:K33">J$19</f>
        <v>0.682865967</v>
      </c>
      <c r="L22" s="5">
        <f>'orig. data'!B20</f>
        <v>41503</v>
      </c>
      <c r="M22" s="5">
        <f>'orig. data'!C20</f>
        <v>61810</v>
      </c>
      <c r="N22" s="11">
        <f>'orig. data'!G20</f>
        <v>0.745430203</v>
      </c>
      <c r="P22" s="5">
        <f>'orig. data'!P20</f>
        <v>44037</v>
      </c>
      <c r="Q22" s="5">
        <f>'orig. data'!Q20</f>
        <v>65869</v>
      </c>
      <c r="R22" s="11">
        <f>'orig. data'!U20</f>
        <v>0.066251518</v>
      </c>
      <c r="T22" s="11">
        <f>'orig. data'!AD20</f>
        <v>0.159632124</v>
      </c>
    </row>
    <row r="23" spans="1:20" ht="12.75">
      <c r="A23" s="2" t="str">
        <f ca="1" t="shared" si="2"/>
        <v>Assiniboine South</v>
      </c>
      <c r="B23" t="s">
        <v>152</v>
      </c>
      <c r="C23" t="str">
        <f>'orig. data'!AH21</f>
        <v> </v>
      </c>
      <c r="D23" t="str">
        <f>'orig. data'!AI21</f>
        <v> </v>
      </c>
      <c r="E23">
        <f ca="1">IF(CELL("contents",F23)="s","s",IF(CELL("contents",G23)="s","s",IF(CELL("contents",'orig. data'!AJ21)="t","t","")))</f>
      </c>
      <c r="F23" t="str">
        <f>'orig. data'!AK21</f>
        <v> </v>
      </c>
      <c r="G23" t="str">
        <f>'orig. data'!AL21</f>
        <v> </v>
      </c>
      <c r="H23" s="21">
        <f t="shared" si="3"/>
        <v>0.683252105</v>
      </c>
      <c r="I23" s="3">
        <f>'orig. data'!D21</f>
        <v>0.686466315</v>
      </c>
      <c r="J23" s="3">
        <f>'orig. data'!R21</f>
        <v>0.684571131</v>
      </c>
      <c r="K23" s="21">
        <f t="shared" si="4"/>
        <v>0.682865967</v>
      </c>
      <c r="L23" s="5">
        <f>'orig. data'!B21</f>
        <v>25306</v>
      </c>
      <c r="M23" s="5">
        <f>'orig. data'!C21</f>
        <v>36583</v>
      </c>
      <c r="N23" s="11">
        <f>'orig. data'!G21</f>
        <v>0.702289917</v>
      </c>
      <c r="P23" s="5">
        <f>'orig. data'!P21</f>
        <v>25877</v>
      </c>
      <c r="Q23" s="5">
        <f>'orig. data'!Q21</f>
        <v>36891</v>
      </c>
      <c r="R23" s="11">
        <f>'orig. data'!U21</f>
        <v>0.837980312</v>
      </c>
      <c r="T23" s="11">
        <f>'orig. data'!AD21</f>
        <v>0.842506745</v>
      </c>
    </row>
    <row r="24" spans="1:20" ht="12.75">
      <c r="A24" s="2" t="str">
        <f ca="1" t="shared" si="2"/>
        <v>St. Boniface</v>
      </c>
      <c r="B24" t="s">
        <v>156</v>
      </c>
      <c r="C24" t="str">
        <f>'orig. data'!AH22</f>
        <v> </v>
      </c>
      <c r="D24" t="str">
        <f>'orig. data'!AI22</f>
        <v> </v>
      </c>
      <c r="E24">
        <f ca="1">IF(CELL("contents",F24)="s","s",IF(CELL("contents",G24)="s","s",IF(CELL("contents",'orig. data'!AJ22)="t","t","")))</f>
      </c>
      <c r="F24" t="str">
        <f>'orig. data'!AK22</f>
        <v> </v>
      </c>
      <c r="G24" t="str">
        <f>'orig. data'!AL22</f>
        <v> </v>
      </c>
      <c r="H24" s="21">
        <f t="shared" si="3"/>
        <v>0.683252105</v>
      </c>
      <c r="I24" s="3">
        <f>'orig. data'!D22</f>
        <v>0.69872395</v>
      </c>
      <c r="J24" s="3">
        <f>'orig. data'!R22</f>
        <v>0.685445431</v>
      </c>
      <c r="K24" s="21">
        <f t="shared" si="4"/>
        <v>0.682865967</v>
      </c>
      <c r="L24" s="5">
        <f>'orig. data'!B22</f>
        <v>32808</v>
      </c>
      <c r="M24" s="5">
        <f>'orig. data'!C22</f>
        <v>46985</v>
      </c>
      <c r="N24" s="11">
        <f>'orig. data'!G22</f>
        <v>0.059522779</v>
      </c>
      <c r="P24" s="5">
        <f>'orig. data'!P22</f>
        <v>34959</v>
      </c>
      <c r="Q24" s="5">
        <f>'orig. data'!Q22</f>
        <v>50848</v>
      </c>
      <c r="R24" s="11">
        <f>'orig. data'!U22</f>
        <v>0.749224697</v>
      </c>
      <c r="T24" s="11">
        <f>'orig. data'!AD22</f>
        <v>0.146203677</v>
      </c>
    </row>
    <row r="25" spans="1:20" ht="12.75">
      <c r="A25" s="2" t="str">
        <f ca="1" t="shared" si="2"/>
        <v>St. Vital (1)</v>
      </c>
      <c r="B25" t="s">
        <v>154</v>
      </c>
      <c r="C25">
        <f>'orig. data'!AH23</f>
        <v>1</v>
      </c>
      <c r="D25" t="str">
        <f>'orig. data'!AI23</f>
        <v> </v>
      </c>
      <c r="E25">
        <f ca="1">IF(CELL("contents",F25)="s","s",IF(CELL("contents",G25)="s","s",IF(CELL("contents",'orig. data'!AJ23)="t","t","")))</f>
      </c>
      <c r="F25" t="str">
        <f>'orig. data'!AK23</f>
        <v> </v>
      </c>
      <c r="G25" t="str">
        <f>'orig. data'!AL23</f>
        <v> </v>
      </c>
      <c r="H25" s="21">
        <f t="shared" si="3"/>
        <v>0.683252105</v>
      </c>
      <c r="I25" s="3">
        <f>'orig. data'!D23</f>
        <v>0.705190558</v>
      </c>
      <c r="J25" s="3">
        <f>'orig. data'!R23</f>
        <v>0.692401825</v>
      </c>
      <c r="K25" s="21">
        <f t="shared" si="4"/>
        <v>0.682865967</v>
      </c>
      <c r="L25" s="5">
        <f>'orig. data'!B23</f>
        <v>42666</v>
      </c>
      <c r="M25" s="5">
        <f>'orig. data'!C23</f>
        <v>60545</v>
      </c>
      <c r="N25" s="11">
        <f>'orig. data'!G23</f>
        <v>0.006336177</v>
      </c>
      <c r="P25" s="5">
        <f>'orig. data'!P23</f>
        <v>42946</v>
      </c>
      <c r="Q25" s="5">
        <f>'orig. data'!Q23</f>
        <v>61433</v>
      </c>
      <c r="R25" s="11">
        <f>'orig. data'!U23</f>
        <v>0.229462629</v>
      </c>
      <c r="T25" s="11">
        <f>'orig. data'!AD23</f>
        <v>0.149567544</v>
      </c>
    </row>
    <row r="26" spans="1:20" ht="12.75">
      <c r="A26" s="2" t="str">
        <f ca="1" t="shared" si="2"/>
        <v>Transcona (1)</v>
      </c>
      <c r="B26" t="s">
        <v>157</v>
      </c>
      <c r="C26">
        <f>'orig. data'!AH24</f>
        <v>1</v>
      </c>
      <c r="D26" t="str">
        <f>'orig. data'!AI24</f>
        <v> </v>
      </c>
      <c r="E26">
        <f ca="1">IF(CELL("contents",F26)="s","s",IF(CELL("contents",G26)="s","s",IF(CELL("contents",'orig. data'!AJ24)="t","t","")))</f>
      </c>
      <c r="F26" t="str">
        <f>'orig. data'!AK24</f>
        <v> </v>
      </c>
      <c r="G26" t="str">
        <f>'orig. data'!AL24</f>
        <v> </v>
      </c>
      <c r="H26" s="21">
        <f t="shared" si="3"/>
        <v>0.683252105</v>
      </c>
      <c r="I26" s="3">
        <f>'orig. data'!D24</f>
        <v>0.705892305</v>
      </c>
      <c r="J26" s="3">
        <f>'orig. data'!R24</f>
        <v>0.702242471</v>
      </c>
      <c r="K26" s="21">
        <f t="shared" si="4"/>
        <v>0.682865967</v>
      </c>
      <c r="L26" s="5">
        <f>'orig. data'!B24</f>
        <v>23008</v>
      </c>
      <c r="M26" s="5">
        <f>'orig. data'!C24</f>
        <v>33260</v>
      </c>
      <c r="N26" s="11">
        <f>'orig. data'!G24</f>
        <v>0.009480133</v>
      </c>
      <c r="P26" s="5">
        <f>'orig. data'!P24</f>
        <v>23054</v>
      </c>
      <c r="Q26" s="5">
        <f>'orig. data'!Q24</f>
        <v>33225</v>
      </c>
      <c r="R26" s="11">
        <f>'orig. data'!U24</f>
        <v>0.025570092</v>
      </c>
      <c r="T26" s="11">
        <f>'orig. data'!AD24</f>
        <v>0.71967445</v>
      </c>
    </row>
    <row r="27" spans="1:23" ht="12.75">
      <c r="A27" s="2" t="str">
        <f ca="1" t="shared" si="2"/>
        <v>River Heights</v>
      </c>
      <c r="B27" t="s">
        <v>153</v>
      </c>
      <c r="C27" t="str">
        <f>'orig. data'!AH25</f>
        <v> </v>
      </c>
      <c r="D27" t="str">
        <f>'orig. data'!AI25</f>
        <v> </v>
      </c>
      <c r="E27">
        <f ca="1">IF(CELL("contents",F27)="s","s",IF(CELL("contents",G27)="s","s",IF(CELL("contents",'orig. data'!AJ25)="t","t","")))</f>
      </c>
      <c r="F27" t="str">
        <f>'orig. data'!AK25</f>
        <v> </v>
      </c>
      <c r="G27" t="str">
        <f>'orig. data'!AL25</f>
        <v> </v>
      </c>
      <c r="H27" s="21">
        <f t="shared" si="3"/>
        <v>0.683252105</v>
      </c>
      <c r="I27" s="3">
        <f>'orig. data'!D25</f>
        <v>0.69131231</v>
      </c>
      <c r="J27" s="3">
        <f>'orig. data'!R25</f>
        <v>0.680282467</v>
      </c>
      <c r="K27" s="21">
        <f t="shared" si="4"/>
        <v>0.682865967</v>
      </c>
      <c r="L27" s="5">
        <f>'orig. data'!B25</f>
        <v>39852</v>
      </c>
      <c r="M27" s="5">
        <f>'orig. data'!C25</f>
        <v>56319</v>
      </c>
      <c r="N27" s="11">
        <f>'orig. data'!G25</f>
        <v>0.311774456</v>
      </c>
      <c r="P27" s="5">
        <f>'orig. data'!P25</f>
        <v>38823</v>
      </c>
      <c r="Q27" s="5">
        <f>'orig. data'!Q25</f>
        <v>55550</v>
      </c>
      <c r="R27" s="11">
        <f>'orig. data'!U25</f>
        <v>0.744112526</v>
      </c>
      <c r="T27" s="11">
        <f>'orig. data'!AD25</f>
        <v>0.208440974</v>
      </c>
      <c r="U27" s="1"/>
      <c r="V27" s="1"/>
      <c r="W27" s="1"/>
    </row>
    <row r="28" spans="1:23" ht="12.75">
      <c r="A28" s="2" t="str">
        <f ca="1" t="shared" si="2"/>
        <v>River East</v>
      </c>
      <c r="B28" t="s">
        <v>155</v>
      </c>
      <c r="C28" t="str">
        <f>'orig. data'!AH26</f>
        <v> </v>
      </c>
      <c r="D28" t="str">
        <f>'orig. data'!AI26</f>
        <v> </v>
      </c>
      <c r="E28">
        <f ca="1">IF(CELL("contents",F28)="s","s",IF(CELL("contents",G28)="s","s",IF(CELL("contents",'orig. data'!AJ26)="t","t","")))</f>
      </c>
      <c r="F28" t="str">
        <f>'orig. data'!AK26</f>
        <v> </v>
      </c>
      <c r="G28" t="str">
        <f>'orig. data'!AL26</f>
        <v> </v>
      </c>
      <c r="H28" s="21">
        <f t="shared" si="3"/>
        <v>0.683252105</v>
      </c>
      <c r="I28" s="3">
        <f>'orig. data'!D26</f>
        <v>0.691394941</v>
      </c>
      <c r="J28" s="3">
        <f>'orig. data'!R26</f>
        <v>0.688713555</v>
      </c>
      <c r="K28" s="21">
        <f t="shared" si="4"/>
        <v>0.682865967</v>
      </c>
      <c r="L28" s="5">
        <f>'orig. data'!B26</f>
        <v>63713</v>
      </c>
      <c r="M28" s="5">
        <f>'orig. data'!C26</f>
        <v>92274</v>
      </c>
      <c r="N28" s="11">
        <f>'orig. data'!G26</f>
        <v>0.289429652</v>
      </c>
      <c r="P28" s="5">
        <f>'orig. data'!P26</f>
        <v>65524</v>
      </c>
      <c r="Q28" s="5">
        <f>'orig. data'!Q26</f>
        <v>94319</v>
      </c>
      <c r="R28" s="11">
        <f>'orig. data'!U26</f>
        <v>0.44351475</v>
      </c>
      <c r="T28" s="11">
        <f>'orig. data'!AD26</f>
        <v>0.745309953</v>
      </c>
      <c r="U28" s="1"/>
      <c r="V28" s="1"/>
      <c r="W28" s="1"/>
    </row>
    <row r="29" spans="1:23" ht="12.75">
      <c r="A29" s="2" t="str">
        <f ca="1" t="shared" si="2"/>
        <v>Seven Oaks (1,t)</v>
      </c>
      <c r="B29" t="s">
        <v>158</v>
      </c>
      <c r="C29">
        <f>'orig. data'!AH27</f>
        <v>1</v>
      </c>
      <c r="D29" t="str">
        <f>'orig. data'!AI27</f>
        <v> </v>
      </c>
      <c r="E29" t="str">
        <f ca="1">IF(CELL("contents",F29)="s","s",IF(CELL("contents",G29)="s","s",IF(CELL("contents",'orig. data'!AJ27)="t","t","")))</f>
        <v>t</v>
      </c>
      <c r="F29" t="str">
        <f>'orig. data'!AK27</f>
        <v> </v>
      </c>
      <c r="G29" t="str">
        <f>'orig. data'!AL27</f>
        <v> </v>
      </c>
      <c r="H29" s="21">
        <f t="shared" si="3"/>
        <v>0.683252105</v>
      </c>
      <c r="I29" s="3">
        <f>'orig. data'!D27</f>
        <v>0.704985013</v>
      </c>
      <c r="J29" s="3">
        <f>'orig. data'!R27</f>
        <v>0.684719952</v>
      </c>
      <c r="K29" s="21">
        <f t="shared" si="4"/>
        <v>0.682865967</v>
      </c>
      <c r="L29" s="5">
        <f>'orig. data'!B27</f>
        <v>40942</v>
      </c>
      <c r="M29" s="5">
        <f>'orig. data'!C27</f>
        <v>57632</v>
      </c>
      <c r="N29" s="11">
        <f>'orig. data'!G27</f>
        <v>0.00687557</v>
      </c>
      <c r="P29" s="5">
        <f>'orig. data'!P27</f>
        <v>41845</v>
      </c>
      <c r="Q29" s="5">
        <f>'orig. data'!Q27</f>
        <v>60191</v>
      </c>
      <c r="R29" s="11">
        <f>'orig. data'!U27</f>
        <v>0.814162764</v>
      </c>
      <c r="T29" s="11">
        <f>'orig. data'!AD27</f>
        <v>0.021687356</v>
      </c>
      <c r="U29" s="1"/>
      <c r="V29" s="1"/>
      <c r="W29" s="1"/>
    </row>
    <row r="30" spans="1:23" ht="12.75">
      <c r="A30" s="2" t="str">
        <f ca="1" t="shared" si="2"/>
        <v>St. James - Assiniboia</v>
      </c>
      <c r="B30" t="s">
        <v>159</v>
      </c>
      <c r="C30" t="str">
        <f>'orig. data'!AH28</f>
        <v> </v>
      </c>
      <c r="D30" t="str">
        <f>'orig. data'!AI28</f>
        <v> </v>
      </c>
      <c r="E30">
        <f ca="1">IF(CELL("contents",F30)="s","s",IF(CELL("contents",G30)="s","s",IF(CELL("contents",'orig. data'!AJ28)="t","t","")))</f>
      </c>
      <c r="F30" t="str">
        <f>'orig. data'!AK28</f>
        <v> </v>
      </c>
      <c r="G30" t="str">
        <f>'orig. data'!AL28</f>
        <v> </v>
      </c>
      <c r="H30" s="21">
        <f t="shared" si="3"/>
        <v>0.683252105</v>
      </c>
      <c r="I30" s="3">
        <f>'orig. data'!D28</f>
        <v>0.69648855</v>
      </c>
      <c r="J30" s="3">
        <f>'orig. data'!R28</f>
        <v>0.685310495</v>
      </c>
      <c r="K30" s="21">
        <f t="shared" si="4"/>
        <v>0.682865967</v>
      </c>
      <c r="L30" s="5">
        <f>'orig. data'!B28</f>
        <v>42461</v>
      </c>
      <c r="M30" s="5">
        <f>'orig. data'!C28</f>
        <v>59548</v>
      </c>
      <c r="N30" s="11">
        <f>'orig. data'!G28</f>
        <v>0.095538438</v>
      </c>
      <c r="O30" s="8"/>
      <c r="P30" s="5">
        <f>'orig. data'!P28</f>
        <v>41450</v>
      </c>
      <c r="Q30" s="5">
        <f>'orig. data'!Q28</f>
        <v>58478</v>
      </c>
      <c r="R30" s="11">
        <f>'orig. data'!U28</f>
        <v>0.756294005</v>
      </c>
      <c r="T30" s="11">
        <f>'orig. data'!AD28</f>
        <v>0.199854849</v>
      </c>
      <c r="U30" s="1"/>
      <c r="V30" s="1"/>
      <c r="W30" s="1"/>
    </row>
    <row r="31" spans="1:23" ht="12.75">
      <c r="A31" s="2" t="str">
        <f ca="1" t="shared" si="2"/>
        <v>Inkster (1,t)</v>
      </c>
      <c r="B31" t="s">
        <v>160</v>
      </c>
      <c r="C31">
        <f>'orig. data'!AH29</f>
        <v>1</v>
      </c>
      <c r="D31" t="str">
        <f>'orig. data'!AI29</f>
        <v> </v>
      </c>
      <c r="E31" t="str">
        <f ca="1">IF(CELL("contents",F31)="s","s",IF(CELL("contents",G31)="s","s",IF(CELL("contents",'orig. data'!AJ29)="t","t","")))</f>
        <v>t</v>
      </c>
      <c r="F31" t="str">
        <f>'orig. data'!AK29</f>
        <v> </v>
      </c>
      <c r="G31" t="str">
        <f>'orig. data'!AL29</f>
        <v> </v>
      </c>
      <c r="H31" s="21">
        <f t="shared" si="3"/>
        <v>0.683252105</v>
      </c>
      <c r="I31" s="3">
        <f>'orig. data'!D29</f>
        <v>0.718183949</v>
      </c>
      <c r="J31" s="3">
        <f>'orig. data'!R29</f>
        <v>0.693757288</v>
      </c>
      <c r="K31" s="21">
        <f t="shared" si="4"/>
        <v>0.682865967</v>
      </c>
      <c r="L31" s="5">
        <f>'orig. data'!B29</f>
        <v>21989</v>
      </c>
      <c r="M31" s="5">
        <f>'orig. data'!C29</f>
        <v>31219</v>
      </c>
      <c r="N31" s="11">
        <f>'orig. data'!G29</f>
        <v>8.23542E-05</v>
      </c>
      <c r="O31" s="8"/>
      <c r="P31" s="5">
        <f>'orig. data'!P29</f>
        <v>21483</v>
      </c>
      <c r="Q31" s="5">
        <f>'orig. data'!Q29</f>
        <v>31443</v>
      </c>
      <c r="R31" s="11">
        <f>'orig. data'!U29</f>
        <v>0.211706324</v>
      </c>
      <c r="T31" s="11">
        <f>'orig. data'!AD29</f>
        <v>0.018149171</v>
      </c>
      <c r="U31" s="1"/>
      <c r="V31" s="1"/>
      <c r="W31" s="1"/>
    </row>
    <row r="32" spans="1:23" ht="12.75">
      <c r="A32" s="2" t="str">
        <f ca="1" t="shared" si="2"/>
        <v>Downtown</v>
      </c>
      <c r="B32" t="s">
        <v>161</v>
      </c>
      <c r="C32" t="str">
        <f>'orig. data'!AH30</f>
        <v> </v>
      </c>
      <c r="D32" t="str">
        <f>'orig. data'!AI30</f>
        <v> </v>
      </c>
      <c r="E32">
        <f ca="1">IF(CELL("contents",F32)="s","s",IF(CELL("contents",G32)="s","s",IF(CELL("contents",'orig. data'!AJ30)="t","t","")))</f>
      </c>
      <c r="F32" t="str">
        <f>'orig. data'!AK30</f>
        <v> </v>
      </c>
      <c r="G32" t="str">
        <f>'orig. data'!AL30</f>
        <v> </v>
      </c>
      <c r="H32" s="21">
        <f t="shared" si="3"/>
        <v>0.683252105</v>
      </c>
      <c r="I32" s="3">
        <f>'orig. data'!D30</f>
        <v>0.690543768</v>
      </c>
      <c r="J32" s="3">
        <f>'orig. data'!R30</f>
        <v>0.699039628</v>
      </c>
      <c r="K32" s="21">
        <f t="shared" si="4"/>
        <v>0.682865967</v>
      </c>
      <c r="L32" s="5">
        <f>'orig. data'!B30</f>
        <v>49664</v>
      </c>
      <c r="M32" s="5">
        <f>'orig. data'!C30</f>
        <v>72206</v>
      </c>
      <c r="N32" s="11">
        <f>'orig. data'!G30</f>
        <v>0.351646961</v>
      </c>
      <c r="O32" s="8"/>
      <c r="P32" s="5">
        <f>'orig. data'!P30</f>
        <v>49966</v>
      </c>
      <c r="Q32" s="5">
        <f>'orig. data'!Q30</f>
        <v>72091</v>
      </c>
      <c r="R32" s="11">
        <f>'orig. data'!U30</f>
        <v>0.039835203</v>
      </c>
      <c r="T32" s="11">
        <f>'orig. data'!AD30</f>
        <v>0.324036507</v>
      </c>
      <c r="U32" s="1"/>
      <c r="V32" s="1"/>
      <c r="W32" s="1"/>
    </row>
    <row r="33" spans="1:23" ht="12.75">
      <c r="A33" s="2" t="str">
        <f ca="1" t="shared" si="2"/>
        <v>Point Douglas (1,2)</v>
      </c>
      <c r="B33" t="s">
        <v>162</v>
      </c>
      <c r="C33">
        <f>'orig. data'!AH31</f>
        <v>1</v>
      </c>
      <c r="D33">
        <f>'orig. data'!AI31</f>
        <v>2</v>
      </c>
      <c r="E33">
        <f ca="1">IF(CELL("contents",F33)="s","s",IF(CELL("contents",G33)="s","s",IF(CELL("contents",'orig. data'!AJ31)="t","t","")))</f>
      </c>
      <c r="F33" t="str">
        <f>'orig. data'!AK31</f>
        <v> </v>
      </c>
      <c r="G33" t="str">
        <f>'orig. data'!AL31</f>
        <v> </v>
      </c>
      <c r="H33" s="21">
        <f t="shared" si="3"/>
        <v>0.683252105</v>
      </c>
      <c r="I33" s="3">
        <f>'orig. data'!D31</f>
        <v>0.727583671</v>
      </c>
      <c r="J33" s="3">
        <f>'orig. data'!R31</f>
        <v>0.715926159</v>
      </c>
      <c r="K33" s="21">
        <f t="shared" si="4"/>
        <v>0.682865967</v>
      </c>
      <c r="L33" s="5">
        <f>'orig. data'!B31</f>
        <v>29518</v>
      </c>
      <c r="M33" s="5">
        <f>'orig. data'!C31</f>
        <v>40630</v>
      </c>
      <c r="N33" s="11">
        <f>'orig. data'!G31</f>
        <v>1.59E-07</v>
      </c>
      <c r="O33" s="8"/>
      <c r="P33" s="5">
        <f>'orig. data'!P31</f>
        <v>29955</v>
      </c>
      <c r="Q33" s="5">
        <f>'orig. data'!Q31</f>
        <v>42182</v>
      </c>
      <c r="R33" s="11">
        <f>'orig. data'!U31</f>
        <v>8.0736E-05</v>
      </c>
      <c r="T33" s="11">
        <f>'orig. data'!AD31</f>
        <v>0.2308184</v>
      </c>
      <c r="U33" s="1"/>
      <c r="V33" s="1"/>
      <c r="W33" s="1"/>
    </row>
    <row r="34" spans="1:23" ht="12.75">
      <c r="B34"/>
      <c r="C34"/>
      <c r="D34"/>
      <c r="E34"/>
      <c r="F34"/>
      <c r="G34"/>
      <c r="H34" s="21"/>
      <c r="I34" s="3"/>
      <c r="J34" s="3"/>
      <c r="K34" s="21"/>
      <c r="L34" s="5"/>
      <c r="M34" s="5"/>
      <c r="N34" s="11"/>
      <c r="O34" s="8"/>
      <c r="P34" s="5"/>
      <c r="Q34" s="5"/>
      <c r="R34" s="11"/>
      <c r="T34" s="11"/>
      <c r="U34" s="1"/>
      <c r="V34" s="1"/>
      <c r="W34" s="1"/>
    </row>
    <row r="35" spans="2:8" ht="12.75">
      <c r="B35"/>
      <c r="C35"/>
      <c r="D35"/>
      <c r="E35"/>
      <c r="F35"/>
      <c r="G35"/>
      <c r="H35" s="22"/>
    </row>
    <row r="36" spans="2:8" ht="12.75">
      <c r="B36"/>
      <c r="C36"/>
      <c r="D36"/>
      <c r="E36"/>
      <c r="F36"/>
      <c r="G36"/>
      <c r="H36" s="22"/>
    </row>
    <row r="37" spans="2:8" ht="12.75">
      <c r="B37"/>
      <c r="C37"/>
      <c r="D37"/>
      <c r="E37"/>
      <c r="F37"/>
      <c r="G37"/>
      <c r="H37" s="22"/>
    </row>
    <row r="38" spans="2:8" ht="12.75">
      <c r="B38"/>
      <c r="C38"/>
      <c r="D38"/>
      <c r="E38"/>
      <c r="F38"/>
      <c r="G38"/>
      <c r="H38" s="22"/>
    </row>
    <row r="39" spans="2:8" ht="12.75">
      <c r="B39"/>
      <c r="C39"/>
      <c r="D39"/>
      <c r="E39"/>
      <c r="F39"/>
      <c r="G39"/>
      <c r="H39" s="22"/>
    </row>
    <row r="40" spans="2:8" ht="12.75">
      <c r="B40"/>
      <c r="C40"/>
      <c r="D40"/>
      <c r="E40"/>
      <c r="F40"/>
      <c r="G40"/>
      <c r="H40" s="22"/>
    </row>
    <row r="41" spans="2:8" ht="12.75">
      <c r="B41"/>
      <c r="C41"/>
      <c r="D41"/>
      <c r="E41"/>
      <c r="F41"/>
      <c r="G41"/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88" activePane="bottomLeft" state="frozen"/>
      <selection pane="topLeft" activeCell="A1" sqref="A1"/>
      <selection pane="bottomLeft" activeCell="B101" sqref="B101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4" t="s">
        <v>271</v>
      </c>
      <c r="B1" s="4" t="s">
        <v>220</v>
      </c>
      <c r="C1" s="127" t="s">
        <v>129</v>
      </c>
      <c r="D1" s="127"/>
      <c r="E1" s="127"/>
      <c r="F1" s="127" t="s">
        <v>132</v>
      </c>
      <c r="G1" s="127"/>
      <c r="H1" s="5" t="s">
        <v>119</v>
      </c>
      <c r="I1" s="3" t="s">
        <v>121</v>
      </c>
      <c r="J1" s="3" t="s">
        <v>122</v>
      </c>
      <c r="K1" s="5" t="s">
        <v>120</v>
      </c>
      <c r="L1" s="5" t="s">
        <v>123</v>
      </c>
      <c r="M1" s="5" t="s">
        <v>124</v>
      </c>
      <c r="N1" s="5" t="s">
        <v>125</v>
      </c>
      <c r="O1" s="6"/>
      <c r="P1" s="5" t="s">
        <v>126</v>
      </c>
      <c r="Q1" s="5" t="s">
        <v>127</v>
      </c>
      <c r="R1" s="5" t="s">
        <v>128</v>
      </c>
      <c r="S1" s="6"/>
      <c r="T1" s="5" t="s">
        <v>133</v>
      </c>
    </row>
    <row r="2" spans="1:20" ht="12.75">
      <c r="A2" s="38"/>
      <c r="B2" s="2"/>
      <c r="C2" s="12"/>
      <c r="D2" s="12"/>
      <c r="E2" s="12"/>
      <c r="F2" s="13"/>
      <c r="G2" s="13"/>
      <c r="H2" s="5"/>
      <c r="I2" s="128" t="s">
        <v>281</v>
      </c>
      <c r="J2" s="128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0" ht="12.75">
      <c r="A3" s="36" t="s">
        <v>0</v>
      </c>
      <c r="B3" s="4"/>
      <c r="C3" s="12">
        <v>1</v>
      </c>
      <c r="D3" s="12">
        <v>2</v>
      </c>
      <c r="E3" s="12" t="s">
        <v>131</v>
      </c>
      <c r="F3" s="12" t="s">
        <v>247</v>
      </c>
      <c r="G3" s="12" t="s">
        <v>248</v>
      </c>
      <c r="H3" s="2" t="s">
        <v>279</v>
      </c>
      <c r="I3" s="4" t="s">
        <v>272</v>
      </c>
      <c r="J3" s="4" t="s">
        <v>273</v>
      </c>
      <c r="K3" s="2" t="s">
        <v>280</v>
      </c>
      <c r="L3" s="2"/>
      <c r="M3" s="2"/>
      <c r="N3" s="2"/>
      <c r="O3" s="9"/>
      <c r="P3" s="2"/>
      <c r="Q3" s="2"/>
      <c r="R3" s="2"/>
      <c r="S3" s="9"/>
      <c r="T3" s="2"/>
    </row>
    <row r="4" spans="1:20" ht="12.75">
      <c r="A4" s="35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226</v>
      </c>
      <c r="C4" t="str">
        <f>'orig. data'!AH32</f>
        <v> </v>
      </c>
      <c r="D4" t="str">
        <f>'orig. data'!AI32</f>
        <v> 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21">
        <f>'orig. data'!D$18</f>
        <v>0.683252105</v>
      </c>
      <c r="I4" s="3">
        <f>'orig. data'!D32</f>
        <v>0.666695427</v>
      </c>
      <c r="J4" s="3">
        <f>'orig. data'!R32</f>
        <v>0.661768091</v>
      </c>
      <c r="K4" s="21">
        <f>'orig. data'!R$18</f>
        <v>0.682865967</v>
      </c>
      <c r="L4" s="5">
        <f>'orig. data'!B32</f>
        <v>10129</v>
      </c>
      <c r="M4" s="5">
        <f>'orig. data'!C32</f>
        <v>15816</v>
      </c>
      <c r="N4" s="11">
        <f>'orig. data'!G32</f>
        <v>0.40607693</v>
      </c>
      <c r="O4" s="8"/>
      <c r="P4" s="5">
        <f>'orig. data'!P32</f>
        <v>10505</v>
      </c>
      <c r="Q4" s="5">
        <f>'orig. data'!Q32</f>
        <v>16454</v>
      </c>
      <c r="R4" s="11">
        <f>'orig. data'!U32</f>
        <v>0.381882443</v>
      </c>
      <c r="S4" s="9"/>
      <c r="T4" s="11">
        <f>'orig. data'!AD32</f>
        <v>0.817733432</v>
      </c>
    </row>
    <row r="5" spans="1:20" ht="12.75">
      <c r="A5" s="35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</v>
      </c>
      <c r="B5" s="2" t="s">
        <v>222</v>
      </c>
      <c r="C5" t="str">
        <f>'orig. data'!AH33</f>
        <v> </v>
      </c>
      <c r="D5" t="str">
        <f>'orig. data'!AI33</f>
        <v> </v>
      </c>
      <c r="E5">
        <f ca="1">IF(CELL("contents",F5)="s","s",IF(CELL("contents",G5)="s","s",IF(CELL("contents",'orig. data'!AJ33)="t","t","")))</f>
      </c>
      <c r="F5" t="str">
        <f>'orig. data'!AK33</f>
        <v> </v>
      </c>
      <c r="G5" t="str">
        <f>'orig. data'!AL33</f>
        <v> </v>
      </c>
      <c r="H5" s="21">
        <f>'orig. data'!D$18</f>
        <v>0.683252105</v>
      </c>
      <c r="I5" s="3">
        <f>'orig. data'!D33</f>
        <v>0.645100124</v>
      </c>
      <c r="J5" s="3">
        <f>'orig. data'!R33</f>
        <v>0.659556506</v>
      </c>
      <c r="K5" s="21">
        <f>'orig. data'!R$18</f>
        <v>0.682865967</v>
      </c>
      <c r="L5" s="5">
        <f>'orig. data'!B33</f>
        <v>13583</v>
      </c>
      <c r="M5" s="5">
        <f>'orig. data'!C33</f>
        <v>22107</v>
      </c>
      <c r="N5" s="11">
        <f>'orig. data'!G33</f>
        <v>0.045191971</v>
      </c>
      <c r="O5" s="8"/>
      <c r="P5" s="5">
        <f>'orig. data'!P33</f>
        <v>16346</v>
      </c>
      <c r="Q5" s="5">
        <f>'orig. data'!Q33</f>
        <v>26047</v>
      </c>
      <c r="R5" s="11">
        <f>'orig. data'!U33</f>
        <v>0.305630212</v>
      </c>
      <c r="S5" s="9"/>
      <c r="T5" s="11">
        <f>'orig. data'!AD33</f>
        <v>0.466886467</v>
      </c>
    </row>
    <row r="6" spans="1:20" ht="12.75">
      <c r="A6" s="35" t="str">
        <f ca="1" t="shared" si="0"/>
        <v>SE Western</v>
      </c>
      <c r="B6" s="2" t="s">
        <v>223</v>
      </c>
      <c r="C6" t="str">
        <f>'orig. data'!AH34</f>
        <v> </v>
      </c>
      <c r="D6" t="str">
        <f>'orig. data'!AI34</f>
        <v> 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21">
        <f>'orig. data'!D$18</f>
        <v>0.683252105</v>
      </c>
      <c r="I6" s="3">
        <f>'orig. data'!D34</f>
        <v>0.659912436</v>
      </c>
      <c r="J6" s="3">
        <f>'orig. data'!R34</f>
        <v>0.65251147</v>
      </c>
      <c r="K6" s="21">
        <f>'orig. data'!R$18</f>
        <v>0.682865967</v>
      </c>
      <c r="L6" s="5">
        <f>'orig. data'!B34</f>
        <v>6731</v>
      </c>
      <c r="M6" s="5">
        <f>'orig. data'!C34</f>
        <v>10683</v>
      </c>
      <c r="N6" s="11">
        <f>'orig. data'!G34</f>
        <v>0.254222258</v>
      </c>
      <c r="O6" s="8"/>
      <c r="P6" s="5">
        <f>'orig. data'!P34</f>
        <v>7541</v>
      </c>
      <c r="Q6" s="5">
        <f>'orig. data'!Q34</f>
        <v>11927</v>
      </c>
      <c r="R6" s="11">
        <f>'orig. data'!U34</f>
        <v>0.185077039</v>
      </c>
      <c r="S6" s="9"/>
      <c r="T6" s="11">
        <f>'orig. data'!AD34</f>
        <v>0.737257236</v>
      </c>
    </row>
    <row r="7" spans="1:20" ht="12.75">
      <c r="A7" s="35" t="str">
        <f ca="1" t="shared" si="0"/>
        <v>SE Southern</v>
      </c>
      <c r="B7" s="2" t="s">
        <v>193</v>
      </c>
      <c r="C7" t="str">
        <f>'orig. data'!AH35</f>
        <v> </v>
      </c>
      <c r="D7" t="str">
        <f>'orig. data'!AI35</f>
        <v> 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21">
        <f>'orig. data'!D$18</f>
        <v>0.683252105</v>
      </c>
      <c r="I7" s="3">
        <f>'orig. data'!D35</f>
        <v>0.65564623</v>
      </c>
      <c r="J7" s="3">
        <f>'orig. data'!R35</f>
        <v>0.626079122</v>
      </c>
      <c r="K7" s="21">
        <f>'orig. data'!R$18</f>
        <v>0.682865967</v>
      </c>
      <c r="L7" s="5">
        <f>'orig. data'!B35</f>
        <v>3873</v>
      </c>
      <c r="M7" s="5">
        <f>'orig. data'!C35</f>
        <v>5821</v>
      </c>
      <c r="N7" s="11">
        <f>'orig. data'!G35</f>
        <v>0.1955377</v>
      </c>
      <c r="O7" s="8"/>
      <c r="P7" s="5">
        <f>'orig. data'!P35</f>
        <v>3800</v>
      </c>
      <c r="Q7" s="5">
        <f>'orig. data'!Q35</f>
        <v>5940</v>
      </c>
      <c r="R7" s="11">
        <f>'orig. data'!U35</f>
        <v>0.011044862</v>
      </c>
      <c r="S7" s="9"/>
      <c r="T7" s="11">
        <f>'orig. data'!AD35</f>
        <v>0.206446544</v>
      </c>
    </row>
    <row r="8" spans="1:20" ht="12.75">
      <c r="A8" s="35"/>
      <c r="B8" s="2"/>
      <c r="H8" s="21"/>
      <c r="I8" s="3"/>
      <c r="J8" s="3"/>
      <c r="K8" s="21"/>
      <c r="L8" s="5"/>
      <c r="M8" s="5"/>
      <c r="N8" s="11"/>
      <c r="O8" s="8"/>
      <c r="P8" s="5"/>
      <c r="Q8" s="5"/>
      <c r="R8" s="11"/>
      <c r="S8" s="9"/>
      <c r="T8" s="11"/>
    </row>
    <row r="9" spans="1:20" ht="12.75">
      <c r="A9" s="35" t="str">
        <f ca="1" t="shared" si="0"/>
        <v>CE Altona (1)</v>
      </c>
      <c r="B9" s="2" t="s">
        <v>224</v>
      </c>
      <c r="C9">
        <f>'orig. data'!AH36</f>
        <v>1</v>
      </c>
      <c r="D9" t="str">
        <f>'orig. data'!AI36</f>
        <v> 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21">
        <f>'orig. data'!D$18</f>
        <v>0.683252105</v>
      </c>
      <c r="I9" s="3">
        <f>'orig. data'!D36</f>
        <v>0.593762366</v>
      </c>
      <c r="J9" s="3">
        <f>'orig. data'!R36</f>
        <v>0.635000437</v>
      </c>
      <c r="K9" s="21">
        <f>'orig. data'!R$18</f>
        <v>0.682865967</v>
      </c>
      <c r="L9" s="5">
        <f>'orig. data'!B36</f>
        <v>4950</v>
      </c>
      <c r="M9" s="5">
        <f>'orig. data'!C36</f>
        <v>8550</v>
      </c>
      <c r="N9" s="11">
        <f>'orig. data'!G36</f>
        <v>5.95E-06</v>
      </c>
      <c r="O9" s="8"/>
      <c r="P9" s="5">
        <f>'orig. data'!P36</f>
        <v>5464</v>
      </c>
      <c r="Q9" s="5">
        <f>'orig. data'!Q36</f>
        <v>8823</v>
      </c>
      <c r="R9" s="11">
        <f>'orig. data'!U36</f>
        <v>0.028820022</v>
      </c>
      <c r="S9" s="9"/>
      <c r="T9" s="11">
        <f>'orig. data'!AD36</f>
        <v>0.052550561</v>
      </c>
    </row>
    <row r="10" spans="1:20" ht="12.75">
      <c r="A10" s="35" t="str">
        <f ca="1" t="shared" si="0"/>
        <v>CE Cartier/SFX</v>
      </c>
      <c r="B10" s="2" t="s">
        <v>249</v>
      </c>
      <c r="C10" t="str">
        <f>'orig. data'!AH37</f>
        <v> </v>
      </c>
      <c r="D10" t="str">
        <f>'orig. data'!AI37</f>
        <v> 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21">
        <f>'orig. data'!D$18</f>
        <v>0.683252105</v>
      </c>
      <c r="I10" s="3">
        <f>'orig. data'!D37</f>
        <v>0.636495557</v>
      </c>
      <c r="J10" s="3">
        <f>'orig. data'!R37</f>
        <v>0.683622101</v>
      </c>
      <c r="K10" s="21">
        <f>'orig. data'!R$18</f>
        <v>0.682865967</v>
      </c>
      <c r="L10" s="5">
        <f>'orig. data'!B37</f>
        <v>3671</v>
      </c>
      <c r="M10" s="5">
        <f>'orig. data'!C37</f>
        <v>6008</v>
      </c>
      <c r="N10" s="11">
        <f>'orig. data'!G37</f>
        <v>0.030813882</v>
      </c>
      <c r="O10" s="8"/>
      <c r="P10" s="5">
        <f>'orig. data'!P37</f>
        <v>4231</v>
      </c>
      <c r="Q10" s="5">
        <f>'orig. data'!Q37</f>
        <v>6347</v>
      </c>
      <c r="R10" s="11">
        <f>'orig. data'!U37</f>
        <v>0.833484543</v>
      </c>
      <c r="S10" s="9"/>
      <c r="T10" s="11">
        <f>'orig. data'!AD37</f>
        <v>0.056892242</v>
      </c>
    </row>
    <row r="11" spans="1:20" ht="12.75">
      <c r="A11" s="35" t="str">
        <f ca="1" t="shared" si="0"/>
        <v>CE Louise/Pembina</v>
      </c>
      <c r="B11" s="2" t="s">
        <v>225</v>
      </c>
      <c r="C11" t="str">
        <f>'orig. data'!AH38</f>
        <v> </v>
      </c>
      <c r="D11" t="str">
        <f>'orig. data'!AI38</f>
        <v> 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21">
        <f>'orig. data'!D$18</f>
        <v>0.683252105</v>
      </c>
      <c r="I11" s="3">
        <f>'orig. data'!D38</f>
        <v>0.686260254</v>
      </c>
      <c r="J11" s="3">
        <f>'orig. data'!R38</f>
        <v>0.648751749</v>
      </c>
      <c r="K11" s="21">
        <f>'orig. data'!R$18</f>
        <v>0.682865967</v>
      </c>
      <c r="L11" s="5">
        <f>'orig. data'!B38</f>
        <v>3401</v>
      </c>
      <c r="M11" s="5">
        <f>'orig. data'!C38</f>
        <v>4828</v>
      </c>
      <c r="N11" s="11">
        <f>'orig. data'!G38</f>
        <v>0.89188491</v>
      </c>
      <c r="O11" s="9"/>
      <c r="P11" s="5">
        <f>'orig. data'!P38</f>
        <v>3015</v>
      </c>
      <c r="Q11" s="5">
        <f>'orig. data'!Q38</f>
        <v>4502</v>
      </c>
      <c r="R11" s="11">
        <f>'orig. data'!U38</f>
        <v>0.165388761</v>
      </c>
      <c r="S11" s="9"/>
      <c r="T11" s="11">
        <f>'orig. data'!AD38</f>
        <v>0.136365402</v>
      </c>
    </row>
    <row r="12" spans="1:20" ht="12.75">
      <c r="A12" s="35" t="str">
        <f ca="1" t="shared" si="0"/>
        <v>CE Morden/Winkler (1,2)</v>
      </c>
      <c r="B12" s="2" t="s">
        <v>347</v>
      </c>
      <c r="C12">
        <f>'orig. data'!AH39</f>
        <v>1</v>
      </c>
      <c r="D12">
        <f>'orig. data'!AI39</f>
        <v>2</v>
      </c>
      <c r="E12">
        <f ca="1">IF(CELL("contents",F12)="s","s",IF(CELL("contents",G12)="s","s",IF(CELL("contents",'orig. data'!AJ39)="t","t","")))</f>
      </c>
      <c r="F12" t="str">
        <f>'orig. data'!AK39</f>
        <v> </v>
      </c>
      <c r="G12" t="str">
        <f>'orig. data'!AL39</f>
        <v> </v>
      </c>
      <c r="H12" s="21">
        <f>'orig. data'!D$18</f>
        <v>0.683252105</v>
      </c>
      <c r="I12" s="3">
        <f>'orig. data'!D39</f>
        <v>0.622342035</v>
      </c>
      <c r="J12" s="3">
        <f>'orig. data'!R39</f>
        <v>0.597928709</v>
      </c>
      <c r="K12" s="21">
        <f>'orig. data'!R$18</f>
        <v>0.682865967</v>
      </c>
      <c r="L12" s="5">
        <f>'orig. data'!B39</f>
        <v>12100</v>
      </c>
      <c r="M12" s="5">
        <f>'orig. data'!C39</f>
        <v>20137</v>
      </c>
      <c r="N12" s="11">
        <f>'orig. data'!G39</f>
        <v>0.001133522</v>
      </c>
      <c r="O12" s="9"/>
      <c r="P12" s="5">
        <f>'orig. data'!P39</f>
        <v>13874</v>
      </c>
      <c r="Q12" s="5">
        <f>'orig. data'!Q39</f>
        <v>23886</v>
      </c>
      <c r="R12" s="11">
        <f>'orig. data'!U39</f>
        <v>7.78E-06</v>
      </c>
      <c r="S12" s="9"/>
      <c r="T12" s="11">
        <f>'orig. data'!AD39</f>
        <v>0.189685087</v>
      </c>
    </row>
    <row r="13" spans="1:20" ht="12.75">
      <c r="A13" s="35" t="str">
        <f ca="1" t="shared" si="0"/>
        <v>CE Carman</v>
      </c>
      <c r="B13" s="2" t="s">
        <v>250</v>
      </c>
      <c r="C13" t="str">
        <f>'orig. data'!AH40</f>
        <v> </v>
      </c>
      <c r="D13" t="str">
        <f>'orig. data'!AI40</f>
        <v> 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21">
        <f>'orig. data'!D$18</f>
        <v>0.683252105</v>
      </c>
      <c r="I13" s="3">
        <f>'orig. data'!D40</f>
        <v>0.656421065</v>
      </c>
      <c r="J13" s="3">
        <f>'orig. data'!R40</f>
        <v>0.641853922</v>
      </c>
      <c r="K13" s="21">
        <f>'orig. data'!R$18</f>
        <v>0.682865967</v>
      </c>
      <c r="L13" s="5">
        <f>'orig. data'!B40</f>
        <v>6755</v>
      </c>
      <c r="M13" s="5">
        <f>'orig. data'!C40</f>
        <v>10285</v>
      </c>
      <c r="N13" s="11">
        <f>'orig. data'!G40</f>
        <v>0.180401613</v>
      </c>
      <c r="O13" s="9"/>
      <c r="P13" s="5">
        <f>'orig. data'!P40</f>
        <v>6639</v>
      </c>
      <c r="Q13" s="5">
        <f>'orig. data'!Q40</f>
        <v>10125</v>
      </c>
      <c r="R13" s="11">
        <f>'orig. data'!U40</f>
        <v>0.059610671</v>
      </c>
      <c r="S13" s="9"/>
      <c r="T13" s="11">
        <f>'orig. data'!AD40</f>
        <v>0.495937604</v>
      </c>
    </row>
    <row r="14" spans="1:20" ht="12.75">
      <c r="A14" s="35" t="str">
        <f ca="1" t="shared" si="0"/>
        <v>CE Red River</v>
      </c>
      <c r="B14" s="2" t="s">
        <v>194</v>
      </c>
      <c r="C14" t="str">
        <f>'orig. data'!AH41</f>
        <v> </v>
      </c>
      <c r="D14" t="str">
        <f>'orig. data'!AI41</f>
        <v> 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21">
        <f>'orig. data'!D$18</f>
        <v>0.683252105</v>
      </c>
      <c r="I14" s="3">
        <f>'orig. data'!D41</f>
        <v>0.665199304</v>
      </c>
      <c r="J14" s="3">
        <f>'orig. data'!R41</f>
        <v>0.66418712</v>
      </c>
      <c r="K14" s="21">
        <f>'orig. data'!R$18</f>
        <v>0.682865967</v>
      </c>
      <c r="L14" s="5">
        <f>'orig. data'!B41</f>
        <v>8202</v>
      </c>
      <c r="M14" s="5">
        <f>'orig. data'!C41</f>
        <v>12588</v>
      </c>
      <c r="N14" s="11">
        <f>'orig. data'!G41</f>
        <v>0.366868807</v>
      </c>
      <c r="O14" s="9"/>
      <c r="P14" s="5">
        <f>'orig. data'!P41</f>
        <v>8472</v>
      </c>
      <c r="Q14" s="5">
        <f>'orig. data'!Q41</f>
        <v>12946</v>
      </c>
      <c r="R14" s="11">
        <f>'orig. data'!U41</f>
        <v>0.455717353</v>
      </c>
      <c r="S14" s="9"/>
      <c r="T14" s="11">
        <f>'orig. data'!AD41</f>
        <v>0.96261915</v>
      </c>
    </row>
    <row r="15" spans="1:20" ht="12.75">
      <c r="A15" s="35" t="str">
        <f ca="1" t="shared" si="0"/>
        <v>CE Swan Lake (1)</v>
      </c>
      <c r="B15" s="2" t="s">
        <v>195</v>
      </c>
      <c r="C15">
        <f>'orig. data'!AH42</f>
        <v>1</v>
      </c>
      <c r="D15" t="str">
        <f>'orig. data'!AI42</f>
        <v> </v>
      </c>
      <c r="E15">
        <f ca="1">IF(CELL("contents",F15)="s","s",IF(CELL("contents",G15)="s","s",IF(CELL("contents",'orig. data'!AJ42)="t","t","")))</f>
      </c>
      <c r="F15" t="str">
        <f>'orig. data'!AK42</f>
        <v> </v>
      </c>
      <c r="G15" t="str">
        <f>'orig. data'!AL42</f>
        <v> </v>
      </c>
      <c r="H15" s="21">
        <f>'orig. data'!D$18</f>
        <v>0.683252105</v>
      </c>
      <c r="I15" s="3">
        <f>'orig. data'!D42</f>
        <v>0.756147895</v>
      </c>
      <c r="J15" s="3">
        <f>'orig. data'!R42</f>
        <v>0.729329895</v>
      </c>
      <c r="K15" s="21">
        <f>'orig. data'!R$18</f>
        <v>0.682865967</v>
      </c>
      <c r="L15" s="5">
        <f>'orig. data'!B42</f>
        <v>2732</v>
      </c>
      <c r="M15" s="5">
        <f>'orig. data'!C42</f>
        <v>3608</v>
      </c>
      <c r="N15" s="11">
        <f>'orig. data'!G42</f>
        <v>0.002509044</v>
      </c>
      <c r="O15" s="9"/>
      <c r="P15" s="5">
        <f>'orig. data'!P42</f>
        <v>2556</v>
      </c>
      <c r="Q15" s="5">
        <f>'orig. data'!Q42</f>
        <v>3476</v>
      </c>
      <c r="R15" s="11">
        <f>'orig. data'!U42</f>
        <v>0.035020161</v>
      </c>
      <c r="S15" s="9"/>
      <c r="T15" s="11">
        <f>'orig. data'!AD42</f>
        <v>0.362579181</v>
      </c>
    </row>
    <row r="16" spans="1:20" ht="12.75">
      <c r="A16" s="35" t="str">
        <f ca="1" t="shared" si="0"/>
        <v>CE Portage</v>
      </c>
      <c r="B16" s="2" t="s">
        <v>196</v>
      </c>
      <c r="C16" t="str">
        <f>'orig. data'!AH43</f>
        <v> </v>
      </c>
      <c r="D16" t="str">
        <f>'orig. data'!AI43</f>
        <v> 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21">
        <f>'orig. data'!D$18</f>
        <v>0.683252105</v>
      </c>
      <c r="I16" s="3">
        <f>'orig. data'!D43</f>
        <v>0.679856651</v>
      </c>
      <c r="J16" s="3">
        <f>'orig. data'!R43</f>
        <v>0.678020673</v>
      </c>
      <c r="K16" s="21">
        <f>'orig. data'!R$18</f>
        <v>0.682865967</v>
      </c>
      <c r="L16" s="5">
        <f>'orig. data'!B43</f>
        <v>17070</v>
      </c>
      <c r="M16" s="5">
        <f>'orig. data'!C43</f>
        <v>24988</v>
      </c>
      <c r="N16" s="11">
        <f>'orig. data'!G43</f>
        <v>0.859816764</v>
      </c>
      <c r="O16" s="9"/>
      <c r="P16" s="5">
        <f>'orig. data'!P43</f>
        <v>17407</v>
      </c>
      <c r="Q16" s="5">
        <f>'orig. data'!Q43</f>
        <v>25338</v>
      </c>
      <c r="R16" s="11">
        <f>'orig. data'!U43</f>
        <v>0.95833817</v>
      </c>
      <c r="S16" s="9"/>
      <c r="T16" s="11">
        <f>'orig. data'!AD43</f>
        <v>0.927735906</v>
      </c>
    </row>
    <row r="17" spans="1:20" ht="12.75">
      <c r="A17" s="35" t="str">
        <f ca="1" t="shared" si="0"/>
        <v>CE Seven Regions</v>
      </c>
      <c r="B17" s="2" t="s">
        <v>197</v>
      </c>
      <c r="C17" t="str">
        <f>'orig. data'!AH44</f>
        <v> </v>
      </c>
      <c r="D17" t="str">
        <f>'orig. data'!AI44</f>
        <v> 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21">
        <f>'orig. data'!D$18</f>
        <v>0.683252105</v>
      </c>
      <c r="I17" s="3">
        <f>'orig. data'!D44</f>
        <v>0.665844787</v>
      </c>
      <c r="J17" s="3">
        <f>'orig. data'!R44</f>
        <v>0.655083229</v>
      </c>
      <c r="K17" s="21">
        <f>'orig. data'!R$18</f>
        <v>0.682865967</v>
      </c>
      <c r="L17" s="5">
        <f>'orig. data'!B44</f>
        <v>3762</v>
      </c>
      <c r="M17" s="5">
        <f>'orig. data'!C44</f>
        <v>5843</v>
      </c>
      <c r="N17" s="11">
        <f>'orig. data'!G44</f>
        <v>0.421395077</v>
      </c>
      <c r="O17" s="9"/>
      <c r="P17" s="5">
        <f>'orig. data'!P44</f>
        <v>3595</v>
      </c>
      <c r="Q17" s="5">
        <f>'orig. data'!Q44</f>
        <v>5720</v>
      </c>
      <c r="R17" s="11">
        <f>'orig. data'!U44</f>
        <v>0.266654578</v>
      </c>
      <c r="S17" s="9"/>
      <c r="T17" s="11">
        <f>'orig. data'!AD44</f>
        <v>0.660035493</v>
      </c>
    </row>
    <row r="18" spans="1:20" ht="12.75">
      <c r="A18" s="35"/>
      <c r="B18" s="2"/>
      <c r="H18" s="21"/>
      <c r="I18" s="3"/>
      <c r="J18" s="3"/>
      <c r="K18" s="21"/>
      <c r="L18" s="5"/>
      <c r="M18" s="5"/>
      <c r="N18" s="11"/>
      <c r="O18" s="9"/>
      <c r="P18" s="5"/>
      <c r="Q18" s="5"/>
      <c r="R18" s="11"/>
      <c r="S18" s="9"/>
      <c r="T18" s="11"/>
    </row>
    <row r="19" spans="1:20" ht="12.75">
      <c r="A19" s="35" t="str">
        <f ca="1" t="shared" si="0"/>
        <v>AS East 2 (t)</v>
      </c>
      <c r="B19" s="2" t="s">
        <v>251</v>
      </c>
      <c r="C19" t="str">
        <f>'orig. data'!AH45</f>
        <v> </v>
      </c>
      <c r="D19" t="str">
        <f>'orig. data'!AI45</f>
        <v> </v>
      </c>
      <c r="E19" t="str">
        <f ca="1">IF(CELL("contents",F19)="s","s",IF(CELL("contents",G19)="s","s",IF(CELL("contents",'orig. data'!AJ45)="t","t","")))</f>
        <v>t</v>
      </c>
      <c r="F19" t="str">
        <f>'orig. data'!AK45</f>
        <v> </v>
      </c>
      <c r="G19" t="str">
        <f>'orig. data'!AL45</f>
        <v> </v>
      </c>
      <c r="H19" s="21">
        <f>'orig. data'!D$18</f>
        <v>0.683252105</v>
      </c>
      <c r="I19" s="3">
        <f>'orig. data'!D45</f>
        <v>0.640776174</v>
      </c>
      <c r="J19" s="3">
        <f>'orig. data'!R45</f>
        <v>0.689994475</v>
      </c>
      <c r="K19" s="21">
        <f>'orig. data'!R$18</f>
        <v>0.682865967</v>
      </c>
      <c r="L19" s="5">
        <f>'orig. data'!B45</f>
        <v>8643</v>
      </c>
      <c r="M19" s="5">
        <f>'orig. data'!C45</f>
        <v>13289</v>
      </c>
      <c r="N19" s="11">
        <f>'orig. data'!G45</f>
        <v>0.028324498</v>
      </c>
      <c r="O19" s="9"/>
      <c r="P19" s="5">
        <f>'orig. data'!P45</f>
        <v>8971</v>
      </c>
      <c r="Q19" s="5">
        <f>'orig. data'!Q45</f>
        <v>12653</v>
      </c>
      <c r="R19" s="11">
        <f>'orig. data'!U45</f>
        <v>0.582690896</v>
      </c>
      <c r="S19" s="9"/>
      <c r="T19" s="11">
        <f>'orig. data'!AD45</f>
        <v>0.01971943</v>
      </c>
    </row>
    <row r="20" spans="1:20" ht="12.75">
      <c r="A20" s="35" t="str">
        <f ca="1" t="shared" si="0"/>
        <v>AS West 1</v>
      </c>
      <c r="B20" s="2" t="s">
        <v>252</v>
      </c>
      <c r="C20" t="str">
        <f>'orig. data'!AH46</f>
        <v> </v>
      </c>
      <c r="D20" t="str">
        <f>'orig. data'!AI46</f>
        <v> </v>
      </c>
      <c r="E20">
        <f ca="1">IF(CELL("contents",F20)="s","s",IF(CELL("contents",G20)="s","s",IF(CELL("contents",'orig. data'!AJ46)="t","t","")))</f>
      </c>
      <c r="F20" t="str">
        <f>'orig. data'!AK46</f>
        <v> </v>
      </c>
      <c r="G20" t="str">
        <f>'orig. data'!AL46</f>
        <v> </v>
      </c>
      <c r="H20" s="21">
        <f>'orig. data'!D$18</f>
        <v>0.683252105</v>
      </c>
      <c r="I20" s="3">
        <f>'orig. data'!D46</f>
        <v>0.700090187</v>
      </c>
      <c r="J20" s="3">
        <f>'orig. data'!R46</f>
        <v>0.678240756</v>
      </c>
      <c r="K20" s="21">
        <f>'orig. data'!R$18</f>
        <v>0.682865967</v>
      </c>
      <c r="L20" s="5">
        <f>'orig. data'!B46</f>
        <v>6689</v>
      </c>
      <c r="M20" s="5">
        <f>'orig. data'!C46</f>
        <v>9288</v>
      </c>
      <c r="N20" s="11">
        <f>'orig. data'!G46</f>
        <v>0.414387641</v>
      </c>
      <c r="O20" s="9"/>
      <c r="P20" s="5">
        <f>'orig. data'!P46</f>
        <v>6322</v>
      </c>
      <c r="Q20" s="5">
        <f>'orig. data'!Q46</f>
        <v>9018</v>
      </c>
      <c r="R20" s="11">
        <f>'orig. data'!U46</f>
        <v>0.969539876</v>
      </c>
      <c r="S20" s="9"/>
      <c r="T20" s="11">
        <f>'orig. data'!AD46</f>
        <v>0.337387221</v>
      </c>
    </row>
    <row r="21" spans="1:20" ht="12.75">
      <c r="A21" s="35" t="str">
        <f ca="1" t="shared" si="0"/>
        <v>AS North 1</v>
      </c>
      <c r="B21" t="s">
        <v>253</v>
      </c>
      <c r="C21" t="str">
        <f>'orig. data'!AH47</f>
        <v> </v>
      </c>
      <c r="D21" t="str">
        <f>'orig. data'!AI47</f>
        <v> 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21">
        <f>'orig. data'!D$18</f>
        <v>0.683252105</v>
      </c>
      <c r="I21" s="3">
        <f>'orig. data'!D47</f>
        <v>0.689026613</v>
      </c>
      <c r="J21" s="3">
        <f>'orig. data'!R47</f>
        <v>0.695076915</v>
      </c>
      <c r="K21" s="21">
        <f>'orig. data'!R$18</f>
        <v>0.682865967</v>
      </c>
      <c r="L21" s="5">
        <f>'orig. data'!B47</f>
        <v>9443</v>
      </c>
      <c r="M21" s="5">
        <f>'orig. data'!C47</f>
        <v>13425</v>
      </c>
      <c r="N21" s="11">
        <f>'orig. data'!G47</f>
        <v>0.772086398</v>
      </c>
      <c r="O21" s="9"/>
      <c r="P21" s="5">
        <f>'orig. data'!P47</f>
        <v>8980</v>
      </c>
      <c r="Q21" s="5">
        <f>'orig. data'!Q47</f>
        <v>12541</v>
      </c>
      <c r="R21" s="11">
        <f>'orig. data'!U47</f>
        <v>0.422223109</v>
      </c>
      <c r="S21" s="9"/>
      <c r="T21" s="11">
        <f>'orig. data'!AD47</f>
        <v>0.781273271</v>
      </c>
    </row>
    <row r="22" spans="1:20" ht="12.75">
      <c r="A22" s="35" t="str">
        <f ca="1" t="shared" si="0"/>
        <v>AS West 2</v>
      </c>
      <c r="B22" t="s">
        <v>198</v>
      </c>
      <c r="C22" t="str">
        <f>'orig. data'!AH48</f>
        <v> </v>
      </c>
      <c r="D22" t="str">
        <f>'orig. data'!AI48</f>
        <v> 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21">
        <f>'orig. data'!D$18</f>
        <v>0.683252105</v>
      </c>
      <c r="I22" s="3">
        <f>'orig. data'!D48</f>
        <v>0.713532203</v>
      </c>
      <c r="J22" s="3">
        <f>'orig. data'!R48</f>
        <v>0.715615333</v>
      </c>
      <c r="K22" s="21">
        <f>'orig. data'!R$18</f>
        <v>0.682865967</v>
      </c>
      <c r="L22" s="5">
        <f>'orig. data'!B48</f>
        <v>10750</v>
      </c>
      <c r="M22" s="5">
        <f>'orig. data'!C48</f>
        <v>14837</v>
      </c>
      <c r="N22" s="11">
        <f>'orig. data'!G48</f>
        <v>0.132185006</v>
      </c>
      <c r="O22" s="9"/>
      <c r="P22" s="5">
        <f>'orig. data'!P48</f>
        <v>10222</v>
      </c>
      <c r="Q22" s="5">
        <f>'orig. data'!Q48</f>
        <v>13988</v>
      </c>
      <c r="R22" s="11">
        <f>'orig. data'!U48</f>
        <v>0.069621556</v>
      </c>
      <c r="S22" s="9"/>
      <c r="T22" s="11">
        <f>'orig. data'!AD48</f>
        <v>0.925263184</v>
      </c>
    </row>
    <row r="23" spans="1:20" ht="12.75">
      <c r="A23" s="35" t="str">
        <f ca="1" t="shared" si="0"/>
        <v>AS East 1</v>
      </c>
      <c r="B23" t="s">
        <v>199</v>
      </c>
      <c r="C23" t="str">
        <f>'orig. data'!AH49</f>
        <v> </v>
      </c>
      <c r="D23" t="str">
        <f>'orig. data'!AI49</f>
        <v> </v>
      </c>
      <c r="E23">
        <f ca="1">IF(CELL("contents",F23)="s","s",IF(CELL("contents",G23)="s","s",IF(CELL("contents",'orig. data'!AJ49)="t","t","")))</f>
      </c>
      <c r="F23" t="str">
        <f>'orig. data'!AK49</f>
        <v> </v>
      </c>
      <c r="G23" t="str">
        <f>'orig. data'!AL49</f>
        <v> </v>
      </c>
      <c r="H23" s="21">
        <f>'orig. data'!D$18</f>
        <v>0.683252105</v>
      </c>
      <c r="I23" s="3">
        <f>'orig. data'!D49</f>
        <v>0.665313084</v>
      </c>
      <c r="J23" s="3">
        <f>'orig. data'!R49</f>
        <v>0.666340091</v>
      </c>
      <c r="K23" s="21">
        <f>'orig. data'!R$18</f>
        <v>0.682865967</v>
      </c>
      <c r="L23" s="5">
        <f>'orig. data'!B49</f>
        <v>7234</v>
      </c>
      <c r="M23" s="5">
        <f>'orig. data'!C49</f>
        <v>10561</v>
      </c>
      <c r="N23" s="11">
        <f>'orig. data'!G49</f>
        <v>0.36902321</v>
      </c>
      <c r="O23" s="9"/>
      <c r="P23" s="5">
        <f>'orig. data'!P49</f>
        <v>7162</v>
      </c>
      <c r="Q23" s="5">
        <f>'orig. data'!Q49</f>
        <v>10361</v>
      </c>
      <c r="R23" s="11">
        <f>'orig. data'!U49</f>
        <v>0.52533182</v>
      </c>
      <c r="S23" s="9"/>
      <c r="T23" s="11">
        <f>'orig. data'!AD49</f>
        <v>0.962157571</v>
      </c>
    </row>
    <row r="24" spans="1:20" ht="12.75">
      <c r="A24" s="35" t="str">
        <f ca="1" t="shared" si="0"/>
        <v>AS North 2</v>
      </c>
      <c r="B24" t="s">
        <v>200</v>
      </c>
      <c r="C24" t="str">
        <f>'orig. data'!AH50</f>
        <v> </v>
      </c>
      <c r="D24" t="str">
        <f>'orig. data'!AI50</f>
        <v> </v>
      </c>
      <c r="E24">
        <f ca="1">IF(CELL("contents",F24)="s","s",IF(CELL("contents",G24)="s","s",IF(CELL("contents",'orig. data'!AJ50)="t","t","")))</f>
      </c>
      <c r="F24" t="str">
        <f>'orig. data'!AK50</f>
        <v> </v>
      </c>
      <c r="G24" t="str">
        <f>'orig. data'!AL50</f>
        <v> </v>
      </c>
      <c r="H24" s="21">
        <f>'orig. data'!D$18</f>
        <v>0.683252105</v>
      </c>
      <c r="I24" s="3">
        <f>'orig. data'!D50</f>
        <v>0.663141625</v>
      </c>
      <c r="J24" s="3">
        <f>'orig. data'!R50</f>
        <v>0.663458829</v>
      </c>
      <c r="K24" s="21">
        <f>'orig. data'!R$18</f>
        <v>0.682865967</v>
      </c>
      <c r="L24" s="5">
        <f>'orig. data'!B50</f>
        <v>6910</v>
      </c>
      <c r="M24" s="5">
        <f>'orig. data'!C50</f>
        <v>10144</v>
      </c>
      <c r="N24" s="11">
        <f>'orig. data'!G50</f>
        <v>0.316818162</v>
      </c>
      <c r="O24" s="9"/>
      <c r="P24" s="5">
        <f>'orig. data'!P50</f>
        <v>6778</v>
      </c>
      <c r="Q24" s="5">
        <f>'orig. data'!Q50</f>
        <v>9954</v>
      </c>
      <c r="R24" s="11">
        <f>'orig. data'!U50</f>
        <v>0.438425112</v>
      </c>
      <c r="S24" s="9"/>
      <c r="T24" s="11">
        <f>'orig. data'!AD50</f>
        <v>0.988415459</v>
      </c>
    </row>
    <row r="25" spans="1:20" ht="12.75">
      <c r="A25" s="35"/>
      <c r="H25" s="21"/>
      <c r="I25" s="3"/>
      <c r="J25" s="3"/>
      <c r="K25" s="21"/>
      <c r="L25" s="5"/>
      <c r="M25" s="5"/>
      <c r="N25" s="11"/>
      <c r="O25" s="9"/>
      <c r="P25" s="5"/>
      <c r="Q25" s="5"/>
      <c r="R25" s="11"/>
      <c r="S25" s="9"/>
      <c r="T25" s="11"/>
    </row>
    <row r="26" spans="1:20" ht="12.75">
      <c r="A26" s="35" t="str">
        <f ca="1" t="shared" si="0"/>
        <v>BDN Rural</v>
      </c>
      <c r="B26" t="s">
        <v>254</v>
      </c>
      <c r="C26" t="str">
        <f>'orig. data'!AH51</f>
        <v> </v>
      </c>
      <c r="D26" t="str">
        <f>'orig. data'!AI51</f>
        <v> 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21">
        <f>'orig. data'!D$18</f>
        <v>0.683252105</v>
      </c>
      <c r="I26" s="3">
        <f>'orig. data'!D51</f>
        <v>0.690111077</v>
      </c>
      <c r="J26" s="3">
        <f>'orig. data'!R51</f>
        <v>0.709953508</v>
      </c>
      <c r="K26" s="21">
        <f>'orig. data'!R$18</f>
        <v>0.682865967</v>
      </c>
      <c r="L26" s="5">
        <f>'orig. data'!B51</f>
        <v>3398</v>
      </c>
      <c r="M26" s="5">
        <f>'orig. data'!C51</f>
        <v>5047</v>
      </c>
      <c r="N26" s="11">
        <f>'orig. data'!G51</f>
        <v>0.762859631</v>
      </c>
      <c r="O26" s="9"/>
      <c r="P26" s="5">
        <f>'orig. data'!P51</f>
        <v>3404</v>
      </c>
      <c r="Q26" s="5">
        <f>'orig. data'!Q51</f>
        <v>4850</v>
      </c>
      <c r="R26" s="11">
        <f>'orig. data'!U51</f>
        <v>0.176619686</v>
      </c>
      <c r="S26" s="9"/>
      <c r="T26" s="11">
        <f>'orig. data'!AD51</f>
        <v>0.461252158</v>
      </c>
    </row>
    <row r="27" spans="1:20" ht="12.75">
      <c r="A27" s="35" t="str">
        <f ca="1" t="shared" si="0"/>
        <v>BDN Southeast</v>
      </c>
      <c r="B27" t="s">
        <v>130</v>
      </c>
      <c r="C27" t="str">
        <f>'orig. data'!AH52</f>
        <v> </v>
      </c>
      <c r="D27" t="str">
        <f>'orig. data'!AI52</f>
        <v> 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21">
        <f>'orig. data'!D$18</f>
        <v>0.683252105</v>
      </c>
      <c r="I27" s="3">
        <f>'orig. data'!D52</f>
        <v>0.722910394</v>
      </c>
      <c r="J27" s="3">
        <f>'orig. data'!R52</f>
        <v>0.74024335</v>
      </c>
      <c r="K27" s="21">
        <f>'orig. data'!R$18</f>
        <v>0.682865967</v>
      </c>
      <c r="L27" s="5">
        <f>'orig. data'!B52</f>
        <v>2940</v>
      </c>
      <c r="M27" s="5">
        <f>'orig. data'!C52</f>
        <v>4171</v>
      </c>
      <c r="N27" s="11">
        <f>'orig. data'!G52</f>
        <v>0.095821414</v>
      </c>
      <c r="O27" s="9"/>
      <c r="P27" s="5">
        <f>'orig. data'!P52</f>
        <v>2955</v>
      </c>
      <c r="Q27" s="5">
        <f>'orig. data'!Q52</f>
        <v>4055</v>
      </c>
      <c r="R27" s="11">
        <f>'orig. data'!U52</f>
        <v>0.010475971</v>
      </c>
      <c r="S27" s="9"/>
      <c r="T27" s="11">
        <f>'orig. data'!AD52</f>
        <v>0.551385042</v>
      </c>
    </row>
    <row r="28" spans="1:20" ht="12.75">
      <c r="A28" s="35" t="str">
        <f ca="1" t="shared" si="0"/>
        <v>BDN West</v>
      </c>
      <c r="B28" t="s">
        <v>227</v>
      </c>
      <c r="C28" t="str">
        <f>'orig. data'!AH53</f>
        <v> </v>
      </c>
      <c r="D28" t="str">
        <f>'orig. data'!AI53</f>
        <v> </v>
      </c>
      <c r="E28">
        <f ca="1">IF(CELL("contents",F28)="s","s",IF(CELL("contents",G28)="s","s",IF(CELL("contents",'orig. data'!AJ53)="t","t","")))</f>
      </c>
      <c r="F28" t="str">
        <f>'orig. data'!AK53</f>
        <v> </v>
      </c>
      <c r="G28" t="str">
        <f>'orig. data'!AL53</f>
        <v> </v>
      </c>
      <c r="H28" s="21">
        <f>'orig. data'!D$18</f>
        <v>0.683252105</v>
      </c>
      <c r="I28" s="3">
        <f>'orig. data'!D53</f>
        <v>0.720276747</v>
      </c>
      <c r="J28" s="3">
        <f>'orig. data'!R53</f>
        <v>0.73719922</v>
      </c>
      <c r="K28" s="21">
        <f>'orig. data'!R$18</f>
        <v>0.682865967</v>
      </c>
      <c r="L28" s="5">
        <f>'orig. data'!B53</f>
        <v>8549</v>
      </c>
      <c r="M28" s="5">
        <f>'orig. data'!C53</f>
        <v>11689</v>
      </c>
      <c r="N28" s="11">
        <f>'orig. data'!G53</f>
        <v>0.072599821</v>
      </c>
      <c r="O28" s="9"/>
      <c r="P28" s="5">
        <f>'orig. data'!P53</f>
        <v>8686</v>
      </c>
      <c r="Q28" s="5">
        <f>'orig. data'!Q53</f>
        <v>11512</v>
      </c>
      <c r="R28" s="11">
        <f>'orig. data'!U53</f>
        <v>0.005024193</v>
      </c>
      <c r="S28" s="9"/>
      <c r="T28" s="11">
        <f>'orig. data'!AD53</f>
        <v>0.467471084</v>
      </c>
    </row>
    <row r="29" spans="1:20" ht="12.75">
      <c r="A29" s="35" t="str">
        <f ca="1" t="shared" si="0"/>
        <v>BDN Southwest</v>
      </c>
      <c r="B29" t="s">
        <v>201</v>
      </c>
      <c r="C29" t="str">
        <f>'orig. data'!AH54</f>
        <v> </v>
      </c>
      <c r="D29" t="str">
        <f>'orig. data'!AI54</f>
        <v> 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21">
        <f>'orig. data'!D$18</f>
        <v>0.683252105</v>
      </c>
      <c r="I29" s="3">
        <f>'orig. data'!D54</f>
        <v>0.70700116</v>
      </c>
      <c r="J29" s="3">
        <f>'orig. data'!R54</f>
        <v>0.711563708</v>
      </c>
      <c r="K29" s="21">
        <f>'orig. data'!R$18</f>
        <v>0.682865967</v>
      </c>
      <c r="L29" s="5">
        <f>'orig. data'!B54</f>
        <v>4148</v>
      </c>
      <c r="M29" s="5">
        <f>'orig. data'!C54</f>
        <v>5903</v>
      </c>
      <c r="N29" s="11">
        <f>'orig. data'!G54</f>
        <v>0.284134425</v>
      </c>
      <c r="O29" s="9"/>
      <c r="P29" s="5">
        <f>'orig. data'!P54</f>
        <v>5169</v>
      </c>
      <c r="Q29" s="5">
        <f>'orig. data'!Q54</f>
        <v>7145</v>
      </c>
      <c r="R29" s="11">
        <f>'orig. data'!U54</f>
        <v>0.129148762</v>
      </c>
      <c r="S29" s="9"/>
      <c r="T29" s="11">
        <f>'orig. data'!AD54</f>
        <v>0.856622398</v>
      </c>
    </row>
    <row r="30" spans="1:20" ht="12.75">
      <c r="A30" s="35" t="str">
        <f ca="1" t="shared" si="0"/>
        <v>BDN North End</v>
      </c>
      <c r="B30" t="s">
        <v>202</v>
      </c>
      <c r="C30" t="str">
        <f>'orig. data'!AH55</f>
        <v> </v>
      </c>
      <c r="D30" t="str">
        <f>'orig. data'!AI55</f>
        <v> </v>
      </c>
      <c r="E30">
        <f ca="1">IF(CELL("contents",F30)="s","s",IF(CELL("contents",G30)="s","s",IF(CELL("contents",'orig. data'!AJ55)="t","t","")))</f>
      </c>
      <c r="F30" t="str">
        <f>'orig. data'!AK55</f>
        <v> </v>
      </c>
      <c r="G30" t="str">
        <f>'orig. data'!AL55</f>
        <v> </v>
      </c>
      <c r="H30" s="21">
        <f>'orig. data'!D$18</f>
        <v>0.683252105</v>
      </c>
      <c r="I30" s="3">
        <f>'orig. data'!D55</f>
        <v>0.703775704</v>
      </c>
      <c r="J30" s="3">
        <f>'orig. data'!R55</f>
        <v>0.730802819</v>
      </c>
      <c r="K30" s="21">
        <f>'orig. data'!R$18</f>
        <v>0.682865967</v>
      </c>
      <c r="L30" s="5">
        <f>'orig. data'!B55</f>
        <v>3685</v>
      </c>
      <c r="M30" s="5">
        <f>'orig. data'!C55</f>
        <v>5324</v>
      </c>
      <c r="N30" s="11">
        <f>'orig. data'!G55</f>
        <v>0.362942271</v>
      </c>
      <c r="O30" s="9"/>
      <c r="P30" s="5">
        <f>'orig. data'!P55</f>
        <v>4284</v>
      </c>
      <c r="Q30" s="5">
        <f>'orig. data'!Q55</f>
        <v>5857</v>
      </c>
      <c r="R30" s="11">
        <f>'orig. data'!U55</f>
        <v>0.020796188</v>
      </c>
      <c r="S30" s="9"/>
      <c r="T30" s="11">
        <f>'orig. data'!AD55</f>
        <v>0.308009847</v>
      </c>
    </row>
    <row r="31" spans="1:20" ht="12.75">
      <c r="A31" s="35" t="str">
        <f ca="1" t="shared" si="0"/>
        <v>BDN East</v>
      </c>
      <c r="B31" t="s">
        <v>163</v>
      </c>
      <c r="C31" t="str">
        <f>'orig. data'!AH56</f>
        <v> </v>
      </c>
      <c r="D31" t="str">
        <f>'orig. data'!AI56</f>
        <v> </v>
      </c>
      <c r="E31">
        <f ca="1">IF(CELL("contents",F31)="s","s",IF(CELL("contents",G31)="s","s",IF(CELL("contents",'orig. data'!AJ56)="t","t","")))</f>
      </c>
      <c r="F31" t="str">
        <f>'orig. data'!AK56</f>
        <v> </v>
      </c>
      <c r="G31" t="str">
        <f>'orig. data'!AL56</f>
        <v> </v>
      </c>
      <c r="H31" s="21">
        <f>'orig. data'!D$18</f>
        <v>0.683252105</v>
      </c>
      <c r="I31" s="3">
        <f>'orig. data'!D56</f>
        <v>0.734503852</v>
      </c>
      <c r="J31" s="3">
        <f>'orig. data'!R56</f>
        <v>0.71418637</v>
      </c>
      <c r="K31" s="21">
        <f>'orig. data'!R$18</f>
        <v>0.682865967</v>
      </c>
      <c r="L31" s="5">
        <f>'orig. data'!B56</f>
        <v>4386</v>
      </c>
      <c r="M31" s="5">
        <f>'orig. data'!C56</f>
        <v>5907</v>
      </c>
      <c r="N31" s="11">
        <f>'orig. data'!G56</f>
        <v>0.021453414</v>
      </c>
      <c r="O31" s="9"/>
      <c r="P31" s="5">
        <f>'orig. data'!P56</f>
        <v>4606</v>
      </c>
      <c r="Q31" s="5">
        <f>'orig. data'!Q56</f>
        <v>6501</v>
      </c>
      <c r="R31" s="11">
        <f>'orig. data'!U56</f>
        <v>0.106242922</v>
      </c>
      <c r="S31" s="9"/>
      <c r="T31" s="11">
        <f>'orig. data'!AD56</f>
        <v>0.430198378</v>
      </c>
    </row>
    <row r="32" spans="1:20" ht="12.75">
      <c r="A32" s="35" t="str">
        <f ca="1" t="shared" si="0"/>
        <v>BDN Central (2)</v>
      </c>
      <c r="B32" t="s">
        <v>216</v>
      </c>
      <c r="C32" t="str">
        <f>'orig. data'!AH57</f>
        <v> </v>
      </c>
      <c r="D32">
        <f>'orig. data'!AI57</f>
        <v>2</v>
      </c>
      <c r="E32">
        <f ca="1">IF(CELL("contents",F32)="s","s",IF(CELL("contents",G32)="s","s",IF(CELL("contents",'orig. data'!AJ57)="t","t","")))</f>
      </c>
      <c r="F32" t="str">
        <f>'orig. data'!AK57</f>
        <v> </v>
      </c>
      <c r="G32" t="str">
        <f>'orig. data'!AL57</f>
        <v> </v>
      </c>
      <c r="H32" s="21">
        <f>'orig. data'!D$18</f>
        <v>0.683252105</v>
      </c>
      <c r="I32" s="3">
        <f>'orig. data'!D57</f>
        <v>0.724084412</v>
      </c>
      <c r="J32" s="3">
        <f>'orig. data'!R57</f>
        <v>0.751320533</v>
      </c>
      <c r="K32" s="21">
        <f>'orig. data'!R$18</f>
        <v>0.682865967</v>
      </c>
      <c r="L32" s="5">
        <f>'orig. data'!B57</f>
        <v>6806</v>
      </c>
      <c r="M32" s="5">
        <f>'orig. data'!C57</f>
        <v>9296</v>
      </c>
      <c r="N32" s="11">
        <f>'orig. data'!G57</f>
        <v>0.051832691</v>
      </c>
      <c r="O32" s="9"/>
      <c r="P32" s="5">
        <f>'orig. data'!P57</f>
        <v>7043</v>
      </c>
      <c r="Q32" s="5">
        <f>'orig. data'!Q57</f>
        <v>9305</v>
      </c>
      <c r="R32" s="11">
        <f>'orig. data'!U57</f>
        <v>0.000695437</v>
      </c>
      <c r="S32" s="9"/>
      <c r="T32" s="11">
        <f>'orig. data'!AD57</f>
        <v>0.261207237</v>
      </c>
    </row>
    <row r="33" spans="1:20" ht="12.75">
      <c r="A33" s="35"/>
      <c r="H33" s="21"/>
      <c r="I33" s="3"/>
      <c r="J33" s="3"/>
      <c r="K33" s="21"/>
      <c r="L33" s="5"/>
      <c r="M33" s="5"/>
      <c r="N33" s="11"/>
      <c r="O33" s="9"/>
      <c r="P33" s="5"/>
      <c r="Q33" s="5"/>
      <c r="R33" s="11"/>
      <c r="S33" s="9"/>
      <c r="T33" s="11"/>
    </row>
    <row r="34" spans="1:20" ht="12.75">
      <c r="A34" s="35" t="str">
        <f ca="1" t="shared" si="0"/>
        <v>IL Southwest</v>
      </c>
      <c r="B34" t="s">
        <v>217</v>
      </c>
      <c r="C34" t="str">
        <f>'orig. data'!AH58</f>
        <v> </v>
      </c>
      <c r="D34" t="str">
        <f>'orig. data'!AI58</f>
        <v> </v>
      </c>
      <c r="E34">
        <f ca="1">IF(CELL("contents",F34)="s","s",IF(CELL("contents",G34)="s","s",IF(CELL("contents",'orig. data'!AJ58)="t","t","")))</f>
      </c>
      <c r="F34" t="str">
        <f>'orig. data'!AK58</f>
        <v> </v>
      </c>
      <c r="G34" t="str">
        <f>'orig. data'!AL58</f>
        <v> </v>
      </c>
      <c r="H34" s="21">
        <f>'orig. data'!D$18</f>
        <v>0.683252105</v>
      </c>
      <c r="I34" s="3">
        <f>'orig. data'!D58</f>
        <v>0.66748092</v>
      </c>
      <c r="J34" s="3">
        <f>'orig. data'!R58</f>
        <v>0.669264117</v>
      </c>
      <c r="K34" s="21">
        <f>'orig. data'!R$18</f>
        <v>0.682865967</v>
      </c>
      <c r="L34" s="5">
        <f>'orig. data'!B58</f>
        <v>12339</v>
      </c>
      <c r="M34" s="5">
        <f>'orig. data'!C58</f>
        <v>18891</v>
      </c>
      <c r="N34" s="11">
        <f>'orig. data'!G58</f>
        <v>0.418673092</v>
      </c>
      <c r="O34" s="9"/>
      <c r="P34" s="5">
        <f>'orig. data'!P58</f>
        <v>13065</v>
      </c>
      <c r="Q34" s="5">
        <f>'orig. data'!Q58</f>
        <v>19554</v>
      </c>
      <c r="R34" s="11">
        <f>'orig. data'!U58</f>
        <v>0.61464671</v>
      </c>
      <c r="S34" s="9"/>
      <c r="T34" s="11">
        <f>'orig. data'!AD58</f>
        <v>0.931340402</v>
      </c>
    </row>
    <row r="35" spans="1:20" ht="12.75">
      <c r="A35" s="35" t="str">
        <f ca="1" t="shared" si="0"/>
        <v>IL Northeast</v>
      </c>
      <c r="B35" t="s">
        <v>203</v>
      </c>
      <c r="C35" t="str">
        <f>'orig. data'!AH59</f>
        <v> </v>
      </c>
      <c r="D35" t="str">
        <f>'orig. data'!AI59</f>
        <v> </v>
      </c>
      <c r="E35">
        <f ca="1">IF(CELL("contents",F35)="s","s",IF(CELL("contents",G35)="s","s",IF(CELL("contents",'orig. data'!AJ59)="t","t","")))</f>
      </c>
      <c r="F35" t="str">
        <f>'orig. data'!AK59</f>
        <v> </v>
      </c>
      <c r="G35" t="str">
        <f>'orig. data'!AL59</f>
        <v> </v>
      </c>
      <c r="H35" s="21">
        <f>'orig. data'!D$18</f>
        <v>0.683252105</v>
      </c>
      <c r="I35" s="3">
        <f>'orig. data'!D59</f>
        <v>0.678272043</v>
      </c>
      <c r="J35" s="3">
        <f>'orig. data'!R59</f>
        <v>0.679342942</v>
      </c>
      <c r="K35" s="21">
        <f>'orig. data'!R$18</f>
        <v>0.682865967</v>
      </c>
      <c r="L35" s="5">
        <f>'orig. data'!B59</f>
        <v>12186</v>
      </c>
      <c r="M35" s="5">
        <f>'orig. data'!C59</f>
        <v>17758</v>
      </c>
      <c r="N35" s="11">
        <f>'orig. data'!G59</f>
        <v>0.798857279</v>
      </c>
      <c r="O35" s="9"/>
      <c r="P35" s="5">
        <f>'orig. data'!P59</f>
        <v>12534</v>
      </c>
      <c r="Q35" s="5">
        <f>'orig. data'!Q59</f>
        <v>18129</v>
      </c>
      <c r="R35" s="11">
        <f>'orig. data'!U59</f>
        <v>0.986764976</v>
      </c>
      <c r="S35" s="9"/>
      <c r="T35" s="11">
        <f>'orig. data'!AD59</f>
        <v>0.959093113</v>
      </c>
    </row>
    <row r="36" spans="1:20" ht="12.75">
      <c r="A36" s="35" t="str">
        <f ca="1" t="shared" si="0"/>
        <v>IL Southeast</v>
      </c>
      <c r="B36" t="s">
        <v>204</v>
      </c>
      <c r="C36" t="str">
        <f>'orig. data'!AH60</f>
        <v> </v>
      </c>
      <c r="D36" t="str">
        <f>'orig. data'!AI60</f>
        <v> 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21">
        <f>'orig. data'!D$18</f>
        <v>0.683252105</v>
      </c>
      <c r="I36" s="3">
        <f>'orig. data'!D60</f>
        <v>0.720537278</v>
      </c>
      <c r="J36" s="3">
        <f>'orig. data'!R60</f>
        <v>0.711284762</v>
      </c>
      <c r="K36" s="21">
        <f>'orig. data'!R$18</f>
        <v>0.682865967</v>
      </c>
      <c r="L36" s="5">
        <f>'orig. data'!B60</f>
        <v>20463</v>
      </c>
      <c r="M36" s="5">
        <f>'orig. data'!C60</f>
        <v>28793</v>
      </c>
      <c r="N36" s="11">
        <f>'orig. data'!G60</f>
        <v>0.059479919</v>
      </c>
      <c r="O36" s="9"/>
      <c r="P36" s="5">
        <f>'orig. data'!P60</f>
        <v>21149</v>
      </c>
      <c r="Q36" s="5">
        <f>'orig. data'!Q60</f>
        <v>29642</v>
      </c>
      <c r="R36" s="11">
        <f>'orig. data'!U60</f>
        <v>0.098913282</v>
      </c>
      <c r="S36" s="9"/>
      <c r="T36" s="11">
        <f>'orig. data'!AD60</f>
        <v>0.664011777</v>
      </c>
    </row>
    <row r="37" spans="1:20" ht="12.75">
      <c r="A37" s="35" t="str">
        <f ca="1" t="shared" si="0"/>
        <v>IL Northwest (1)</v>
      </c>
      <c r="B37" t="s">
        <v>205</v>
      </c>
      <c r="C37">
        <f>'orig. data'!AH61</f>
        <v>1</v>
      </c>
      <c r="D37" t="str">
        <f>'orig. data'!AI61</f>
        <v> </v>
      </c>
      <c r="E37">
        <f ca="1">IF(CELL("contents",F37)="s","s",IF(CELL("contents",G37)="s","s",IF(CELL("contents",'orig. data'!AJ61)="t","t","")))</f>
      </c>
      <c r="F37" t="str">
        <f>'orig. data'!AK61</f>
        <v> </v>
      </c>
      <c r="G37" t="str">
        <f>'orig. data'!AL61</f>
        <v> </v>
      </c>
      <c r="H37" s="21">
        <f>'orig. data'!D$18</f>
        <v>0.683252105</v>
      </c>
      <c r="I37" s="3">
        <f>'orig. data'!D61</f>
        <v>0.747464412</v>
      </c>
      <c r="J37" s="3">
        <f>'orig. data'!R61</f>
        <v>0.718187746</v>
      </c>
      <c r="K37" s="21">
        <f>'orig. data'!R$18</f>
        <v>0.682865967</v>
      </c>
      <c r="L37" s="5">
        <f>'orig. data'!B61</f>
        <v>6994</v>
      </c>
      <c r="M37" s="5">
        <f>'orig. data'!C61</f>
        <v>9502</v>
      </c>
      <c r="N37" s="11">
        <f>'orig. data'!G61</f>
        <v>0.00274091</v>
      </c>
      <c r="O37" s="9"/>
      <c r="P37" s="5">
        <f>'orig. data'!P61</f>
        <v>6746</v>
      </c>
      <c r="Q37" s="5">
        <f>'orig. data'!Q61</f>
        <v>9491</v>
      </c>
      <c r="R37" s="11">
        <f>'orig. data'!U61</f>
        <v>0.062141663</v>
      </c>
      <c r="S37" s="9"/>
      <c r="T37" s="11">
        <f>'orig. data'!AD61</f>
        <v>0.228665452</v>
      </c>
    </row>
    <row r="38" spans="1:20" ht="12.75">
      <c r="A38" s="35"/>
      <c r="H38" s="21"/>
      <c r="I38" s="3"/>
      <c r="J38" s="3"/>
      <c r="K38" s="21"/>
      <c r="L38" s="5"/>
      <c r="M38" s="5"/>
      <c r="N38" s="11"/>
      <c r="O38" s="9"/>
      <c r="P38" s="5"/>
      <c r="Q38" s="5"/>
      <c r="R38" s="11"/>
      <c r="S38" s="9"/>
      <c r="T38" s="11"/>
    </row>
    <row r="39" spans="1:20" ht="12.75">
      <c r="A39" s="35" t="str">
        <f ca="1" t="shared" si="0"/>
        <v>NE Iron Rose</v>
      </c>
      <c r="B39" t="s">
        <v>165</v>
      </c>
      <c r="C39" t="str">
        <f>'orig. data'!AH62</f>
        <v> </v>
      </c>
      <c r="D39" t="str">
        <f>'orig. data'!AI62</f>
        <v> 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21">
        <f>'orig. data'!D$18</f>
        <v>0.683252105</v>
      </c>
      <c r="I39" s="3">
        <f>'orig. data'!D62</f>
        <v>0.692484027</v>
      </c>
      <c r="J39" s="3">
        <f>'orig. data'!R62</f>
        <v>0.709178413</v>
      </c>
      <c r="K39" s="21">
        <f>'orig. data'!R$18</f>
        <v>0.682865967</v>
      </c>
      <c r="L39" s="5">
        <f>'orig. data'!B62</f>
        <v>2217</v>
      </c>
      <c r="M39" s="5">
        <f>'orig. data'!C62</f>
        <v>3174</v>
      </c>
      <c r="N39" s="11">
        <f>'orig. data'!G62</f>
        <v>0.700942585</v>
      </c>
      <c r="O39" s="9"/>
      <c r="P39" s="5">
        <f>'orig. data'!P62</f>
        <v>2165</v>
      </c>
      <c r="Q39" s="5">
        <f>'orig. data'!Q62</f>
        <v>2977</v>
      </c>
      <c r="R39" s="11">
        <f>'orig. data'!U62</f>
        <v>0.217108418</v>
      </c>
      <c r="S39" s="9"/>
      <c r="T39" s="11">
        <f>'orig. data'!AD62</f>
        <v>0.570035065</v>
      </c>
    </row>
    <row r="40" spans="1:20" ht="12.75">
      <c r="A40" s="35" t="str">
        <f ca="1" t="shared" si="0"/>
        <v>NE Springfield</v>
      </c>
      <c r="B40" t="s">
        <v>228</v>
      </c>
      <c r="C40" t="str">
        <f>'orig. data'!AH63</f>
        <v> </v>
      </c>
      <c r="D40" t="str">
        <f>'orig. data'!AI63</f>
        <v> </v>
      </c>
      <c r="E40">
        <f ca="1">IF(CELL("contents",F40)="s","s",IF(CELL("contents",G40)="s","s",IF(CELL("contents",'orig. data'!AJ63)="t","t","")))</f>
      </c>
      <c r="F40" t="str">
        <f>'orig. data'!AK63</f>
        <v> </v>
      </c>
      <c r="G40" t="str">
        <f>'orig. data'!AL63</f>
        <v> </v>
      </c>
      <c r="H40" s="21">
        <f>'orig. data'!D$18</f>
        <v>0.683252105</v>
      </c>
      <c r="I40" s="3">
        <f>'orig. data'!D63</f>
        <v>0.662314702</v>
      </c>
      <c r="J40" s="3">
        <f>'orig. data'!R63</f>
        <v>0.660609153</v>
      </c>
      <c r="K40" s="21">
        <f>'orig. data'!R$18</f>
        <v>0.682865967</v>
      </c>
      <c r="L40" s="5">
        <f>'orig. data'!B63</f>
        <v>7721</v>
      </c>
      <c r="M40" s="5">
        <f>'orig. data'!C63</f>
        <v>12025</v>
      </c>
      <c r="N40" s="11">
        <f>'orig. data'!G63</f>
        <v>0.302923443</v>
      </c>
      <c r="O40" s="9"/>
      <c r="P40" s="5">
        <f>'orig. data'!P63</f>
        <v>7956</v>
      </c>
      <c r="Q40" s="5">
        <f>'orig. data'!Q63</f>
        <v>12113</v>
      </c>
      <c r="R40" s="11">
        <f>'orig. data'!U63</f>
        <v>0.360571286</v>
      </c>
      <c r="S40" s="9"/>
      <c r="T40" s="11">
        <f>'orig. data'!AD63</f>
        <v>0.938437923</v>
      </c>
    </row>
    <row r="41" spans="1:20" ht="12.75">
      <c r="A41" s="35" t="str">
        <f ca="1" t="shared" si="0"/>
        <v>NE Winnipeg River</v>
      </c>
      <c r="B41" t="s">
        <v>166</v>
      </c>
      <c r="C41" t="str">
        <f>'orig. data'!AH64</f>
        <v> </v>
      </c>
      <c r="D41" t="str">
        <f>'orig. data'!AI64</f>
        <v> 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21">
        <f>'orig. data'!D$18</f>
        <v>0.683252105</v>
      </c>
      <c r="I41" s="3">
        <f>'orig. data'!D64</f>
        <v>0.6868413</v>
      </c>
      <c r="J41" s="3">
        <f>'orig. data'!R64</f>
        <v>0.72123706</v>
      </c>
      <c r="K41" s="21">
        <f>'orig. data'!R$18</f>
        <v>0.682865967</v>
      </c>
      <c r="L41" s="5">
        <f>'orig. data'!B64</f>
        <v>3925</v>
      </c>
      <c r="M41" s="5">
        <f>'orig. data'!C64</f>
        <v>5536</v>
      </c>
      <c r="N41" s="11">
        <f>'orig. data'!G64</f>
        <v>0.870921972</v>
      </c>
      <c r="O41" s="9"/>
      <c r="P41" s="5">
        <f>'orig. data'!P64</f>
        <v>4315</v>
      </c>
      <c r="Q41" s="5">
        <f>'orig. data'!Q64</f>
        <v>5683</v>
      </c>
      <c r="R41" s="11">
        <f>'orig. data'!U64</f>
        <v>0.059238432</v>
      </c>
      <c r="S41" s="9"/>
      <c r="T41" s="11">
        <f>'orig. data'!AD64</f>
        <v>0.185178435</v>
      </c>
    </row>
    <row r="42" spans="1:20" ht="12.75">
      <c r="A42" s="35" t="str">
        <f ca="1" t="shared" si="0"/>
        <v>NE Brokenhead</v>
      </c>
      <c r="B42" t="s">
        <v>167</v>
      </c>
      <c r="C42" t="str">
        <f>'orig. data'!AH65</f>
        <v> </v>
      </c>
      <c r="D42" t="str">
        <f>'orig. data'!AI65</f>
        <v> </v>
      </c>
      <c r="E42">
        <f ca="1">IF(CELL("contents",F42)="s","s",IF(CELL("contents",G42)="s","s",IF(CELL("contents",'orig. data'!AJ65)="t","t","")))</f>
      </c>
      <c r="F42" t="str">
        <f>'orig. data'!AK65</f>
        <v> </v>
      </c>
      <c r="G42" t="str">
        <f>'orig. data'!AL65</f>
        <v> </v>
      </c>
      <c r="H42" s="21">
        <f>'orig. data'!D$18</f>
        <v>0.683252105</v>
      </c>
      <c r="I42" s="3">
        <f>'orig. data'!D65</f>
        <v>0.69211771</v>
      </c>
      <c r="J42" s="3">
        <f>'orig. data'!R65</f>
        <v>0.703852214</v>
      </c>
      <c r="K42" s="21">
        <f>'orig. data'!R$18</f>
        <v>0.682865967</v>
      </c>
      <c r="L42" s="5">
        <f>'orig. data'!B65</f>
        <v>4917</v>
      </c>
      <c r="M42" s="5">
        <f>'orig. data'!C65</f>
        <v>7050</v>
      </c>
      <c r="N42" s="11">
        <f>'orig. data'!G65</f>
        <v>0.677338383</v>
      </c>
      <c r="O42" s="9"/>
      <c r="P42" s="5">
        <f>'orig. data'!P65</f>
        <v>5330</v>
      </c>
      <c r="Q42" s="5">
        <f>'orig. data'!Q65</f>
        <v>7403</v>
      </c>
      <c r="R42" s="11">
        <f>'orig. data'!U65</f>
        <v>0.242735324</v>
      </c>
      <c r="S42" s="9"/>
      <c r="T42" s="11">
        <f>'orig. data'!AD65</f>
        <v>0.628000316</v>
      </c>
    </row>
    <row r="43" spans="1:20" ht="12.75">
      <c r="A43" s="35" t="str">
        <f ca="1" t="shared" si="0"/>
        <v>NE Blue Water</v>
      </c>
      <c r="B43" t="s">
        <v>229</v>
      </c>
      <c r="C43" t="str">
        <f>'orig. data'!AH66</f>
        <v> </v>
      </c>
      <c r="D43" t="str">
        <f>'orig. data'!AI66</f>
        <v> 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21">
        <f>'orig. data'!D$18</f>
        <v>0.683252105</v>
      </c>
      <c r="I43" s="3">
        <f>'orig. data'!D66</f>
        <v>0.682133665</v>
      </c>
      <c r="J43" s="3">
        <f>'orig. data'!R66</f>
        <v>0.682112237</v>
      </c>
      <c r="K43" s="21">
        <f>'orig. data'!R$18</f>
        <v>0.682865967</v>
      </c>
      <c r="L43" s="5">
        <f>'orig. data'!B66</f>
        <v>5391</v>
      </c>
      <c r="M43" s="5">
        <f>'orig. data'!C66</f>
        <v>8061</v>
      </c>
      <c r="N43" s="11">
        <f>'orig. data'!G66</f>
        <v>0.957707556</v>
      </c>
      <c r="O43" s="9"/>
      <c r="P43" s="5">
        <f>'orig. data'!P66</f>
        <v>5490</v>
      </c>
      <c r="Q43" s="5">
        <f>'orig. data'!Q66</f>
        <v>8156</v>
      </c>
      <c r="R43" s="11">
        <f>'orig. data'!U66</f>
        <v>0.882813823</v>
      </c>
      <c r="S43" s="9"/>
      <c r="T43" s="11">
        <f>'orig. data'!AD66</f>
        <v>0.999277202</v>
      </c>
    </row>
    <row r="44" spans="1:20" ht="12.75">
      <c r="A44" s="35" t="str">
        <f ca="1" t="shared" si="0"/>
        <v>NE Northern Remote (1,2,t)</v>
      </c>
      <c r="B44" t="s">
        <v>230</v>
      </c>
      <c r="C44">
        <f>'orig. data'!AH67</f>
        <v>1</v>
      </c>
      <c r="D44">
        <f>'orig. data'!AI67</f>
        <v>2</v>
      </c>
      <c r="E44" t="str">
        <f ca="1">IF(CELL("contents",F44)="s","s",IF(CELL("contents",G44)="s","s",IF(CELL("contents",'orig. data'!AJ67)="t","t","")))</f>
        <v>t</v>
      </c>
      <c r="F44" t="str">
        <f>'orig. data'!AK67</f>
        <v> </v>
      </c>
      <c r="G44" t="str">
        <f>'orig. data'!AL67</f>
        <v> </v>
      </c>
      <c r="H44" s="21">
        <f>'orig. data'!D$18</f>
        <v>0.683252105</v>
      </c>
      <c r="I44" s="3">
        <f>'orig. data'!D67</f>
        <v>0.383106248</v>
      </c>
      <c r="J44" s="3">
        <f>'orig. data'!R67</f>
        <v>0.489921631</v>
      </c>
      <c r="K44" s="21">
        <f>'orig. data'!R$18</f>
        <v>0.682865967</v>
      </c>
      <c r="L44" s="5">
        <f>'orig. data'!B67</f>
        <v>1171</v>
      </c>
      <c r="M44" s="5">
        <f>'orig. data'!C67</f>
        <v>3523</v>
      </c>
      <c r="N44" s="11">
        <f>'orig. data'!G67</f>
        <v>3.13E-43</v>
      </c>
      <c r="O44" s="9"/>
      <c r="P44" s="5">
        <f>'orig. data'!P67</f>
        <v>1585</v>
      </c>
      <c r="Q44" s="5">
        <f>'orig. data'!Q67</f>
        <v>3680</v>
      </c>
      <c r="R44" s="11">
        <f>'orig. data'!U67</f>
        <v>4.81E-17</v>
      </c>
      <c r="S44" s="9"/>
      <c r="T44" s="11">
        <f>'orig. data'!AD67</f>
        <v>1.23E-06</v>
      </c>
    </row>
    <row r="45" spans="1:20" ht="12.75">
      <c r="A45" s="35"/>
      <c r="H45" s="21"/>
      <c r="I45" s="3"/>
      <c r="J45" s="3"/>
      <c r="K45" s="21"/>
      <c r="L45" s="5"/>
      <c r="M45" s="5"/>
      <c r="N45" s="11"/>
      <c r="O45" s="9"/>
      <c r="P45" s="5"/>
      <c r="Q45" s="5"/>
      <c r="R45" s="11"/>
      <c r="S45" s="9"/>
      <c r="T45" s="11"/>
    </row>
    <row r="46" spans="1:20" ht="12.75">
      <c r="A46" s="35" t="str">
        <f ca="1" t="shared" si="0"/>
        <v>PL West</v>
      </c>
      <c r="B46" t="s">
        <v>206</v>
      </c>
      <c r="C46" t="str">
        <f>'orig. data'!AH68</f>
        <v> </v>
      </c>
      <c r="D46" t="str">
        <f>'orig. data'!AI68</f>
        <v> </v>
      </c>
      <c r="E46">
        <f ca="1">IF(CELL("contents",F46)="s","s",IF(CELL("contents",G46)="s","s",IF(CELL("contents",'orig. data'!AJ68)="t","t","")))</f>
      </c>
      <c r="F46" t="str">
        <f>'orig. data'!AK68</f>
        <v> </v>
      </c>
      <c r="G46" t="str">
        <f>'orig. data'!AL68</f>
        <v> </v>
      </c>
      <c r="H46" s="21">
        <f>'orig. data'!D$18</f>
        <v>0.683252105</v>
      </c>
      <c r="I46" s="3">
        <f>'orig. data'!D68</f>
        <v>0.661569858</v>
      </c>
      <c r="J46" s="3">
        <f>'orig. data'!R68</f>
        <v>0.659586917</v>
      </c>
      <c r="K46" s="21">
        <f>'orig. data'!R$18</f>
        <v>0.682865967</v>
      </c>
      <c r="L46" s="5">
        <f>'orig. data'!B68</f>
        <v>4109</v>
      </c>
      <c r="M46" s="5">
        <f>'orig. data'!C68</f>
        <v>6009</v>
      </c>
      <c r="N46" s="11">
        <f>'orig. data'!G68</f>
        <v>0.305809058</v>
      </c>
      <c r="O46" s="9"/>
      <c r="P46" s="5">
        <f>'orig. data'!P68</f>
        <v>3847</v>
      </c>
      <c r="Q46" s="5">
        <f>'orig. data'!Q68</f>
        <v>5536</v>
      </c>
      <c r="R46" s="11">
        <f>'orig. data'!U68</f>
        <v>0.360384371</v>
      </c>
      <c r="S46" s="9"/>
      <c r="T46" s="11">
        <f>'orig. data'!AD68</f>
        <v>0.933608314</v>
      </c>
    </row>
    <row r="47" spans="1:20" ht="12.75">
      <c r="A47" s="35" t="str">
        <f ca="1" t="shared" si="0"/>
        <v>PL East</v>
      </c>
      <c r="B47" t="s">
        <v>207</v>
      </c>
      <c r="C47" t="str">
        <f>'orig. data'!AH69</f>
        <v> </v>
      </c>
      <c r="D47" t="str">
        <f>'orig. data'!AI69</f>
        <v> 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21">
        <f>'orig. data'!D$18</f>
        <v>0.683252105</v>
      </c>
      <c r="I47" s="3">
        <f>'orig. data'!D69</f>
        <v>0.720345656</v>
      </c>
      <c r="J47" s="3">
        <f>'orig. data'!R69</f>
        <v>0.724144369</v>
      </c>
      <c r="K47" s="21">
        <f>'orig. data'!R$18</f>
        <v>0.682865967</v>
      </c>
      <c r="L47" s="5">
        <f>'orig. data'!B69</f>
        <v>5826</v>
      </c>
      <c r="M47" s="5">
        <f>'orig. data'!C69</f>
        <v>7963</v>
      </c>
      <c r="N47" s="11">
        <f>'orig. data'!G69</f>
        <v>0.081014736</v>
      </c>
      <c r="O47" s="9"/>
      <c r="P47" s="5">
        <f>'orig. data'!P69</f>
        <v>5576</v>
      </c>
      <c r="Q47" s="5">
        <f>'orig. data'!Q69</f>
        <v>7600</v>
      </c>
      <c r="R47" s="11">
        <f>'orig. data'!U69</f>
        <v>0.03455106</v>
      </c>
      <c r="S47" s="9"/>
      <c r="T47" s="11">
        <f>'orig. data'!AD69</f>
        <v>0.876388887</v>
      </c>
    </row>
    <row r="48" spans="1:20" ht="12.75">
      <c r="A48" s="35" t="str">
        <f ca="1" t="shared" si="0"/>
        <v>PL Central</v>
      </c>
      <c r="B48" t="s">
        <v>164</v>
      </c>
      <c r="C48" t="str">
        <f>'orig. data'!AH70</f>
        <v> </v>
      </c>
      <c r="D48" t="str">
        <f>'orig. data'!AI70</f>
        <v> </v>
      </c>
      <c r="E48">
        <f ca="1">IF(CELL("contents",F48)="s","s",IF(CELL("contents",G48)="s","s",IF(CELL("contents",'orig. data'!AJ70)="t","t","")))</f>
      </c>
      <c r="F48" t="str">
        <f>'orig. data'!AK70</f>
        <v> </v>
      </c>
      <c r="G48" t="str">
        <f>'orig. data'!AL70</f>
        <v> </v>
      </c>
      <c r="H48" s="21">
        <f>'orig. data'!D$18</f>
        <v>0.683252105</v>
      </c>
      <c r="I48" s="3">
        <f>'orig. data'!D70</f>
        <v>0.695393365</v>
      </c>
      <c r="J48" s="3">
        <f>'orig. data'!R70</f>
        <v>0.722879686</v>
      </c>
      <c r="K48" s="21">
        <f>'orig. data'!R$18</f>
        <v>0.682865967</v>
      </c>
      <c r="L48" s="5">
        <f>'orig. data'!B70</f>
        <v>10505</v>
      </c>
      <c r="M48" s="5">
        <f>'orig. data'!C70</f>
        <v>14433</v>
      </c>
      <c r="N48" s="11">
        <f>'orig. data'!G70</f>
        <v>0.54158201</v>
      </c>
      <c r="O48" s="9"/>
      <c r="P48" s="5">
        <f>'orig. data'!P70</f>
        <v>10684</v>
      </c>
      <c r="Q48" s="5">
        <f>'orig. data'!Q70</f>
        <v>14188</v>
      </c>
      <c r="R48" s="11">
        <f>'orig. data'!U70</f>
        <v>0.029745272</v>
      </c>
      <c r="S48" s="9"/>
      <c r="T48" s="11">
        <f>'orig. data'!AD70</f>
        <v>0.211148169</v>
      </c>
    </row>
    <row r="49" spans="1:20" ht="12.75">
      <c r="A49" s="35" t="str">
        <f ca="1" t="shared" si="0"/>
        <v>PL North</v>
      </c>
      <c r="B49" t="s">
        <v>237</v>
      </c>
      <c r="C49" t="str">
        <f>'orig. data'!AH71</f>
        <v> </v>
      </c>
      <c r="D49" t="str">
        <f>'orig. data'!AI71</f>
        <v> </v>
      </c>
      <c r="E49">
        <f ca="1">IF(CELL("contents",F49)="s","s",IF(CELL("contents",G49)="s","s",IF(CELL("contents",'orig. data'!AJ71)="t","t","")))</f>
      </c>
      <c r="F49" t="str">
        <f>'orig. data'!AK71</f>
        <v> </v>
      </c>
      <c r="G49" t="str">
        <f>'orig. data'!AL71</f>
        <v> </v>
      </c>
      <c r="H49" s="21">
        <f>'orig. data'!D$18</f>
        <v>0.683252105</v>
      </c>
      <c r="I49" s="3">
        <f>'orig. data'!D71</f>
        <v>0.738556449</v>
      </c>
      <c r="J49" s="3">
        <f>'orig. data'!R71</f>
        <v>0.732565695</v>
      </c>
      <c r="K49" s="21">
        <f>'orig. data'!R$18</f>
        <v>0.682865967</v>
      </c>
      <c r="L49" s="5">
        <f>'orig. data'!B71</f>
        <v>11669</v>
      </c>
      <c r="M49" s="5">
        <f>'orig. data'!C71</f>
        <v>15534</v>
      </c>
      <c r="N49" s="11">
        <f>'orig. data'!G71</f>
        <v>0.006663021</v>
      </c>
      <c r="O49" s="9"/>
      <c r="P49" s="5">
        <f>'orig. data'!P71</f>
        <v>11011</v>
      </c>
      <c r="Q49" s="5">
        <f>'orig. data'!Q71</f>
        <v>14868</v>
      </c>
      <c r="R49" s="11">
        <f>'orig. data'!U71</f>
        <v>0.008417885</v>
      </c>
      <c r="S49" s="9"/>
      <c r="T49" s="11">
        <f>'orig. data'!AD71</f>
        <v>0.791767564</v>
      </c>
    </row>
    <row r="50" spans="1:20" ht="12.75">
      <c r="A50" s="35"/>
      <c r="H50" s="21"/>
      <c r="I50" s="3"/>
      <c r="J50" s="3"/>
      <c r="K50" s="21"/>
      <c r="L50" s="5"/>
      <c r="M50" s="5"/>
      <c r="N50" s="11"/>
      <c r="O50" s="9"/>
      <c r="P50" s="5"/>
      <c r="Q50" s="5"/>
      <c r="R50" s="11"/>
      <c r="S50" s="9"/>
      <c r="T50" s="11"/>
    </row>
    <row r="51" spans="1:20" ht="12.75">
      <c r="A51" s="35" t="str">
        <f ca="1" t="shared" si="0"/>
        <v>NM F Flon/Snow L/Cran</v>
      </c>
      <c r="B51" t="s">
        <v>208</v>
      </c>
      <c r="C51" t="str">
        <f>'orig. data'!AH72</f>
        <v> </v>
      </c>
      <c r="D51" t="str">
        <f>'orig. data'!AI72</f>
        <v> </v>
      </c>
      <c r="E51">
        <f ca="1">IF(CELL("contents",F51)="s","s",IF(CELL("contents",G51)="s","s",IF(CELL("contents",'orig. data'!AJ72)="t","t","")))</f>
      </c>
      <c r="F51" t="str">
        <f>'orig. data'!AK72</f>
        <v> </v>
      </c>
      <c r="G51" t="str">
        <f>'orig. data'!AL72</f>
        <v> </v>
      </c>
      <c r="H51" s="21">
        <f>'orig. data'!D$18</f>
        <v>0.683252105</v>
      </c>
      <c r="I51" s="3">
        <f>'orig. data'!D72</f>
        <v>0.669498249</v>
      </c>
      <c r="J51" s="3">
        <f>'orig. data'!R72</f>
        <v>0.669377087</v>
      </c>
      <c r="K51" s="21">
        <f>'orig. data'!R$18</f>
        <v>0.682865967</v>
      </c>
      <c r="L51" s="5">
        <f>'orig. data'!B72</f>
        <v>5791</v>
      </c>
      <c r="M51" s="5">
        <f>'orig. data'!C72</f>
        <v>8648</v>
      </c>
      <c r="N51" s="11">
        <f>'orig. data'!G72</f>
        <v>0.508119402</v>
      </c>
      <c r="O51" s="9"/>
      <c r="P51" s="5">
        <f>'orig. data'!P72</f>
        <v>5338</v>
      </c>
      <c r="Q51" s="5">
        <f>'orig. data'!Q72</f>
        <v>7842</v>
      </c>
      <c r="R51" s="11">
        <f>'orig. data'!U72</f>
        <v>0.64406703</v>
      </c>
      <c r="S51" s="9"/>
      <c r="T51" s="11">
        <f>'orig. data'!AD72</f>
        <v>0.995832281</v>
      </c>
    </row>
    <row r="52" spans="1:20" ht="12.75">
      <c r="A52" s="35" t="str">
        <f ca="1" t="shared" si="0"/>
        <v>NM The Pas/OCN/Kelsey</v>
      </c>
      <c r="B52" t="s">
        <v>236</v>
      </c>
      <c r="C52" t="str">
        <f>'orig. data'!AH73</f>
        <v> </v>
      </c>
      <c r="D52" t="str">
        <f>'orig. data'!AI73</f>
        <v> </v>
      </c>
      <c r="E52">
        <f ca="1">IF(CELL("contents",F52)="s","s",IF(CELL("contents",G52)="s","s",IF(CELL("contents",'orig. data'!AJ73)="t","t","")))</f>
      </c>
      <c r="F52" t="str">
        <f>'orig. data'!AK73</f>
        <v> </v>
      </c>
      <c r="G52" t="str">
        <f>'orig. data'!AL73</f>
        <v> </v>
      </c>
      <c r="H52" s="21">
        <f>'orig. data'!D$18</f>
        <v>0.683252105</v>
      </c>
      <c r="I52" s="3">
        <f>'orig. data'!D73</f>
        <v>0.708626408</v>
      </c>
      <c r="J52" s="3">
        <f>'orig. data'!R73</f>
        <v>0.713561408</v>
      </c>
      <c r="K52" s="21">
        <f>'orig. data'!R$18</f>
        <v>0.682865967</v>
      </c>
      <c r="L52" s="5">
        <f>'orig. data'!B73</f>
        <v>7649</v>
      </c>
      <c r="M52" s="5">
        <f>'orig. data'!C73</f>
        <v>11143</v>
      </c>
      <c r="N52" s="11">
        <f>'orig. data'!G73</f>
        <v>0.227007652</v>
      </c>
      <c r="O52" s="9"/>
      <c r="P52" s="5">
        <f>'orig. data'!P73</f>
        <v>7579</v>
      </c>
      <c r="Q52" s="5">
        <f>'orig. data'!Q73</f>
        <v>10785</v>
      </c>
      <c r="R52" s="11">
        <f>'orig. data'!U73</f>
        <v>0.100255498</v>
      </c>
      <c r="S52" s="9"/>
      <c r="T52" s="11">
        <f>'orig. data'!AD73</f>
        <v>0.835717693</v>
      </c>
    </row>
    <row r="53" spans="1:20" ht="12.75">
      <c r="A53" s="35" t="str">
        <f ca="1" t="shared" si="0"/>
        <v>NM Nor-Man Other (1,2)</v>
      </c>
      <c r="B53" t="s">
        <v>235</v>
      </c>
      <c r="C53">
        <f>'orig. data'!AH74</f>
        <v>1</v>
      </c>
      <c r="D53">
        <f>'orig. data'!AI74</f>
        <v>2</v>
      </c>
      <c r="E53">
        <f ca="1">IF(CELL("contents",F53)="s","s",IF(CELL("contents",G53)="s","s",IF(CELL("contents",'orig. data'!AJ74)="t","t","")))</f>
      </c>
      <c r="F53" t="str">
        <f>'orig. data'!AK74</f>
        <v> </v>
      </c>
      <c r="G53" t="str">
        <f>'orig. data'!AL74</f>
        <v> </v>
      </c>
      <c r="H53" s="21">
        <f>'orig. data'!D$18</f>
        <v>0.683252105</v>
      </c>
      <c r="I53" s="3">
        <f>'orig. data'!D74</f>
        <v>0.58393068</v>
      </c>
      <c r="J53" s="3">
        <f>'orig. data'!R74</f>
        <v>0.603164577</v>
      </c>
      <c r="K53" s="21">
        <f>'orig. data'!R$18</f>
        <v>0.682865967</v>
      </c>
      <c r="L53" s="5">
        <f>'orig. data'!B74</f>
        <v>2806</v>
      </c>
      <c r="M53" s="5">
        <f>'orig. data'!C74</f>
        <v>5442</v>
      </c>
      <c r="N53" s="11">
        <f>'orig. data'!G74</f>
        <v>6.13E-06</v>
      </c>
      <c r="O53" s="9"/>
      <c r="P53" s="5">
        <f>'orig. data'!P74</f>
        <v>3090</v>
      </c>
      <c r="Q53" s="5">
        <f>'orig. data'!Q74</f>
        <v>5754</v>
      </c>
      <c r="R53" s="11">
        <f>'orig. data'!U74</f>
        <v>0.000529428</v>
      </c>
      <c r="S53" s="9"/>
      <c r="T53" s="11">
        <f>'orig. data'!AD74</f>
        <v>0.42797465</v>
      </c>
    </row>
    <row r="54" spans="1:20" ht="12.75">
      <c r="A54" s="35"/>
      <c r="H54" s="21"/>
      <c r="I54" s="3"/>
      <c r="J54" s="3"/>
      <c r="K54" s="21"/>
      <c r="L54" s="5"/>
      <c r="M54" s="5"/>
      <c r="N54" s="11"/>
      <c r="O54" s="9"/>
      <c r="P54" s="5"/>
      <c r="Q54" s="5"/>
      <c r="R54" s="11"/>
      <c r="S54" s="9"/>
      <c r="T54" s="11"/>
    </row>
    <row r="55" spans="1:20" ht="12.75">
      <c r="A55" s="35" t="str">
        <f ca="1" t="shared" si="0"/>
        <v>BW Thompson (1)</v>
      </c>
      <c r="B55" t="s">
        <v>209</v>
      </c>
      <c r="C55">
        <f>'orig. data'!AH75</f>
        <v>1</v>
      </c>
      <c r="D55" t="str">
        <f>'orig. data'!AI75</f>
        <v> </v>
      </c>
      <c r="E55">
        <f ca="1">IF(CELL("contents",F55)="s","s",IF(CELL("contents",G55)="s","s",IF(CELL("contents",'orig. data'!AJ75)="t","t","")))</f>
      </c>
      <c r="F55" t="str">
        <f>'orig. data'!AK75</f>
        <v> </v>
      </c>
      <c r="G55" t="str">
        <f>'orig. data'!AL75</f>
        <v> </v>
      </c>
      <c r="H55" s="21">
        <f>'orig. data'!D$18</f>
        <v>0.683252105</v>
      </c>
      <c r="I55" s="3">
        <f>'orig. data'!D75</f>
        <v>0.756426361</v>
      </c>
      <c r="J55" s="3">
        <f>'orig. data'!R75</f>
        <v>0.733384933</v>
      </c>
      <c r="K55" s="21">
        <f>'orig. data'!R$18</f>
        <v>0.682865967</v>
      </c>
      <c r="L55" s="5">
        <f>'orig. data'!B75</f>
        <v>10221</v>
      </c>
      <c r="M55" s="5">
        <f>'orig. data'!C75</f>
        <v>14129</v>
      </c>
      <c r="N55" s="11">
        <f>'orig. data'!G75</f>
        <v>0.000818801</v>
      </c>
      <c r="O55" s="9"/>
      <c r="P55" s="5">
        <f>'orig. data'!P75</f>
        <v>9887</v>
      </c>
      <c r="Q55" s="5">
        <f>'orig. data'!Q75</f>
        <v>14147</v>
      </c>
      <c r="R55" s="11">
        <f>'orig. data'!U75</f>
        <v>0.0113378</v>
      </c>
      <c r="S55" s="9"/>
      <c r="T55" s="11">
        <f>'orig. data'!AD75</f>
        <v>0.360799615</v>
      </c>
    </row>
    <row r="56" spans="1:20" ht="12.75">
      <c r="A56" s="35" t="str">
        <f ca="1" t="shared" si="0"/>
        <v>BW Gillam/Fox Lake (1,2)</v>
      </c>
      <c r="B56" t="s">
        <v>168</v>
      </c>
      <c r="C56">
        <f>'orig. data'!AH76</f>
        <v>1</v>
      </c>
      <c r="D56">
        <f>'orig. data'!AI76</f>
        <v>2</v>
      </c>
      <c r="E56">
        <f ca="1">IF(CELL("contents",F56)="s","s",IF(CELL("contents",G56)="s","s",IF(CELL("contents",'orig. data'!AJ76)="t","t","")))</f>
      </c>
      <c r="F56" t="str">
        <f>'orig. data'!AK76</f>
        <v> </v>
      </c>
      <c r="G56" t="str">
        <f>'orig. data'!AL76</f>
        <v> </v>
      </c>
      <c r="H56" s="21">
        <f>'orig. data'!D$18</f>
        <v>0.683252105</v>
      </c>
      <c r="I56" s="3">
        <f>'orig. data'!D76</f>
        <v>0.83101463</v>
      </c>
      <c r="J56" s="3">
        <f>'orig. data'!R76</f>
        <v>0.799034952</v>
      </c>
      <c r="K56" s="21">
        <f>'orig. data'!R$18</f>
        <v>0.682865967</v>
      </c>
      <c r="L56" s="5">
        <f>'orig. data'!B76</f>
        <v>1157</v>
      </c>
      <c r="M56" s="5">
        <f>'orig. data'!C76</f>
        <v>1487</v>
      </c>
      <c r="N56" s="11">
        <f>'orig. data'!G76</f>
        <v>3.34E-06</v>
      </c>
      <c r="O56" s="9"/>
      <c r="P56" s="5">
        <f>'orig. data'!P76</f>
        <v>986</v>
      </c>
      <c r="Q56" s="5">
        <f>'orig. data'!Q76</f>
        <v>1310</v>
      </c>
      <c r="R56" s="11">
        <f>'orig. data'!U76</f>
        <v>0.000198127</v>
      </c>
      <c r="S56" s="9"/>
      <c r="T56" s="11">
        <f>'orig. data'!AD76</f>
        <v>0.472301112</v>
      </c>
    </row>
    <row r="57" spans="1:20" ht="12.75">
      <c r="A57" s="35" t="str">
        <f ca="1" t="shared" si="0"/>
        <v>BW Lynn/Leaf/SIL</v>
      </c>
      <c r="B57" t="s">
        <v>255</v>
      </c>
      <c r="C57" t="str">
        <f>'orig. data'!AH77</f>
        <v> </v>
      </c>
      <c r="D57" t="str">
        <f>'orig. data'!AI77</f>
        <v> 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21">
        <f>'orig. data'!D$18</f>
        <v>0.683252105</v>
      </c>
      <c r="I57" s="3">
        <f>'orig. data'!D77</f>
        <v>0.693138911</v>
      </c>
      <c r="J57" s="3">
        <f>'orig. data'!R77</f>
        <v>0.680356207</v>
      </c>
      <c r="K57" s="21">
        <f>'orig. data'!R$18</f>
        <v>0.682865967</v>
      </c>
      <c r="L57" s="5">
        <f>'orig. data'!B77</f>
        <v>2067</v>
      </c>
      <c r="M57" s="5">
        <f>'orig. data'!C77</f>
        <v>3202</v>
      </c>
      <c r="N57" s="11">
        <f>'orig. data'!G77</f>
        <v>0.694892681</v>
      </c>
      <c r="O57" s="9"/>
      <c r="P57" s="5">
        <f>'orig. data'!P77</f>
        <v>1401</v>
      </c>
      <c r="Q57" s="5">
        <f>'orig. data'!Q77</f>
        <v>2200</v>
      </c>
      <c r="R57" s="11">
        <f>'orig. data'!U77</f>
        <v>0.960275913</v>
      </c>
      <c r="S57" s="9"/>
      <c r="T57" s="11">
        <f>'orig. data'!AD77</f>
        <v>0.691193401</v>
      </c>
    </row>
    <row r="58" spans="1:20" ht="12.75">
      <c r="A58" s="35" t="str">
        <f ca="1" t="shared" si="0"/>
        <v>BW Thick Por/Pik/Wab</v>
      </c>
      <c r="B58" t="s">
        <v>218</v>
      </c>
      <c r="C58" t="str">
        <f>'orig. data'!AH78</f>
        <v> </v>
      </c>
      <c r="D58" t="str">
        <f>'orig. data'!AI78</f>
        <v> 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21">
        <f>'orig. data'!D$18</f>
        <v>0.683252105</v>
      </c>
      <c r="I58" s="3">
        <f>'orig. data'!D78</f>
        <v>0.640061595</v>
      </c>
      <c r="J58" s="3">
        <f>'orig. data'!R78</f>
        <v>0.635809877</v>
      </c>
      <c r="K58" s="21">
        <f>'orig. data'!R$18</f>
        <v>0.682865967</v>
      </c>
      <c r="L58" s="5">
        <f>'orig. data'!B78</f>
        <v>598</v>
      </c>
      <c r="M58" s="5">
        <f>'orig. data'!C78</f>
        <v>1005</v>
      </c>
      <c r="N58" s="11">
        <f>'orig. data'!G78</f>
        <v>0.195573686</v>
      </c>
      <c r="O58" s="9"/>
      <c r="P58" s="5">
        <f>'orig. data'!P78</f>
        <v>520</v>
      </c>
      <c r="Q58" s="5">
        <f>'orig. data'!Q78</f>
        <v>860</v>
      </c>
      <c r="R58" s="11">
        <f>'orig. data'!U78</f>
        <v>0.212870474</v>
      </c>
      <c r="S58" s="9"/>
      <c r="T58" s="11">
        <f>'orig. data'!AD78</f>
        <v>0.921946694</v>
      </c>
    </row>
    <row r="59" spans="1:20" ht="12.75">
      <c r="A59" s="35" t="str">
        <f ca="1" t="shared" si="0"/>
        <v>BW Oxford H &amp; Gods (1,2,t)</v>
      </c>
      <c r="B59" t="s">
        <v>256</v>
      </c>
      <c r="C59">
        <f>'orig. data'!AH79</f>
        <v>1</v>
      </c>
      <c r="D59">
        <f>'orig. data'!AI79</f>
        <v>2</v>
      </c>
      <c r="E59" t="str">
        <f ca="1">IF(CELL("contents",F59)="s","s",IF(CELL("contents",G59)="s","s",IF(CELL("contents",'orig. data'!AJ79)="t","t","")))</f>
        <v>t</v>
      </c>
      <c r="F59" t="str">
        <f>'orig. data'!AK79</f>
        <v> </v>
      </c>
      <c r="G59" t="str">
        <f>'orig. data'!AL79</f>
        <v> </v>
      </c>
      <c r="H59" s="21">
        <f>'orig. data'!D$18</f>
        <v>0.683252105</v>
      </c>
      <c r="I59" s="3">
        <f>'orig. data'!D79</f>
        <v>0.417278135</v>
      </c>
      <c r="J59" s="3">
        <f>'orig. data'!R79</f>
        <v>0.508262522</v>
      </c>
      <c r="K59" s="21">
        <f>'orig. data'!R$18</f>
        <v>0.682865967</v>
      </c>
      <c r="L59" s="5">
        <f>'orig. data'!B79</f>
        <v>1245</v>
      </c>
      <c r="M59" s="5">
        <f>'orig. data'!C79</f>
        <v>3406</v>
      </c>
      <c r="N59" s="11">
        <f>'orig. data'!G79</f>
        <v>5.39E-33</v>
      </c>
      <c r="O59" s="9"/>
      <c r="P59" s="5">
        <f>'orig. data'!P79</f>
        <v>1654</v>
      </c>
      <c r="Q59" s="5">
        <f>'orig. data'!Q79</f>
        <v>3700</v>
      </c>
      <c r="R59" s="11">
        <f>'orig. data'!U79</f>
        <v>4.48E-14</v>
      </c>
      <c r="S59" s="9"/>
      <c r="T59" s="11">
        <f>'orig. data'!AD79</f>
        <v>7.16293E-05</v>
      </c>
    </row>
    <row r="60" spans="1:20" ht="12.75">
      <c r="A60" s="35" t="str">
        <f ca="1" t="shared" si="0"/>
        <v>BW Cross Lake (1,2,t)</v>
      </c>
      <c r="B60" t="s">
        <v>257</v>
      </c>
      <c r="C60">
        <f>'orig. data'!AH80</f>
        <v>1</v>
      </c>
      <c r="D60">
        <f>'orig. data'!AI80</f>
        <v>2</v>
      </c>
      <c r="E60" t="str">
        <f ca="1">IF(CELL("contents",F60)="s","s",IF(CELL("contents",G60)="s","s",IF(CELL("contents",'orig. data'!AJ80)="t","t","")))</f>
        <v>t</v>
      </c>
      <c r="F60" t="str">
        <f>'orig. data'!AK80</f>
        <v> </v>
      </c>
      <c r="G60" t="str">
        <f>'orig. data'!AL80</f>
        <v> </v>
      </c>
      <c r="H60" s="21">
        <f>'orig. data'!D$18</f>
        <v>0.683252105</v>
      </c>
      <c r="I60" s="3">
        <f>'orig. data'!D80</f>
        <v>0.391160928</v>
      </c>
      <c r="J60" s="3">
        <f>'orig. data'!R80</f>
        <v>0.51571202</v>
      </c>
      <c r="K60" s="21">
        <f>'orig. data'!R$18</f>
        <v>0.682865967</v>
      </c>
      <c r="L60" s="5">
        <f>'orig. data'!B80</f>
        <v>1329</v>
      </c>
      <c r="M60" s="5">
        <f>'orig. data'!C80</f>
        <v>3946</v>
      </c>
      <c r="N60" s="11">
        <f>'orig. data'!G80</f>
        <v>5.34E-43</v>
      </c>
      <c r="O60" s="9"/>
      <c r="P60" s="5">
        <f>'orig. data'!P80</f>
        <v>1940</v>
      </c>
      <c r="Q60" s="5">
        <f>'orig. data'!Q80</f>
        <v>4317</v>
      </c>
      <c r="R60" s="11">
        <f>'orig. data'!U80</f>
        <v>1.4E-13</v>
      </c>
      <c r="S60" s="9"/>
      <c r="T60" s="11">
        <f>'orig. data'!AD80</f>
        <v>9.89E-09</v>
      </c>
    </row>
    <row r="61" spans="1:20" ht="12.75">
      <c r="A61" s="35" t="str">
        <f ca="1" t="shared" si="0"/>
        <v>BW Tad/Broch/Lac Br (1,2,t)</v>
      </c>
      <c r="B61" t="s">
        <v>234</v>
      </c>
      <c r="C61">
        <f>'orig. data'!AH81</f>
        <v>1</v>
      </c>
      <c r="D61">
        <f>'orig. data'!AI81</f>
        <v>2</v>
      </c>
      <c r="E61" t="str">
        <f ca="1">IF(CELL("contents",F61)="s","s",IF(CELL("contents",G61)="s","s",IF(CELL("contents",'orig. data'!AJ81)="t","t","")))</f>
        <v>t</v>
      </c>
      <c r="F61" t="str">
        <f>'orig. data'!AK81</f>
        <v> </v>
      </c>
      <c r="G61" t="str">
        <f>'orig. data'!AL81</f>
        <v> </v>
      </c>
      <c r="H61" s="21">
        <f>'orig. data'!D$18</f>
        <v>0.683252105</v>
      </c>
      <c r="I61" s="3">
        <f>'orig. data'!D81</f>
        <v>0.436831692</v>
      </c>
      <c r="J61" s="3">
        <f>'orig. data'!R81</f>
        <v>0.560627414</v>
      </c>
      <c r="K61" s="21">
        <f>'orig. data'!R$18</f>
        <v>0.682865967</v>
      </c>
      <c r="L61" s="5">
        <f>'orig. data'!B81</f>
        <v>627</v>
      </c>
      <c r="M61" s="5">
        <f>'orig. data'!C81</f>
        <v>1587</v>
      </c>
      <c r="N61" s="11">
        <f>'orig. data'!G81</f>
        <v>3.54E-19</v>
      </c>
      <c r="O61" s="9"/>
      <c r="P61" s="5">
        <f>'orig. data'!P81</f>
        <v>798</v>
      </c>
      <c r="Q61" s="5">
        <f>'orig. data'!Q81</f>
        <v>1552</v>
      </c>
      <c r="R61" s="11">
        <f>'orig. data'!U81</f>
        <v>3.37712E-05</v>
      </c>
      <c r="S61" s="9"/>
      <c r="T61" s="11">
        <f>'orig. data'!AD81</f>
        <v>6.85977E-05</v>
      </c>
    </row>
    <row r="62" spans="1:20" ht="12.75">
      <c r="A62" s="35" t="str">
        <f ca="1" t="shared" si="0"/>
        <v>BW Norway House (1,2)</v>
      </c>
      <c r="B62" t="s">
        <v>233</v>
      </c>
      <c r="C62">
        <f>'orig. data'!AH82</f>
        <v>1</v>
      </c>
      <c r="D62">
        <f>'orig. data'!AI82</f>
        <v>2</v>
      </c>
      <c r="E62">
        <f ca="1">IF(CELL("contents",F62)="s","s",IF(CELL("contents",G62)="s","s",IF(CELL("contents",'orig. data'!AJ82)="t","t","")))</f>
      </c>
      <c r="F62" t="str">
        <f>'orig. data'!AK82</f>
        <v> </v>
      </c>
      <c r="G62" t="str">
        <f>'orig. data'!AL82</f>
        <v> </v>
      </c>
      <c r="H62" s="21">
        <f>'orig. data'!D$18</f>
        <v>0.683252105</v>
      </c>
      <c r="I62" s="3">
        <f>'orig. data'!D82</f>
        <v>0.762832167</v>
      </c>
      <c r="J62" s="3">
        <f>'orig. data'!R82</f>
        <v>0.749720029</v>
      </c>
      <c r="K62" s="21">
        <f>'orig. data'!R$18</f>
        <v>0.682865967</v>
      </c>
      <c r="L62" s="5">
        <f>'orig. data'!B82</f>
        <v>3132</v>
      </c>
      <c r="M62" s="5">
        <f>'orig. data'!C82</f>
        <v>4401</v>
      </c>
      <c r="N62" s="11">
        <f>'orig. data'!G82</f>
        <v>0.001291513</v>
      </c>
      <c r="O62" s="9"/>
      <c r="P62" s="5">
        <f>'orig. data'!P82</f>
        <v>3466</v>
      </c>
      <c r="Q62" s="5">
        <f>'orig. data'!Q82</f>
        <v>4973</v>
      </c>
      <c r="R62" s="11">
        <f>'orig. data'!U82</f>
        <v>0.003283268</v>
      </c>
      <c r="S62" s="9"/>
      <c r="T62" s="11">
        <f>'orig. data'!AD82</f>
        <v>0.665006014</v>
      </c>
    </row>
    <row r="63" spans="1:20" ht="12.75">
      <c r="A63" s="35" t="str">
        <f ca="1" t="shared" si="0"/>
        <v>BW Island Lake (1,2,t)</v>
      </c>
      <c r="B63" t="s">
        <v>258</v>
      </c>
      <c r="C63">
        <f>'orig. data'!AH83</f>
        <v>1</v>
      </c>
      <c r="D63">
        <f>'orig. data'!AI83</f>
        <v>2</v>
      </c>
      <c r="E63" t="str">
        <f ca="1">IF(CELL("contents",F63)="s","s",IF(CELL("contents",G63)="s","s",IF(CELL("contents",'orig. data'!AJ83)="t","t","")))</f>
        <v>t</v>
      </c>
      <c r="F63" t="str">
        <f>'orig. data'!AK83</f>
        <v> </v>
      </c>
      <c r="G63" t="str">
        <f>'orig. data'!AL83</f>
        <v> </v>
      </c>
      <c r="H63" s="21">
        <f>'orig. data'!D$18</f>
        <v>0.683252105</v>
      </c>
      <c r="I63" s="3">
        <f>'orig. data'!D83</f>
        <v>0.415089271</v>
      </c>
      <c r="J63" s="3">
        <f>'orig. data'!R83</f>
        <v>0.500469694</v>
      </c>
      <c r="K63" s="21">
        <f>'orig. data'!R$18</f>
        <v>0.682865967</v>
      </c>
      <c r="L63" s="5">
        <f>'orig. data'!B83</f>
        <v>2281</v>
      </c>
      <c r="M63" s="5">
        <f>'orig. data'!C83</f>
        <v>6822</v>
      </c>
      <c r="N63" s="11">
        <f>'orig. data'!G83</f>
        <v>3.93E-42</v>
      </c>
      <c r="O63" s="9"/>
      <c r="P63" s="5">
        <f>'orig. data'!P83</f>
        <v>3050</v>
      </c>
      <c r="Q63" s="5">
        <f>'orig. data'!Q83</f>
        <v>7353</v>
      </c>
      <c r="R63" s="11">
        <f>'orig. data'!U83</f>
        <v>1.75E-18</v>
      </c>
      <c r="S63" s="9"/>
      <c r="T63" s="11">
        <f>'orig. data'!AD83</f>
        <v>1.35417E-05</v>
      </c>
    </row>
    <row r="64" spans="1:20" ht="12.75">
      <c r="A64" s="35" t="str">
        <f ca="1" t="shared" si="0"/>
        <v>BW Sha/York/Split/War (1,2,t)</v>
      </c>
      <c r="B64" t="s">
        <v>232</v>
      </c>
      <c r="C64">
        <f>'orig. data'!AH84</f>
        <v>1</v>
      </c>
      <c r="D64">
        <f>'orig. data'!AI84</f>
        <v>2</v>
      </c>
      <c r="E64" t="str">
        <f ca="1">IF(CELL("contents",F64)="s","s",IF(CELL("contents",G64)="s","s",IF(CELL("contents",'orig. data'!AJ84)="t","t","")))</f>
        <v>t</v>
      </c>
      <c r="F64" t="str">
        <f>'orig. data'!AK84</f>
        <v> </v>
      </c>
      <c r="G64" t="str">
        <f>'orig. data'!AL84</f>
        <v> </v>
      </c>
      <c r="H64" s="21">
        <f>'orig. data'!D$18</f>
        <v>0.683252105</v>
      </c>
      <c r="I64" s="3">
        <f>'orig. data'!D84</f>
        <v>0.442421204</v>
      </c>
      <c r="J64" s="3">
        <f>'orig. data'!R84</f>
        <v>0.541460547</v>
      </c>
      <c r="K64" s="21">
        <f>'orig. data'!R$18</f>
        <v>0.682865967</v>
      </c>
      <c r="L64" s="5">
        <f>'orig. data'!B84</f>
        <v>1168</v>
      </c>
      <c r="M64" s="5">
        <f>'orig. data'!C84</f>
        <v>3002</v>
      </c>
      <c r="N64" s="11">
        <f>'orig. data'!G84</f>
        <v>3.84E-25</v>
      </c>
      <c r="O64" s="9"/>
      <c r="P64" s="5">
        <f>'orig. data'!P84</f>
        <v>1584</v>
      </c>
      <c r="Q64" s="5">
        <f>'orig. data'!Q84</f>
        <v>3331</v>
      </c>
      <c r="R64" s="11">
        <f>'orig. data'!U84</f>
        <v>6.37E-09</v>
      </c>
      <c r="S64" s="9"/>
      <c r="T64" s="11">
        <f>'orig. data'!AD84</f>
        <v>6.87964E-05</v>
      </c>
    </row>
    <row r="65" spans="1:20" ht="12.75">
      <c r="A65" s="35" t="str">
        <f ca="1" t="shared" si="0"/>
        <v>BW Nelson House (1,2,t)</v>
      </c>
      <c r="B65" t="s">
        <v>348</v>
      </c>
      <c r="C65">
        <f>'orig. data'!AH85</f>
        <v>1</v>
      </c>
      <c r="D65">
        <f>'orig. data'!AI85</f>
        <v>2</v>
      </c>
      <c r="E65" t="str">
        <f ca="1">IF(CELL("contents",F65)="s","s",IF(CELL("contents",G65)="s","s",IF(CELL("contents",'orig. data'!AJ85)="t","t","")))</f>
        <v>t</v>
      </c>
      <c r="F65" t="str">
        <f>'orig. data'!AK85</f>
        <v> </v>
      </c>
      <c r="G65" t="str">
        <f>'orig. data'!AL85</f>
        <v> </v>
      </c>
      <c r="H65" s="21">
        <f>'orig. data'!D$18</f>
        <v>0.683252105</v>
      </c>
      <c r="I65" s="3">
        <f>'orig. data'!D85</f>
        <v>0.430875827</v>
      </c>
      <c r="J65" s="3">
        <f>'orig. data'!R85</f>
        <v>0.483261119</v>
      </c>
      <c r="K65" s="21">
        <f>'orig. data'!R$18</f>
        <v>0.682865967</v>
      </c>
      <c r="L65" s="5">
        <f>'orig. data'!B85</f>
        <v>789</v>
      </c>
      <c r="M65" s="5">
        <f>'orig. data'!C85</f>
        <v>2064</v>
      </c>
      <c r="N65" s="11">
        <f>'orig. data'!G85</f>
        <v>7.05E-23</v>
      </c>
      <c r="O65" s="9"/>
      <c r="P65" s="5">
        <f>'orig. data'!P85</f>
        <v>1020</v>
      </c>
      <c r="Q65" s="5">
        <f>'orig. data'!Q85</f>
        <v>2424</v>
      </c>
      <c r="R65" s="11">
        <f>'orig. data'!U85</f>
        <v>4.4E-15</v>
      </c>
      <c r="S65" s="9"/>
      <c r="T65" s="11">
        <f>'orig. data'!AD85</f>
        <v>0.048024735</v>
      </c>
    </row>
    <row r="66" spans="1:20" ht="12.75">
      <c r="A66" s="35"/>
      <c r="H66" s="21"/>
      <c r="I66" s="3"/>
      <c r="J66" s="3"/>
      <c r="K66" s="21"/>
      <c r="L66" s="5"/>
      <c r="M66" s="5"/>
      <c r="N66" s="11"/>
      <c r="O66" s="9"/>
      <c r="P66" s="5"/>
      <c r="Q66" s="5"/>
      <c r="R66" s="11"/>
      <c r="S66" s="9"/>
      <c r="T66" s="11"/>
    </row>
    <row r="67" spans="1:20" ht="12.75">
      <c r="A67" s="35" t="str">
        <f ca="1" t="shared" si="0"/>
        <v>Fort Garry S</v>
      </c>
      <c r="B67" t="s">
        <v>259</v>
      </c>
      <c r="C67" t="str">
        <f>'orig. data'!AH86</f>
        <v> </v>
      </c>
      <c r="D67" t="str">
        <f>'orig. data'!AI86</f>
        <v> 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21">
        <f>'orig. data'!D$18</f>
        <v>0.683252105</v>
      </c>
      <c r="I67" s="3">
        <f>'orig. data'!D86</f>
        <v>0.677153169</v>
      </c>
      <c r="J67" s="3">
        <f>'orig. data'!R86</f>
        <v>0.673578201</v>
      </c>
      <c r="K67" s="21">
        <f>'orig. data'!R$18</f>
        <v>0.682865967</v>
      </c>
      <c r="L67" s="5">
        <f>'orig. data'!B86</f>
        <v>23264</v>
      </c>
      <c r="M67" s="5">
        <f>'orig. data'!C86</f>
        <v>35060</v>
      </c>
      <c r="N67" s="11">
        <f>'orig. data'!G86</f>
        <v>0.750536528</v>
      </c>
      <c r="O67" s="9"/>
      <c r="P67" s="5">
        <f>'orig. data'!P86</f>
        <v>24024</v>
      </c>
      <c r="Q67" s="5">
        <f>'orig. data'!Q86</f>
        <v>35781</v>
      </c>
      <c r="R67" s="11">
        <f>'orig. data'!U86</f>
        <v>0.774524465</v>
      </c>
      <c r="S67" s="9"/>
      <c r="T67" s="11">
        <f>'orig. data'!AD86</f>
        <v>0.858619852</v>
      </c>
    </row>
    <row r="68" spans="1:20" ht="12.75">
      <c r="A68" s="35" t="str">
        <f ca="1" t="shared" si="0"/>
        <v>Fort Garry N</v>
      </c>
      <c r="B68" t="s">
        <v>260</v>
      </c>
      <c r="C68" t="str">
        <f>'orig. data'!AH87</f>
        <v> </v>
      </c>
      <c r="D68" t="str">
        <f>'orig. data'!AI87</f>
        <v> 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21">
        <f>'orig. data'!D$18</f>
        <v>0.683252105</v>
      </c>
      <c r="I68" s="3">
        <f>'orig. data'!D87</f>
        <v>0.688339659</v>
      </c>
      <c r="J68" s="3">
        <f>'orig. data'!R87</f>
        <v>0.657155142</v>
      </c>
      <c r="K68" s="21">
        <f>'orig. data'!R$18</f>
        <v>0.682865967</v>
      </c>
      <c r="L68" s="5">
        <f>'orig. data'!B87</f>
        <v>18239</v>
      </c>
      <c r="M68" s="5">
        <f>'orig. data'!C87</f>
        <v>26750</v>
      </c>
      <c r="N68" s="11">
        <f>'orig. data'!G87</f>
        <v>0.79356953</v>
      </c>
      <c r="O68" s="9"/>
      <c r="P68" s="5">
        <f>'orig. data'!P87</f>
        <v>20013</v>
      </c>
      <c r="Q68" s="5">
        <f>'orig. data'!Q87</f>
        <v>30088</v>
      </c>
      <c r="R68" s="11">
        <f>'orig. data'!U87</f>
        <v>0.243278866</v>
      </c>
      <c r="S68" s="9"/>
      <c r="T68" s="11">
        <f>'orig. data'!AD87</f>
        <v>0.120070165</v>
      </c>
    </row>
    <row r="69" spans="1:20" ht="12.75">
      <c r="A69" s="35"/>
      <c r="H69" s="21"/>
      <c r="I69" s="3"/>
      <c r="J69" s="3"/>
      <c r="K69" s="21"/>
      <c r="L69" s="5"/>
      <c r="M69" s="5"/>
      <c r="N69" s="11"/>
      <c r="O69" s="9"/>
      <c r="P69" s="5"/>
      <c r="Q69" s="5"/>
      <c r="R69" s="11"/>
      <c r="S69" s="9"/>
      <c r="T69" s="11"/>
    </row>
    <row r="70" spans="1:20" ht="12.75">
      <c r="A70" s="35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</v>
      </c>
      <c r="B70" t="s">
        <v>152</v>
      </c>
      <c r="C70" t="str">
        <f>'orig. data'!AH88</f>
        <v> </v>
      </c>
      <c r="D70" t="str">
        <f>'orig. data'!AI88</f>
        <v> </v>
      </c>
      <c r="E70">
        <f ca="1">IF(CELL("contents",F70)="s","s",IF(CELL("contents",G70)="s","s",IF(CELL("contents",'orig. data'!AJ88)="t","t","")))</f>
      </c>
      <c r="F70" t="str">
        <f>'orig. data'!AK88</f>
        <v> </v>
      </c>
      <c r="G70" t="str">
        <f>'orig. data'!AL88</f>
        <v> </v>
      </c>
      <c r="H70" s="21">
        <f>'orig. data'!D$18</f>
        <v>0.683252105</v>
      </c>
      <c r="I70" s="3">
        <f>'orig. data'!D88</f>
        <v>0.684185418</v>
      </c>
      <c r="J70" s="3">
        <f>'orig. data'!R88</f>
        <v>0.678678059</v>
      </c>
      <c r="K70" s="21">
        <f>'orig. data'!R$18</f>
        <v>0.682865967</v>
      </c>
      <c r="L70" s="5">
        <f>'orig. data'!B88</f>
        <v>25306</v>
      </c>
      <c r="M70" s="5">
        <f>'orig. data'!C88</f>
        <v>36583</v>
      </c>
      <c r="N70" s="11">
        <f>'orig. data'!G88</f>
        <v>0.960859746</v>
      </c>
      <c r="O70" s="9"/>
      <c r="P70" s="5">
        <f>'orig. data'!P88</f>
        <v>25877</v>
      </c>
      <c r="Q70" s="5">
        <f>'orig. data'!Q88</f>
        <v>36891</v>
      </c>
      <c r="R70" s="11">
        <f>'orig. data'!U88</f>
        <v>0.985536784</v>
      </c>
      <c r="S70" s="9"/>
      <c r="T70" s="11">
        <f>'orig. data'!AD88</f>
        <v>0.78083463</v>
      </c>
    </row>
    <row r="71" spans="1:20" ht="12.75">
      <c r="A71" s="35"/>
      <c r="H71" s="21"/>
      <c r="I71" s="3"/>
      <c r="J71" s="3"/>
      <c r="K71" s="21"/>
      <c r="L71" s="5"/>
      <c r="M71" s="5"/>
      <c r="N71" s="11"/>
      <c r="O71" s="9"/>
      <c r="P71" s="5"/>
      <c r="Q71" s="5"/>
      <c r="R71" s="11"/>
      <c r="S71" s="9"/>
      <c r="T71" s="11"/>
    </row>
    <row r="72" spans="1:20" ht="12.75">
      <c r="A72" s="35" t="str">
        <f ca="1" t="shared" si="1"/>
        <v>St. Boniface E</v>
      </c>
      <c r="B72" t="s">
        <v>261</v>
      </c>
      <c r="C72" t="str">
        <f>'orig. data'!AH89</f>
        <v> </v>
      </c>
      <c r="D72" t="str">
        <f>'orig. data'!AI89</f>
        <v> 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21">
        <f>'orig. data'!D$18</f>
        <v>0.683252105</v>
      </c>
      <c r="I72" s="3">
        <f>'orig. data'!D89</f>
        <v>0.702530834</v>
      </c>
      <c r="J72" s="3">
        <f>'orig. data'!R89</f>
        <v>0.682583751</v>
      </c>
      <c r="K72" s="21">
        <f>'orig. data'!R$18</f>
        <v>0.682865967</v>
      </c>
      <c r="L72" s="5">
        <f>'orig. data'!B89</f>
        <v>21662</v>
      </c>
      <c r="M72" s="5">
        <f>'orig. data'!C89</f>
        <v>31375</v>
      </c>
      <c r="N72" s="11">
        <f>'orig. data'!G89</f>
        <v>0.325755582</v>
      </c>
      <c r="O72" s="9"/>
      <c r="P72" s="5">
        <f>'orig. data'!P89</f>
        <v>24130</v>
      </c>
      <c r="Q72" s="5">
        <f>'orig. data'!Q89</f>
        <v>35582</v>
      </c>
      <c r="R72" s="11">
        <f>'orig. data'!U89</f>
        <v>0.852460814</v>
      </c>
      <c r="S72" s="9"/>
      <c r="T72" s="11">
        <f>'orig. data'!AD89</f>
        <v>0.335032603</v>
      </c>
    </row>
    <row r="73" spans="1:20" ht="12.75">
      <c r="A73" s="35" t="str">
        <f ca="1" t="shared" si="1"/>
        <v>St. Boniface W</v>
      </c>
      <c r="B73" t="s">
        <v>210</v>
      </c>
      <c r="C73" t="str">
        <f>'orig. data'!AH90</f>
        <v> </v>
      </c>
      <c r="D73" t="str">
        <f>'orig. data'!AI90</f>
        <v> 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21">
        <f>'orig. data'!D$18</f>
        <v>0.683252105</v>
      </c>
      <c r="I73" s="3">
        <f>'orig. data'!D90</f>
        <v>0.697163613</v>
      </c>
      <c r="J73" s="3">
        <f>'orig. data'!R90</f>
        <v>0.684943447</v>
      </c>
      <c r="K73" s="21">
        <f>'orig. data'!R$18</f>
        <v>0.682865967</v>
      </c>
      <c r="L73" s="5">
        <f>'orig. data'!B90</f>
        <v>11146</v>
      </c>
      <c r="M73" s="5">
        <f>'orig. data'!C90</f>
        <v>15610</v>
      </c>
      <c r="N73" s="11">
        <f>'orig. data'!G90</f>
        <v>0.48437706</v>
      </c>
      <c r="O73" s="9"/>
      <c r="P73" s="5">
        <f>'orig. data'!P90</f>
        <v>10829</v>
      </c>
      <c r="Q73" s="5">
        <f>'orig. data'!Q90</f>
        <v>15266</v>
      </c>
      <c r="R73" s="11">
        <f>'orig. data'!U90</f>
        <v>0.763845547</v>
      </c>
      <c r="S73" s="9"/>
      <c r="T73" s="11">
        <f>'orig. data'!AD90</f>
        <v>0.569336861</v>
      </c>
    </row>
    <row r="74" spans="1:20" ht="12.75">
      <c r="A74" s="35"/>
      <c r="H74" s="21"/>
      <c r="I74" s="3"/>
      <c r="J74" s="3"/>
      <c r="K74" s="21"/>
      <c r="L74" s="5"/>
      <c r="M74" s="5"/>
      <c r="N74" s="11"/>
      <c r="O74" s="9"/>
      <c r="P74" s="5"/>
      <c r="Q74" s="5"/>
      <c r="R74" s="11"/>
      <c r="S74" s="9"/>
      <c r="T74" s="11"/>
    </row>
    <row r="75" spans="1:20" ht="12.75">
      <c r="A75" s="35" t="str">
        <f ca="1" t="shared" si="1"/>
        <v>St. Vital S</v>
      </c>
      <c r="B75" t="s">
        <v>269</v>
      </c>
      <c r="C75" t="str">
        <f>'orig. data'!AH91</f>
        <v> </v>
      </c>
      <c r="D75" t="str">
        <f>'orig. data'!AI91</f>
        <v> </v>
      </c>
      <c r="E75">
        <f ca="1">IF(CELL("contents",F75)="s","s",IF(CELL("contents",G75)="s","s",IF(CELL("contents",'orig. data'!AJ91)="t","t","")))</f>
      </c>
      <c r="F75" t="str">
        <f>'orig. data'!AK91</f>
        <v> </v>
      </c>
      <c r="G75" t="str">
        <f>'orig. data'!AL91</f>
        <v> </v>
      </c>
      <c r="H75" s="21">
        <f>'orig. data'!D$18</f>
        <v>0.683252105</v>
      </c>
      <c r="I75" s="3">
        <f>'orig. data'!D91</f>
        <v>0.69968031</v>
      </c>
      <c r="J75" s="3">
        <f>'orig. data'!R91</f>
        <v>0.682655933</v>
      </c>
      <c r="K75" s="21">
        <f>'orig. data'!R$18</f>
        <v>0.682865967</v>
      </c>
      <c r="L75" s="5">
        <f>'orig. data'!B91</f>
        <v>23214</v>
      </c>
      <c r="M75" s="5">
        <f>'orig. data'!C91</f>
        <v>33655</v>
      </c>
      <c r="N75" s="11">
        <f>'orig. data'!G91</f>
        <v>0.398290032</v>
      </c>
      <c r="O75" s="9"/>
      <c r="P75" s="5">
        <f>'orig. data'!P91</f>
        <v>23743</v>
      </c>
      <c r="Q75" s="5">
        <f>'orig. data'!Q91</f>
        <v>34756</v>
      </c>
      <c r="R75" s="11">
        <f>'orig. data'!U91</f>
        <v>0.848844621</v>
      </c>
      <c r="S75" s="9"/>
      <c r="T75" s="11">
        <f>'orig. data'!AD91</f>
        <v>0.405095675</v>
      </c>
    </row>
    <row r="76" spans="1:20" ht="12.75">
      <c r="A76" s="35" t="str">
        <f ca="1" t="shared" si="1"/>
        <v>St. Vital N</v>
      </c>
      <c r="B76" t="s">
        <v>268</v>
      </c>
      <c r="C76" t="str">
        <f>'orig. data'!AH92</f>
        <v> </v>
      </c>
      <c r="D76" t="str">
        <f>'orig. data'!AI92</f>
        <v> 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21">
        <f>'orig. data'!D$18</f>
        <v>0.683252105</v>
      </c>
      <c r="I76" s="3">
        <f>'orig. data'!D92</f>
        <v>0.709172557</v>
      </c>
      <c r="J76" s="3">
        <f>'orig. data'!R92</f>
        <v>0.698857885</v>
      </c>
      <c r="K76" s="21">
        <f>'orig. data'!R$18</f>
        <v>0.682865967</v>
      </c>
      <c r="L76" s="5">
        <f>'orig. data'!B92</f>
        <v>19452</v>
      </c>
      <c r="M76" s="5">
        <f>'orig. data'!C92</f>
        <v>26890</v>
      </c>
      <c r="N76" s="11">
        <f>'orig. data'!G92</f>
        <v>0.185326026</v>
      </c>
      <c r="O76" s="9"/>
      <c r="P76" s="5">
        <f>'orig. data'!P92</f>
        <v>19203</v>
      </c>
      <c r="Q76" s="5">
        <f>'orig. data'!Q92</f>
        <v>26677</v>
      </c>
      <c r="R76" s="11">
        <f>'orig. data'!U92</f>
        <v>0.305075125</v>
      </c>
      <c r="S76" s="9"/>
      <c r="T76" s="11">
        <f>'orig. data'!AD92</f>
        <v>0.62093283</v>
      </c>
    </row>
    <row r="77" spans="1:20" ht="12.75">
      <c r="A77" s="35"/>
      <c r="H77" s="21"/>
      <c r="I77" s="3"/>
      <c r="J77" s="3"/>
      <c r="K77" s="21"/>
      <c r="L77" s="5"/>
      <c r="M77" s="5"/>
      <c r="N77" s="11"/>
      <c r="O77" s="9"/>
      <c r="P77" s="5"/>
      <c r="Q77" s="5"/>
      <c r="R77" s="11"/>
      <c r="S77" s="9"/>
      <c r="T77" s="11"/>
    </row>
    <row r="78" spans="1:20" ht="12.75">
      <c r="A78" s="35" t="str">
        <f ca="1" t="shared" si="1"/>
        <v>Transcona</v>
      </c>
      <c r="B78" t="s">
        <v>157</v>
      </c>
      <c r="C78" t="str">
        <f>'orig. data'!AH93</f>
        <v> </v>
      </c>
      <c r="D78" t="str">
        <f>'orig. data'!AI93</f>
        <v> </v>
      </c>
      <c r="E78">
        <f ca="1">IF(CELL("contents",F78)="s","s",IF(CELL("contents",G78)="s","s",IF(CELL("contents",'orig. data'!AJ93)="t","t","")))</f>
      </c>
      <c r="F78" t="str">
        <f>'orig. data'!AK93</f>
        <v> </v>
      </c>
      <c r="G78" t="str">
        <f>'orig. data'!AL93</f>
        <v> </v>
      </c>
      <c r="H78" s="21">
        <f>'orig. data'!D$18</f>
        <v>0.683252105</v>
      </c>
      <c r="I78" s="3">
        <f>'orig. data'!D93</f>
        <v>0.706364391</v>
      </c>
      <c r="J78" s="3">
        <f>'orig. data'!R93</f>
        <v>0.703669518</v>
      </c>
      <c r="K78" s="21">
        <f>'orig. data'!R$18</f>
        <v>0.682865967</v>
      </c>
      <c r="L78" s="5">
        <f>'orig. data'!B93</f>
        <v>23008</v>
      </c>
      <c r="M78" s="5">
        <f>'orig. data'!C93</f>
        <v>33260</v>
      </c>
      <c r="N78" s="11">
        <f>'orig. data'!G93</f>
        <v>0.23778644</v>
      </c>
      <c r="O78" s="9"/>
      <c r="P78" s="5">
        <f>'orig. data'!P93</f>
        <v>23054</v>
      </c>
      <c r="Q78" s="5">
        <f>'orig. data'!Q93</f>
        <v>33225</v>
      </c>
      <c r="R78" s="11">
        <f>'orig. data'!U93</f>
        <v>0.206010359</v>
      </c>
      <c r="S78" s="9"/>
      <c r="T78" s="11">
        <f>'orig. data'!AD93</f>
        <v>0.897928506</v>
      </c>
    </row>
    <row r="79" spans="1:20" ht="12.75">
      <c r="A79" s="35"/>
      <c r="H79" s="21"/>
      <c r="I79" s="3"/>
      <c r="J79" s="3"/>
      <c r="K79" s="21"/>
      <c r="L79" s="5"/>
      <c r="M79" s="5"/>
      <c r="N79" s="11"/>
      <c r="O79" s="9"/>
      <c r="P79" s="5"/>
      <c r="Q79" s="5"/>
      <c r="R79" s="11"/>
      <c r="S79" s="9"/>
      <c r="T79" s="11"/>
    </row>
    <row r="80" spans="1:20" ht="12.75">
      <c r="A80" s="35" t="str">
        <f ca="1" t="shared" si="1"/>
        <v>River Heights W</v>
      </c>
      <c r="B80" t="s">
        <v>231</v>
      </c>
      <c r="C80" t="str">
        <f>'orig. data'!AH94</f>
        <v> </v>
      </c>
      <c r="D80" t="str">
        <f>'orig. data'!AI94</f>
        <v> </v>
      </c>
      <c r="E80">
        <f ca="1">IF(CELL("contents",F80)="s","s",IF(CELL("contents",G80)="s","s",IF(CELL("contents",'orig. data'!AJ94)="t","t","")))</f>
      </c>
      <c r="F80" t="str">
        <f>'orig. data'!AK94</f>
        <v> </v>
      </c>
      <c r="G80" t="str">
        <f>'orig. data'!AL94</f>
        <v> </v>
      </c>
      <c r="H80" s="21">
        <f>'orig. data'!D$18</f>
        <v>0.683252105</v>
      </c>
      <c r="I80" s="3">
        <f>'orig. data'!D94</f>
        <v>0.694330943</v>
      </c>
      <c r="J80" s="3">
        <f>'orig. data'!R94</f>
        <v>0.676017106</v>
      </c>
      <c r="K80" s="21">
        <f>'orig. data'!R$18</f>
        <v>0.682865967</v>
      </c>
      <c r="L80" s="5">
        <f>'orig. data'!B94</f>
        <v>24890</v>
      </c>
      <c r="M80" s="5">
        <f>'orig. data'!C94</f>
        <v>35327</v>
      </c>
      <c r="N80" s="11">
        <f>'orig. data'!G94</f>
        <v>0.562993495</v>
      </c>
      <c r="O80" s="9"/>
      <c r="P80" s="5">
        <f>'orig. data'!P94</f>
        <v>24365</v>
      </c>
      <c r="Q80" s="5">
        <f>'orig. data'!Q94</f>
        <v>35143</v>
      </c>
      <c r="R80" s="11">
        <f>'orig. data'!U94</f>
        <v>0.873362956</v>
      </c>
      <c r="S80" s="9"/>
      <c r="T80" s="11">
        <f>'orig. data'!AD94</f>
        <v>0.358023162</v>
      </c>
    </row>
    <row r="81" spans="1:20" ht="12.75">
      <c r="A81" s="35" t="str">
        <f ca="1" t="shared" si="1"/>
        <v>River Heights E</v>
      </c>
      <c r="B81" t="s">
        <v>211</v>
      </c>
      <c r="C81" t="str">
        <f>'orig. data'!AH95</f>
        <v> </v>
      </c>
      <c r="D81" t="str">
        <f>'orig. data'!AI95</f>
        <v> 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21">
        <f>'orig. data'!D$18</f>
        <v>0.683252105</v>
      </c>
      <c r="I81" s="3">
        <f>'orig. data'!D95</f>
        <v>0.690573799</v>
      </c>
      <c r="J81" s="3">
        <f>'orig. data'!R95</f>
        <v>0.681402034</v>
      </c>
      <c r="K81" s="21">
        <f>'orig. data'!R$18</f>
        <v>0.682865967</v>
      </c>
      <c r="L81" s="5">
        <f>'orig. data'!B95</f>
        <v>14962</v>
      </c>
      <c r="M81" s="5">
        <f>'orig. data'!C95</f>
        <v>20992</v>
      </c>
      <c r="N81" s="11">
        <f>'orig. data'!G95</f>
        <v>0.707859602</v>
      </c>
      <c r="O81" s="9"/>
      <c r="P81" s="5">
        <f>'orig. data'!P95</f>
        <v>14458</v>
      </c>
      <c r="Q81" s="5">
        <f>'orig. data'!Q95</f>
        <v>20407</v>
      </c>
      <c r="R81" s="11">
        <f>'orig. data'!U95</f>
        <v>0.902167883</v>
      </c>
      <c r="S81" s="9"/>
      <c r="T81" s="11">
        <f>'orig. data'!AD95</f>
        <v>0.65933043</v>
      </c>
    </row>
    <row r="82" spans="1:20" ht="12.75">
      <c r="A82" s="35"/>
      <c r="H82" s="21"/>
      <c r="I82" s="3"/>
      <c r="J82" s="3"/>
      <c r="K82" s="21"/>
      <c r="L82" s="5"/>
      <c r="M82" s="5"/>
      <c r="N82" s="11"/>
      <c r="O82" s="9"/>
      <c r="P82" s="5"/>
      <c r="Q82" s="5"/>
      <c r="R82" s="11"/>
      <c r="S82" s="9"/>
      <c r="T82" s="11"/>
    </row>
    <row r="83" spans="1:20" ht="12.75">
      <c r="A83" s="35" t="str">
        <f ca="1" t="shared" si="1"/>
        <v>River East N</v>
      </c>
      <c r="B83" t="s">
        <v>239</v>
      </c>
      <c r="C83" t="str">
        <f>'orig. data'!AH96</f>
        <v> </v>
      </c>
      <c r="D83" t="str">
        <f>'orig. data'!AI96</f>
        <v> </v>
      </c>
      <c r="E83">
        <f ca="1">IF(CELL("contents",F83)="s","s",IF(CELL("contents",G83)="s","s",IF(CELL("contents",'orig. data'!AJ96)="t","t","")))</f>
      </c>
      <c r="F83" t="str">
        <f>'orig. data'!AK96</f>
        <v> </v>
      </c>
      <c r="G83" t="str">
        <f>'orig. data'!AL96</f>
        <v> </v>
      </c>
      <c r="H83" s="21">
        <f>'orig. data'!D$18</f>
        <v>0.683252105</v>
      </c>
      <c r="I83" s="3">
        <f>'orig. data'!D96</f>
        <v>0.65713368</v>
      </c>
      <c r="J83" s="3">
        <f>'orig. data'!R96</f>
        <v>0.651147836</v>
      </c>
      <c r="K83" s="21">
        <f>'orig. data'!R$18</f>
        <v>0.682865967</v>
      </c>
      <c r="L83" s="5">
        <f>'orig. data'!B96</f>
        <v>5261</v>
      </c>
      <c r="M83" s="5">
        <f>'orig. data'!C96</f>
        <v>8186</v>
      </c>
      <c r="N83" s="11">
        <f>'orig. data'!G96</f>
        <v>0.217764077</v>
      </c>
      <c r="O83" s="9"/>
      <c r="P83" s="5">
        <f>'orig. data'!P96</f>
        <v>6486</v>
      </c>
      <c r="Q83" s="5">
        <f>'orig. data'!Q96</f>
        <v>10027</v>
      </c>
      <c r="R83" s="11">
        <f>'orig. data'!U96</f>
        <v>0.17443045</v>
      </c>
      <c r="S83" s="9"/>
      <c r="T83" s="11">
        <f>'orig. data'!AD96</f>
        <v>0.795764073</v>
      </c>
    </row>
    <row r="84" spans="1:20" ht="12.75">
      <c r="A84" s="35" t="str">
        <f ca="1" t="shared" si="1"/>
        <v>River East E</v>
      </c>
      <c r="B84" t="s">
        <v>238</v>
      </c>
      <c r="C84" t="str">
        <f>'orig. data'!AH97</f>
        <v> </v>
      </c>
      <c r="D84" t="str">
        <f>'orig. data'!AI97</f>
        <v> </v>
      </c>
      <c r="E84">
        <f ca="1">IF(CELL("contents",F84)="s","s",IF(CELL("contents",G84)="s","s",IF(CELL("contents",'orig. data'!AJ97)="t","t","")))</f>
      </c>
      <c r="F84" t="str">
        <f>'orig. data'!AK97</f>
        <v> </v>
      </c>
      <c r="G84" t="str">
        <f>'orig. data'!AL97</f>
        <v> </v>
      </c>
      <c r="H84" s="21">
        <f>'orig. data'!D$18</f>
        <v>0.683252105</v>
      </c>
      <c r="I84" s="3">
        <f>'orig. data'!D97</f>
        <v>0.69913877</v>
      </c>
      <c r="J84" s="3">
        <f>'orig. data'!R97</f>
        <v>0.697279156</v>
      </c>
      <c r="K84" s="21">
        <f>'orig. data'!R$18</f>
        <v>0.682865967</v>
      </c>
      <c r="L84" s="5">
        <f>'orig. data'!B97</f>
        <v>19168</v>
      </c>
      <c r="M84" s="5">
        <f>'orig. data'!C97</f>
        <v>27745</v>
      </c>
      <c r="N84" s="11">
        <f>'orig. data'!G97</f>
        <v>0.416586395</v>
      </c>
      <c r="O84" s="9"/>
      <c r="P84" s="5">
        <f>'orig. data'!P97</f>
        <v>19654</v>
      </c>
      <c r="Q84" s="5">
        <f>'orig. data'!Q97</f>
        <v>28284</v>
      </c>
      <c r="R84" s="11">
        <f>'orig. data'!U97</f>
        <v>0.347661753</v>
      </c>
      <c r="S84" s="9"/>
      <c r="T84" s="11">
        <f>'orig. data'!AD97</f>
        <v>0.929166834</v>
      </c>
    </row>
    <row r="85" spans="1:20" ht="12.75">
      <c r="A85" s="35" t="str">
        <f ca="1" t="shared" si="1"/>
        <v>River East W</v>
      </c>
      <c r="B85" t="s">
        <v>240</v>
      </c>
      <c r="C85" t="str">
        <f>'orig. data'!AH98</f>
        <v> </v>
      </c>
      <c r="D85" t="str">
        <f>'orig. data'!AI98</f>
        <v> </v>
      </c>
      <c r="E85">
        <f ca="1">IF(CELL("contents",F85)="s","s",IF(CELL("contents",G85)="s","s",IF(CELL("contents",'orig. data'!AJ98)="t","t","")))</f>
      </c>
      <c r="F85" t="str">
        <f>'orig. data'!AK98</f>
        <v> </v>
      </c>
      <c r="G85" t="str">
        <f>'orig. data'!AL98</f>
        <v> </v>
      </c>
      <c r="H85" s="21">
        <f>'orig. data'!D$18</f>
        <v>0.683252105</v>
      </c>
      <c r="I85" s="3">
        <f>'orig. data'!D98</f>
        <v>0.691326052</v>
      </c>
      <c r="J85" s="3">
        <f>'orig. data'!R98</f>
        <v>0.679947969</v>
      </c>
      <c r="K85" s="21">
        <f>'orig. data'!R$18</f>
        <v>0.682865967</v>
      </c>
      <c r="L85" s="5">
        <f>'orig. data'!B98</f>
        <v>26990</v>
      </c>
      <c r="M85" s="5">
        <f>'orig. data'!C98</f>
        <v>38398</v>
      </c>
      <c r="N85" s="11">
        <f>'orig. data'!G98</f>
        <v>0.672711396</v>
      </c>
      <c r="O85" s="9"/>
      <c r="P85" s="5">
        <f>'orig. data'!P98</f>
        <v>27182</v>
      </c>
      <c r="Q85" s="5">
        <f>'orig. data'!Q98</f>
        <v>38203</v>
      </c>
      <c r="R85" s="11">
        <f>'orig. data'!U98</f>
        <v>0.960639072</v>
      </c>
      <c r="S85" s="9"/>
      <c r="T85" s="11">
        <f>'orig. data'!AD98</f>
        <v>0.566676384</v>
      </c>
    </row>
    <row r="86" spans="1:20" ht="12.75">
      <c r="A86" s="35" t="str">
        <f ca="1" t="shared" si="1"/>
        <v>River East S</v>
      </c>
      <c r="B86" t="s">
        <v>241</v>
      </c>
      <c r="C86" t="str">
        <f>'orig. data'!AH99</f>
        <v> </v>
      </c>
      <c r="D86" t="str">
        <f>'orig. data'!AI99</f>
        <v> 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21">
        <f>'orig. data'!D$18</f>
        <v>0.683252105</v>
      </c>
      <c r="I86" s="3">
        <f>'orig. data'!D99</f>
        <v>0.704666823</v>
      </c>
      <c r="J86" s="3">
        <f>'orig. data'!R99</f>
        <v>0.698228065</v>
      </c>
      <c r="K86" s="21">
        <f>'orig. data'!R$18</f>
        <v>0.682865967</v>
      </c>
      <c r="L86" s="5">
        <f>'orig. data'!B99</f>
        <v>12294</v>
      </c>
      <c r="M86" s="5">
        <f>'orig. data'!C99</f>
        <v>17945</v>
      </c>
      <c r="N86" s="11">
        <f>'orig. data'!G99</f>
        <v>0.286514578</v>
      </c>
      <c r="O86" s="9"/>
      <c r="P86" s="5">
        <f>'orig. data'!P99</f>
        <v>12202</v>
      </c>
      <c r="Q86" s="5">
        <f>'orig. data'!Q99</f>
        <v>17805</v>
      </c>
      <c r="R86" s="11">
        <f>'orig. data'!U99</f>
        <v>0.335334004</v>
      </c>
      <c r="S86" s="9"/>
      <c r="T86" s="11">
        <f>'orig. data'!AD99</f>
        <v>0.768823931</v>
      </c>
    </row>
    <row r="87" spans="1:20" ht="12.75">
      <c r="A87" s="35"/>
      <c r="H87" s="21"/>
      <c r="I87" s="3"/>
      <c r="J87" s="3"/>
      <c r="K87" s="21"/>
      <c r="L87" s="5"/>
      <c r="M87" s="5"/>
      <c r="N87" s="11"/>
      <c r="O87" s="9"/>
      <c r="P87" s="5"/>
      <c r="Q87" s="5"/>
      <c r="R87" s="11"/>
      <c r="S87" s="9"/>
      <c r="T87" s="11"/>
    </row>
    <row r="88" spans="1:20" ht="12.75">
      <c r="A88" s="35" t="str">
        <f ca="1" t="shared" si="1"/>
        <v>Seven Oaks N</v>
      </c>
      <c r="B88" t="s">
        <v>169</v>
      </c>
      <c r="C88" t="str">
        <f>'orig. data'!AH100</f>
        <v> </v>
      </c>
      <c r="D88" t="str">
        <f>'orig. data'!AI100</f>
        <v> </v>
      </c>
      <c r="E88">
        <f ca="1">IF(CELL("contents",F88)="s","s",IF(CELL("contents",G88)="s","s",IF(CELL("contents",'orig. data'!AJ100)="t","t","")))</f>
      </c>
      <c r="F88" t="str">
        <f>'orig. data'!AK100</f>
        <v> </v>
      </c>
      <c r="G88" t="str">
        <f>'orig. data'!AL100</f>
        <v> </v>
      </c>
      <c r="H88" s="21">
        <f>'orig. data'!D$18</f>
        <v>0.683252105</v>
      </c>
      <c r="I88" s="3">
        <f>'orig. data'!D100</f>
        <v>0.669130339</v>
      </c>
      <c r="J88" s="3">
        <f>'orig. data'!R100</f>
        <v>0.667605648</v>
      </c>
      <c r="K88" s="21">
        <f>'orig. data'!R$18</f>
        <v>0.682865967</v>
      </c>
      <c r="L88" s="5">
        <f>'orig. data'!B100</f>
        <v>2708</v>
      </c>
      <c r="M88" s="5">
        <f>'orig. data'!C100</f>
        <v>3963</v>
      </c>
      <c r="N88" s="11">
        <f>'orig. data'!G100</f>
        <v>0.535823395</v>
      </c>
      <c r="O88" s="9"/>
      <c r="P88" s="5">
        <f>'orig. data'!P100</f>
        <v>3009</v>
      </c>
      <c r="Q88" s="5">
        <f>'orig. data'!Q100</f>
        <v>4356</v>
      </c>
      <c r="R88" s="11">
        <f>'orig. data'!U100</f>
        <v>0.609355356</v>
      </c>
      <c r="S88" s="9"/>
      <c r="T88" s="11">
        <f>'orig. data'!AD100</f>
        <v>0.953596782</v>
      </c>
    </row>
    <row r="89" spans="1:20" ht="12.75">
      <c r="A89" s="35" t="str">
        <f ca="1" t="shared" si="1"/>
        <v>Seven Oaks W</v>
      </c>
      <c r="B89" t="s">
        <v>212</v>
      </c>
      <c r="C89" t="str">
        <f>'orig. data'!AH101</f>
        <v> </v>
      </c>
      <c r="D89" t="str">
        <f>'orig. data'!AI101</f>
        <v> </v>
      </c>
      <c r="E89">
        <f ca="1">IF(CELL("contents",F89)="s","s",IF(CELL("contents",G89)="s","s",IF(CELL("contents",'orig. data'!AJ101)="t","t","")))</f>
      </c>
      <c r="F89" t="str">
        <f>'orig. data'!AK101</f>
        <v> </v>
      </c>
      <c r="G89" t="str">
        <f>'orig. data'!AL101</f>
        <v> </v>
      </c>
      <c r="H89" s="21">
        <f>'orig. data'!D$18</f>
        <v>0.683252105</v>
      </c>
      <c r="I89" s="3">
        <f>'orig. data'!D101</f>
        <v>0.695412744</v>
      </c>
      <c r="J89" s="3">
        <f>'orig. data'!R101</f>
        <v>0.668620513</v>
      </c>
      <c r="K89" s="21">
        <f>'orig. data'!R$18</f>
        <v>0.682865967</v>
      </c>
      <c r="L89" s="5">
        <f>'orig. data'!B101</f>
        <v>14706</v>
      </c>
      <c r="M89" s="5">
        <f>'orig. data'!C101</f>
        <v>21256</v>
      </c>
      <c r="N89" s="11">
        <f>'orig. data'!G101</f>
        <v>0.539460135</v>
      </c>
      <c r="O89" s="9"/>
      <c r="P89" s="5">
        <f>'orig. data'!P101</f>
        <v>15187</v>
      </c>
      <c r="Q89" s="5">
        <f>'orig. data'!Q101</f>
        <v>22389</v>
      </c>
      <c r="R89" s="11">
        <f>'orig. data'!U101</f>
        <v>0.588463917</v>
      </c>
      <c r="S89" s="9"/>
      <c r="T89" s="11">
        <f>'orig. data'!AD101</f>
        <v>0.199716134</v>
      </c>
    </row>
    <row r="90" spans="1:20" ht="12.75">
      <c r="A90" s="35" t="str">
        <f ca="1" t="shared" si="1"/>
        <v>Seven Oaks E</v>
      </c>
      <c r="B90" t="s">
        <v>213</v>
      </c>
      <c r="C90" t="str">
        <f>'orig. data'!AH102</f>
        <v> </v>
      </c>
      <c r="D90" t="str">
        <f>'orig. data'!AI102</f>
        <v> 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21">
        <f>'orig. data'!D$18</f>
        <v>0.683252105</v>
      </c>
      <c r="I90" s="3">
        <f>'orig. data'!D102</f>
        <v>0.714548144</v>
      </c>
      <c r="J90" s="3">
        <f>'orig. data'!R102</f>
        <v>0.690667048</v>
      </c>
      <c r="K90" s="21">
        <f>'orig. data'!R$18</f>
        <v>0.682865967</v>
      </c>
      <c r="L90" s="5">
        <f>'orig. data'!B102</f>
        <v>23528</v>
      </c>
      <c r="M90" s="5">
        <f>'orig. data'!C102</f>
        <v>32413</v>
      </c>
      <c r="N90" s="11">
        <f>'orig. data'!G102</f>
        <v>0.108478953</v>
      </c>
      <c r="O90" s="9"/>
      <c r="P90" s="5">
        <f>'orig. data'!P102</f>
        <v>23649</v>
      </c>
      <c r="Q90" s="5">
        <f>'orig. data'!Q102</f>
        <v>33446</v>
      </c>
      <c r="R90" s="11">
        <f>'orig. data'!U102</f>
        <v>0.541785377</v>
      </c>
      <c r="S90" s="9"/>
      <c r="T90" s="11">
        <f>'orig. data'!AD102</f>
        <v>0.244984047</v>
      </c>
    </row>
    <row r="91" spans="1:20" ht="12.75">
      <c r="A91" s="35"/>
      <c r="H91" s="21"/>
      <c r="I91" s="3"/>
      <c r="J91" s="3"/>
      <c r="K91" s="21"/>
      <c r="L91" s="5"/>
      <c r="M91" s="5"/>
      <c r="N91" s="11"/>
      <c r="O91" s="9"/>
      <c r="P91" s="5"/>
      <c r="Q91" s="5"/>
      <c r="R91" s="11"/>
      <c r="S91" s="9"/>
      <c r="T91" s="11"/>
    </row>
    <row r="92" spans="1:20" ht="12.75">
      <c r="A92" s="35" t="str">
        <f ca="1" t="shared" si="1"/>
        <v>St. James - Assiniboia W</v>
      </c>
      <c r="B92" t="s">
        <v>262</v>
      </c>
      <c r="C92" t="str">
        <f>'orig. data'!AH103</f>
        <v> </v>
      </c>
      <c r="D92" t="str">
        <f>'orig. data'!AI103</f>
        <v> </v>
      </c>
      <c r="E92">
        <f ca="1">IF(CELL("contents",F92)="s","s",IF(CELL("contents",G92)="s","s",IF(CELL("contents",'orig. data'!AJ103)="t","t","")))</f>
      </c>
      <c r="F92" t="str">
        <f>'orig. data'!AK103</f>
        <v> </v>
      </c>
      <c r="G92" t="str">
        <f>'orig. data'!AL103</f>
        <v> </v>
      </c>
      <c r="H92" s="21">
        <f>'orig. data'!D$18</f>
        <v>0.683252105</v>
      </c>
      <c r="I92" s="3">
        <f>'orig. data'!D103</f>
        <v>0.707443366</v>
      </c>
      <c r="J92" s="3">
        <f>'orig. data'!R103</f>
        <v>0.689705976</v>
      </c>
      <c r="K92" s="21">
        <f>'orig. data'!R$18</f>
        <v>0.682865967</v>
      </c>
      <c r="L92" s="5">
        <f>'orig. data'!B103</f>
        <v>23285</v>
      </c>
      <c r="M92" s="5">
        <f>'orig. data'!C103</f>
        <v>32471</v>
      </c>
      <c r="N92" s="11">
        <f>'orig. data'!G103</f>
        <v>0.214537123</v>
      </c>
      <c r="O92" s="9"/>
      <c r="P92" s="5">
        <f>'orig. data'!P103</f>
        <v>23011</v>
      </c>
      <c r="Q92" s="5">
        <f>'orig. data'!Q103</f>
        <v>31996</v>
      </c>
      <c r="R92" s="11">
        <f>'orig. data'!U103</f>
        <v>0.576276747</v>
      </c>
      <c r="S92" s="9"/>
      <c r="T92" s="11">
        <f>'orig. data'!AD103</f>
        <v>0.388112338</v>
      </c>
    </row>
    <row r="93" spans="1:20" ht="12.75">
      <c r="A93" s="35" t="str">
        <f ca="1" t="shared" si="1"/>
        <v>St. James - Assiniboia E</v>
      </c>
      <c r="B93" t="s">
        <v>214</v>
      </c>
      <c r="C93" t="str">
        <f>'orig. data'!AH104</f>
        <v> </v>
      </c>
      <c r="D93" t="str">
        <f>'orig. data'!AI104</f>
        <v> </v>
      </c>
      <c r="E93">
        <f ca="1">IF(CELL("contents",F93)="s","s",IF(CELL("contents",G93)="s","s",IF(CELL("contents",'orig. data'!AJ104)="t","t","")))</f>
      </c>
      <c r="F93" t="str">
        <f>'orig. data'!AK104</f>
        <v> </v>
      </c>
      <c r="G93" t="str">
        <f>'orig. data'!AL104</f>
        <v> </v>
      </c>
      <c r="H93" s="21">
        <f>'orig. data'!D$18</f>
        <v>0.683252105</v>
      </c>
      <c r="I93" s="3">
        <f>'orig. data'!D104</f>
        <v>0.685382752</v>
      </c>
      <c r="J93" s="3">
        <f>'orig. data'!R104</f>
        <v>0.668429115</v>
      </c>
      <c r="K93" s="21">
        <f>'orig. data'!R$18</f>
        <v>0.682865967</v>
      </c>
      <c r="L93" s="5">
        <f>'orig. data'!B104</f>
        <v>19176</v>
      </c>
      <c r="M93" s="5">
        <f>'orig. data'!C104</f>
        <v>27077</v>
      </c>
      <c r="N93" s="11">
        <f>'orig. data'!G104</f>
        <v>0.911445854</v>
      </c>
      <c r="O93" s="9"/>
      <c r="P93" s="5">
        <f>'orig. data'!P104</f>
        <v>18439</v>
      </c>
      <c r="Q93" s="5">
        <f>'orig. data'!Q104</f>
        <v>26482</v>
      </c>
      <c r="R93" s="11">
        <f>'orig. data'!U104</f>
        <v>0.575328502</v>
      </c>
      <c r="S93" s="9"/>
      <c r="T93" s="11">
        <f>'orig. data'!AD104</f>
        <v>0.39587141</v>
      </c>
    </row>
    <row r="94" spans="1:20" ht="12.75">
      <c r="A94" s="35"/>
      <c r="H94" s="21"/>
      <c r="I94" s="3"/>
      <c r="J94" s="3"/>
      <c r="K94" s="21"/>
      <c r="L94" s="5"/>
      <c r="M94" s="5"/>
      <c r="N94" s="11"/>
      <c r="O94" s="9"/>
      <c r="P94" s="5"/>
      <c r="Q94" s="5"/>
      <c r="R94" s="11"/>
      <c r="S94" s="9"/>
      <c r="T94" s="11"/>
    </row>
    <row r="95" spans="1:20" ht="12.75">
      <c r="A95" s="35" t="str">
        <f ca="1" t="shared" si="1"/>
        <v>Inkster West</v>
      </c>
      <c r="B95" t="s">
        <v>263</v>
      </c>
      <c r="C95" t="str">
        <f>'orig. data'!AH105</f>
        <v> </v>
      </c>
      <c r="D95" t="str">
        <f>'orig. data'!AI105</f>
        <v> 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21">
        <f>'orig. data'!D$18</f>
        <v>0.683252105</v>
      </c>
      <c r="I95" s="3">
        <f>'orig. data'!D105</f>
        <v>0.704675672</v>
      </c>
      <c r="J95" s="3">
        <f>'orig. data'!R105</f>
        <v>0.675066587</v>
      </c>
      <c r="K95" s="21">
        <f>'orig. data'!R$18</f>
        <v>0.682865967</v>
      </c>
      <c r="L95" s="5">
        <f>'orig. data'!B105</f>
        <v>12140</v>
      </c>
      <c r="M95" s="5">
        <f>'orig. data'!C105</f>
        <v>17537</v>
      </c>
      <c r="N95" s="11">
        <f>'orig. data'!G105</f>
        <v>0.294342143</v>
      </c>
      <c r="O95" s="9"/>
      <c r="P95" s="5">
        <f>'orig. data'!P105</f>
        <v>11644</v>
      </c>
      <c r="Q95" s="5">
        <f>'orig. data'!Q105</f>
        <v>17321</v>
      </c>
      <c r="R95" s="11">
        <f>'orig. data'!U105</f>
        <v>0.842437598</v>
      </c>
      <c r="S95" s="9"/>
      <c r="T95" s="11">
        <f>'orig. data'!AD105</f>
        <v>0.180454188</v>
      </c>
    </row>
    <row r="96" spans="1:20" ht="12.75">
      <c r="A96" s="35" t="str">
        <f ca="1" t="shared" si="1"/>
        <v>Inkster East</v>
      </c>
      <c r="B96" t="s">
        <v>264</v>
      </c>
      <c r="C96" t="str">
        <f>'orig. data'!AH106</f>
        <v> </v>
      </c>
      <c r="D96" t="str">
        <f>'orig. data'!AI106</f>
        <v> </v>
      </c>
      <c r="E96">
        <f ca="1">IF(CELL("contents",F96)="s","s",IF(CELL("contents",G96)="s","s",IF(CELL("contents",'orig. data'!AJ106)="t","t","")))</f>
      </c>
      <c r="F96" t="str">
        <f>'orig. data'!AK106</f>
        <v> </v>
      </c>
      <c r="G96" t="str">
        <f>'orig. data'!AL106</f>
        <v> </v>
      </c>
      <c r="H96" s="21">
        <f>'orig. data'!D$18</f>
        <v>0.683252105</v>
      </c>
      <c r="I96" s="3">
        <f>'orig. data'!D106</f>
        <v>0.725032294</v>
      </c>
      <c r="J96" s="3">
        <f>'orig. data'!R106</f>
        <v>0.704681094</v>
      </c>
      <c r="K96" s="21">
        <f>'orig. data'!R$18</f>
        <v>0.682865967</v>
      </c>
      <c r="L96" s="5">
        <f>'orig. data'!B106</f>
        <v>9849</v>
      </c>
      <c r="M96" s="5">
        <f>'orig. data'!C106</f>
        <v>13682</v>
      </c>
      <c r="N96" s="11">
        <f>'orig. data'!G106</f>
        <v>0.042146914</v>
      </c>
      <c r="O96" s="9"/>
      <c r="P96" s="5">
        <f>'orig. data'!P106</f>
        <v>9839</v>
      </c>
      <c r="Q96" s="5">
        <f>'orig. data'!Q106</f>
        <v>14122</v>
      </c>
      <c r="R96" s="11">
        <f>'orig. data'!U106</f>
        <v>0.20323762</v>
      </c>
      <c r="S96" s="9"/>
      <c r="T96" s="11">
        <f>'orig. data'!AD106</f>
        <v>0.368352737</v>
      </c>
    </row>
    <row r="97" spans="1:20" ht="12.75">
      <c r="A97" s="35"/>
      <c r="H97" s="21"/>
      <c r="I97" s="3"/>
      <c r="J97" s="3"/>
      <c r="K97" s="21"/>
      <c r="L97" s="5"/>
      <c r="M97" s="5"/>
      <c r="N97" s="11"/>
      <c r="O97" s="9"/>
      <c r="P97" s="5"/>
      <c r="Q97" s="5"/>
      <c r="R97" s="11"/>
      <c r="S97" s="9"/>
      <c r="T97" s="11"/>
    </row>
    <row r="98" spans="1:20" ht="12.75">
      <c r="A98" s="35" t="str">
        <f ca="1" t="shared" si="1"/>
        <v>Downtown W</v>
      </c>
      <c r="B98" t="s">
        <v>215</v>
      </c>
      <c r="C98" t="str">
        <f>'orig. data'!AH107</f>
        <v> </v>
      </c>
      <c r="D98" t="str">
        <f>'orig. data'!AI107</f>
        <v> </v>
      </c>
      <c r="E98">
        <f ca="1">IF(CELL("contents",F98)="s","s",IF(CELL("contents",G98)="s","s",IF(CELL("contents",'orig. data'!AJ107)="t","t","")))</f>
      </c>
      <c r="F98" t="str">
        <f>'orig. data'!AK107</f>
        <v> </v>
      </c>
      <c r="G98" t="str">
        <f>'orig. data'!AL107</f>
        <v> </v>
      </c>
      <c r="H98" s="21">
        <f>'orig. data'!D$18</f>
        <v>0.683252105</v>
      </c>
      <c r="I98" s="3">
        <f>'orig. data'!D107</f>
        <v>0.68228436</v>
      </c>
      <c r="J98" s="3">
        <f>'orig. data'!R107</f>
        <v>0.68123618</v>
      </c>
      <c r="K98" s="21">
        <f>'orig. data'!R$18</f>
        <v>0.682865967</v>
      </c>
      <c r="L98" s="5">
        <f>'orig. data'!B107</f>
        <v>25913</v>
      </c>
      <c r="M98" s="5">
        <f>'orig. data'!C107</f>
        <v>38371</v>
      </c>
      <c r="N98" s="11">
        <f>'orig. data'!G107</f>
        <v>0.95934802</v>
      </c>
      <c r="O98" s="9"/>
      <c r="P98" s="5">
        <f>'orig. data'!P107</f>
        <v>25203</v>
      </c>
      <c r="Q98" s="5">
        <f>'orig. data'!Q107</f>
        <v>37444</v>
      </c>
      <c r="R98" s="11">
        <f>'orig. data'!U107</f>
        <v>0.906740285</v>
      </c>
      <c r="S98" s="9"/>
      <c r="T98" s="11">
        <f>'orig. data'!AD107</f>
        <v>0.957850049</v>
      </c>
    </row>
    <row r="99" spans="1:20" ht="12.75">
      <c r="A99" s="35" t="str">
        <f ca="1" t="shared" si="1"/>
        <v>Downtown E</v>
      </c>
      <c r="B99" t="s">
        <v>265</v>
      </c>
      <c r="C99" t="str">
        <f>'orig. data'!AH108</f>
        <v> </v>
      </c>
      <c r="D99" t="str">
        <f>'orig. data'!AI108</f>
        <v> 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21">
        <f>'orig. data'!D$18</f>
        <v>0.683252105</v>
      </c>
      <c r="I99" s="3">
        <f>'orig. data'!D108</f>
        <v>0.711266574</v>
      </c>
      <c r="J99" s="3">
        <f>'orig. data'!R108</f>
        <v>0.72161099</v>
      </c>
      <c r="K99" s="21">
        <f>'orig. data'!R$18</f>
        <v>0.682865967</v>
      </c>
      <c r="L99" s="5">
        <f>'orig. data'!B108</f>
        <v>23751</v>
      </c>
      <c r="M99" s="5">
        <f>'orig. data'!C108</f>
        <v>33835</v>
      </c>
      <c r="N99" s="11">
        <f>'orig. data'!G108</f>
        <v>0.149386512</v>
      </c>
      <c r="O99" s="9"/>
      <c r="P99" s="5">
        <f>'orig. data'!P108</f>
        <v>24763</v>
      </c>
      <c r="Q99" s="5">
        <f>'orig. data'!Q108</f>
        <v>34647</v>
      </c>
      <c r="R99" s="11">
        <f>'orig. data'!U108</f>
        <v>0.028618493</v>
      </c>
      <c r="S99" s="9"/>
      <c r="T99" s="11">
        <f>'orig. data'!AD108</f>
        <v>0.62013115</v>
      </c>
    </row>
    <row r="100" spans="1:20" ht="12.75">
      <c r="A100" s="35"/>
      <c r="H100" s="21"/>
      <c r="I100" s="3"/>
      <c r="J100" s="3"/>
      <c r="K100" s="21"/>
      <c r="L100" s="5"/>
      <c r="M100" s="5"/>
      <c r="N100" s="11"/>
      <c r="O100" s="9"/>
      <c r="P100" s="5"/>
      <c r="Q100" s="5"/>
      <c r="R100" s="11"/>
      <c r="S100" s="9"/>
      <c r="T100" s="11"/>
    </row>
    <row r="101" spans="1:20" ht="12.75">
      <c r="A101" s="35" t="str">
        <f ca="1" t="shared" si="1"/>
        <v>Point Douglas N</v>
      </c>
      <c r="B101" t="s">
        <v>266</v>
      </c>
      <c r="C101" t="str">
        <f>'orig. data'!AH109</f>
        <v> </v>
      </c>
      <c r="D101" t="str">
        <f>'orig. data'!AI109</f>
        <v> 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21">
        <f>'orig. data'!D$18</f>
        <v>0.683252105</v>
      </c>
      <c r="I101" s="3">
        <f>'orig. data'!D109</f>
        <v>0.720558115</v>
      </c>
      <c r="J101" s="3">
        <f>'orig. data'!R109</f>
        <v>0.704760371</v>
      </c>
      <c r="K101" s="21">
        <f>'orig. data'!R$18</f>
        <v>0.682865967</v>
      </c>
      <c r="L101" s="5">
        <f>'orig. data'!B109</f>
        <v>18962</v>
      </c>
      <c r="M101" s="5">
        <f>'orig. data'!C109</f>
        <v>26585</v>
      </c>
      <c r="N101" s="11">
        <f>'orig. data'!G109</f>
        <v>0.059403741</v>
      </c>
      <c r="O101" s="9"/>
      <c r="P101" s="5">
        <f>'orig. data'!P109</f>
        <v>18829</v>
      </c>
      <c r="Q101" s="5">
        <f>'orig. data'!Q109</f>
        <v>27175</v>
      </c>
      <c r="R101" s="11">
        <f>'orig. data'!U109</f>
        <v>0.187971245</v>
      </c>
      <c r="S101" s="9"/>
      <c r="T101" s="11">
        <f>'orig. data'!AD109</f>
        <v>0.458139191</v>
      </c>
    </row>
    <row r="102" spans="1:20" ht="12.75">
      <c r="A102" s="35" t="str">
        <f ca="1" t="shared" si="1"/>
        <v>Point Douglas S (1,2)</v>
      </c>
      <c r="B102" t="s">
        <v>267</v>
      </c>
      <c r="C102">
        <f>'orig. data'!AH110</f>
        <v>1</v>
      </c>
      <c r="D102">
        <f>'orig. data'!AI110</f>
        <v>2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21">
        <f>'orig. data'!D$18</f>
        <v>0.683252105</v>
      </c>
      <c r="I102" s="3">
        <f>'orig. data'!D110</f>
        <v>0.754577248</v>
      </c>
      <c r="J102" s="3">
        <f>'orig. data'!R110</f>
        <v>0.748460368</v>
      </c>
      <c r="K102" s="21">
        <f>'orig. data'!R$18</f>
        <v>0.682865967</v>
      </c>
      <c r="L102" s="5">
        <f>'orig. data'!B110</f>
        <v>10556</v>
      </c>
      <c r="M102" s="5">
        <f>'orig. data'!C110</f>
        <v>14045</v>
      </c>
      <c r="N102" s="11">
        <f>'orig. data'!G110</f>
        <v>0.000564969</v>
      </c>
      <c r="O102" s="9"/>
      <c r="P102" s="5">
        <f>'orig. data'!P110</f>
        <v>11126</v>
      </c>
      <c r="Q102" s="5">
        <f>'orig. data'!Q110</f>
        <v>15007</v>
      </c>
      <c r="R102" s="11">
        <f>'orig. data'!U110</f>
        <v>0.000716486</v>
      </c>
      <c r="S102" s="9"/>
      <c r="T102" s="11">
        <f>'orig. data'!AD110</f>
        <v>0.792424429</v>
      </c>
    </row>
    <row r="103" spans="1:20" ht="12.75">
      <c r="A103" s="35"/>
      <c r="H103" s="21"/>
      <c r="I103" s="3"/>
      <c r="J103" s="3"/>
      <c r="K103" s="21"/>
      <c r="L103" s="5"/>
      <c r="M103" s="5"/>
      <c r="N103" s="11"/>
      <c r="O103" s="9"/>
      <c r="P103" s="5"/>
      <c r="Q103" s="5"/>
      <c r="R103" s="11"/>
      <c r="S103" s="9"/>
      <c r="T103" s="11"/>
    </row>
    <row r="104" spans="1:20" s="39" customFormat="1" ht="12.75">
      <c r="A104" s="35" t="str">
        <f ca="1" t="shared" si="1"/>
        <v>Winnipeg</v>
      </c>
      <c r="B104" s="39" t="s">
        <v>147</v>
      </c>
      <c r="C104" s="39" t="str">
        <f>'orig. data'!AH8</f>
        <v> </v>
      </c>
      <c r="D104" s="39" t="str">
        <f>'orig. data'!AI8</f>
        <v> </v>
      </c>
      <c r="E104">
        <f ca="1">IF(CELL("contents",F104)="s","s",IF(CELL("contents",G104)="s","s",IF(CELL("contents",'orig. data'!AJ8)="t","t","")))</f>
      </c>
      <c r="F104" s="39" t="str">
        <f>'orig. data'!AK8</f>
        <v> </v>
      </c>
      <c r="G104" s="39" t="str">
        <f>'orig. data'!AL8</f>
        <v> </v>
      </c>
      <c r="H104" s="40">
        <f>'orig. data'!D$18</f>
        <v>0.683252105</v>
      </c>
      <c r="I104" s="41">
        <f>'orig. data'!D8</f>
        <v>0.697242223</v>
      </c>
      <c r="J104" s="41">
        <f>'orig. data'!R8</f>
        <v>0.688896265</v>
      </c>
      <c r="K104" s="40">
        <f>'orig. data'!R$18</f>
        <v>0.682865967</v>
      </c>
      <c r="L104" s="42">
        <f>'orig. data'!B8</f>
        <v>453430</v>
      </c>
      <c r="M104" s="42">
        <f>'orig. data'!C8</f>
        <v>649011</v>
      </c>
      <c r="N104" s="43">
        <f>'orig. data'!G8</f>
        <v>0.07073169</v>
      </c>
      <c r="O104" s="9"/>
      <c r="P104" s="42">
        <f>'orig. data'!P8</f>
        <v>459919</v>
      </c>
      <c r="Q104" s="42">
        <f>'orig. data'!Q8</f>
        <v>662520</v>
      </c>
      <c r="R104" s="43">
        <f>'orig. data'!U8</f>
        <v>0.421568649</v>
      </c>
      <c r="S104" s="9"/>
      <c r="T104" s="43">
        <f>'orig. data'!AD8</f>
        <v>0.286489033</v>
      </c>
    </row>
    <row r="105" spans="1:20" s="39" customFormat="1" ht="12.75">
      <c r="A105" s="35" t="str">
        <f ca="1" t="shared" si="1"/>
        <v>Manitoba</v>
      </c>
      <c r="B105" s="39" t="s">
        <v>148</v>
      </c>
      <c r="C105" s="39" t="str">
        <f>'orig. data'!AH18</f>
        <v> </v>
      </c>
      <c r="D105" s="39" t="str">
        <f>'orig. data'!AI18</f>
        <v> </v>
      </c>
      <c r="E105">
        <f ca="1">IF(CELL("contents",F105)="s","s",IF(CELL("contents",G105)="s","s",IF(CELL("contents",'orig. data'!AJ18)="t","t","")))</f>
      </c>
      <c r="F105" s="39" t="str">
        <f>'orig. data'!AK18</f>
        <v> </v>
      </c>
      <c r="G105" s="39" t="str">
        <f>'orig. data'!AL18</f>
        <v> </v>
      </c>
      <c r="H105" s="40">
        <f>'orig. data'!D$18</f>
        <v>0.683252105</v>
      </c>
      <c r="I105" s="41">
        <f>'orig. data'!D18</f>
        <v>0.683252105</v>
      </c>
      <c r="J105" s="41">
        <f>'orig. data'!R18</f>
        <v>0.682865967</v>
      </c>
      <c r="K105" s="40">
        <f>'orig. data'!R$18</f>
        <v>0.682865967</v>
      </c>
      <c r="L105" s="42">
        <f>'orig. data'!B18</f>
        <v>787034</v>
      </c>
      <c r="M105" s="42">
        <f>'orig. data'!C18</f>
        <v>1151894</v>
      </c>
      <c r="N105" s="43" t="str">
        <f>'orig. data'!G18</f>
        <v> </v>
      </c>
      <c r="O105" s="9"/>
      <c r="P105" s="42">
        <f>'orig. data'!P18</f>
        <v>804438</v>
      </c>
      <c r="Q105" s="42">
        <f>'orig. data'!Q18</f>
        <v>1175234</v>
      </c>
      <c r="R105" s="43" t="str">
        <f>'orig. data'!U18</f>
        <v> </v>
      </c>
      <c r="S105" s="9"/>
      <c r="T105" s="43">
        <f>'orig. data'!AD18</f>
        <v>0.956117429</v>
      </c>
    </row>
    <row r="106" spans="8:20" ht="12.75">
      <c r="H106" s="21"/>
      <c r="I106" s="10"/>
      <c r="J106" s="10"/>
      <c r="K106" s="21"/>
      <c r="L106" s="5"/>
      <c r="M106" s="5"/>
      <c r="N106" s="11"/>
      <c r="O106" s="37"/>
      <c r="P106" s="5"/>
      <c r="Q106" s="5"/>
      <c r="R106" s="11"/>
      <c r="S106" s="37"/>
      <c r="T106" s="11"/>
    </row>
    <row r="108" ht="12.75">
      <c r="U108" t="s">
        <v>221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19.28125" style="39" customWidth="1"/>
    <col min="2" max="16384" width="9.140625" style="39" customWidth="1"/>
  </cols>
  <sheetData>
    <row r="1" ht="12.75">
      <c r="A1" s="39" t="s">
        <v>274</v>
      </c>
    </row>
    <row r="3" spans="1:38" ht="12.75">
      <c r="A3" s="39" t="s">
        <v>0</v>
      </c>
      <c r="B3" s="39" t="s">
        <v>108</v>
      </c>
      <c r="C3" s="39" t="s">
        <v>109</v>
      </c>
      <c r="D3" s="39" t="s">
        <v>110</v>
      </c>
      <c r="E3" s="39" t="s">
        <v>170</v>
      </c>
      <c r="F3" s="39" t="s">
        <v>171</v>
      </c>
      <c r="G3" s="39" t="s">
        <v>111</v>
      </c>
      <c r="H3" s="39" t="s">
        <v>112</v>
      </c>
      <c r="I3" s="39" t="s">
        <v>172</v>
      </c>
      <c r="J3" s="39" t="s">
        <v>173</v>
      </c>
      <c r="K3" s="39" t="s">
        <v>174</v>
      </c>
      <c r="L3" s="39" t="s">
        <v>175</v>
      </c>
      <c r="M3" s="39" t="s">
        <v>176</v>
      </c>
      <c r="N3" s="39" t="s">
        <v>177</v>
      </c>
      <c r="O3" s="39" t="s">
        <v>178</v>
      </c>
      <c r="P3" s="39" t="s">
        <v>113</v>
      </c>
      <c r="Q3" s="39" t="s">
        <v>114</v>
      </c>
      <c r="R3" s="39" t="s">
        <v>115</v>
      </c>
      <c r="S3" s="39" t="s">
        <v>179</v>
      </c>
      <c r="T3" s="39" t="s">
        <v>180</v>
      </c>
      <c r="U3" s="39" t="s">
        <v>116</v>
      </c>
      <c r="V3" s="39" t="s">
        <v>117</v>
      </c>
      <c r="W3" s="39" t="s">
        <v>181</v>
      </c>
      <c r="X3" s="39" t="s">
        <v>182</v>
      </c>
      <c r="Y3" s="39" t="s">
        <v>183</v>
      </c>
      <c r="Z3" s="39" t="s">
        <v>184</v>
      </c>
      <c r="AA3" s="39" t="s">
        <v>185</v>
      </c>
      <c r="AB3" s="39" t="s">
        <v>186</v>
      </c>
      <c r="AC3" s="39" t="s">
        <v>187</v>
      </c>
      <c r="AD3" s="39" t="s">
        <v>118</v>
      </c>
      <c r="AE3" s="39" t="s">
        <v>188</v>
      </c>
      <c r="AF3" s="39" t="s">
        <v>189</v>
      </c>
      <c r="AG3" s="39" t="s">
        <v>190</v>
      </c>
      <c r="AH3" s="39" t="s">
        <v>242</v>
      </c>
      <c r="AI3" s="39" t="s">
        <v>243</v>
      </c>
      <c r="AJ3" s="39" t="s">
        <v>244</v>
      </c>
      <c r="AK3" s="39" t="s">
        <v>245</v>
      </c>
      <c r="AL3" s="39" t="s">
        <v>246</v>
      </c>
    </row>
    <row r="4" spans="1:38" ht="12.75">
      <c r="A4" s="39" t="s">
        <v>3</v>
      </c>
      <c r="B4" s="39">
        <v>34316</v>
      </c>
      <c r="C4" s="39">
        <v>54427</v>
      </c>
      <c r="D4" s="39">
        <v>0.653654927</v>
      </c>
      <c r="E4" s="39">
        <v>0.638615862</v>
      </c>
      <c r="F4" s="39">
        <v>0.669048153</v>
      </c>
      <c r="G4" s="39">
        <v>0.000192314</v>
      </c>
      <c r="H4" s="39">
        <v>0.630495894</v>
      </c>
      <c r="I4" s="39">
        <v>0.002068919</v>
      </c>
      <c r="J4" s="39">
        <v>-0.0443</v>
      </c>
      <c r="K4" s="39">
        <v>-0.0676</v>
      </c>
      <c r="L4" s="39">
        <v>-0.021</v>
      </c>
      <c r="M4" s="39">
        <v>0.956681907</v>
      </c>
      <c r="N4" s="39">
        <v>0.934670904</v>
      </c>
      <c r="O4" s="39">
        <v>0.979211258</v>
      </c>
      <c r="P4" s="39">
        <v>38192</v>
      </c>
      <c r="Q4" s="39">
        <v>60368</v>
      </c>
      <c r="R4" s="39">
        <v>0.654659663</v>
      </c>
      <c r="S4" s="39">
        <v>0.639787072</v>
      </c>
      <c r="T4" s="39">
        <v>0.669877985</v>
      </c>
      <c r="U4" s="39">
        <v>0.000320941</v>
      </c>
      <c r="V4" s="39">
        <v>0.632653061</v>
      </c>
      <c r="W4" s="39">
        <v>0.001962084</v>
      </c>
      <c r="X4" s="39">
        <v>-0.0422</v>
      </c>
      <c r="Y4" s="39">
        <v>-0.0652</v>
      </c>
      <c r="Z4" s="39">
        <v>-0.0192</v>
      </c>
      <c r="AA4" s="39">
        <v>0.958694231</v>
      </c>
      <c r="AB4" s="39">
        <v>0.936914566</v>
      </c>
      <c r="AC4" s="39">
        <v>0.980980189</v>
      </c>
      <c r="AD4" s="39">
        <v>0.906891253</v>
      </c>
      <c r="AE4" s="39">
        <v>-0.0015</v>
      </c>
      <c r="AF4" s="39">
        <v>-0.0273</v>
      </c>
      <c r="AG4" s="39">
        <v>0.0242</v>
      </c>
      <c r="AH4" s="39">
        <v>1</v>
      </c>
      <c r="AI4" s="39">
        <v>2</v>
      </c>
      <c r="AJ4" s="39" t="s">
        <v>221</v>
      </c>
      <c r="AK4" s="39" t="s">
        <v>221</v>
      </c>
      <c r="AL4" s="39" t="s">
        <v>221</v>
      </c>
    </row>
    <row r="5" spans="1:38" ht="12.75">
      <c r="A5" s="39" t="s">
        <v>1</v>
      </c>
      <c r="B5" s="39">
        <v>62643</v>
      </c>
      <c r="C5" s="39">
        <v>96835</v>
      </c>
      <c r="D5" s="39">
        <v>0.656585253</v>
      </c>
      <c r="E5" s="39">
        <v>0.642385996</v>
      </c>
      <c r="F5" s="39">
        <v>0.67109837</v>
      </c>
      <c r="G5" s="39">
        <v>0.000358401</v>
      </c>
      <c r="H5" s="39">
        <v>0.646904528</v>
      </c>
      <c r="I5" s="39">
        <v>0.001535854</v>
      </c>
      <c r="J5" s="39">
        <v>-0.0398</v>
      </c>
      <c r="K5" s="39">
        <v>-0.0617</v>
      </c>
      <c r="L5" s="39">
        <v>-0.0179</v>
      </c>
      <c r="M5" s="39">
        <v>0.9609707</v>
      </c>
      <c r="N5" s="39">
        <v>0.940188829</v>
      </c>
      <c r="O5" s="39">
        <v>0.982211932</v>
      </c>
      <c r="P5" s="39">
        <v>65253</v>
      </c>
      <c r="Q5" s="39">
        <v>101163</v>
      </c>
      <c r="R5" s="39">
        <v>0.651698803</v>
      </c>
      <c r="S5" s="39">
        <v>0.637664497</v>
      </c>
      <c r="T5" s="39">
        <v>0.666041989</v>
      </c>
      <c r="U5" s="45">
        <v>2.60124E-05</v>
      </c>
      <c r="V5" s="39">
        <v>0.645028321</v>
      </c>
      <c r="W5" s="39">
        <v>0.001504442</v>
      </c>
      <c r="X5" s="39">
        <v>-0.0467</v>
      </c>
      <c r="Y5" s="39">
        <v>-0.0685</v>
      </c>
      <c r="Z5" s="39">
        <v>-0.0249</v>
      </c>
      <c r="AA5" s="39">
        <v>0.9543583</v>
      </c>
      <c r="AB5" s="39">
        <v>0.933806234</v>
      </c>
      <c r="AC5" s="39">
        <v>0.975362693</v>
      </c>
      <c r="AD5" s="39">
        <v>0.530822127</v>
      </c>
      <c r="AE5" s="39">
        <v>0.0075</v>
      </c>
      <c r="AF5" s="39">
        <v>-0.0159</v>
      </c>
      <c r="AG5" s="39">
        <v>0.0308</v>
      </c>
      <c r="AH5" s="39">
        <v>1</v>
      </c>
      <c r="AI5" s="39">
        <v>2</v>
      </c>
      <c r="AJ5" s="39" t="s">
        <v>221</v>
      </c>
      <c r="AK5" s="39" t="s">
        <v>221</v>
      </c>
      <c r="AL5" s="39" t="s">
        <v>221</v>
      </c>
    </row>
    <row r="6" spans="1:38" ht="12.75">
      <c r="A6" s="39" t="s">
        <v>10</v>
      </c>
      <c r="B6" s="39">
        <v>49669</v>
      </c>
      <c r="C6" s="39">
        <v>71544</v>
      </c>
      <c r="D6" s="39">
        <v>0.679066206</v>
      </c>
      <c r="E6" s="39">
        <v>0.664223286</v>
      </c>
      <c r="F6" s="39">
        <v>0.69424081</v>
      </c>
      <c r="G6" s="39">
        <v>0.585757244</v>
      </c>
      <c r="H6" s="39">
        <v>0.694244102</v>
      </c>
      <c r="I6" s="39">
        <v>0.001722491</v>
      </c>
      <c r="J6" s="39">
        <v>-0.0061</v>
      </c>
      <c r="K6" s="39">
        <v>-0.0282</v>
      </c>
      <c r="L6" s="39">
        <v>0.016</v>
      </c>
      <c r="M6" s="39">
        <v>0.993873566</v>
      </c>
      <c r="N6" s="39">
        <v>0.972149637</v>
      </c>
      <c r="O6" s="39">
        <v>1.016082944</v>
      </c>
      <c r="P6" s="39">
        <v>48435</v>
      </c>
      <c r="Q6" s="39">
        <v>68515</v>
      </c>
      <c r="R6" s="39">
        <v>0.688358871</v>
      </c>
      <c r="S6" s="39">
        <v>0.67328103</v>
      </c>
      <c r="T6" s="39">
        <v>0.703774373</v>
      </c>
      <c r="U6" s="39">
        <v>0.478321586</v>
      </c>
      <c r="V6" s="39">
        <v>0.706925491</v>
      </c>
      <c r="W6" s="39">
        <v>0.001738934</v>
      </c>
      <c r="X6" s="39">
        <v>0.008</v>
      </c>
      <c r="Y6" s="39">
        <v>-0.0141</v>
      </c>
      <c r="Z6" s="39">
        <v>0.0302</v>
      </c>
      <c r="AA6" s="39">
        <v>1.008043897</v>
      </c>
      <c r="AB6" s="39">
        <v>0.985963663</v>
      </c>
      <c r="AC6" s="39">
        <v>1.030618609</v>
      </c>
      <c r="AD6" s="39">
        <v>0.265797032</v>
      </c>
      <c r="AE6" s="39">
        <v>-0.0136</v>
      </c>
      <c r="AF6" s="39">
        <v>-0.0375</v>
      </c>
      <c r="AG6" s="39">
        <v>0.0103</v>
      </c>
      <c r="AH6" s="39" t="s">
        <v>221</v>
      </c>
      <c r="AI6" s="39" t="s">
        <v>221</v>
      </c>
      <c r="AJ6" s="39" t="s">
        <v>221</v>
      </c>
      <c r="AK6" s="39" t="s">
        <v>221</v>
      </c>
      <c r="AL6" s="39" t="s">
        <v>221</v>
      </c>
    </row>
    <row r="7" spans="1:38" ht="12.75">
      <c r="A7" s="39" t="s">
        <v>9</v>
      </c>
      <c r="B7" s="39">
        <v>33912</v>
      </c>
      <c r="C7" s="39">
        <v>47337</v>
      </c>
      <c r="D7" s="39">
        <v>0.715383058</v>
      </c>
      <c r="E7" s="39">
        <v>0.699016065</v>
      </c>
      <c r="F7" s="39">
        <v>0.732133275</v>
      </c>
      <c r="G7" s="45">
        <v>9.95884E-05</v>
      </c>
      <c r="H7" s="39">
        <v>0.716395209</v>
      </c>
      <c r="I7" s="39">
        <v>0.002071728</v>
      </c>
      <c r="J7" s="39">
        <v>0.046</v>
      </c>
      <c r="K7" s="39">
        <v>0.0228</v>
      </c>
      <c r="L7" s="39">
        <v>0.0691</v>
      </c>
      <c r="M7" s="39">
        <v>1.047026498</v>
      </c>
      <c r="N7" s="39">
        <v>1.023071952</v>
      </c>
      <c r="O7" s="39">
        <v>1.071541924</v>
      </c>
      <c r="P7" s="39">
        <v>36147</v>
      </c>
      <c r="Q7" s="39">
        <v>49225</v>
      </c>
      <c r="R7" s="39">
        <v>0.729575331</v>
      </c>
      <c r="S7" s="39">
        <v>0.713040775</v>
      </c>
      <c r="T7" s="39">
        <v>0.746493304</v>
      </c>
      <c r="U7" s="45">
        <v>1.54E-08</v>
      </c>
      <c r="V7" s="39">
        <v>0.734321991</v>
      </c>
      <c r="W7" s="39">
        <v>0.001990803</v>
      </c>
      <c r="X7" s="39">
        <v>0.0662</v>
      </c>
      <c r="Y7" s="39">
        <v>0.0432</v>
      </c>
      <c r="Z7" s="39">
        <v>0.0891</v>
      </c>
      <c r="AA7" s="39">
        <v>1.068401951</v>
      </c>
      <c r="AB7" s="39">
        <v>1.044188478</v>
      </c>
      <c r="AC7" s="39">
        <v>1.093176905</v>
      </c>
      <c r="AD7" s="39">
        <v>0.13229776</v>
      </c>
      <c r="AE7" s="39">
        <v>-0.0196</v>
      </c>
      <c r="AF7" s="39">
        <v>-0.0452</v>
      </c>
      <c r="AG7" s="39">
        <v>0.0059</v>
      </c>
      <c r="AH7" s="39">
        <v>1</v>
      </c>
      <c r="AI7" s="39">
        <v>2</v>
      </c>
      <c r="AJ7" s="39" t="s">
        <v>221</v>
      </c>
      <c r="AK7" s="39" t="s">
        <v>221</v>
      </c>
      <c r="AL7" s="39" t="s">
        <v>221</v>
      </c>
    </row>
    <row r="8" spans="1:38" ht="12.75">
      <c r="A8" s="39" t="s">
        <v>11</v>
      </c>
      <c r="B8" s="39">
        <v>453430</v>
      </c>
      <c r="C8" s="39">
        <v>649011</v>
      </c>
      <c r="D8" s="39">
        <v>0.697242223</v>
      </c>
      <c r="E8" s="39">
        <v>0.682082425</v>
      </c>
      <c r="F8" s="39">
        <v>0.712738959</v>
      </c>
      <c r="G8" s="39">
        <v>0.07073169</v>
      </c>
      <c r="H8" s="39">
        <v>0.698647635</v>
      </c>
      <c r="I8" s="39">
        <v>0.000569561</v>
      </c>
      <c r="J8" s="39">
        <v>0.0203</v>
      </c>
      <c r="K8" s="39">
        <v>-0.0017</v>
      </c>
      <c r="L8" s="39">
        <v>0.0423</v>
      </c>
      <c r="M8" s="39">
        <v>1.020475777</v>
      </c>
      <c r="N8" s="39">
        <v>0.99828807</v>
      </c>
      <c r="O8" s="39">
        <v>1.043156623</v>
      </c>
      <c r="P8" s="39">
        <v>459919</v>
      </c>
      <c r="Q8" s="39">
        <v>662520</v>
      </c>
      <c r="R8" s="39">
        <v>0.688896265</v>
      </c>
      <c r="S8" s="39">
        <v>0.673943533</v>
      </c>
      <c r="T8" s="39">
        <v>0.704180753</v>
      </c>
      <c r="U8" s="39">
        <v>0.421568649</v>
      </c>
      <c r="V8" s="39">
        <v>0.694196402</v>
      </c>
      <c r="W8" s="39">
        <v>0.000566061</v>
      </c>
      <c r="X8" s="39">
        <v>0.009</v>
      </c>
      <c r="Y8" s="39">
        <v>-0.0129</v>
      </c>
      <c r="Z8" s="39">
        <v>0.0309</v>
      </c>
      <c r="AA8" s="39">
        <v>1.009039117</v>
      </c>
      <c r="AB8" s="39">
        <v>0.987137573</v>
      </c>
      <c r="AC8" s="39">
        <v>1.031426589</v>
      </c>
      <c r="AD8" s="45">
        <v>0.286489033</v>
      </c>
      <c r="AE8" s="39">
        <v>0.012</v>
      </c>
      <c r="AF8" s="39">
        <v>-0.0101</v>
      </c>
      <c r="AG8" s="39">
        <v>0.0342</v>
      </c>
      <c r="AH8" s="39" t="s">
        <v>221</v>
      </c>
      <c r="AI8" s="39" t="s">
        <v>221</v>
      </c>
      <c r="AJ8" s="39" t="s">
        <v>221</v>
      </c>
      <c r="AK8" s="39" t="s">
        <v>221</v>
      </c>
      <c r="AL8" s="39" t="s">
        <v>221</v>
      </c>
    </row>
    <row r="9" spans="1:38" ht="12.75">
      <c r="A9" s="39" t="s">
        <v>4</v>
      </c>
      <c r="B9" s="39">
        <v>51982</v>
      </c>
      <c r="C9" s="39">
        <v>74944</v>
      </c>
      <c r="D9" s="39">
        <v>0.69779147</v>
      </c>
      <c r="E9" s="39">
        <v>0.682443275</v>
      </c>
      <c r="F9" s="39">
        <v>0.713484847</v>
      </c>
      <c r="G9" s="39">
        <v>0.063513295</v>
      </c>
      <c r="H9" s="39">
        <v>0.69361123</v>
      </c>
      <c r="I9" s="39">
        <v>0.001683938</v>
      </c>
      <c r="J9" s="39">
        <v>0.0211</v>
      </c>
      <c r="K9" s="39">
        <v>-0.0012</v>
      </c>
      <c r="L9" s="39">
        <v>0.0433</v>
      </c>
      <c r="M9" s="39">
        <v>1.021279649</v>
      </c>
      <c r="N9" s="39">
        <v>0.998816205</v>
      </c>
      <c r="O9" s="39">
        <v>1.044248297</v>
      </c>
      <c r="P9" s="39">
        <v>53494</v>
      </c>
      <c r="Q9" s="39">
        <v>76816</v>
      </c>
      <c r="R9" s="39">
        <v>0.694556988</v>
      </c>
      <c r="S9" s="39">
        <v>0.679329666</v>
      </c>
      <c r="T9" s="39">
        <v>0.710125633</v>
      </c>
      <c r="U9" s="39">
        <v>0.133380106</v>
      </c>
      <c r="V9" s="39">
        <v>0.696391377</v>
      </c>
      <c r="W9" s="39">
        <v>0.001659044</v>
      </c>
      <c r="X9" s="39">
        <v>0.017</v>
      </c>
      <c r="Y9" s="39">
        <v>-0.0052</v>
      </c>
      <c r="Z9" s="39">
        <v>0.0391</v>
      </c>
      <c r="AA9" s="39">
        <v>1.01712052</v>
      </c>
      <c r="AB9" s="39">
        <v>0.994821384</v>
      </c>
      <c r="AC9" s="39">
        <v>1.039919497</v>
      </c>
      <c r="AD9" s="39">
        <v>0.705229728</v>
      </c>
      <c r="AE9" s="39">
        <v>0.0046</v>
      </c>
      <c r="AF9" s="39">
        <v>-0.0194</v>
      </c>
      <c r="AG9" s="39">
        <v>0.0287</v>
      </c>
      <c r="AH9" s="39" t="s">
        <v>221</v>
      </c>
      <c r="AI9" s="39" t="s">
        <v>221</v>
      </c>
      <c r="AJ9" s="39" t="s">
        <v>221</v>
      </c>
      <c r="AK9" s="39" t="s">
        <v>221</v>
      </c>
      <c r="AL9" s="39" t="s">
        <v>221</v>
      </c>
    </row>
    <row r="10" spans="1:38" ht="12.75">
      <c r="A10" s="39" t="s">
        <v>2</v>
      </c>
      <c r="B10" s="39">
        <v>25342</v>
      </c>
      <c r="C10" s="39">
        <v>39369</v>
      </c>
      <c r="D10" s="39">
        <v>0.654075454</v>
      </c>
      <c r="E10" s="39">
        <v>0.638483015</v>
      </c>
      <c r="F10" s="39">
        <v>0.670048678</v>
      </c>
      <c r="G10" s="39">
        <v>0.000392449</v>
      </c>
      <c r="H10" s="39">
        <v>0.643704438</v>
      </c>
      <c r="I10" s="39">
        <v>0.002413633</v>
      </c>
      <c r="J10" s="39">
        <v>-0.0436</v>
      </c>
      <c r="K10" s="39">
        <v>-0.0678</v>
      </c>
      <c r="L10" s="39">
        <v>-0.0195</v>
      </c>
      <c r="M10" s="39">
        <v>0.957297386</v>
      </c>
      <c r="N10" s="39">
        <v>0.93447647</v>
      </c>
      <c r="O10" s="39">
        <v>0.980675614</v>
      </c>
      <c r="P10" s="39">
        <v>26841</v>
      </c>
      <c r="Q10" s="39">
        <v>40012</v>
      </c>
      <c r="R10" s="39">
        <v>0.671991884</v>
      </c>
      <c r="S10" s="39">
        <v>0.656115686</v>
      </c>
      <c r="T10" s="39">
        <v>0.688252242</v>
      </c>
      <c r="U10" s="39">
        <v>0.18820809</v>
      </c>
      <c r="V10" s="39">
        <v>0.670823753</v>
      </c>
      <c r="W10" s="39">
        <v>0.002349218</v>
      </c>
      <c r="X10" s="39">
        <v>-0.0161</v>
      </c>
      <c r="Y10" s="39">
        <v>-0.04</v>
      </c>
      <c r="Z10" s="39">
        <v>0.0079</v>
      </c>
      <c r="AA10" s="39">
        <v>0.984075816</v>
      </c>
      <c r="AB10" s="39">
        <v>0.960826454</v>
      </c>
      <c r="AC10" s="39">
        <v>1.007887748</v>
      </c>
      <c r="AD10" s="39">
        <v>0.052522781</v>
      </c>
      <c r="AE10" s="39">
        <v>-0.027</v>
      </c>
      <c r="AF10" s="39">
        <v>-0.0543</v>
      </c>
      <c r="AG10" s="39">
        <v>0.0003</v>
      </c>
      <c r="AH10" s="39">
        <v>1</v>
      </c>
      <c r="AI10" s="39" t="s">
        <v>221</v>
      </c>
      <c r="AJ10" s="39" t="s">
        <v>221</v>
      </c>
      <c r="AK10" s="39" t="s">
        <v>221</v>
      </c>
      <c r="AL10" s="39" t="s">
        <v>221</v>
      </c>
    </row>
    <row r="11" spans="1:38" ht="12.75">
      <c r="A11" s="39" t="s">
        <v>6</v>
      </c>
      <c r="B11" s="39">
        <v>32109</v>
      </c>
      <c r="C11" s="39">
        <v>43939</v>
      </c>
      <c r="D11" s="39">
        <v>0.714340576</v>
      </c>
      <c r="E11" s="39">
        <v>0.698025192</v>
      </c>
      <c r="F11" s="39">
        <v>0.73103731</v>
      </c>
      <c r="G11" s="39">
        <v>0.000160275</v>
      </c>
      <c r="H11" s="39">
        <v>0.730763103</v>
      </c>
      <c r="I11" s="39">
        <v>0.002116072</v>
      </c>
      <c r="J11" s="39">
        <v>0.0445</v>
      </c>
      <c r="K11" s="39">
        <v>0.0214</v>
      </c>
      <c r="L11" s="39">
        <v>0.0676</v>
      </c>
      <c r="M11" s="39">
        <v>1.045500732</v>
      </c>
      <c r="N11" s="39">
        <v>1.021621721</v>
      </c>
      <c r="O11" s="39">
        <v>1.069937883</v>
      </c>
      <c r="P11" s="39">
        <v>31118</v>
      </c>
      <c r="Q11" s="39">
        <v>42192</v>
      </c>
      <c r="R11" s="39">
        <v>0.720632698</v>
      </c>
      <c r="S11" s="39">
        <v>0.704129636</v>
      </c>
      <c r="T11" s="39">
        <v>0.737522552</v>
      </c>
      <c r="U11" s="45">
        <v>5.26E-06</v>
      </c>
      <c r="V11" s="39">
        <v>0.737533182</v>
      </c>
      <c r="W11" s="39">
        <v>0.002141968</v>
      </c>
      <c r="X11" s="39">
        <v>0.0538</v>
      </c>
      <c r="Y11" s="39">
        <v>0.0307</v>
      </c>
      <c r="Z11" s="39">
        <v>0.077</v>
      </c>
      <c r="AA11" s="39">
        <v>1.055306214</v>
      </c>
      <c r="AB11" s="39">
        <v>1.031138861</v>
      </c>
      <c r="AC11" s="39">
        <v>1.080039989</v>
      </c>
      <c r="AD11" s="39">
        <v>0.504865101</v>
      </c>
      <c r="AE11" s="39">
        <v>-0.0088</v>
      </c>
      <c r="AF11" s="39">
        <v>-0.0345</v>
      </c>
      <c r="AG11" s="39">
        <v>0.017</v>
      </c>
      <c r="AH11" s="39">
        <v>1</v>
      </c>
      <c r="AI11" s="39">
        <v>2</v>
      </c>
      <c r="AJ11" s="39" t="s">
        <v>221</v>
      </c>
      <c r="AK11" s="39" t="s">
        <v>221</v>
      </c>
      <c r="AL11" s="39" t="s">
        <v>221</v>
      </c>
    </row>
    <row r="12" spans="1:38" ht="12.75">
      <c r="A12" s="39" t="s">
        <v>8</v>
      </c>
      <c r="B12" s="39">
        <v>734</v>
      </c>
      <c r="C12" s="39">
        <v>1008</v>
      </c>
      <c r="D12" s="39">
        <v>0.762537264</v>
      </c>
      <c r="E12" s="39">
        <v>0.706863913</v>
      </c>
      <c r="F12" s="39">
        <v>0.822595508</v>
      </c>
      <c r="G12" s="39">
        <v>0.00453567</v>
      </c>
      <c r="H12" s="39">
        <v>0.728174603</v>
      </c>
      <c r="I12" s="39">
        <v>0.014013045</v>
      </c>
      <c r="J12" s="39">
        <v>0.1098</v>
      </c>
      <c r="K12" s="39">
        <v>0.034</v>
      </c>
      <c r="L12" s="39">
        <v>0.1856</v>
      </c>
      <c r="M12" s="39">
        <v>1.116040857</v>
      </c>
      <c r="N12" s="39">
        <v>1.034557974</v>
      </c>
      <c r="O12" s="39">
        <v>1.203941418</v>
      </c>
      <c r="P12" s="39">
        <v>671</v>
      </c>
      <c r="Q12" s="39">
        <v>957</v>
      </c>
      <c r="R12" s="39">
        <v>0.728349606</v>
      </c>
      <c r="S12" s="39">
        <v>0.673022573</v>
      </c>
      <c r="T12" s="39">
        <v>0.788224897</v>
      </c>
      <c r="U12" s="39">
        <v>0.109655223</v>
      </c>
      <c r="V12" s="39">
        <v>0.701149425</v>
      </c>
      <c r="W12" s="39">
        <v>0.014797092</v>
      </c>
      <c r="X12" s="39">
        <v>0.0645</v>
      </c>
      <c r="Y12" s="39">
        <v>-0.0145</v>
      </c>
      <c r="Z12" s="39">
        <v>0.1435</v>
      </c>
      <c r="AA12" s="39">
        <v>1.066606978</v>
      </c>
      <c r="AB12" s="39">
        <v>0.985585174</v>
      </c>
      <c r="AC12" s="39">
        <v>1.154289326</v>
      </c>
      <c r="AD12" s="39">
        <v>0.403385705</v>
      </c>
      <c r="AE12" s="39">
        <v>0.0459</v>
      </c>
      <c r="AF12" s="39">
        <v>-0.0617</v>
      </c>
      <c r="AG12" s="39">
        <v>0.1535</v>
      </c>
      <c r="AH12" s="39">
        <v>1</v>
      </c>
      <c r="AI12" s="39" t="s">
        <v>221</v>
      </c>
      <c r="AJ12" s="39" t="s">
        <v>221</v>
      </c>
      <c r="AK12" s="39" t="s">
        <v>221</v>
      </c>
      <c r="AL12" s="39" t="s">
        <v>221</v>
      </c>
    </row>
    <row r="13" spans="1:38" ht="12.75">
      <c r="A13" s="39" t="s">
        <v>5</v>
      </c>
      <c r="B13" s="39">
        <v>16246</v>
      </c>
      <c r="C13" s="39">
        <v>25233</v>
      </c>
      <c r="D13" s="39">
        <v>0.668841253</v>
      </c>
      <c r="E13" s="39">
        <v>0.651568384</v>
      </c>
      <c r="F13" s="39">
        <v>0.68657202</v>
      </c>
      <c r="G13" s="39">
        <v>0.110296834</v>
      </c>
      <c r="H13" s="39">
        <v>0.643839417</v>
      </c>
      <c r="I13" s="39">
        <v>0.003014583</v>
      </c>
      <c r="J13" s="39">
        <v>-0.0213</v>
      </c>
      <c r="K13" s="39">
        <v>-0.0475</v>
      </c>
      <c r="L13" s="39">
        <v>0.0048</v>
      </c>
      <c r="M13" s="39">
        <v>0.978908441</v>
      </c>
      <c r="N13" s="39">
        <v>0.953628066</v>
      </c>
      <c r="O13" s="39">
        <v>1.00485899</v>
      </c>
      <c r="P13" s="39">
        <v>16007</v>
      </c>
      <c r="Q13" s="39">
        <v>24381</v>
      </c>
      <c r="R13" s="39">
        <v>0.676868119</v>
      </c>
      <c r="S13" s="39">
        <v>0.659380826</v>
      </c>
      <c r="T13" s="39">
        <v>0.694819188</v>
      </c>
      <c r="U13" s="39">
        <v>0.508874871</v>
      </c>
      <c r="V13" s="39">
        <v>0.656535827</v>
      </c>
      <c r="W13" s="39">
        <v>0.003041194</v>
      </c>
      <c r="X13" s="39">
        <v>-0.0088</v>
      </c>
      <c r="Y13" s="39">
        <v>-0.035</v>
      </c>
      <c r="Z13" s="39">
        <v>0.0174</v>
      </c>
      <c r="AA13" s="39">
        <v>0.991216653</v>
      </c>
      <c r="AB13" s="39">
        <v>0.965607978</v>
      </c>
      <c r="AC13" s="39">
        <v>1.017504491</v>
      </c>
      <c r="AD13" s="39">
        <v>0.450581927</v>
      </c>
      <c r="AE13" s="39">
        <v>-0.0119</v>
      </c>
      <c r="AF13" s="39">
        <v>-0.0429</v>
      </c>
      <c r="AG13" s="39">
        <v>0.0191</v>
      </c>
      <c r="AH13" s="39" t="s">
        <v>221</v>
      </c>
      <c r="AI13" s="39" t="s">
        <v>221</v>
      </c>
      <c r="AJ13" s="39" t="s">
        <v>221</v>
      </c>
      <c r="AK13" s="39" t="s">
        <v>221</v>
      </c>
      <c r="AL13" s="39" t="s">
        <v>221</v>
      </c>
    </row>
    <row r="14" spans="1:38" ht="12.75">
      <c r="A14" s="39" t="s">
        <v>7</v>
      </c>
      <c r="B14" s="39">
        <v>24614</v>
      </c>
      <c r="C14" s="39">
        <v>45051</v>
      </c>
      <c r="D14" s="39">
        <v>0.604301131</v>
      </c>
      <c r="E14" s="39">
        <v>0.58925125</v>
      </c>
      <c r="F14" s="39">
        <v>0.619735396</v>
      </c>
      <c r="G14" s="45">
        <v>1.39E-21</v>
      </c>
      <c r="H14" s="39">
        <v>0.546358571</v>
      </c>
      <c r="I14" s="39">
        <v>0.002345541</v>
      </c>
      <c r="J14" s="39">
        <v>-0.1228</v>
      </c>
      <c r="K14" s="39">
        <v>-0.148</v>
      </c>
      <c r="L14" s="39">
        <v>-0.0976</v>
      </c>
      <c r="M14" s="39">
        <v>0.884448253</v>
      </c>
      <c r="N14" s="39">
        <v>0.862421419</v>
      </c>
      <c r="O14" s="39">
        <v>0.907037668</v>
      </c>
      <c r="P14" s="39">
        <v>26306</v>
      </c>
      <c r="Q14" s="39">
        <v>46167</v>
      </c>
      <c r="R14" s="39">
        <v>0.635765338</v>
      </c>
      <c r="S14" s="39">
        <v>0.620110189</v>
      </c>
      <c r="T14" s="39">
        <v>0.651815713</v>
      </c>
      <c r="U14" s="45">
        <v>1.93E-08</v>
      </c>
      <c r="V14" s="39">
        <v>0.56980094</v>
      </c>
      <c r="W14" s="39">
        <v>0.002304255</v>
      </c>
      <c r="X14" s="39">
        <v>-0.0715</v>
      </c>
      <c r="Y14" s="39">
        <v>-0.0964</v>
      </c>
      <c r="Z14" s="39">
        <v>-0.0465</v>
      </c>
      <c r="AA14" s="39">
        <v>0.931025075</v>
      </c>
      <c r="AB14" s="39">
        <v>0.908099421</v>
      </c>
      <c r="AC14" s="39">
        <v>0.954529504</v>
      </c>
      <c r="AD14" s="39">
        <v>0.000623834</v>
      </c>
      <c r="AE14" s="39">
        <v>-0.0508</v>
      </c>
      <c r="AF14" s="39">
        <v>-0.0798</v>
      </c>
      <c r="AG14" s="39">
        <v>-0.0217</v>
      </c>
      <c r="AH14" s="39">
        <v>1</v>
      </c>
      <c r="AI14" s="39">
        <v>2</v>
      </c>
      <c r="AJ14" s="39" t="s">
        <v>131</v>
      </c>
      <c r="AK14" s="39" t="s">
        <v>221</v>
      </c>
      <c r="AL14" s="39" t="s">
        <v>221</v>
      </c>
    </row>
    <row r="15" spans="1:38" ht="12.75">
      <c r="A15" s="39" t="s">
        <v>14</v>
      </c>
      <c r="B15" s="39">
        <v>146628</v>
      </c>
      <c r="C15" s="39">
        <v>222806</v>
      </c>
      <c r="D15" s="39">
        <v>0.662411192</v>
      </c>
      <c r="E15" s="39">
        <v>0.647681323</v>
      </c>
      <c r="F15" s="39">
        <v>0.677476056</v>
      </c>
      <c r="G15" s="39">
        <v>0.006936004</v>
      </c>
      <c r="H15" s="39">
        <v>0.658097179</v>
      </c>
      <c r="I15" s="39">
        <v>0.001004923</v>
      </c>
      <c r="J15" s="39">
        <v>-0.031</v>
      </c>
      <c r="K15" s="39">
        <v>-0.0535</v>
      </c>
      <c r="L15" s="39">
        <v>-0.0085</v>
      </c>
      <c r="M15" s="39">
        <v>0.969497478</v>
      </c>
      <c r="N15" s="39">
        <v>0.947939008</v>
      </c>
      <c r="O15" s="39">
        <v>0.991546241</v>
      </c>
      <c r="P15" s="39">
        <v>151880</v>
      </c>
      <c r="Q15" s="39">
        <v>230046</v>
      </c>
      <c r="R15" s="39">
        <v>0.663224625</v>
      </c>
      <c r="S15" s="39">
        <v>0.648505423</v>
      </c>
      <c r="T15" s="39">
        <v>0.678277911</v>
      </c>
      <c r="U15" s="39">
        <v>0.011384527</v>
      </c>
      <c r="V15" s="39">
        <v>0.660215783</v>
      </c>
      <c r="W15" s="39">
        <v>0.0009875</v>
      </c>
      <c r="X15" s="39">
        <v>-0.029</v>
      </c>
      <c r="Y15" s="39">
        <v>-0.0514</v>
      </c>
      <c r="Z15" s="39">
        <v>-0.0065</v>
      </c>
      <c r="AA15" s="39">
        <v>0.971437391</v>
      </c>
      <c r="AB15" s="39">
        <v>0.949877902</v>
      </c>
      <c r="AC15" s="39">
        <v>0.993486218</v>
      </c>
      <c r="AD15" s="39">
        <v>0.917138444</v>
      </c>
      <c r="AE15" s="39">
        <v>-0.0012</v>
      </c>
      <c r="AF15" s="39">
        <v>-0.0243</v>
      </c>
      <c r="AG15" s="39">
        <v>0.0219</v>
      </c>
      <c r="AH15" s="39">
        <v>1</v>
      </c>
      <c r="AI15" s="39" t="s">
        <v>221</v>
      </c>
      <c r="AJ15" s="39" t="s">
        <v>221</v>
      </c>
      <c r="AK15" s="39" t="s">
        <v>221</v>
      </c>
      <c r="AL15" s="39" t="s">
        <v>221</v>
      </c>
    </row>
    <row r="16" spans="1:38" ht="12.75">
      <c r="A16" s="39" t="s">
        <v>12</v>
      </c>
      <c r="B16" s="39">
        <v>109433</v>
      </c>
      <c r="C16" s="39">
        <v>158252</v>
      </c>
      <c r="D16" s="39">
        <v>0.689691015</v>
      </c>
      <c r="E16" s="39">
        <v>0.674155931</v>
      </c>
      <c r="F16" s="39">
        <v>0.705584084</v>
      </c>
      <c r="G16" s="39">
        <v>0.419697745</v>
      </c>
      <c r="H16" s="39">
        <v>0.691511008</v>
      </c>
      <c r="I16" s="39">
        <v>0.001161034</v>
      </c>
      <c r="J16" s="39">
        <v>0.0094</v>
      </c>
      <c r="K16" s="39">
        <v>-0.0134</v>
      </c>
      <c r="L16" s="39">
        <v>0.0322</v>
      </c>
      <c r="M16" s="39">
        <v>1.009423915</v>
      </c>
      <c r="N16" s="39">
        <v>0.986686944</v>
      </c>
      <c r="O16" s="39">
        <v>1.032684831</v>
      </c>
      <c r="P16" s="39">
        <v>111453</v>
      </c>
      <c r="Q16" s="39">
        <v>159020</v>
      </c>
      <c r="R16" s="39">
        <v>0.696526948</v>
      </c>
      <c r="S16" s="39">
        <v>0.680859375</v>
      </c>
      <c r="T16" s="39">
        <v>0.712555054</v>
      </c>
      <c r="U16" s="39">
        <v>0.084667466</v>
      </c>
      <c r="V16" s="39">
        <v>0.700874104</v>
      </c>
      <c r="W16" s="39">
        <v>0.00114821</v>
      </c>
      <c r="X16" s="39">
        <v>0.02</v>
      </c>
      <c r="Y16" s="39">
        <v>-0.0027</v>
      </c>
      <c r="Z16" s="39">
        <v>0.0428</v>
      </c>
      <c r="AA16" s="39">
        <v>1.02021592</v>
      </c>
      <c r="AB16" s="39">
        <v>0.997267336</v>
      </c>
      <c r="AC16" s="39">
        <v>1.043692584</v>
      </c>
      <c r="AD16" s="39">
        <v>0.414496469</v>
      </c>
      <c r="AE16" s="39">
        <v>-0.0099</v>
      </c>
      <c r="AF16" s="39">
        <v>-0.0336</v>
      </c>
      <c r="AG16" s="39">
        <v>0.0138</v>
      </c>
      <c r="AH16" s="39" t="s">
        <v>221</v>
      </c>
      <c r="AI16" s="39" t="s">
        <v>221</v>
      </c>
      <c r="AJ16" s="39" t="s">
        <v>221</v>
      </c>
      <c r="AK16" s="39" t="s">
        <v>221</v>
      </c>
      <c r="AL16" s="39" t="s">
        <v>221</v>
      </c>
    </row>
    <row r="17" spans="1:38" ht="12.75">
      <c r="A17" s="39" t="s">
        <v>13</v>
      </c>
      <c r="B17" s="39">
        <v>41594</v>
      </c>
      <c r="C17" s="39">
        <v>71292</v>
      </c>
      <c r="D17" s="39">
        <v>0.630812653</v>
      </c>
      <c r="E17" s="39">
        <v>0.615247784</v>
      </c>
      <c r="F17" s="39">
        <v>0.646771291</v>
      </c>
      <c r="G17" s="45">
        <v>3.74E-10</v>
      </c>
      <c r="H17" s="39">
        <v>0.583431521</v>
      </c>
      <c r="I17" s="39">
        <v>0.001846366</v>
      </c>
      <c r="J17" s="39">
        <v>-0.0799</v>
      </c>
      <c r="K17" s="39">
        <v>-0.1048</v>
      </c>
      <c r="L17" s="39">
        <v>-0.0549</v>
      </c>
      <c r="M17" s="39">
        <v>0.923250216</v>
      </c>
      <c r="N17" s="39">
        <v>0.900469651</v>
      </c>
      <c r="O17" s="39">
        <v>0.946607096</v>
      </c>
      <c r="P17" s="39">
        <v>42984</v>
      </c>
      <c r="Q17" s="39">
        <v>71505</v>
      </c>
      <c r="R17" s="39">
        <v>0.652203039</v>
      </c>
      <c r="S17" s="39">
        <v>0.636181184</v>
      </c>
      <c r="T17" s="39">
        <v>0.668628395</v>
      </c>
      <c r="U17" s="39">
        <v>0.000313314</v>
      </c>
      <c r="V17" s="39">
        <v>0.601132788</v>
      </c>
      <c r="W17" s="39">
        <v>0.001831181</v>
      </c>
      <c r="X17" s="39">
        <v>-0.0457</v>
      </c>
      <c r="Y17" s="39">
        <v>-0.0706</v>
      </c>
      <c r="Z17" s="39">
        <v>-0.0209</v>
      </c>
      <c r="AA17" s="39">
        <v>0.955293869</v>
      </c>
      <c r="AB17" s="39">
        <v>0.931826361</v>
      </c>
      <c r="AC17" s="39">
        <v>0.979352392</v>
      </c>
      <c r="AD17" s="39">
        <v>0.017681585</v>
      </c>
      <c r="AE17" s="39">
        <v>-0.0333</v>
      </c>
      <c r="AF17" s="39">
        <v>-0.0609</v>
      </c>
      <c r="AG17" s="39">
        <v>-0.0058</v>
      </c>
      <c r="AH17" s="39">
        <v>1</v>
      </c>
      <c r="AI17" s="39">
        <v>2</v>
      </c>
      <c r="AJ17" s="39" t="s">
        <v>131</v>
      </c>
      <c r="AK17" s="39" t="s">
        <v>221</v>
      </c>
      <c r="AL17" s="39" t="s">
        <v>221</v>
      </c>
    </row>
    <row r="18" spans="1:38" ht="12.75">
      <c r="A18" s="39" t="s">
        <v>15</v>
      </c>
      <c r="B18" s="39">
        <v>787034</v>
      </c>
      <c r="C18" s="39">
        <v>1151894</v>
      </c>
      <c r="D18" s="39">
        <v>0.683252105</v>
      </c>
      <c r="E18" s="39" t="s">
        <v>221</v>
      </c>
      <c r="F18" s="39" t="s">
        <v>221</v>
      </c>
      <c r="G18" s="39" t="s">
        <v>221</v>
      </c>
      <c r="H18" s="39">
        <v>0.683252105</v>
      </c>
      <c r="I18" s="39">
        <v>0.000433452</v>
      </c>
      <c r="J18" s="39" t="s">
        <v>221</v>
      </c>
      <c r="K18" s="39" t="s">
        <v>221</v>
      </c>
      <c r="L18" s="39" t="s">
        <v>221</v>
      </c>
      <c r="M18" s="39" t="s">
        <v>221</v>
      </c>
      <c r="N18" s="39" t="s">
        <v>221</v>
      </c>
      <c r="O18" s="39" t="s">
        <v>221</v>
      </c>
      <c r="P18" s="39">
        <v>804438</v>
      </c>
      <c r="Q18" s="39">
        <v>1175234</v>
      </c>
      <c r="R18" s="39">
        <v>0.682865967</v>
      </c>
      <c r="S18" s="39" t="s">
        <v>221</v>
      </c>
      <c r="T18" s="39" t="s">
        <v>221</v>
      </c>
      <c r="U18" s="39" t="s">
        <v>221</v>
      </c>
      <c r="V18" s="39">
        <v>0.684491769</v>
      </c>
      <c r="W18" s="39">
        <v>0.000428674</v>
      </c>
      <c r="X18" s="39" t="s">
        <v>221</v>
      </c>
      <c r="Y18" s="39" t="s">
        <v>221</v>
      </c>
      <c r="Z18" s="39" t="s">
        <v>221</v>
      </c>
      <c r="AA18" s="39" t="s">
        <v>221</v>
      </c>
      <c r="AB18" s="39" t="s">
        <v>221</v>
      </c>
      <c r="AC18" s="39" t="s">
        <v>221</v>
      </c>
      <c r="AD18" s="39">
        <v>0.956117429</v>
      </c>
      <c r="AE18" s="39">
        <v>0.0006</v>
      </c>
      <c r="AF18" s="39">
        <v>-0.0196</v>
      </c>
      <c r="AG18" s="39">
        <v>0.0207</v>
      </c>
      <c r="AH18" s="39" t="s">
        <v>221</v>
      </c>
      <c r="AI18" s="39" t="s">
        <v>221</v>
      </c>
      <c r="AJ18" s="39" t="s">
        <v>221</v>
      </c>
      <c r="AK18" s="39" t="s">
        <v>221</v>
      </c>
      <c r="AL18" s="39" t="s">
        <v>221</v>
      </c>
    </row>
    <row r="19" spans="1:38" ht="12.75">
      <c r="A19" s="39" t="s">
        <v>191</v>
      </c>
      <c r="B19" s="39">
        <v>2037</v>
      </c>
      <c r="C19" s="39">
        <v>3196</v>
      </c>
      <c r="D19" s="39">
        <v>0.537432464</v>
      </c>
      <c r="E19" s="39">
        <v>0.511712648</v>
      </c>
      <c r="F19" s="39">
        <v>0.564445015</v>
      </c>
      <c r="G19" s="45">
        <v>8.44E-22</v>
      </c>
      <c r="H19" s="39">
        <v>0.637359199</v>
      </c>
      <c r="I19" s="39">
        <v>0.008504075</v>
      </c>
      <c r="J19" s="39">
        <v>-0.2401</v>
      </c>
      <c r="K19" s="39">
        <v>-0.2891</v>
      </c>
      <c r="L19" s="39">
        <v>-0.191</v>
      </c>
      <c r="M19" s="39">
        <v>0.786580034</v>
      </c>
      <c r="N19" s="39">
        <v>0.748936804</v>
      </c>
      <c r="O19" s="39">
        <v>0.826115296</v>
      </c>
      <c r="P19" s="39">
        <v>2055</v>
      </c>
      <c r="Q19" s="39">
        <v>2918</v>
      </c>
      <c r="R19" s="39">
        <v>0.597596684</v>
      </c>
      <c r="S19" s="39">
        <v>0.569166127</v>
      </c>
      <c r="T19" s="39">
        <v>0.627447383</v>
      </c>
      <c r="U19" s="45">
        <v>8.17E-08</v>
      </c>
      <c r="V19" s="39">
        <v>0.704249486</v>
      </c>
      <c r="W19" s="39">
        <v>0.008448573</v>
      </c>
      <c r="X19" s="39">
        <v>-0.1334</v>
      </c>
      <c r="Y19" s="39">
        <v>-0.1821</v>
      </c>
      <c r="Z19" s="39">
        <v>-0.0846</v>
      </c>
      <c r="AA19" s="39">
        <v>0.875130278</v>
      </c>
      <c r="AB19" s="39">
        <v>0.833496109</v>
      </c>
      <c r="AC19" s="39">
        <v>0.918844126</v>
      </c>
      <c r="AD19" s="39">
        <v>0.001654947</v>
      </c>
      <c r="AE19" s="39">
        <v>-0.1061</v>
      </c>
      <c r="AF19" s="39">
        <v>-0.1722</v>
      </c>
      <c r="AG19" s="39">
        <v>-0.04</v>
      </c>
      <c r="AH19" s="39">
        <v>1</v>
      </c>
      <c r="AI19" s="39">
        <v>2</v>
      </c>
      <c r="AJ19" s="39" t="s">
        <v>131</v>
      </c>
      <c r="AK19" s="39" t="s">
        <v>221</v>
      </c>
      <c r="AL19" s="39" t="s">
        <v>221</v>
      </c>
    </row>
    <row r="20" spans="1:38" ht="12.75">
      <c r="A20" s="39" t="s">
        <v>72</v>
      </c>
      <c r="B20" s="39">
        <v>41503</v>
      </c>
      <c r="C20" s="39">
        <v>61810</v>
      </c>
      <c r="D20" s="39">
        <v>0.680669585</v>
      </c>
      <c r="E20" s="39">
        <v>0.665285519</v>
      </c>
      <c r="F20" s="39">
        <v>0.696409393</v>
      </c>
      <c r="G20" s="39">
        <v>0.745430203</v>
      </c>
      <c r="H20" s="39">
        <v>0.671460929</v>
      </c>
      <c r="I20" s="39">
        <v>0.001889185</v>
      </c>
      <c r="J20" s="39">
        <v>-0.0038</v>
      </c>
      <c r="K20" s="39">
        <v>-0.0266</v>
      </c>
      <c r="L20" s="39">
        <v>0.0191</v>
      </c>
      <c r="M20" s="39">
        <v>0.996220254</v>
      </c>
      <c r="N20" s="39">
        <v>0.97370431</v>
      </c>
      <c r="O20" s="39">
        <v>1.019256857</v>
      </c>
      <c r="P20" s="39">
        <v>44037</v>
      </c>
      <c r="Q20" s="39">
        <v>65869</v>
      </c>
      <c r="R20" s="39">
        <v>0.668559911</v>
      </c>
      <c r="S20" s="39">
        <v>0.653624301</v>
      </c>
      <c r="T20" s="39">
        <v>0.683836807</v>
      </c>
      <c r="U20" s="39">
        <v>0.066251518</v>
      </c>
      <c r="V20" s="39">
        <v>0.668554252</v>
      </c>
      <c r="W20" s="39">
        <v>0.001834147</v>
      </c>
      <c r="X20" s="39">
        <v>-0.0212</v>
      </c>
      <c r="Y20" s="39">
        <v>-0.0438</v>
      </c>
      <c r="Z20" s="39">
        <v>0.0014</v>
      </c>
      <c r="AA20" s="39">
        <v>0.97904998</v>
      </c>
      <c r="AB20" s="39">
        <v>0.957178029</v>
      </c>
      <c r="AC20" s="39">
        <v>1.001421714</v>
      </c>
      <c r="AD20" s="39">
        <v>0.159632124</v>
      </c>
      <c r="AE20" s="39">
        <v>0.018</v>
      </c>
      <c r="AF20" s="39">
        <v>-0.0071</v>
      </c>
      <c r="AG20" s="39">
        <v>0.043</v>
      </c>
      <c r="AH20" s="39" t="s">
        <v>221</v>
      </c>
      <c r="AI20" s="39" t="s">
        <v>221</v>
      </c>
      <c r="AJ20" s="39" t="s">
        <v>221</v>
      </c>
      <c r="AK20" s="39" t="s">
        <v>221</v>
      </c>
      <c r="AL20" s="39" t="s">
        <v>221</v>
      </c>
    </row>
    <row r="21" spans="1:38" ht="12.75">
      <c r="A21" s="39" t="s">
        <v>71</v>
      </c>
      <c r="B21" s="39">
        <v>25306</v>
      </c>
      <c r="C21" s="39">
        <v>36583</v>
      </c>
      <c r="D21" s="39">
        <v>0.686466315</v>
      </c>
      <c r="E21" s="39">
        <v>0.670143324</v>
      </c>
      <c r="F21" s="39">
        <v>0.703186893</v>
      </c>
      <c r="G21" s="39">
        <v>0.702289917</v>
      </c>
      <c r="H21" s="39">
        <v>0.691742066</v>
      </c>
      <c r="I21" s="39">
        <v>0.002414291</v>
      </c>
      <c r="J21" s="39">
        <v>0.0047</v>
      </c>
      <c r="K21" s="39">
        <v>-0.0194</v>
      </c>
      <c r="L21" s="39">
        <v>0.0288</v>
      </c>
      <c r="M21" s="39">
        <v>1.004704282</v>
      </c>
      <c r="N21" s="39">
        <v>0.980814138</v>
      </c>
      <c r="O21" s="39">
        <v>1.029176329</v>
      </c>
      <c r="P21" s="39">
        <v>25877</v>
      </c>
      <c r="Q21" s="39">
        <v>36891</v>
      </c>
      <c r="R21" s="39">
        <v>0.684571131</v>
      </c>
      <c r="S21" s="39">
        <v>0.668400415</v>
      </c>
      <c r="T21" s="39">
        <v>0.701133067</v>
      </c>
      <c r="U21" s="39">
        <v>0.837980312</v>
      </c>
      <c r="V21" s="39">
        <v>0.701444797</v>
      </c>
      <c r="W21" s="39">
        <v>0.002382588</v>
      </c>
      <c r="X21" s="39">
        <v>0.0025</v>
      </c>
      <c r="Y21" s="39">
        <v>-0.0214</v>
      </c>
      <c r="Z21" s="39">
        <v>0.0264</v>
      </c>
      <c r="AA21" s="39">
        <v>1.002497069</v>
      </c>
      <c r="AB21" s="39">
        <v>0.97881641</v>
      </c>
      <c r="AC21" s="39">
        <v>1.026750638</v>
      </c>
      <c r="AD21" s="39">
        <v>0.842506745</v>
      </c>
      <c r="AE21" s="39">
        <v>0.0028</v>
      </c>
      <c r="AF21" s="39">
        <v>-0.0245</v>
      </c>
      <c r="AG21" s="39">
        <v>0.03</v>
      </c>
      <c r="AH21" s="39" t="s">
        <v>221</v>
      </c>
      <c r="AI21" s="39" t="s">
        <v>221</v>
      </c>
      <c r="AJ21" s="39" t="s">
        <v>221</v>
      </c>
      <c r="AK21" s="39" t="s">
        <v>221</v>
      </c>
      <c r="AL21" s="39" t="s">
        <v>221</v>
      </c>
    </row>
    <row r="22" spans="1:38" ht="12.75">
      <c r="A22" s="39" t="s">
        <v>74</v>
      </c>
      <c r="B22" s="39">
        <v>32808</v>
      </c>
      <c r="C22" s="39">
        <v>46985</v>
      </c>
      <c r="D22" s="39">
        <v>0.69872395</v>
      </c>
      <c r="E22" s="39">
        <v>0.682638141</v>
      </c>
      <c r="F22" s="39">
        <v>0.715188808</v>
      </c>
      <c r="G22" s="39">
        <v>0.059522779</v>
      </c>
      <c r="H22" s="39">
        <v>0.698265404</v>
      </c>
      <c r="I22" s="39">
        <v>0.002117597</v>
      </c>
      <c r="J22" s="39">
        <v>0.0224</v>
      </c>
      <c r="K22" s="39">
        <v>-0.0009</v>
      </c>
      <c r="L22" s="39">
        <v>0.0457</v>
      </c>
      <c r="M22" s="39">
        <v>1.022644417</v>
      </c>
      <c r="N22" s="39">
        <v>0.99910141</v>
      </c>
      <c r="O22" s="39">
        <v>1.046742196</v>
      </c>
      <c r="P22" s="39">
        <v>34959</v>
      </c>
      <c r="Q22" s="39">
        <v>50848</v>
      </c>
      <c r="R22" s="39">
        <v>0.685445431</v>
      </c>
      <c r="S22" s="39">
        <v>0.669781704</v>
      </c>
      <c r="T22" s="39">
        <v>0.701475475</v>
      </c>
      <c r="U22" s="39">
        <v>0.749224697</v>
      </c>
      <c r="V22" s="39">
        <v>0.687519667</v>
      </c>
      <c r="W22" s="39">
        <v>0.002055498</v>
      </c>
      <c r="X22" s="39">
        <v>0.0038</v>
      </c>
      <c r="Y22" s="39">
        <v>-0.0193</v>
      </c>
      <c r="Z22" s="39">
        <v>0.0269</v>
      </c>
      <c r="AA22" s="39">
        <v>1.003777409</v>
      </c>
      <c r="AB22" s="39">
        <v>0.980839193</v>
      </c>
      <c r="AC22" s="39">
        <v>1.027252066</v>
      </c>
      <c r="AD22" s="39">
        <v>0.146203677</v>
      </c>
      <c r="AE22" s="39">
        <v>0.0192</v>
      </c>
      <c r="AF22" s="39">
        <v>-0.0067</v>
      </c>
      <c r="AG22" s="39">
        <v>0.0451</v>
      </c>
      <c r="AH22" s="39" t="s">
        <v>221</v>
      </c>
      <c r="AI22" s="39" t="s">
        <v>221</v>
      </c>
      <c r="AJ22" s="39" t="s">
        <v>221</v>
      </c>
      <c r="AK22" s="39" t="s">
        <v>221</v>
      </c>
      <c r="AL22" s="39" t="s">
        <v>221</v>
      </c>
    </row>
    <row r="23" spans="1:38" ht="12.75">
      <c r="A23" s="39" t="s">
        <v>73</v>
      </c>
      <c r="B23" s="39">
        <v>42666</v>
      </c>
      <c r="C23" s="39">
        <v>60545</v>
      </c>
      <c r="D23" s="39">
        <v>0.705190558</v>
      </c>
      <c r="E23" s="39">
        <v>0.689369305</v>
      </c>
      <c r="F23" s="39">
        <v>0.721374915</v>
      </c>
      <c r="G23" s="39">
        <v>0.006336177</v>
      </c>
      <c r="H23" s="39">
        <v>0.704698984</v>
      </c>
      <c r="I23" s="39">
        <v>0.001853938</v>
      </c>
      <c r="J23" s="39">
        <v>0.0316</v>
      </c>
      <c r="K23" s="39">
        <v>0.0089</v>
      </c>
      <c r="L23" s="39">
        <v>0.0543</v>
      </c>
      <c r="M23" s="39">
        <v>1.032108871</v>
      </c>
      <c r="N23" s="39">
        <v>1.008953064</v>
      </c>
      <c r="O23" s="39">
        <v>1.055796111</v>
      </c>
      <c r="P23" s="39">
        <v>42946</v>
      </c>
      <c r="Q23" s="39">
        <v>61433</v>
      </c>
      <c r="R23" s="39">
        <v>0.692401825</v>
      </c>
      <c r="S23" s="39">
        <v>0.676917167</v>
      </c>
      <c r="T23" s="39">
        <v>0.708240698</v>
      </c>
      <c r="U23" s="39">
        <v>0.229462629</v>
      </c>
      <c r="V23" s="39">
        <v>0.699070532</v>
      </c>
      <c r="W23" s="39">
        <v>0.001850512</v>
      </c>
      <c r="X23" s="39">
        <v>0.0139</v>
      </c>
      <c r="Y23" s="39">
        <v>-0.0087</v>
      </c>
      <c r="Z23" s="39">
        <v>0.0365</v>
      </c>
      <c r="AA23" s="39">
        <v>1.013964465</v>
      </c>
      <c r="AB23" s="39">
        <v>0.991288481</v>
      </c>
      <c r="AC23" s="39">
        <v>1.037159167</v>
      </c>
      <c r="AD23" s="39">
        <v>0.149567544</v>
      </c>
      <c r="AE23" s="39">
        <v>0.0183</v>
      </c>
      <c r="AF23" s="39">
        <v>-0.0066</v>
      </c>
      <c r="AG23" s="39">
        <v>0.0432</v>
      </c>
      <c r="AH23" s="39">
        <v>1</v>
      </c>
      <c r="AI23" s="39" t="s">
        <v>221</v>
      </c>
      <c r="AJ23" s="39" t="s">
        <v>221</v>
      </c>
      <c r="AK23" s="39" t="s">
        <v>221</v>
      </c>
      <c r="AL23" s="39" t="s">
        <v>221</v>
      </c>
    </row>
    <row r="24" spans="1:38" ht="12.75">
      <c r="A24" s="39" t="s">
        <v>75</v>
      </c>
      <c r="B24" s="39">
        <v>23008</v>
      </c>
      <c r="C24" s="39">
        <v>33260</v>
      </c>
      <c r="D24" s="39">
        <v>0.705892305</v>
      </c>
      <c r="E24" s="39">
        <v>0.688719498</v>
      </c>
      <c r="F24" s="39">
        <v>0.723493306</v>
      </c>
      <c r="G24" s="39">
        <v>0.009480133</v>
      </c>
      <c r="H24" s="39">
        <v>0.691761876</v>
      </c>
      <c r="I24" s="39">
        <v>0.002531981</v>
      </c>
      <c r="J24" s="39">
        <v>0.0326</v>
      </c>
      <c r="K24" s="39">
        <v>0.008</v>
      </c>
      <c r="L24" s="39">
        <v>0.0572</v>
      </c>
      <c r="M24" s="39">
        <v>1.03313594</v>
      </c>
      <c r="N24" s="39">
        <v>1.008002015</v>
      </c>
      <c r="O24" s="39">
        <v>1.058896563</v>
      </c>
      <c r="P24" s="39">
        <v>23054</v>
      </c>
      <c r="Q24" s="39">
        <v>33225</v>
      </c>
      <c r="R24" s="39">
        <v>0.702242471</v>
      </c>
      <c r="S24" s="39">
        <v>0.685203788</v>
      </c>
      <c r="T24" s="39">
        <v>0.719704848</v>
      </c>
      <c r="U24" s="39">
        <v>0.025570092</v>
      </c>
      <c r="V24" s="39">
        <v>0.693875094</v>
      </c>
      <c r="W24" s="39">
        <v>0.002528468</v>
      </c>
      <c r="X24" s="39">
        <v>0.028</v>
      </c>
      <c r="Y24" s="39">
        <v>0.0034</v>
      </c>
      <c r="Z24" s="39">
        <v>0.0525</v>
      </c>
      <c r="AA24" s="39">
        <v>1.028375266</v>
      </c>
      <c r="AB24" s="39">
        <v>1.003423542</v>
      </c>
      <c r="AC24" s="39">
        <v>1.053947454</v>
      </c>
      <c r="AD24" s="39">
        <v>0.71967445</v>
      </c>
      <c r="AE24" s="39">
        <v>0.0052</v>
      </c>
      <c r="AF24" s="39">
        <v>-0.0231</v>
      </c>
      <c r="AG24" s="39">
        <v>0.0335</v>
      </c>
      <c r="AH24" s="39">
        <v>1</v>
      </c>
      <c r="AI24" s="39" t="s">
        <v>221</v>
      </c>
      <c r="AJ24" s="39" t="s">
        <v>221</v>
      </c>
      <c r="AK24" s="39" t="s">
        <v>221</v>
      </c>
      <c r="AL24" s="39" t="s">
        <v>221</v>
      </c>
    </row>
    <row r="25" spans="1:38" ht="12.75">
      <c r="A25" s="39" t="s">
        <v>81</v>
      </c>
      <c r="B25" s="39">
        <v>39852</v>
      </c>
      <c r="C25" s="39">
        <v>56319</v>
      </c>
      <c r="D25" s="39">
        <v>0.69131231</v>
      </c>
      <c r="E25" s="39">
        <v>0.675779688</v>
      </c>
      <c r="F25" s="39">
        <v>0.707201945</v>
      </c>
      <c r="G25" s="39">
        <v>0.311774456</v>
      </c>
      <c r="H25" s="39">
        <v>0.707611996</v>
      </c>
      <c r="I25" s="39">
        <v>0.001916681</v>
      </c>
      <c r="J25" s="39">
        <v>0.0117</v>
      </c>
      <c r="K25" s="39">
        <v>-0.011</v>
      </c>
      <c r="L25" s="39">
        <v>0.0345</v>
      </c>
      <c r="M25" s="39">
        <v>1.011796824</v>
      </c>
      <c r="N25" s="39">
        <v>0.989063455</v>
      </c>
      <c r="O25" s="39">
        <v>1.035052713</v>
      </c>
      <c r="P25" s="39">
        <v>38823</v>
      </c>
      <c r="Q25" s="39">
        <v>55550</v>
      </c>
      <c r="R25" s="39">
        <v>0.680282467</v>
      </c>
      <c r="S25" s="39">
        <v>0.664973922</v>
      </c>
      <c r="T25" s="39">
        <v>0.695943434</v>
      </c>
      <c r="U25" s="39">
        <v>0.744112526</v>
      </c>
      <c r="V25" s="39">
        <v>0.698883888</v>
      </c>
      <c r="W25" s="39">
        <v>0.001946379</v>
      </c>
      <c r="X25" s="39">
        <v>-0.0038</v>
      </c>
      <c r="Y25" s="39">
        <v>-0.0266</v>
      </c>
      <c r="Z25" s="39">
        <v>0.019</v>
      </c>
      <c r="AA25" s="39">
        <v>0.996216681</v>
      </c>
      <c r="AB25" s="39">
        <v>0.973798599</v>
      </c>
      <c r="AC25" s="39">
        <v>1.019150855</v>
      </c>
      <c r="AD25" s="39">
        <v>0.208440974</v>
      </c>
      <c r="AE25" s="39">
        <v>0.0161</v>
      </c>
      <c r="AF25" s="39">
        <v>-0.009</v>
      </c>
      <c r="AG25" s="39">
        <v>0.0411</v>
      </c>
      <c r="AH25" s="39" t="s">
        <v>221</v>
      </c>
      <c r="AI25" s="39" t="s">
        <v>221</v>
      </c>
      <c r="AJ25" s="39" t="s">
        <v>221</v>
      </c>
      <c r="AK25" s="39" t="s">
        <v>221</v>
      </c>
      <c r="AL25" s="39" t="s">
        <v>221</v>
      </c>
    </row>
    <row r="26" spans="1:38" ht="12.75">
      <c r="A26" s="39" t="s">
        <v>76</v>
      </c>
      <c r="B26" s="39">
        <v>63713</v>
      </c>
      <c r="C26" s="39">
        <v>92274</v>
      </c>
      <c r="D26" s="39">
        <v>0.691394941</v>
      </c>
      <c r="E26" s="39">
        <v>0.676405212</v>
      </c>
      <c r="F26" s="39">
        <v>0.706716856</v>
      </c>
      <c r="G26" s="39">
        <v>0.289429652</v>
      </c>
      <c r="H26" s="39">
        <v>0.690476191</v>
      </c>
      <c r="I26" s="39">
        <v>0.001521885</v>
      </c>
      <c r="J26" s="39">
        <v>0.0118</v>
      </c>
      <c r="K26" s="39">
        <v>-0.0101</v>
      </c>
      <c r="L26" s="39">
        <v>0.0338</v>
      </c>
      <c r="M26" s="39">
        <v>1.011917763</v>
      </c>
      <c r="N26" s="39">
        <v>0.989978966</v>
      </c>
      <c r="O26" s="39">
        <v>1.034342743</v>
      </c>
      <c r="P26" s="39">
        <v>65524</v>
      </c>
      <c r="Q26" s="39">
        <v>94319</v>
      </c>
      <c r="R26" s="39">
        <v>0.688713555</v>
      </c>
      <c r="S26" s="39">
        <v>0.673855395</v>
      </c>
      <c r="T26" s="39">
        <v>0.703899329</v>
      </c>
      <c r="U26" s="39">
        <v>0.44351475</v>
      </c>
      <c r="V26" s="39">
        <v>0.694706263</v>
      </c>
      <c r="W26" s="39">
        <v>0.001499547</v>
      </c>
      <c r="X26" s="39">
        <v>0.0085</v>
      </c>
      <c r="Y26" s="39">
        <v>-0.0133</v>
      </c>
      <c r="Z26" s="39">
        <v>0.0303</v>
      </c>
      <c r="AA26" s="39">
        <v>1.008563302</v>
      </c>
      <c r="AB26" s="39">
        <v>0.986804771</v>
      </c>
      <c r="AC26" s="39">
        <v>1.030801597</v>
      </c>
      <c r="AD26" s="39">
        <v>0.745309953</v>
      </c>
      <c r="AE26" s="39">
        <v>0.0039</v>
      </c>
      <c r="AF26" s="39">
        <v>-0.0196</v>
      </c>
      <c r="AG26" s="39">
        <v>0.0273</v>
      </c>
      <c r="AH26" s="39" t="s">
        <v>221</v>
      </c>
      <c r="AI26" s="39" t="s">
        <v>221</v>
      </c>
      <c r="AJ26" s="39" t="s">
        <v>221</v>
      </c>
      <c r="AK26" s="39" t="s">
        <v>221</v>
      </c>
      <c r="AL26" s="39" t="s">
        <v>221</v>
      </c>
    </row>
    <row r="27" spans="1:38" ht="12.75">
      <c r="A27" s="39" t="s">
        <v>77</v>
      </c>
      <c r="B27" s="39">
        <v>40942</v>
      </c>
      <c r="C27" s="39">
        <v>57632</v>
      </c>
      <c r="D27" s="39">
        <v>0.704985013</v>
      </c>
      <c r="E27" s="39">
        <v>0.689157578</v>
      </c>
      <c r="F27" s="39">
        <v>0.721175945</v>
      </c>
      <c r="G27" s="39">
        <v>0.00687557</v>
      </c>
      <c r="H27" s="39">
        <v>0.710403942</v>
      </c>
      <c r="I27" s="39">
        <v>0.001889371</v>
      </c>
      <c r="J27" s="39">
        <v>0.0313</v>
      </c>
      <c r="K27" s="39">
        <v>0.0086</v>
      </c>
      <c r="L27" s="39">
        <v>0.054</v>
      </c>
      <c r="M27" s="39">
        <v>1.031808037</v>
      </c>
      <c r="N27" s="39">
        <v>1.008643184</v>
      </c>
      <c r="O27" s="39">
        <v>1.055504901</v>
      </c>
      <c r="P27" s="39">
        <v>41845</v>
      </c>
      <c r="Q27" s="39">
        <v>60191</v>
      </c>
      <c r="R27" s="39">
        <v>0.684719952</v>
      </c>
      <c r="S27" s="39">
        <v>0.669413811</v>
      </c>
      <c r="T27" s="39">
        <v>0.700376068</v>
      </c>
      <c r="U27" s="39">
        <v>0.814162764</v>
      </c>
      <c r="V27" s="39">
        <v>0.695203602</v>
      </c>
      <c r="W27" s="39">
        <v>0.001876269</v>
      </c>
      <c r="X27" s="39">
        <v>0.0027</v>
      </c>
      <c r="Y27" s="39">
        <v>-0.0199</v>
      </c>
      <c r="Z27" s="39">
        <v>0.0253</v>
      </c>
      <c r="AA27" s="39">
        <v>1.002715006</v>
      </c>
      <c r="AB27" s="39">
        <v>0.980300444</v>
      </c>
      <c r="AC27" s="39">
        <v>1.025642076</v>
      </c>
      <c r="AD27" s="39">
        <v>0.021687356</v>
      </c>
      <c r="AE27" s="39">
        <v>0.0292</v>
      </c>
      <c r="AF27" s="39">
        <v>0.0043</v>
      </c>
      <c r="AG27" s="39">
        <v>0.0541</v>
      </c>
      <c r="AH27" s="39">
        <v>1</v>
      </c>
      <c r="AI27" s="39" t="s">
        <v>221</v>
      </c>
      <c r="AJ27" s="39" t="s">
        <v>131</v>
      </c>
      <c r="AK27" s="39" t="s">
        <v>221</v>
      </c>
      <c r="AL27" s="39" t="s">
        <v>221</v>
      </c>
    </row>
    <row r="28" spans="1:38" ht="12.75">
      <c r="A28" s="39" t="s">
        <v>70</v>
      </c>
      <c r="B28" s="39">
        <v>42461</v>
      </c>
      <c r="C28" s="39">
        <v>59548</v>
      </c>
      <c r="D28" s="39">
        <v>0.69648855</v>
      </c>
      <c r="E28" s="39">
        <v>0.680950901</v>
      </c>
      <c r="F28" s="39">
        <v>0.71238073</v>
      </c>
      <c r="G28" s="39">
        <v>0.095538438</v>
      </c>
      <c r="H28" s="39">
        <v>0.713055014</v>
      </c>
      <c r="I28" s="39">
        <v>0.001853648</v>
      </c>
      <c r="J28" s="39">
        <v>0.0192</v>
      </c>
      <c r="K28" s="39">
        <v>-0.0034</v>
      </c>
      <c r="L28" s="39">
        <v>0.0417</v>
      </c>
      <c r="M28" s="39">
        <v>1.019372711</v>
      </c>
      <c r="N28" s="39">
        <v>0.996631985</v>
      </c>
      <c r="O28" s="39">
        <v>1.042632325</v>
      </c>
      <c r="P28" s="39">
        <v>41450</v>
      </c>
      <c r="Q28" s="39">
        <v>58478</v>
      </c>
      <c r="R28" s="39">
        <v>0.685310495</v>
      </c>
      <c r="S28" s="39">
        <v>0.670018142</v>
      </c>
      <c r="T28" s="39">
        <v>0.700951877</v>
      </c>
      <c r="U28" s="39">
        <v>0.756294005</v>
      </c>
      <c r="V28" s="39">
        <v>0.708813571</v>
      </c>
      <c r="W28" s="39">
        <v>0.001878691</v>
      </c>
      <c r="X28" s="39">
        <v>0.0036</v>
      </c>
      <c r="Y28" s="39">
        <v>-0.019</v>
      </c>
      <c r="Z28" s="39">
        <v>0.0261</v>
      </c>
      <c r="AA28" s="39">
        <v>1.003579806</v>
      </c>
      <c r="AB28" s="39">
        <v>0.981185436</v>
      </c>
      <c r="AC28" s="39">
        <v>1.0264853</v>
      </c>
      <c r="AD28" s="39">
        <v>0.199854849</v>
      </c>
      <c r="AE28" s="39">
        <v>0.0162</v>
      </c>
      <c r="AF28" s="39">
        <v>-0.0086</v>
      </c>
      <c r="AG28" s="39">
        <v>0.0409</v>
      </c>
      <c r="AH28" s="39" t="s">
        <v>221</v>
      </c>
      <c r="AI28" s="39" t="s">
        <v>221</v>
      </c>
      <c r="AJ28" s="39" t="s">
        <v>221</v>
      </c>
      <c r="AK28" s="39" t="s">
        <v>221</v>
      </c>
      <c r="AL28" s="39" t="s">
        <v>221</v>
      </c>
    </row>
    <row r="29" spans="1:38" ht="12.75">
      <c r="A29" s="39" t="s">
        <v>78</v>
      </c>
      <c r="B29" s="39">
        <v>21989</v>
      </c>
      <c r="C29" s="39">
        <v>31219</v>
      </c>
      <c r="D29" s="39">
        <v>0.718183949</v>
      </c>
      <c r="E29" s="39">
        <v>0.700578012</v>
      </c>
      <c r="F29" s="39">
        <v>0.736232334</v>
      </c>
      <c r="G29" s="45">
        <v>8.23542E-05</v>
      </c>
      <c r="H29" s="39">
        <v>0.704346712</v>
      </c>
      <c r="I29" s="39">
        <v>0.002582707</v>
      </c>
      <c r="J29" s="39">
        <v>0.0499</v>
      </c>
      <c r="K29" s="39">
        <v>0.025</v>
      </c>
      <c r="L29" s="39">
        <v>0.0747</v>
      </c>
      <c r="M29" s="39">
        <v>1.051125849</v>
      </c>
      <c r="N29" s="39">
        <v>1.025358</v>
      </c>
      <c r="O29" s="39">
        <v>1.07754126</v>
      </c>
      <c r="P29" s="39">
        <v>21483</v>
      </c>
      <c r="Q29" s="39">
        <v>31443</v>
      </c>
      <c r="R29" s="39">
        <v>0.693757288</v>
      </c>
      <c r="S29" s="39">
        <v>0.676741359</v>
      </c>
      <c r="T29" s="39">
        <v>0.711201064</v>
      </c>
      <c r="U29" s="39">
        <v>0.211706324</v>
      </c>
      <c r="V29" s="39">
        <v>0.683236332</v>
      </c>
      <c r="W29" s="39">
        <v>0.002623561</v>
      </c>
      <c r="X29" s="39">
        <v>0.0158</v>
      </c>
      <c r="Y29" s="39">
        <v>-0.009</v>
      </c>
      <c r="Z29" s="39">
        <v>0.0407</v>
      </c>
      <c r="AA29" s="39">
        <v>1.015949427</v>
      </c>
      <c r="AB29" s="39">
        <v>0.991031024</v>
      </c>
      <c r="AC29" s="39">
        <v>1.041494376</v>
      </c>
      <c r="AD29" s="45">
        <v>0.018149171</v>
      </c>
      <c r="AE29" s="39">
        <v>0.0346</v>
      </c>
      <c r="AF29" s="39">
        <v>0.0059</v>
      </c>
      <c r="AG29" s="39">
        <v>0.0633</v>
      </c>
      <c r="AH29" s="39">
        <v>1</v>
      </c>
      <c r="AI29" s="39" t="s">
        <v>221</v>
      </c>
      <c r="AJ29" s="39" t="s">
        <v>131</v>
      </c>
      <c r="AK29" s="39" t="s">
        <v>221</v>
      </c>
      <c r="AL29" s="39" t="s">
        <v>221</v>
      </c>
    </row>
    <row r="30" spans="1:38" ht="12.75">
      <c r="A30" s="39" t="s">
        <v>80</v>
      </c>
      <c r="B30" s="39">
        <v>49664</v>
      </c>
      <c r="C30" s="39">
        <v>72206</v>
      </c>
      <c r="D30" s="39">
        <v>0.690543768</v>
      </c>
      <c r="E30" s="39">
        <v>0.675289193</v>
      </c>
      <c r="F30" s="39">
        <v>0.706142939</v>
      </c>
      <c r="G30" s="39">
        <v>0.351646961</v>
      </c>
      <c r="H30" s="39">
        <v>0.687809877</v>
      </c>
      <c r="I30" s="39">
        <v>0.001724476</v>
      </c>
      <c r="J30" s="39">
        <v>0.0106</v>
      </c>
      <c r="K30" s="39">
        <v>-0.0117</v>
      </c>
      <c r="L30" s="39">
        <v>0.033</v>
      </c>
      <c r="M30" s="39">
        <v>1.010671995</v>
      </c>
      <c r="N30" s="39">
        <v>0.988345573</v>
      </c>
      <c r="O30" s="39">
        <v>1.033502764</v>
      </c>
      <c r="P30" s="39">
        <v>49966</v>
      </c>
      <c r="Q30" s="39">
        <v>72091</v>
      </c>
      <c r="R30" s="39">
        <v>0.699039628</v>
      </c>
      <c r="S30" s="39">
        <v>0.683608987</v>
      </c>
      <c r="T30" s="39">
        <v>0.714818574</v>
      </c>
      <c r="U30" s="45">
        <v>0.039835203</v>
      </c>
      <c r="V30" s="39">
        <v>0.693096226</v>
      </c>
      <c r="W30" s="39">
        <v>0.00171774</v>
      </c>
      <c r="X30" s="39">
        <v>0.0234</v>
      </c>
      <c r="Y30" s="39">
        <v>0.0011</v>
      </c>
      <c r="Z30" s="39">
        <v>0.0457</v>
      </c>
      <c r="AA30" s="39">
        <v>1.023684971</v>
      </c>
      <c r="AB30" s="39">
        <v>1.00108809</v>
      </c>
      <c r="AC30" s="39">
        <v>1.046791915</v>
      </c>
      <c r="AD30" s="45">
        <v>0.324036507</v>
      </c>
      <c r="AE30" s="39">
        <v>-0.0122</v>
      </c>
      <c r="AF30" s="39">
        <v>-0.0365</v>
      </c>
      <c r="AG30" s="39">
        <v>0.0121</v>
      </c>
      <c r="AH30" s="39" t="s">
        <v>221</v>
      </c>
      <c r="AI30" s="39" t="s">
        <v>221</v>
      </c>
      <c r="AJ30" s="39" t="s">
        <v>221</v>
      </c>
      <c r="AK30" s="39" t="s">
        <v>221</v>
      </c>
      <c r="AL30" s="39" t="s">
        <v>221</v>
      </c>
    </row>
    <row r="31" spans="1:38" ht="12.75">
      <c r="A31" s="39" t="s">
        <v>79</v>
      </c>
      <c r="B31" s="39">
        <v>29518</v>
      </c>
      <c r="C31" s="39">
        <v>40630</v>
      </c>
      <c r="D31" s="39">
        <v>0.727583671</v>
      </c>
      <c r="E31" s="39">
        <v>0.710681579</v>
      </c>
      <c r="F31" s="39">
        <v>0.744887743</v>
      </c>
      <c r="G31" s="45">
        <v>1.59E-07</v>
      </c>
      <c r="H31" s="39">
        <v>0.726507507</v>
      </c>
      <c r="I31" s="39">
        <v>0.00221141</v>
      </c>
      <c r="J31" s="39">
        <v>0.0629</v>
      </c>
      <c r="K31" s="39">
        <v>0.0394</v>
      </c>
      <c r="L31" s="39">
        <v>0.0864</v>
      </c>
      <c r="M31" s="39">
        <v>1.064883175</v>
      </c>
      <c r="N31" s="39">
        <v>1.040145466</v>
      </c>
      <c r="O31" s="39">
        <v>1.090209219</v>
      </c>
      <c r="P31" s="39">
        <v>29955</v>
      </c>
      <c r="Q31" s="39">
        <v>42182</v>
      </c>
      <c r="R31" s="39">
        <v>0.715926159</v>
      </c>
      <c r="S31" s="39">
        <v>0.6992941</v>
      </c>
      <c r="T31" s="39">
        <v>0.732953797</v>
      </c>
      <c r="U31" s="39">
        <v>8.0736E-05</v>
      </c>
      <c r="V31" s="39">
        <v>0.710137025</v>
      </c>
      <c r="W31" s="39">
        <v>0.002209042</v>
      </c>
      <c r="X31" s="39">
        <v>0.0473</v>
      </c>
      <c r="Y31" s="39">
        <v>0.0238</v>
      </c>
      <c r="Z31" s="39">
        <v>0.0708</v>
      </c>
      <c r="AA31" s="39">
        <v>1.048413882</v>
      </c>
      <c r="AB31" s="39">
        <v>1.024057624</v>
      </c>
      <c r="AC31" s="39">
        <v>1.073349431</v>
      </c>
      <c r="AD31" s="45">
        <v>0.2308184</v>
      </c>
      <c r="AE31" s="39">
        <v>0.0162</v>
      </c>
      <c r="AF31" s="39">
        <v>-0.0103</v>
      </c>
      <c r="AG31" s="39">
        <v>0.0426</v>
      </c>
      <c r="AH31" s="39">
        <v>1</v>
      </c>
      <c r="AI31" s="39">
        <v>2</v>
      </c>
      <c r="AJ31" s="39" t="s">
        <v>221</v>
      </c>
      <c r="AK31" s="39" t="s">
        <v>221</v>
      </c>
      <c r="AL31" s="39" t="s">
        <v>221</v>
      </c>
    </row>
    <row r="32" spans="1:38" ht="12.75">
      <c r="A32" s="39" t="s">
        <v>32</v>
      </c>
      <c r="B32" s="39">
        <v>10129</v>
      </c>
      <c r="C32" s="39">
        <v>15816</v>
      </c>
      <c r="D32" s="39">
        <v>0.666695427</v>
      </c>
      <c r="E32" s="39">
        <v>0.629209128</v>
      </c>
      <c r="F32" s="39">
        <v>0.706415041</v>
      </c>
      <c r="G32" s="39">
        <v>0.40607693</v>
      </c>
      <c r="H32" s="39">
        <v>0.640427415</v>
      </c>
      <c r="I32" s="39">
        <v>0.00381575</v>
      </c>
      <c r="J32" s="39">
        <v>-0.0245</v>
      </c>
      <c r="K32" s="39">
        <v>-0.0824</v>
      </c>
      <c r="L32" s="39">
        <v>0.0333</v>
      </c>
      <c r="M32" s="39">
        <v>0.975767835</v>
      </c>
      <c r="N32" s="39">
        <v>0.920903315</v>
      </c>
      <c r="O32" s="39">
        <v>1.03390101</v>
      </c>
      <c r="P32" s="39">
        <v>10505</v>
      </c>
      <c r="Q32" s="39">
        <v>16454</v>
      </c>
      <c r="R32" s="39">
        <v>0.661768091</v>
      </c>
      <c r="S32" s="39">
        <v>0.624675591</v>
      </c>
      <c r="T32" s="39">
        <v>0.7010631</v>
      </c>
      <c r="U32" s="39">
        <v>0.381882443</v>
      </c>
      <c r="V32" s="39">
        <v>0.638446578</v>
      </c>
      <c r="W32" s="39">
        <v>0.003745526</v>
      </c>
      <c r="X32" s="39">
        <v>-0.0257</v>
      </c>
      <c r="Y32" s="39">
        <v>-0.0834</v>
      </c>
      <c r="Z32" s="39">
        <v>0.0319</v>
      </c>
      <c r="AA32" s="39">
        <v>0.97459332</v>
      </c>
      <c r="AB32" s="39">
        <v>0.919966777</v>
      </c>
      <c r="AC32" s="39">
        <v>1.032463523</v>
      </c>
      <c r="AD32" s="39">
        <v>0.817733432</v>
      </c>
      <c r="AE32" s="39">
        <v>0.0074</v>
      </c>
      <c r="AF32" s="39">
        <v>-0.0557</v>
      </c>
      <c r="AG32" s="39">
        <v>0.0705</v>
      </c>
      <c r="AH32" s="39" t="s">
        <v>221</v>
      </c>
      <c r="AI32" s="39" t="s">
        <v>221</v>
      </c>
      <c r="AJ32" s="39" t="s">
        <v>221</v>
      </c>
      <c r="AK32" s="39" t="s">
        <v>221</v>
      </c>
      <c r="AL32" s="39" t="s">
        <v>221</v>
      </c>
    </row>
    <row r="33" spans="1:38" ht="12.75">
      <c r="A33" s="39" t="s">
        <v>31</v>
      </c>
      <c r="B33" s="39">
        <v>13583</v>
      </c>
      <c r="C33" s="39">
        <v>22107</v>
      </c>
      <c r="D33" s="39">
        <v>0.645100124</v>
      </c>
      <c r="E33" s="39">
        <v>0.609828557</v>
      </c>
      <c r="F33" s="39">
        <v>0.682411745</v>
      </c>
      <c r="G33" s="39">
        <v>0.045191971</v>
      </c>
      <c r="H33" s="39">
        <v>0.614420772</v>
      </c>
      <c r="I33" s="39">
        <v>0.003273594</v>
      </c>
      <c r="J33" s="39">
        <v>-0.0575</v>
      </c>
      <c r="K33" s="39">
        <v>-0.1137</v>
      </c>
      <c r="L33" s="39">
        <v>-0.0012</v>
      </c>
      <c r="M33" s="39">
        <v>0.944161195</v>
      </c>
      <c r="N33" s="39">
        <v>0.892538132</v>
      </c>
      <c r="O33" s="39">
        <v>0.998770059</v>
      </c>
      <c r="P33" s="39">
        <v>16346</v>
      </c>
      <c r="Q33" s="39">
        <v>26047</v>
      </c>
      <c r="R33" s="39">
        <v>0.659556506</v>
      </c>
      <c r="S33" s="39">
        <v>0.623860312</v>
      </c>
      <c r="T33" s="39">
        <v>0.697295175</v>
      </c>
      <c r="U33" s="39">
        <v>0.305630212</v>
      </c>
      <c r="V33" s="39">
        <v>0.627557876</v>
      </c>
      <c r="W33" s="39">
        <v>0.002995556</v>
      </c>
      <c r="X33" s="39">
        <v>-0.0291</v>
      </c>
      <c r="Y33" s="39">
        <v>-0.0847</v>
      </c>
      <c r="Z33" s="39">
        <v>0.0266</v>
      </c>
      <c r="AA33" s="39">
        <v>0.971336295</v>
      </c>
      <c r="AB33" s="39">
        <v>0.918766108</v>
      </c>
      <c r="AC33" s="39">
        <v>1.026914457</v>
      </c>
      <c r="AD33" s="39">
        <v>0.466886467</v>
      </c>
      <c r="AE33" s="39">
        <v>-0.0222</v>
      </c>
      <c r="AF33" s="39">
        <v>-0.0819</v>
      </c>
      <c r="AG33" s="39">
        <v>0.0375</v>
      </c>
      <c r="AH33" s="39" t="s">
        <v>221</v>
      </c>
      <c r="AI33" s="39" t="s">
        <v>221</v>
      </c>
      <c r="AJ33" s="39" t="s">
        <v>221</v>
      </c>
      <c r="AK33" s="39" t="s">
        <v>221</v>
      </c>
      <c r="AL33" s="39" t="s">
        <v>221</v>
      </c>
    </row>
    <row r="34" spans="1:38" ht="12.75">
      <c r="A34" s="39" t="s">
        <v>34</v>
      </c>
      <c r="B34" s="39">
        <v>6731</v>
      </c>
      <c r="C34" s="39">
        <v>10683</v>
      </c>
      <c r="D34" s="39">
        <v>0.659912436</v>
      </c>
      <c r="E34" s="39">
        <v>0.62163872</v>
      </c>
      <c r="F34" s="39">
        <v>0.70054263</v>
      </c>
      <c r="G34" s="39">
        <v>0.254222258</v>
      </c>
      <c r="H34" s="39">
        <v>0.630066461</v>
      </c>
      <c r="I34" s="39">
        <v>0.004670984</v>
      </c>
      <c r="J34" s="39">
        <v>-0.0348</v>
      </c>
      <c r="K34" s="39">
        <v>-0.0945</v>
      </c>
      <c r="L34" s="39">
        <v>0.025</v>
      </c>
      <c r="M34" s="39">
        <v>0.965840327</v>
      </c>
      <c r="N34" s="39">
        <v>0.909823351</v>
      </c>
      <c r="O34" s="39">
        <v>1.025306216</v>
      </c>
      <c r="P34" s="39">
        <v>7541</v>
      </c>
      <c r="Q34" s="39">
        <v>11927</v>
      </c>
      <c r="R34" s="39">
        <v>0.65251147</v>
      </c>
      <c r="S34" s="39">
        <v>0.615193407</v>
      </c>
      <c r="T34" s="39">
        <v>0.692093272</v>
      </c>
      <c r="U34" s="39">
        <v>0.185077039</v>
      </c>
      <c r="V34" s="39">
        <v>0.632262933</v>
      </c>
      <c r="W34" s="39">
        <v>0.004415216</v>
      </c>
      <c r="X34" s="39">
        <v>-0.0398</v>
      </c>
      <c r="Y34" s="39">
        <v>-0.0987</v>
      </c>
      <c r="Z34" s="39">
        <v>0.0191</v>
      </c>
      <c r="AA34" s="39">
        <v>0.96096099</v>
      </c>
      <c r="AB34" s="39">
        <v>0.906002259</v>
      </c>
      <c r="AC34" s="39">
        <v>1.019253557</v>
      </c>
      <c r="AD34" s="39">
        <v>0.737257236</v>
      </c>
      <c r="AE34" s="39">
        <v>0.0113</v>
      </c>
      <c r="AF34" s="39">
        <v>-0.0546</v>
      </c>
      <c r="AG34" s="39">
        <v>0.0772</v>
      </c>
      <c r="AH34" s="39" t="s">
        <v>221</v>
      </c>
      <c r="AI34" s="39" t="s">
        <v>221</v>
      </c>
      <c r="AJ34" s="39" t="s">
        <v>221</v>
      </c>
      <c r="AK34" s="39" t="s">
        <v>221</v>
      </c>
      <c r="AL34" s="39" t="s">
        <v>221</v>
      </c>
    </row>
    <row r="35" spans="1:38" ht="12.75">
      <c r="A35" s="39" t="s">
        <v>33</v>
      </c>
      <c r="B35" s="39">
        <v>3873</v>
      </c>
      <c r="C35" s="39">
        <v>5821</v>
      </c>
      <c r="D35" s="39">
        <v>0.65564623</v>
      </c>
      <c r="E35" s="39">
        <v>0.615953188</v>
      </c>
      <c r="F35" s="39">
        <v>0.697897156</v>
      </c>
      <c r="G35" s="39">
        <v>0.1955377</v>
      </c>
      <c r="H35" s="39">
        <v>0.665349596</v>
      </c>
      <c r="I35" s="39">
        <v>0.006184745</v>
      </c>
      <c r="J35" s="39">
        <v>-0.0412</v>
      </c>
      <c r="K35" s="39">
        <v>-0.1037</v>
      </c>
      <c r="L35" s="39">
        <v>0.0212</v>
      </c>
      <c r="M35" s="39">
        <v>0.959596356</v>
      </c>
      <c r="N35" s="39">
        <v>0.901502072</v>
      </c>
      <c r="O35" s="39">
        <v>1.021434331</v>
      </c>
      <c r="P35" s="39">
        <v>3800</v>
      </c>
      <c r="Q35" s="39">
        <v>5940</v>
      </c>
      <c r="R35" s="39">
        <v>0.626079122</v>
      </c>
      <c r="S35" s="39">
        <v>0.588085063</v>
      </c>
      <c r="T35" s="39">
        <v>0.666527841</v>
      </c>
      <c r="U35" s="39">
        <v>0.011044862</v>
      </c>
      <c r="V35" s="39">
        <v>0.63973064</v>
      </c>
      <c r="W35" s="39">
        <v>0.00622901</v>
      </c>
      <c r="X35" s="39">
        <v>-0.0812</v>
      </c>
      <c r="Y35" s="39">
        <v>-0.1438</v>
      </c>
      <c r="Z35" s="39">
        <v>-0.0186</v>
      </c>
      <c r="AA35" s="39">
        <v>0.922033774</v>
      </c>
      <c r="AB35" s="39">
        <v>0.866079495</v>
      </c>
      <c r="AC35" s="39">
        <v>0.981603057</v>
      </c>
      <c r="AD35" s="39">
        <v>0.206446544</v>
      </c>
      <c r="AE35" s="39">
        <v>0.0461</v>
      </c>
      <c r="AF35" s="39">
        <v>-0.0254</v>
      </c>
      <c r="AG35" s="39">
        <v>0.1177</v>
      </c>
      <c r="AH35" s="39" t="s">
        <v>221</v>
      </c>
      <c r="AI35" s="39" t="s">
        <v>221</v>
      </c>
      <c r="AJ35" s="39" t="s">
        <v>221</v>
      </c>
      <c r="AK35" s="39" t="s">
        <v>221</v>
      </c>
      <c r="AL35" s="39" t="s">
        <v>221</v>
      </c>
    </row>
    <row r="36" spans="1:38" ht="12.75">
      <c r="A36" s="39" t="s">
        <v>23</v>
      </c>
      <c r="B36" s="39">
        <v>4950</v>
      </c>
      <c r="C36" s="39">
        <v>8550</v>
      </c>
      <c r="D36" s="39">
        <v>0.593762366</v>
      </c>
      <c r="E36" s="39">
        <v>0.55875614</v>
      </c>
      <c r="F36" s="39">
        <v>0.630961741</v>
      </c>
      <c r="G36" s="45">
        <v>5.95E-06</v>
      </c>
      <c r="H36" s="39">
        <v>0.578947368</v>
      </c>
      <c r="I36" s="39">
        <v>0.00533955</v>
      </c>
      <c r="J36" s="39">
        <v>-0.1404</v>
      </c>
      <c r="K36" s="39">
        <v>-0.2012</v>
      </c>
      <c r="L36" s="39">
        <v>-0.0796</v>
      </c>
      <c r="M36" s="39">
        <v>0.869023837</v>
      </c>
      <c r="N36" s="39">
        <v>0.817789124</v>
      </c>
      <c r="O36" s="39">
        <v>0.923468418</v>
      </c>
      <c r="P36" s="39">
        <v>5464</v>
      </c>
      <c r="Q36" s="39">
        <v>8823</v>
      </c>
      <c r="R36" s="39">
        <v>0.635000437</v>
      </c>
      <c r="S36" s="39">
        <v>0.597963657</v>
      </c>
      <c r="T36" s="39">
        <v>0.674331208</v>
      </c>
      <c r="U36" s="39">
        <v>0.028820022</v>
      </c>
      <c r="V36" s="39">
        <v>0.619290491</v>
      </c>
      <c r="W36" s="39">
        <v>0.00516935</v>
      </c>
      <c r="X36" s="39">
        <v>-0.067</v>
      </c>
      <c r="Y36" s="39">
        <v>-0.1271</v>
      </c>
      <c r="Z36" s="39">
        <v>-0.0069</v>
      </c>
      <c r="AA36" s="39">
        <v>0.935172296</v>
      </c>
      <c r="AB36" s="39">
        <v>0.880627812</v>
      </c>
      <c r="AC36" s="39">
        <v>0.993095165</v>
      </c>
      <c r="AD36" s="39">
        <v>0.052550561</v>
      </c>
      <c r="AE36" s="39">
        <v>-0.0671</v>
      </c>
      <c r="AF36" s="39">
        <v>-0.135</v>
      </c>
      <c r="AG36" s="39">
        <v>0.0007</v>
      </c>
      <c r="AH36" s="39">
        <v>1</v>
      </c>
      <c r="AI36" s="39" t="s">
        <v>221</v>
      </c>
      <c r="AJ36" s="39" t="s">
        <v>221</v>
      </c>
      <c r="AK36" s="39" t="s">
        <v>221</v>
      </c>
      <c r="AL36" s="39" t="s">
        <v>221</v>
      </c>
    </row>
    <row r="37" spans="1:38" ht="12.75">
      <c r="A37" s="39" t="s">
        <v>16</v>
      </c>
      <c r="B37" s="39">
        <v>3671</v>
      </c>
      <c r="C37" s="39">
        <v>6008</v>
      </c>
      <c r="D37" s="39">
        <v>0.636495557</v>
      </c>
      <c r="E37" s="39">
        <v>0.596834506</v>
      </c>
      <c r="F37" s="39">
        <v>0.678792178</v>
      </c>
      <c r="G37" s="39">
        <v>0.030813882</v>
      </c>
      <c r="H37" s="39">
        <v>0.611018642</v>
      </c>
      <c r="I37" s="39">
        <v>0.006289653</v>
      </c>
      <c r="J37" s="39">
        <v>-0.0709</v>
      </c>
      <c r="K37" s="39">
        <v>-0.1352</v>
      </c>
      <c r="L37" s="39">
        <v>-0.0065</v>
      </c>
      <c r="M37" s="39">
        <v>0.931567649</v>
      </c>
      <c r="N37" s="39">
        <v>0.873520186</v>
      </c>
      <c r="O37" s="39">
        <v>0.993472501</v>
      </c>
      <c r="P37" s="39">
        <v>4231</v>
      </c>
      <c r="Q37" s="39">
        <v>6347</v>
      </c>
      <c r="R37" s="39">
        <v>0.683622101</v>
      </c>
      <c r="S37" s="39">
        <v>0.641897864</v>
      </c>
      <c r="T37" s="39">
        <v>0.728058471</v>
      </c>
      <c r="U37" s="39">
        <v>0.833484543</v>
      </c>
      <c r="V37" s="39">
        <v>0.666614148</v>
      </c>
      <c r="W37" s="39">
        <v>0.005917341</v>
      </c>
      <c r="X37" s="39">
        <v>0.0068</v>
      </c>
      <c r="Y37" s="39">
        <v>-0.0562</v>
      </c>
      <c r="Z37" s="39">
        <v>0.0697</v>
      </c>
      <c r="AA37" s="39">
        <v>1.006777968</v>
      </c>
      <c r="AB37" s="39">
        <v>0.945330213</v>
      </c>
      <c r="AC37" s="39">
        <v>1.07221991</v>
      </c>
      <c r="AD37" s="39">
        <v>0.056892242</v>
      </c>
      <c r="AE37" s="39">
        <v>-0.0714</v>
      </c>
      <c r="AF37" s="39">
        <v>-0.1449</v>
      </c>
      <c r="AG37" s="39">
        <v>0.0021</v>
      </c>
      <c r="AH37" s="39" t="s">
        <v>221</v>
      </c>
      <c r="AI37" s="39" t="s">
        <v>221</v>
      </c>
      <c r="AJ37" s="39" t="s">
        <v>221</v>
      </c>
      <c r="AK37" s="39" t="s">
        <v>221</v>
      </c>
      <c r="AL37" s="39" t="s">
        <v>221</v>
      </c>
    </row>
    <row r="38" spans="1:38" ht="12.75">
      <c r="A38" s="39" t="s">
        <v>21</v>
      </c>
      <c r="B38" s="39">
        <v>3401</v>
      </c>
      <c r="C38" s="39">
        <v>4828</v>
      </c>
      <c r="D38" s="39">
        <v>0.686260254</v>
      </c>
      <c r="E38" s="39">
        <v>0.64413563</v>
      </c>
      <c r="F38" s="39">
        <v>0.731139707</v>
      </c>
      <c r="G38" s="39">
        <v>0.89188491</v>
      </c>
      <c r="H38" s="39">
        <v>0.704432477</v>
      </c>
      <c r="I38" s="39">
        <v>0.006566961</v>
      </c>
      <c r="J38" s="39">
        <v>0.0044</v>
      </c>
      <c r="K38" s="39">
        <v>-0.059</v>
      </c>
      <c r="L38" s="39">
        <v>0.0677</v>
      </c>
      <c r="M38" s="39">
        <v>1.004402692</v>
      </c>
      <c r="N38" s="39">
        <v>0.942749573</v>
      </c>
      <c r="O38" s="39">
        <v>1.070087749</v>
      </c>
      <c r="P38" s="39">
        <v>3015</v>
      </c>
      <c r="Q38" s="39">
        <v>4502</v>
      </c>
      <c r="R38" s="39">
        <v>0.648751749</v>
      </c>
      <c r="S38" s="39">
        <v>0.608271278</v>
      </c>
      <c r="T38" s="39">
        <v>0.691926197</v>
      </c>
      <c r="U38" s="39">
        <v>0.165388761</v>
      </c>
      <c r="V38" s="39">
        <v>0.669702355</v>
      </c>
      <c r="W38" s="39">
        <v>0.007009562</v>
      </c>
      <c r="X38" s="39">
        <v>-0.0456</v>
      </c>
      <c r="Y38" s="39">
        <v>-0.11</v>
      </c>
      <c r="Z38" s="39">
        <v>0.0188</v>
      </c>
      <c r="AA38" s="39">
        <v>0.955424007</v>
      </c>
      <c r="AB38" s="39">
        <v>0.895807961</v>
      </c>
      <c r="AC38" s="39">
        <v>1.019007503</v>
      </c>
      <c r="AD38" s="39">
        <v>0.136365402</v>
      </c>
      <c r="AE38" s="39">
        <v>0.0562</v>
      </c>
      <c r="AF38" s="39">
        <v>-0.0178</v>
      </c>
      <c r="AG38" s="39">
        <v>0.1302</v>
      </c>
      <c r="AH38" s="39" t="s">
        <v>221</v>
      </c>
      <c r="AI38" s="39" t="s">
        <v>221</v>
      </c>
      <c r="AJ38" s="39" t="s">
        <v>221</v>
      </c>
      <c r="AK38" s="39" t="s">
        <v>221</v>
      </c>
      <c r="AL38" s="39" t="s">
        <v>221</v>
      </c>
    </row>
    <row r="39" spans="1:38" ht="12.75">
      <c r="A39" s="39" t="s">
        <v>22</v>
      </c>
      <c r="B39" s="39">
        <v>12100</v>
      </c>
      <c r="C39" s="39">
        <v>20137</v>
      </c>
      <c r="D39" s="39">
        <v>0.622342035</v>
      </c>
      <c r="E39" s="39">
        <v>0.588317851</v>
      </c>
      <c r="F39" s="39">
        <v>0.65833394</v>
      </c>
      <c r="G39" s="39">
        <v>0.001133522</v>
      </c>
      <c r="H39" s="39">
        <v>0.600883945</v>
      </c>
      <c r="I39" s="39">
        <v>0.00345102</v>
      </c>
      <c r="J39" s="39">
        <v>-0.0934</v>
      </c>
      <c r="K39" s="39">
        <v>-0.1496</v>
      </c>
      <c r="L39" s="39">
        <v>-0.0372</v>
      </c>
      <c r="M39" s="39">
        <v>0.910852716</v>
      </c>
      <c r="N39" s="39">
        <v>0.861055307</v>
      </c>
      <c r="O39" s="39">
        <v>0.963530058</v>
      </c>
      <c r="P39" s="39">
        <v>13874</v>
      </c>
      <c r="Q39" s="39">
        <v>23886</v>
      </c>
      <c r="R39" s="39">
        <v>0.597928709</v>
      </c>
      <c r="S39" s="39">
        <v>0.565505528</v>
      </c>
      <c r="T39" s="39">
        <v>0.63221087</v>
      </c>
      <c r="U39" s="45">
        <v>7.78E-06</v>
      </c>
      <c r="V39" s="39">
        <v>0.580842334</v>
      </c>
      <c r="W39" s="39">
        <v>0.003192612</v>
      </c>
      <c r="X39" s="39">
        <v>-0.1272</v>
      </c>
      <c r="Y39" s="39">
        <v>-0.1829</v>
      </c>
      <c r="Z39" s="39">
        <v>-0.0714</v>
      </c>
      <c r="AA39" s="39">
        <v>0.880576344</v>
      </c>
      <c r="AB39" s="39">
        <v>0.83282636</v>
      </c>
      <c r="AC39" s="39">
        <v>0.931064068</v>
      </c>
      <c r="AD39" s="39">
        <v>0.189685087</v>
      </c>
      <c r="AE39" s="39">
        <v>0.04</v>
      </c>
      <c r="AF39" s="39">
        <v>-0.0198</v>
      </c>
      <c r="AG39" s="39">
        <v>0.0998</v>
      </c>
      <c r="AH39" s="39">
        <v>1</v>
      </c>
      <c r="AI39" s="39">
        <v>2</v>
      </c>
      <c r="AJ39" s="39" t="s">
        <v>221</v>
      </c>
      <c r="AK39" s="39" t="s">
        <v>221</v>
      </c>
      <c r="AL39" s="39" t="s">
        <v>221</v>
      </c>
    </row>
    <row r="40" spans="1:38" ht="12.75">
      <c r="A40" s="39" t="s">
        <v>19</v>
      </c>
      <c r="B40" s="39">
        <v>6755</v>
      </c>
      <c r="C40" s="39">
        <v>10285</v>
      </c>
      <c r="D40" s="39">
        <v>0.656421065</v>
      </c>
      <c r="E40" s="39">
        <v>0.619049449</v>
      </c>
      <c r="F40" s="39">
        <v>0.696048781</v>
      </c>
      <c r="G40" s="39">
        <v>0.180401613</v>
      </c>
      <c r="H40" s="39">
        <v>0.656781721</v>
      </c>
      <c r="I40" s="39">
        <v>0.004681592</v>
      </c>
      <c r="J40" s="39">
        <v>-0.0401</v>
      </c>
      <c r="K40" s="39">
        <v>-0.0987</v>
      </c>
      <c r="L40" s="39">
        <v>0.0186</v>
      </c>
      <c r="M40" s="39">
        <v>0.960730396</v>
      </c>
      <c r="N40" s="39">
        <v>0.906033725</v>
      </c>
      <c r="O40" s="39">
        <v>1.018729069</v>
      </c>
      <c r="P40" s="39">
        <v>6639</v>
      </c>
      <c r="Q40" s="39">
        <v>10125</v>
      </c>
      <c r="R40" s="39">
        <v>0.641853922</v>
      </c>
      <c r="S40" s="39">
        <v>0.605340542</v>
      </c>
      <c r="T40" s="39">
        <v>0.680569742</v>
      </c>
      <c r="U40" s="39">
        <v>0.059610671</v>
      </c>
      <c r="V40" s="39">
        <v>0.655703704</v>
      </c>
      <c r="W40" s="39">
        <v>0.004721962</v>
      </c>
      <c r="X40" s="39">
        <v>-0.0563</v>
      </c>
      <c r="Y40" s="39">
        <v>-0.1149</v>
      </c>
      <c r="Z40" s="39">
        <v>0.0023</v>
      </c>
      <c r="AA40" s="39">
        <v>0.945265499</v>
      </c>
      <c r="AB40" s="39">
        <v>0.891491834</v>
      </c>
      <c r="AC40" s="39">
        <v>1.002282723</v>
      </c>
      <c r="AD40" s="39">
        <v>0.495937604</v>
      </c>
      <c r="AE40" s="39">
        <v>0.0224</v>
      </c>
      <c r="AF40" s="39">
        <v>-0.0422</v>
      </c>
      <c r="AG40" s="39">
        <v>0.087</v>
      </c>
      <c r="AH40" s="39" t="s">
        <v>221</v>
      </c>
      <c r="AI40" s="39" t="s">
        <v>221</v>
      </c>
      <c r="AJ40" s="39" t="s">
        <v>221</v>
      </c>
      <c r="AK40" s="39" t="s">
        <v>221</v>
      </c>
      <c r="AL40" s="39" t="s">
        <v>221</v>
      </c>
    </row>
    <row r="41" spans="1:38" ht="12.75">
      <c r="A41" s="39" t="s">
        <v>24</v>
      </c>
      <c r="B41" s="39">
        <v>8202</v>
      </c>
      <c r="C41" s="39">
        <v>12588</v>
      </c>
      <c r="D41" s="39">
        <v>0.665199304</v>
      </c>
      <c r="E41" s="39">
        <v>0.627613858</v>
      </c>
      <c r="F41" s="39">
        <v>0.705035602</v>
      </c>
      <c r="G41" s="39">
        <v>0.366868807</v>
      </c>
      <c r="H41" s="39">
        <v>0.651572927</v>
      </c>
      <c r="I41" s="39">
        <v>0.004246774</v>
      </c>
      <c r="J41" s="39">
        <v>-0.0268</v>
      </c>
      <c r="K41" s="39">
        <v>-0.0849</v>
      </c>
      <c r="L41" s="39">
        <v>0.0314</v>
      </c>
      <c r="M41" s="39">
        <v>0.973578126</v>
      </c>
      <c r="N41" s="39">
        <v>0.918568495</v>
      </c>
      <c r="O41" s="39">
        <v>1.031882078</v>
      </c>
      <c r="P41" s="39">
        <v>8472</v>
      </c>
      <c r="Q41" s="39">
        <v>12946</v>
      </c>
      <c r="R41" s="39">
        <v>0.66418712</v>
      </c>
      <c r="S41" s="39">
        <v>0.626739071</v>
      </c>
      <c r="T41" s="39">
        <v>0.703872713</v>
      </c>
      <c r="U41" s="39">
        <v>0.455717353</v>
      </c>
      <c r="V41" s="39">
        <v>0.654410629</v>
      </c>
      <c r="W41" s="39">
        <v>0.004179627</v>
      </c>
      <c r="X41" s="39">
        <v>-0.0221</v>
      </c>
      <c r="Y41" s="39">
        <v>-0.0801</v>
      </c>
      <c r="Z41" s="39">
        <v>0.0359</v>
      </c>
      <c r="AA41" s="39">
        <v>0.978155852</v>
      </c>
      <c r="AB41" s="39">
        <v>0.923005689</v>
      </c>
      <c r="AC41" s="39">
        <v>1.036601272</v>
      </c>
      <c r="AD41" s="39">
        <v>0.96261915</v>
      </c>
      <c r="AE41" s="39">
        <v>0.0015</v>
      </c>
      <c r="AF41" s="39">
        <v>-0.0622</v>
      </c>
      <c r="AG41" s="39">
        <v>0.0652</v>
      </c>
      <c r="AH41" s="39" t="s">
        <v>221</v>
      </c>
      <c r="AI41" s="39" t="s">
        <v>221</v>
      </c>
      <c r="AJ41" s="39" t="s">
        <v>221</v>
      </c>
      <c r="AK41" s="39" t="s">
        <v>221</v>
      </c>
      <c r="AL41" s="39" t="s">
        <v>221</v>
      </c>
    </row>
    <row r="42" spans="1:38" ht="12.75">
      <c r="A42" s="39" t="s">
        <v>20</v>
      </c>
      <c r="B42" s="39">
        <v>2732</v>
      </c>
      <c r="C42" s="39">
        <v>3608</v>
      </c>
      <c r="D42" s="39">
        <v>0.756147895</v>
      </c>
      <c r="E42" s="39">
        <v>0.708036286</v>
      </c>
      <c r="F42" s="39">
        <v>0.807528725</v>
      </c>
      <c r="G42" s="39">
        <v>0.002509044</v>
      </c>
      <c r="H42" s="39">
        <v>0.757206208</v>
      </c>
      <c r="I42" s="39">
        <v>0.007138264</v>
      </c>
      <c r="J42" s="39">
        <v>0.1014</v>
      </c>
      <c r="K42" s="39">
        <v>0.0356</v>
      </c>
      <c r="L42" s="39">
        <v>0.1671</v>
      </c>
      <c r="M42" s="39">
        <v>1.106689449</v>
      </c>
      <c r="N42" s="39">
        <v>1.036273845</v>
      </c>
      <c r="O42" s="39">
        <v>1.181889847</v>
      </c>
      <c r="P42" s="39">
        <v>2556</v>
      </c>
      <c r="Q42" s="39">
        <v>3476</v>
      </c>
      <c r="R42" s="39">
        <v>0.729329895</v>
      </c>
      <c r="S42" s="39">
        <v>0.682439301</v>
      </c>
      <c r="T42" s="39">
        <v>0.779442355</v>
      </c>
      <c r="U42" s="39">
        <v>0.035020161</v>
      </c>
      <c r="V42" s="39">
        <v>0.735327963</v>
      </c>
      <c r="W42" s="39">
        <v>0.007482637</v>
      </c>
      <c r="X42" s="39">
        <v>0.0715</v>
      </c>
      <c r="Y42" s="39">
        <v>0.005</v>
      </c>
      <c r="Z42" s="39">
        <v>0.1379</v>
      </c>
      <c r="AA42" s="39">
        <v>1.07409235</v>
      </c>
      <c r="AB42" s="39">
        <v>1.005036044</v>
      </c>
      <c r="AC42" s="39">
        <v>1.147893534</v>
      </c>
      <c r="AD42" s="39">
        <v>0.362579181</v>
      </c>
      <c r="AE42" s="39">
        <v>0.0361</v>
      </c>
      <c r="AF42" s="39">
        <v>-0.0416</v>
      </c>
      <c r="AG42" s="39">
        <v>0.1138</v>
      </c>
      <c r="AH42" s="39">
        <v>1</v>
      </c>
      <c r="AI42" s="39" t="s">
        <v>221</v>
      </c>
      <c r="AJ42" s="39" t="s">
        <v>221</v>
      </c>
      <c r="AK42" s="39" t="s">
        <v>221</v>
      </c>
      <c r="AL42" s="39" t="s">
        <v>221</v>
      </c>
    </row>
    <row r="43" spans="1:38" ht="12.75">
      <c r="A43" s="39" t="s">
        <v>17</v>
      </c>
      <c r="B43" s="39">
        <v>17070</v>
      </c>
      <c r="C43" s="39">
        <v>24988</v>
      </c>
      <c r="D43" s="39">
        <v>0.679856651</v>
      </c>
      <c r="E43" s="39">
        <v>0.643288393</v>
      </c>
      <c r="F43" s="39">
        <v>0.718503661</v>
      </c>
      <c r="G43" s="39">
        <v>0.859816764</v>
      </c>
      <c r="H43" s="39">
        <v>0.683127901</v>
      </c>
      <c r="I43" s="39">
        <v>0.002943251</v>
      </c>
      <c r="J43" s="39">
        <v>-0.005</v>
      </c>
      <c r="K43" s="39">
        <v>-0.0603</v>
      </c>
      <c r="L43" s="39">
        <v>0.0503</v>
      </c>
      <c r="M43" s="39">
        <v>0.995030452</v>
      </c>
      <c r="N43" s="39">
        <v>0.941509567</v>
      </c>
      <c r="O43" s="39">
        <v>1.051593776</v>
      </c>
      <c r="P43" s="39">
        <v>17407</v>
      </c>
      <c r="Q43" s="39">
        <v>25338</v>
      </c>
      <c r="R43" s="39">
        <v>0.678020673</v>
      </c>
      <c r="S43" s="39">
        <v>0.641580428</v>
      </c>
      <c r="T43" s="39">
        <v>0.716530636</v>
      </c>
      <c r="U43" s="39">
        <v>0.95833817</v>
      </c>
      <c r="V43" s="39">
        <v>0.68699187</v>
      </c>
      <c r="W43" s="39">
        <v>0.002913181</v>
      </c>
      <c r="X43" s="39">
        <v>-0.0015</v>
      </c>
      <c r="Y43" s="39">
        <v>-0.0567</v>
      </c>
      <c r="Z43" s="39">
        <v>0.0538</v>
      </c>
      <c r="AA43" s="39">
        <v>0.99852868</v>
      </c>
      <c r="AB43" s="39">
        <v>0.944862722</v>
      </c>
      <c r="AC43" s="39">
        <v>1.055242738</v>
      </c>
      <c r="AD43" s="39">
        <v>0.927735906</v>
      </c>
      <c r="AE43" s="39">
        <v>0.0027</v>
      </c>
      <c r="AF43" s="39">
        <v>-0.0557</v>
      </c>
      <c r="AG43" s="39">
        <v>0.0611</v>
      </c>
      <c r="AH43" s="39" t="s">
        <v>221</v>
      </c>
      <c r="AI43" s="39" t="s">
        <v>221</v>
      </c>
      <c r="AJ43" s="39" t="s">
        <v>221</v>
      </c>
      <c r="AK43" s="39" t="s">
        <v>221</v>
      </c>
      <c r="AL43" s="39" t="s">
        <v>221</v>
      </c>
    </row>
    <row r="44" spans="1:38" ht="12.75">
      <c r="A44" s="39" t="s">
        <v>18</v>
      </c>
      <c r="B44" s="39">
        <v>3762</v>
      </c>
      <c r="C44" s="39">
        <v>5843</v>
      </c>
      <c r="D44" s="39">
        <v>0.665844787</v>
      </c>
      <c r="E44" s="39">
        <v>0.625245674</v>
      </c>
      <c r="F44" s="39">
        <v>0.709080125</v>
      </c>
      <c r="G44" s="39">
        <v>0.421395077</v>
      </c>
      <c r="H44" s="39">
        <v>0.643847339</v>
      </c>
      <c r="I44" s="39">
        <v>0.006264575</v>
      </c>
      <c r="J44" s="39">
        <v>-0.0258</v>
      </c>
      <c r="K44" s="39">
        <v>-0.0887</v>
      </c>
      <c r="L44" s="39">
        <v>0.0371</v>
      </c>
      <c r="M44" s="39">
        <v>0.974522848</v>
      </c>
      <c r="N44" s="39">
        <v>0.915102448</v>
      </c>
      <c r="O44" s="39">
        <v>1.037801596</v>
      </c>
      <c r="P44" s="39">
        <v>3595</v>
      </c>
      <c r="Q44" s="39">
        <v>5720</v>
      </c>
      <c r="R44" s="39">
        <v>0.655083229</v>
      </c>
      <c r="S44" s="39">
        <v>0.614887594</v>
      </c>
      <c r="T44" s="39">
        <v>0.69790648</v>
      </c>
      <c r="U44" s="39">
        <v>0.266654578</v>
      </c>
      <c r="V44" s="39">
        <v>0.628496504</v>
      </c>
      <c r="W44" s="39">
        <v>0.006389029</v>
      </c>
      <c r="X44" s="39">
        <v>-0.0359</v>
      </c>
      <c r="Y44" s="39">
        <v>-0.0992</v>
      </c>
      <c r="Z44" s="39">
        <v>0.0274</v>
      </c>
      <c r="AA44" s="39">
        <v>0.964748448</v>
      </c>
      <c r="AB44" s="39">
        <v>0.905551885</v>
      </c>
      <c r="AC44" s="39">
        <v>1.027814733</v>
      </c>
      <c r="AD44" s="39">
        <v>0.660035493</v>
      </c>
      <c r="AE44" s="39">
        <v>0.0163</v>
      </c>
      <c r="AF44" s="39">
        <v>-0.0563</v>
      </c>
      <c r="AG44" s="39">
        <v>0.0889</v>
      </c>
      <c r="AH44" s="39" t="s">
        <v>221</v>
      </c>
      <c r="AI44" s="39" t="s">
        <v>221</v>
      </c>
      <c r="AJ44" s="39" t="s">
        <v>221</v>
      </c>
      <c r="AK44" s="39" t="s">
        <v>221</v>
      </c>
      <c r="AL44" s="39" t="s">
        <v>221</v>
      </c>
    </row>
    <row r="45" spans="1:38" ht="11.25" customHeight="1">
      <c r="A45" s="39" t="s">
        <v>67</v>
      </c>
      <c r="B45" s="39">
        <v>8643</v>
      </c>
      <c r="C45" s="39">
        <v>13289</v>
      </c>
      <c r="D45" s="39">
        <v>0.640776174</v>
      </c>
      <c r="E45" s="39">
        <v>0.605049755</v>
      </c>
      <c r="F45" s="39">
        <v>0.678612133</v>
      </c>
      <c r="G45" s="39">
        <v>0.028324498</v>
      </c>
      <c r="H45" s="39">
        <v>0.650387539</v>
      </c>
      <c r="I45" s="39">
        <v>0.004136504</v>
      </c>
      <c r="J45" s="39">
        <v>-0.0642</v>
      </c>
      <c r="K45" s="39">
        <v>-0.1216</v>
      </c>
      <c r="L45" s="39">
        <v>-0.0068</v>
      </c>
      <c r="M45" s="39">
        <v>0.937832711</v>
      </c>
      <c r="N45" s="39">
        <v>0.885543932</v>
      </c>
      <c r="O45" s="39">
        <v>0.993208989</v>
      </c>
      <c r="P45" s="39">
        <v>8971</v>
      </c>
      <c r="Q45" s="39">
        <v>12653</v>
      </c>
      <c r="R45" s="39">
        <v>0.689994475</v>
      </c>
      <c r="S45" s="39">
        <v>0.651639232</v>
      </c>
      <c r="T45" s="39">
        <v>0.730607294</v>
      </c>
      <c r="U45" s="39">
        <v>0.582690896</v>
      </c>
      <c r="V45" s="39">
        <v>0.709001818</v>
      </c>
      <c r="W45" s="39">
        <v>0.004038053</v>
      </c>
      <c r="X45" s="39">
        <v>0.016</v>
      </c>
      <c r="Y45" s="39">
        <v>-0.0412</v>
      </c>
      <c r="Z45" s="39">
        <v>0.0732</v>
      </c>
      <c r="AA45" s="39">
        <v>1.016162634</v>
      </c>
      <c r="AB45" s="39">
        <v>0.959676435</v>
      </c>
      <c r="AC45" s="39">
        <v>1.075973589</v>
      </c>
      <c r="AD45" s="39">
        <v>0.01971943</v>
      </c>
      <c r="AE45" s="39">
        <v>-0.074</v>
      </c>
      <c r="AF45" s="39">
        <v>-0.1362</v>
      </c>
      <c r="AG45" s="39">
        <v>-0.0118</v>
      </c>
      <c r="AH45" s="39" t="s">
        <v>221</v>
      </c>
      <c r="AI45" s="39" t="s">
        <v>221</v>
      </c>
      <c r="AJ45" s="39" t="s">
        <v>131</v>
      </c>
      <c r="AK45" s="39" t="s">
        <v>221</v>
      </c>
      <c r="AL45" s="39" t="s">
        <v>221</v>
      </c>
    </row>
    <row r="46" spans="1:38" ht="12.75">
      <c r="A46" s="39" t="s">
        <v>68</v>
      </c>
      <c r="B46" s="39">
        <v>6689</v>
      </c>
      <c r="C46" s="39">
        <v>9288</v>
      </c>
      <c r="D46" s="39">
        <v>0.700090187</v>
      </c>
      <c r="E46" s="39">
        <v>0.660335457</v>
      </c>
      <c r="F46" s="39">
        <v>0.742238304</v>
      </c>
      <c r="G46" s="39">
        <v>0.414387641</v>
      </c>
      <c r="H46" s="39">
        <v>0.720176572</v>
      </c>
      <c r="I46" s="39">
        <v>0.00465801</v>
      </c>
      <c r="J46" s="39">
        <v>0.0243</v>
      </c>
      <c r="K46" s="39">
        <v>-0.0341</v>
      </c>
      <c r="L46" s="39">
        <v>0.0828</v>
      </c>
      <c r="M46" s="39">
        <v>1.024644025</v>
      </c>
      <c r="N46" s="39">
        <v>0.966459455</v>
      </c>
      <c r="O46" s="39">
        <v>1.08633153</v>
      </c>
      <c r="P46" s="39">
        <v>6322</v>
      </c>
      <c r="Q46" s="39">
        <v>9018</v>
      </c>
      <c r="R46" s="39">
        <v>0.678240756</v>
      </c>
      <c r="S46" s="39">
        <v>0.639435334</v>
      </c>
      <c r="T46" s="39">
        <v>0.719401163</v>
      </c>
      <c r="U46" s="39">
        <v>0.969539876</v>
      </c>
      <c r="V46" s="39">
        <v>0.70104236</v>
      </c>
      <c r="W46" s="39">
        <v>0.00482083</v>
      </c>
      <c r="X46" s="39">
        <v>-0.0011</v>
      </c>
      <c r="Y46" s="39">
        <v>-0.0601</v>
      </c>
      <c r="Z46" s="39">
        <v>0.0578</v>
      </c>
      <c r="AA46" s="39">
        <v>0.9988528</v>
      </c>
      <c r="AB46" s="39">
        <v>0.941703618</v>
      </c>
      <c r="AC46" s="39">
        <v>1.059470195</v>
      </c>
      <c r="AD46" s="39">
        <v>0.337387221</v>
      </c>
      <c r="AE46" s="39">
        <v>0.0317</v>
      </c>
      <c r="AF46" s="39">
        <v>-0.0331</v>
      </c>
      <c r="AG46" s="39">
        <v>0.0965</v>
      </c>
      <c r="AH46" s="39" t="s">
        <v>221</v>
      </c>
      <c r="AI46" s="39" t="s">
        <v>221</v>
      </c>
      <c r="AJ46" s="39" t="s">
        <v>221</v>
      </c>
      <c r="AK46" s="39" t="s">
        <v>221</v>
      </c>
      <c r="AL46" s="39" t="s">
        <v>221</v>
      </c>
    </row>
    <row r="47" spans="1:38" ht="12.75">
      <c r="A47" s="39" t="s">
        <v>64</v>
      </c>
      <c r="B47" s="39">
        <v>9443</v>
      </c>
      <c r="C47" s="39">
        <v>13425</v>
      </c>
      <c r="D47" s="39">
        <v>0.689026613</v>
      </c>
      <c r="E47" s="39">
        <v>0.650883789</v>
      </c>
      <c r="F47" s="39">
        <v>0.729404666</v>
      </c>
      <c r="G47" s="39">
        <v>0.772086398</v>
      </c>
      <c r="H47" s="39">
        <v>0.703389199</v>
      </c>
      <c r="I47" s="39">
        <v>0.003942159</v>
      </c>
      <c r="J47" s="39">
        <v>0.0084</v>
      </c>
      <c r="K47" s="39">
        <v>-0.0485</v>
      </c>
      <c r="L47" s="39">
        <v>0.0654</v>
      </c>
      <c r="M47" s="39">
        <v>1.008451504</v>
      </c>
      <c r="N47" s="39">
        <v>0.952626102</v>
      </c>
      <c r="O47" s="39">
        <v>1.067548363</v>
      </c>
      <c r="P47" s="39">
        <v>8980</v>
      </c>
      <c r="Q47" s="39">
        <v>12541</v>
      </c>
      <c r="R47" s="39">
        <v>0.695076915</v>
      </c>
      <c r="S47" s="39">
        <v>0.656514478</v>
      </c>
      <c r="T47" s="39">
        <v>0.735904438</v>
      </c>
      <c r="U47" s="39">
        <v>0.422223109</v>
      </c>
      <c r="V47" s="39">
        <v>0.716051352</v>
      </c>
      <c r="W47" s="39">
        <v>0.004026483</v>
      </c>
      <c r="X47" s="39">
        <v>0.0234</v>
      </c>
      <c r="Y47" s="39">
        <v>-0.0337</v>
      </c>
      <c r="Z47" s="39">
        <v>0.0805</v>
      </c>
      <c r="AA47" s="39">
        <v>1.023647601</v>
      </c>
      <c r="AB47" s="39">
        <v>0.966856265</v>
      </c>
      <c r="AC47" s="39">
        <v>1.083774753</v>
      </c>
      <c r="AD47" s="39">
        <v>0.781273271</v>
      </c>
      <c r="AE47" s="39">
        <v>-0.0087</v>
      </c>
      <c r="AF47" s="39">
        <v>-0.0705</v>
      </c>
      <c r="AG47" s="39">
        <v>0.053</v>
      </c>
      <c r="AH47" s="39" t="s">
        <v>221</v>
      </c>
      <c r="AI47" s="39" t="s">
        <v>221</v>
      </c>
      <c r="AJ47" s="39" t="s">
        <v>221</v>
      </c>
      <c r="AK47" s="39" t="s">
        <v>221</v>
      </c>
      <c r="AL47" s="39" t="s">
        <v>221</v>
      </c>
    </row>
    <row r="48" spans="1:38" ht="12.75">
      <c r="A48" s="39" t="s">
        <v>69</v>
      </c>
      <c r="B48" s="39">
        <v>10750</v>
      </c>
      <c r="C48" s="39">
        <v>14837</v>
      </c>
      <c r="D48" s="39">
        <v>0.713532203</v>
      </c>
      <c r="E48" s="39">
        <v>0.674367555</v>
      </c>
      <c r="F48" s="39">
        <v>0.75497138</v>
      </c>
      <c r="G48" s="39">
        <v>0.132185006</v>
      </c>
      <c r="H48" s="39">
        <v>0.724540001</v>
      </c>
      <c r="I48" s="39">
        <v>0.003667646</v>
      </c>
      <c r="J48" s="39">
        <v>0.0434</v>
      </c>
      <c r="K48" s="39">
        <v>-0.0131</v>
      </c>
      <c r="L48" s="39">
        <v>0.0998</v>
      </c>
      <c r="M48" s="39">
        <v>1.044317606</v>
      </c>
      <c r="N48" s="39">
        <v>0.986996675</v>
      </c>
      <c r="O48" s="39">
        <v>1.104967515</v>
      </c>
      <c r="P48" s="39">
        <v>10222</v>
      </c>
      <c r="Q48" s="39">
        <v>13988</v>
      </c>
      <c r="R48" s="39">
        <v>0.715615333</v>
      </c>
      <c r="S48" s="39">
        <v>0.676165426</v>
      </c>
      <c r="T48" s="39">
        <v>0.757366889</v>
      </c>
      <c r="U48" s="39">
        <v>0.069621556</v>
      </c>
      <c r="V48" s="39">
        <v>0.730769231</v>
      </c>
      <c r="W48" s="39">
        <v>0.003750375</v>
      </c>
      <c r="X48" s="39">
        <v>0.0525</v>
      </c>
      <c r="Y48" s="39">
        <v>-0.0042</v>
      </c>
      <c r="Z48" s="39">
        <v>0.1092</v>
      </c>
      <c r="AA48" s="39">
        <v>1.05389476</v>
      </c>
      <c r="AB48" s="39">
        <v>0.995796438</v>
      </c>
      <c r="AC48" s="39">
        <v>1.115382746</v>
      </c>
      <c r="AD48" s="39">
        <v>0.925263184</v>
      </c>
      <c r="AE48" s="39">
        <v>-0.0029</v>
      </c>
      <c r="AF48" s="39">
        <v>-0.0638</v>
      </c>
      <c r="AG48" s="39">
        <v>0.058</v>
      </c>
      <c r="AH48" s="39" t="s">
        <v>221</v>
      </c>
      <c r="AI48" s="39" t="s">
        <v>221</v>
      </c>
      <c r="AJ48" s="39" t="s">
        <v>221</v>
      </c>
      <c r="AK48" s="39" t="s">
        <v>221</v>
      </c>
      <c r="AL48" s="39" t="s">
        <v>221</v>
      </c>
    </row>
    <row r="49" spans="1:38" ht="12.75">
      <c r="A49" s="39" t="s">
        <v>66</v>
      </c>
      <c r="B49" s="39">
        <v>7234</v>
      </c>
      <c r="C49" s="39">
        <v>10561</v>
      </c>
      <c r="D49" s="39">
        <v>0.665313084</v>
      </c>
      <c r="E49" s="39">
        <v>0.627790874</v>
      </c>
      <c r="F49" s="39">
        <v>0.705077945</v>
      </c>
      <c r="G49" s="39">
        <v>0.36902321</v>
      </c>
      <c r="H49" s="39">
        <v>0.684973014</v>
      </c>
      <c r="I49" s="39">
        <v>0.004520205</v>
      </c>
      <c r="J49" s="39">
        <v>-0.0266</v>
      </c>
      <c r="K49" s="39">
        <v>-0.0847</v>
      </c>
      <c r="L49" s="39">
        <v>0.0314</v>
      </c>
      <c r="M49" s="39">
        <v>0.973744653</v>
      </c>
      <c r="N49" s="39">
        <v>0.918827575</v>
      </c>
      <c r="O49" s="39">
        <v>1.031944052</v>
      </c>
      <c r="P49" s="39">
        <v>7162</v>
      </c>
      <c r="Q49" s="39">
        <v>10361</v>
      </c>
      <c r="R49" s="39">
        <v>0.666340091</v>
      </c>
      <c r="S49" s="39">
        <v>0.62868615</v>
      </c>
      <c r="T49" s="39">
        <v>0.706249242</v>
      </c>
      <c r="U49" s="39">
        <v>0.52533182</v>
      </c>
      <c r="V49" s="39">
        <v>0.691246019</v>
      </c>
      <c r="W49" s="39">
        <v>0.004538599</v>
      </c>
      <c r="X49" s="39">
        <v>-0.0188</v>
      </c>
      <c r="Y49" s="39">
        <v>-0.077</v>
      </c>
      <c r="Z49" s="39">
        <v>0.0393</v>
      </c>
      <c r="AA49" s="39">
        <v>0.981326556</v>
      </c>
      <c r="AB49" s="39">
        <v>0.925873173</v>
      </c>
      <c r="AC49" s="39">
        <v>1.040101212</v>
      </c>
      <c r="AD49" s="39">
        <v>0.962157571</v>
      </c>
      <c r="AE49" s="39">
        <v>-0.0015</v>
      </c>
      <c r="AF49" s="39">
        <v>-0.0653</v>
      </c>
      <c r="AG49" s="39">
        <v>0.0622</v>
      </c>
      <c r="AH49" s="39" t="s">
        <v>221</v>
      </c>
      <c r="AI49" s="39" t="s">
        <v>221</v>
      </c>
      <c r="AJ49" s="39" t="s">
        <v>221</v>
      </c>
      <c r="AK49" s="39" t="s">
        <v>221</v>
      </c>
      <c r="AL49" s="39" t="s">
        <v>221</v>
      </c>
    </row>
    <row r="50" spans="1:38" ht="12.75">
      <c r="A50" s="39" t="s">
        <v>65</v>
      </c>
      <c r="B50" s="39">
        <v>6910</v>
      </c>
      <c r="C50" s="39">
        <v>10144</v>
      </c>
      <c r="D50" s="39">
        <v>0.663141625</v>
      </c>
      <c r="E50" s="39">
        <v>0.625463865</v>
      </c>
      <c r="F50" s="39">
        <v>0.703089082</v>
      </c>
      <c r="G50" s="39">
        <v>0.316818162</v>
      </c>
      <c r="H50" s="39">
        <v>0.681190852</v>
      </c>
      <c r="I50" s="39">
        <v>0.004626954</v>
      </c>
      <c r="J50" s="39">
        <v>-0.0299</v>
      </c>
      <c r="K50" s="39">
        <v>-0.0884</v>
      </c>
      <c r="L50" s="39">
        <v>0.0286</v>
      </c>
      <c r="M50" s="39">
        <v>0.970566531</v>
      </c>
      <c r="N50" s="39">
        <v>0.91542179</v>
      </c>
      <c r="O50" s="39">
        <v>1.029033174</v>
      </c>
      <c r="P50" s="39">
        <v>6778</v>
      </c>
      <c r="Q50" s="39">
        <v>9954</v>
      </c>
      <c r="R50" s="39">
        <v>0.663458829</v>
      </c>
      <c r="S50" s="39">
        <v>0.625671468</v>
      </c>
      <c r="T50" s="39">
        <v>0.703528355</v>
      </c>
      <c r="U50" s="39">
        <v>0.438425112</v>
      </c>
      <c r="V50" s="39">
        <v>0.680932289</v>
      </c>
      <c r="W50" s="39">
        <v>0.004671911</v>
      </c>
      <c r="X50" s="39">
        <v>-0.0232</v>
      </c>
      <c r="Y50" s="39">
        <v>-0.0818</v>
      </c>
      <c r="Z50" s="39">
        <v>0.0355</v>
      </c>
      <c r="AA50" s="39">
        <v>0.97708329</v>
      </c>
      <c r="AB50" s="39">
        <v>0.921433417</v>
      </c>
      <c r="AC50" s="39">
        <v>1.036094131</v>
      </c>
      <c r="AD50" s="39">
        <v>0.988415459</v>
      </c>
      <c r="AE50" s="39">
        <v>-0.0005</v>
      </c>
      <c r="AF50" s="39">
        <v>-0.065</v>
      </c>
      <c r="AG50" s="39">
        <v>0.0641</v>
      </c>
      <c r="AH50" s="39" t="s">
        <v>221</v>
      </c>
      <c r="AI50" s="39" t="s">
        <v>221</v>
      </c>
      <c r="AJ50" s="39" t="s">
        <v>221</v>
      </c>
      <c r="AK50" s="39" t="s">
        <v>221</v>
      </c>
      <c r="AL50" s="39" t="s">
        <v>221</v>
      </c>
    </row>
    <row r="51" spans="1:38" ht="12.75">
      <c r="A51" s="39" t="s">
        <v>57</v>
      </c>
      <c r="B51" s="39">
        <v>3398</v>
      </c>
      <c r="C51" s="39">
        <v>5047</v>
      </c>
      <c r="D51" s="39">
        <v>0.690111077</v>
      </c>
      <c r="E51" s="39">
        <v>0.646755413</v>
      </c>
      <c r="F51" s="39">
        <v>0.736373116</v>
      </c>
      <c r="G51" s="39">
        <v>0.762859631</v>
      </c>
      <c r="H51" s="39">
        <v>0.67327125</v>
      </c>
      <c r="I51" s="39">
        <v>0.006601947</v>
      </c>
      <c r="J51" s="39">
        <v>0.01</v>
      </c>
      <c r="K51" s="39">
        <v>-0.0549</v>
      </c>
      <c r="L51" s="39">
        <v>0.0749</v>
      </c>
      <c r="M51" s="39">
        <v>1.010038714</v>
      </c>
      <c r="N51" s="39">
        <v>0.946583858</v>
      </c>
      <c r="O51" s="39">
        <v>1.077747307</v>
      </c>
      <c r="P51" s="39">
        <v>3404</v>
      </c>
      <c r="Q51" s="39">
        <v>4850</v>
      </c>
      <c r="R51" s="39">
        <v>0.709953508</v>
      </c>
      <c r="S51" s="39">
        <v>0.665528106</v>
      </c>
      <c r="T51" s="39">
        <v>0.757344401</v>
      </c>
      <c r="U51" s="39">
        <v>0.176619686</v>
      </c>
      <c r="V51" s="39">
        <v>0.70185567</v>
      </c>
      <c r="W51" s="39">
        <v>0.006568502</v>
      </c>
      <c r="X51" s="39">
        <v>0.0445</v>
      </c>
      <c r="Y51" s="39">
        <v>-0.0201</v>
      </c>
      <c r="Z51" s="39">
        <v>0.1092</v>
      </c>
      <c r="AA51" s="39">
        <v>1.045556527</v>
      </c>
      <c r="AB51" s="39">
        <v>0.980130736</v>
      </c>
      <c r="AC51" s="39">
        <v>1.115349628</v>
      </c>
      <c r="AD51" s="39">
        <v>0.461252158</v>
      </c>
      <c r="AE51" s="39">
        <v>-0.0283</v>
      </c>
      <c r="AF51" s="39">
        <v>-0.1038</v>
      </c>
      <c r="AG51" s="39">
        <v>0.0471</v>
      </c>
      <c r="AH51" s="39" t="s">
        <v>221</v>
      </c>
      <c r="AI51" s="39" t="s">
        <v>221</v>
      </c>
      <c r="AJ51" s="39" t="s">
        <v>221</v>
      </c>
      <c r="AK51" s="39" t="s">
        <v>221</v>
      </c>
      <c r="AL51" s="39" t="s">
        <v>221</v>
      </c>
    </row>
    <row r="52" spans="1:38" ht="12.75">
      <c r="A52" s="39" t="s">
        <v>61</v>
      </c>
      <c r="B52" s="39">
        <v>2940</v>
      </c>
      <c r="C52" s="39">
        <v>4171</v>
      </c>
      <c r="D52" s="39">
        <v>0.722910394</v>
      </c>
      <c r="E52" s="39">
        <v>0.676469128</v>
      </c>
      <c r="F52" s="39">
        <v>0.772539967</v>
      </c>
      <c r="G52" s="39">
        <v>0.095821414</v>
      </c>
      <c r="H52" s="39">
        <v>0.704866938</v>
      </c>
      <c r="I52" s="39">
        <v>0.007062239</v>
      </c>
      <c r="J52" s="39">
        <v>0.0564</v>
      </c>
      <c r="K52" s="39">
        <v>-0.01</v>
      </c>
      <c r="L52" s="39">
        <v>0.1228</v>
      </c>
      <c r="M52" s="39">
        <v>1.05804342</v>
      </c>
      <c r="N52" s="39">
        <v>0.990072512</v>
      </c>
      <c r="O52" s="39">
        <v>1.130680698</v>
      </c>
      <c r="P52" s="39">
        <v>2955</v>
      </c>
      <c r="Q52" s="39">
        <v>4055</v>
      </c>
      <c r="R52" s="39">
        <v>0.74024335</v>
      </c>
      <c r="S52" s="39">
        <v>0.692894122</v>
      </c>
      <c r="T52" s="39">
        <v>0.790828208</v>
      </c>
      <c r="U52" s="39">
        <v>0.010475971</v>
      </c>
      <c r="V52" s="39">
        <v>0.728729963</v>
      </c>
      <c r="W52" s="39">
        <v>0.006982144</v>
      </c>
      <c r="X52" s="39">
        <v>0.0863</v>
      </c>
      <c r="Y52" s="39">
        <v>0.0202</v>
      </c>
      <c r="Z52" s="39">
        <v>0.1524</v>
      </c>
      <c r="AA52" s="39">
        <v>1.090164718</v>
      </c>
      <c r="AB52" s="39">
        <v>1.020432977</v>
      </c>
      <c r="AC52" s="39">
        <v>1.164661609</v>
      </c>
      <c r="AD52" s="39">
        <v>0.551385042</v>
      </c>
      <c r="AE52" s="39">
        <v>-0.0237</v>
      </c>
      <c r="AF52" s="39">
        <v>-0.1017</v>
      </c>
      <c r="AG52" s="39">
        <v>0.0543</v>
      </c>
      <c r="AH52" s="39" t="s">
        <v>221</v>
      </c>
      <c r="AI52" s="39" t="s">
        <v>221</v>
      </c>
      <c r="AJ52" s="39" t="s">
        <v>221</v>
      </c>
      <c r="AK52" s="39" t="s">
        <v>221</v>
      </c>
      <c r="AL52" s="39" t="s">
        <v>221</v>
      </c>
    </row>
    <row r="53" spans="1:38" ht="12.75">
      <c r="A53" s="39" t="s">
        <v>59</v>
      </c>
      <c r="B53" s="39">
        <v>8549</v>
      </c>
      <c r="C53" s="39">
        <v>11689</v>
      </c>
      <c r="D53" s="39">
        <v>0.720276747</v>
      </c>
      <c r="E53" s="39">
        <v>0.679953864</v>
      </c>
      <c r="F53" s="39">
        <v>0.762990872</v>
      </c>
      <c r="G53" s="39">
        <v>0.072599821</v>
      </c>
      <c r="H53" s="39">
        <v>0.731371375</v>
      </c>
      <c r="I53" s="39">
        <v>0.004099741</v>
      </c>
      <c r="J53" s="39">
        <v>0.0528</v>
      </c>
      <c r="K53" s="39">
        <v>-0.0048</v>
      </c>
      <c r="L53" s="39">
        <v>0.1104</v>
      </c>
      <c r="M53" s="39">
        <v>1.054188844</v>
      </c>
      <c r="N53" s="39">
        <v>0.995172733</v>
      </c>
      <c r="O53" s="39">
        <v>1.116704751</v>
      </c>
      <c r="P53" s="39">
        <v>8686</v>
      </c>
      <c r="Q53" s="39">
        <v>11512</v>
      </c>
      <c r="R53" s="39">
        <v>0.73719922</v>
      </c>
      <c r="S53" s="39">
        <v>0.69605314</v>
      </c>
      <c r="T53" s="39">
        <v>0.780777586</v>
      </c>
      <c r="U53" s="39">
        <v>0.005024193</v>
      </c>
      <c r="V53" s="39">
        <v>0.754517026</v>
      </c>
      <c r="W53" s="39">
        <v>0.004011159</v>
      </c>
      <c r="X53" s="39">
        <v>0.0822</v>
      </c>
      <c r="Y53" s="39">
        <v>0.0248</v>
      </c>
      <c r="Z53" s="39">
        <v>0.1396</v>
      </c>
      <c r="AA53" s="39">
        <v>1.085681594</v>
      </c>
      <c r="AB53" s="39">
        <v>1.025085298</v>
      </c>
      <c r="AC53" s="39">
        <v>1.149859943</v>
      </c>
      <c r="AD53" s="39">
        <v>0.467471084</v>
      </c>
      <c r="AE53" s="39">
        <v>-0.0232</v>
      </c>
      <c r="AF53" s="39">
        <v>-0.0859</v>
      </c>
      <c r="AG53" s="39">
        <v>0.0394</v>
      </c>
      <c r="AH53" s="39" t="s">
        <v>221</v>
      </c>
      <c r="AI53" s="39" t="s">
        <v>221</v>
      </c>
      <c r="AJ53" s="39" t="s">
        <v>221</v>
      </c>
      <c r="AK53" s="39" t="s">
        <v>221</v>
      </c>
      <c r="AL53" s="39" t="s">
        <v>221</v>
      </c>
    </row>
    <row r="54" spans="1:38" ht="12.75">
      <c r="A54" s="39" t="s">
        <v>58</v>
      </c>
      <c r="B54" s="39">
        <v>4148</v>
      </c>
      <c r="C54" s="39">
        <v>5903</v>
      </c>
      <c r="D54" s="39">
        <v>0.70700116</v>
      </c>
      <c r="E54" s="39">
        <v>0.664149711</v>
      </c>
      <c r="F54" s="39">
        <v>0.752617418</v>
      </c>
      <c r="G54" s="39">
        <v>0.284134425</v>
      </c>
      <c r="H54" s="39">
        <v>0.702693546</v>
      </c>
      <c r="I54" s="39">
        <v>0.005949066</v>
      </c>
      <c r="J54" s="39">
        <v>0.0342</v>
      </c>
      <c r="K54" s="39">
        <v>-0.0284</v>
      </c>
      <c r="L54" s="39">
        <v>0.0967</v>
      </c>
      <c r="M54" s="39">
        <v>1.034758847</v>
      </c>
      <c r="N54" s="39">
        <v>0.972041954</v>
      </c>
      <c r="O54" s="39">
        <v>1.101522282</v>
      </c>
      <c r="P54" s="39">
        <v>5169</v>
      </c>
      <c r="Q54" s="39">
        <v>7145</v>
      </c>
      <c r="R54" s="39">
        <v>0.711563708</v>
      </c>
      <c r="S54" s="39">
        <v>0.669813216</v>
      </c>
      <c r="T54" s="39">
        <v>0.755916574</v>
      </c>
      <c r="U54" s="39">
        <v>0.129148762</v>
      </c>
      <c r="V54" s="39">
        <v>0.723442967</v>
      </c>
      <c r="W54" s="39">
        <v>0.005291678</v>
      </c>
      <c r="X54" s="39">
        <v>0.0468</v>
      </c>
      <c r="Y54" s="39">
        <v>-0.0137</v>
      </c>
      <c r="Z54" s="39">
        <v>0.1073</v>
      </c>
      <c r="AA54" s="39">
        <v>1.047927887</v>
      </c>
      <c r="AB54" s="39">
        <v>0.986441466</v>
      </c>
      <c r="AC54" s="39">
        <v>1.113246852</v>
      </c>
      <c r="AD54" s="39">
        <v>0.856622398</v>
      </c>
      <c r="AE54" s="39">
        <v>-0.0064</v>
      </c>
      <c r="AF54" s="39">
        <v>-0.0762</v>
      </c>
      <c r="AG54" s="39">
        <v>0.0633</v>
      </c>
      <c r="AH54" s="39" t="s">
        <v>221</v>
      </c>
      <c r="AI54" s="39" t="s">
        <v>221</v>
      </c>
      <c r="AJ54" s="39" t="s">
        <v>221</v>
      </c>
      <c r="AK54" s="39" t="s">
        <v>221</v>
      </c>
      <c r="AL54" s="39" t="s">
        <v>221</v>
      </c>
    </row>
    <row r="55" spans="1:38" ht="10.5" customHeight="1">
      <c r="A55" s="39" t="s">
        <v>63</v>
      </c>
      <c r="B55" s="39">
        <v>3685</v>
      </c>
      <c r="C55" s="39">
        <v>5324</v>
      </c>
      <c r="D55" s="39">
        <v>0.703775704</v>
      </c>
      <c r="E55" s="39">
        <v>0.660303891</v>
      </c>
      <c r="F55" s="39">
        <v>0.750109531</v>
      </c>
      <c r="G55" s="39">
        <v>0.362942271</v>
      </c>
      <c r="H55" s="39">
        <v>0.69214876</v>
      </c>
      <c r="I55" s="39">
        <v>0.00632632</v>
      </c>
      <c r="J55" s="39">
        <v>0.0296</v>
      </c>
      <c r="K55" s="39">
        <v>-0.0342</v>
      </c>
      <c r="L55" s="39">
        <v>0.0934</v>
      </c>
      <c r="M55" s="39">
        <v>1.030038106</v>
      </c>
      <c r="N55" s="39">
        <v>0.966413255</v>
      </c>
      <c r="O55" s="39">
        <v>1.097851768</v>
      </c>
      <c r="P55" s="39">
        <v>4284</v>
      </c>
      <c r="Q55" s="39">
        <v>5857</v>
      </c>
      <c r="R55" s="39">
        <v>0.730802819</v>
      </c>
      <c r="S55" s="39">
        <v>0.686654738</v>
      </c>
      <c r="T55" s="39">
        <v>0.777789375</v>
      </c>
      <c r="U55" s="39">
        <v>0.020796188</v>
      </c>
      <c r="V55" s="39">
        <v>0.731432474</v>
      </c>
      <c r="W55" s="39">
        <v>0.005791303</v>
      </c>
      <c r="X55" s="39">
        <v>0.0735</v>
      </c>
      <c r="Y55" s="39">
        <v>0.0112</v>
      </c>
      <c r="Z55" s="39">
        <v>0.1358</v>
      </c>
      <c r="AA55" s="39">
        <v>1.076261541</v>
      </c>
      <c r="AB55" s="39">
        <v>1.011244166</v>
      </c>
      <c r="AC55" s="39">
        <v>1.145459172</v>
      </c>
      <c r="AD55" s="39">
        <v>0.308009847</v>
      </c>
      <c r="AE55" s="39">
        <v>-0.0377</v>
      </c>
      <c r="AF55" s="39">
        <v>-0.1101</v>
      </c>
      <c r="AG55" s="39">
        <v>0.0348</v>
      </c>
      <c r="AH55" s="39" t="s">
        <v>221</v>
      </c>
      <c r="AI55" s="39" t="s">
        <v>221</v>
      </c>
      <c r="AJ55" s="39" t="s">
        <v>221</v>
      </c>
      <c r="AK55" s="39" t="s">
        <v>221</v>
      </c>
      <c r="AL55" s="39" t="s">
        <v>221</v>
      </c>
    </row>
    <row r="56" spans="1:38" ht="12.75">
      <c r="A56" s="39" t="s">
        <v>62</v>
      </c>
      <c r="B56" s="39">
        <v>4386</v>
      </c>
      <c r="C56" s="39">
        <v>5907</v>
      </c>
      <c r="D56" s="39">
        <v>0.734503852</v>
      </c>
      <c r="E56" s="39">
        <v>0.690596032</v>
      </c>
      <c r="F56" s="39">
        <v>0.781203313</v>
      </c>
      <c r="G56" s="39">
        <v>0.021453414</v>
      </c>
      <c r="H56" s="39">
        <v>0.742508888</v>
      </c>
      <c r="I56" s="39">
        <v>0.005689164</v>
      </c>
      <c r="J56" s="39">
        <v>0.0723</v>
      </c>
      <c r="K56" s="39">
        <v>0.0107</v>
      </c>
      <c r="L56" s="39">
        <v>0.134</v>
      </c>
      <c r="M56" s="39">
        <v>1.075011473</v>
      </c>
      <c r="N56" s="39">
        <v>1.010748488</v>
      </c>
      <c r="O56" s="39">
        <v>1.143360272</v>
      </c>
      <c r="P56" s="39">
        <v>4606</v>
      </c>
      <c r="Q56" s="39">
        <v>6501</v>
      </c>
      <c r="R56" s="39">
        <v>0.71418637</v>
      </c>
      <c r="S56" s="39">
        <v>0.671743511</v>
      </c>
      <c r="T56" s="39">
        <v>0.759310902</v>
      </c>
      <c r="U56" s="39">
        <v>0.106242922</v>
      </c>
      <c r="V56" s="39">
        <v>0.708506384</v>
      </c>
      <c r="W56" s="39">
        <v>0.005636329</v>
      </c>
      <c r="X56" s="39">
        <v>0.0505</v>
      </c>
      <c r="Y56" s="39">
        <v>-0.0108</v>
      </c>
      <c r="Z56" s="39">
        <v>0.1118</v>
      </c>
      <c r="AA56" s="39">
        <v>1.051790311</v>
      </c>
      <c r="AB56" s="39">
        <v>0.989284234</v>
      </c>
      <c r="AC56" s="39">
        <v>1.118245717</v>
      </c>
      <c r="AD56" s="39">
        <v>0.430198378</v>
      </c>
      <c r="AE56" s="39">
        <v>0.0281</v>
      </c>
      <c r="AF56" s="39">
        <v>-0.0416</v>
      </c>
      <c r="AG56" s="39">
        <v>0.0977</v>
      </c>
      <c r="AH56" s="39" t="s">
        <v>221</v>
      </c>
      <c r="AI56" s="39" t="s">
        <v>221</v>
      </c>
      <c r="AJ56" s="39" t="s">
        <v>221</v>
      </c>
      <c r="AK56" s="39" t="s">
        <v>221</v>
      </c>
      <c r="AL56" s="39" t="s">
        <v>221</v>
      </c>
    </row>
    <row r="57" spans="1:38" ht="12.75">
      <c r="A57" s="39" t="s">
        <v>60</v>
      </c>
      <c r="B57" s="39">
        <v>6806</v>
      </c>
      <c r="C57" s="39">
        <v>9296</v>
      </c>
      <c r="D57" s="39">
        <v>0.724084412</v>
      </c>
      <c r="E57" s="39">
        <v>0.68293721</v>
      </c>
      <c r="F57" s="39">
        <v>0.767710748</v>
      </c>
      <c r="G57" s="39">
        <v>0.051832691</v>
      </c>
      <c r="H57" s="39">
        <v>0.732142857</v>
      </c>
      <c r="I57" s="39">
        <v>0.004593053</v>
      </c>
      <c r="J57" s="39">
        <v>0.058</v>
      </c>
      <c r="K57" s="39">
        <v>-0.0005</v>
      </c>
      <c r="L57" s="39">
        <v>0.1165</v>
      </c>
      <c r="M57" s="39">
        <v>1.0597617</v>
      </c>
      <c r="N57" s="39">
        <v>0.999539123</v>
      </c>
      <c r="O57" s="39">
        <v>1.123612709</v>
      </c>
      <c r="P57" s="39">
        <v>7043</v>
      </c>
      <c r="Q57" s="39">
        <v>9305</v>
      </c>
      <c r="R57" s="39">
        <v>0.751320533</v>
      </c>
      <c r="S57" s="39">
        <v>0.708646272</v>
      </c>
      <c r="T57" s="39">
        <v>0.796564612</v>
      </c>
      <c r="U57" s="39">
        <v>0.000695437</v>
      </c>
      <c r="V57" s="39">
        <v>0.75690489</v>
      </c>
      <c r="W57" s="39">
        <v>0.004446831</v>
      </c>
      <c r="X57" s="39">
        <v>0.1012</v>
      </c>
      <c r="Y57" s="39">
        <v>0.0427</v>
      </c>
      <c r="Z57" s="39">
        <v>0.1597</v>
      </c>
      <c r="AA57" s="39">
        <v>1.10647821</v>
      </c>
      <c r="AB57" s="39">
        <v>1.043631346</v>
      </c>
      <c r="AC57" s="39">
        <v>1.173109675</v>
      </c>
      <c r="AD57" s="39">
        <v>0.261207237</v>
      </c>
      <c r="AE57" s="39">
        <v>-0.0369</v>
      </c>
      <c r="AF57" s="39">
        <v>-0.1013</v>
      </c>
      <c r="AG57" s="39">
        <v>0.0275</v>
      </c>
      <c r="AH57" s="39" t="s">
        <v>221</v>
      </c>
      <c r="AI57" s="39">
        <v>2</v>
      </c>
      <c r="AJ57" s="39" t="s">
        <v>221</v>
      </c>
      <c r="AK57" s="39" t="s">
        <v>221</v>
      </c>
      <c r="AL57" s="39" t="s">
        <v>221</v>
      </c>
    </row>
    <row r="58" spans="1:38" ht="12.75">
      <c r="A58" s="39" t="s">
        <v>38</v>
      </c>
      <c r="B58" s="39">
        <v>12339</v>
      </c>
      <c r="C58" s="39">
        <v>18891</v>
      </c>
      <c r="D58" s="39">
        <v>0.66748092</v>
      </c>
      <c r="E58" s="39">
        <v>0.630752815</v>
      </c>
      <c r="F58" s="39">
        <v>0.706347665</v>
      </c>
      <c r="G58" s="39">
        <v>0.418673092</v>
      </c>
      <c r="H58" s="39">
        <v>0.653168175</v>
      </c>
      <c r="I58" s="39">
        <v>0.003462936</v>
      </c>
      <c r="J58" s="39">
        <v>-0.0234</v>
      </c>
      <c r="K58" s="39">
        <v>-0.0799</v>
      </c>
      <c r="L58" s="39">
        <v>0.0332</v>
      </c>
      <c r="M58" s="39">
        <v>0.976917473</v>
      </c>
      <c r="N58" s="39">
        <v>0.923162637</v>
      </c>
      <c r="O58" s="39">
        <v>1.033802399</v>
      </c>
      <c r="P58" s="39">
        <v>13065</v>
      </c>
      <c r="Q58" s="39">
        <v>19554</v>
      </c>
      <c r="R58" s="39">
        <v>0.669264117</v>
      </c>
      <c r="S58" s="39">
        <v>0.632601599</v>
      </c>
      <c r="T58" s="39">
        <v>0.708051417</v>
      </c>
      <c r="U58" s="39">
        <v>0.61464671</v>
      </c>
      <c r="V58" s="39">
        <v>0.668149739</v>
      </c>
      <c r="W58" s="39">
        <v>0.003367365</v>
      </c>
      <c r="X58" s="39">
        <v>-0.0145</v>
      </c>
      <c r="Y58" s="39">
        <v>-0.0708</v>
      </c>
      <c r="Z58" s="39">
        <v>0.0419</v>
      </c>
      <c r="AA58" s="39">
        <v>0.985632803</v>
      </c>
      <c r="AB58" s="39">
        <v>0.9316395</v>
      </c>
      <c r="AC58" s="39">
        <v>1.042755296</v>
      </c>
      <c r="AD58" s="39">
        <v>0.931340402</v>
      </c>
      <c r="AE58" s="39">
        <v>-0.0027</v>
      </c>
      <c r="AF58" s="39">
        <v>-0.0634</v>
      </c>
      <c r="AG58" s="39">
        <v>0.058</v>
      </c>
      <c r="AH58" s="39" t="s">
        <v>221</v>
      </c>
      <c r="AI58" s="39" t="s">
        <v>221</v>
      </c>
      <c r="AJ58" s="39" t="s">
        <v>221</v>
      </c>
      <c r="AK58" s="39" t="s">
        <v>221</v>
      </c>
      <c r="AL58" s="39" t="s">
        <v>221</v>
      </c>
    </row>
    <row r="59" spans="1:38" ht="12.75">
      <c r="A59" s="39" t="s">
        <v>35</v>
      </c>
      <c r="B59" s="39">
        <v>12186</v>
      </c>
      <c r="C59" s="39">
        <v>17758</v>
      </c>
      <c r="D59" s="39">
        <v>0.678272043</v>
      </c>
      <c r="E59" s="39">
        <v>0.641162256</v>
      </c>
      <c r="F59" s="39">
        <v>0.717529704</v>
      </c>
      <c r="G59" s="39">
        <v>0.798857279</v>
      </c>
      <c r="H59" s="39">
        <v>0.686225926</v>
      </c>
      <c r="I59" s="39">
        <v>0.003482131</v>
      </c>
      <c r="J59" s="39">
        <v>-0.0073</v>
      </c>
      <c r="K59" s="39">
        <v>-0.0636</v>
      </c>
      <c r="L59" s="39">
        <v>0.049</v>
      </c>
      <c r="M59" s="39">
        <v>0.992711238</v>
      </c>
      <c r="N59" s="39">
        <v>0.938397777</v>
      </c>
      <c r="O59" s="39">
        <v>1.050168304</v>
      </c>
      <c r="P59" s="39">
        <v>12534</v>
      </c>
      <c r="Q59" s="39">
        <v>18129</v>
      </c>
      <c r="R59" s="39">
        <v>0.679342942</v>
      </c>
      <c r="S59" s="39">
        <v>0.642199208</v>
      </c>
      <c r="T59" s="39">
        <v>0.718635008</v>
      </c>
      <c r="U59" s="39">
        <v>0.986764976</v>
      </c>
      <c r="V59" s="39">
        <v>0.691378454</v>
      </c>
      <c r="W59" s="39">
        <v>0.003430711</v>
      </c>
      <c r="X59" s="39">
        <v>0.0005</v>
      </c>
      <c r="Y59" s="39">
        <v>-0.0558</v>
      </c>
      <c r="Z59" s="39">
        <v>0.0567</v>
      </c>
      <c r="AA59" s="39">
        <v>1.000476002</v>
      </c>
      <c r="AB59" s="39">
        <v>0.945774006</v>
      </c>
      <c r="AC59" s="39">
        <v>1.05834187</v>
      </c>
      <c r="AD59" s="39">
        <v>0.959093113</v>
      </c>
      <c r="AE59" s="39">
        <v>-0.0016</v>
      </c>
      <c r="AF59" s="39">
        <v>-0.0619</v>
      </c>
      <c r="AG59" s="39">
        <v>0.0587</v>
      </c>
      <c r="AH59" s="39" t="s">
        <v>221</v>
      </c>
      <c r="AI59" s="39" t="s">
        <v>221</v>
      </c>
      <c r="AJ59" s="39" t="s">
        <v>221</v>
      </c>
      <c r="AK59" s="39" t="s">
        <v>221</v>
      </c>
      <c r="AL59" s="39" t="s">
        <v>221</v>
      </c>
    </row>
    <row r="60" spans="1:38" ht="12.75">
      <c r="A60" s="39" t="s">
        <v>37</v>
      </c>
      <c r="B60" s="39">
        <v>20463</v>
      </c>
      <c r="C60" s="39">
        <v>28793</v>
      </c>
      <c r="D60" s="39">
        <v>0.720537278</v>
      </c>
      <c r="E60" s="39">
        <v>0.681802479</v>
      </c>
      <c r="F60" s="39">
        <v>0.761472691</v>
      </c>
      <c r="G60" s="39">
        <v>0.059479919</v>
      </c>
      <c r="H60" s="39">
        <v>0.710693571</v>
      </c>
      <c r="I60" s="39">
        <v>0.002672248</v>
      </c>
      <c r="J60" s="39">
        <v>0.0531</v>
      </c>
      <c r="K60" s="39">
        <v>-0.0021</v>
      </c>
      <c r="L60" s="39">
        <v>0.1084</v>
      </c>
      <c r="M60" s="39">
        <v>1.054570155</v>
      </c>
      <c r="N60" s="39">
        <v>0.997878344</v>
      </c>
      <c r="O60" s="39">
        <v>1.11448276</v>
      </c>
      <c r="P60" s="39">
        <v>21149</v>
      </c>
      <c r="Q60" s="39">
        <v>29642</v>
      </c>
      <c r="R60" s="39">
        <v>0.711284762</v>
      </c>
      <c r="S60" s="39">
        <v>0.673127124</v>
      </c>
      <c r="T60" s="39">
        <v>0.751605446</v>
      </c>
      <c r="U60" s="39">
        <v>0.098913282</v>
      </c>
      <c r="V60" s="39">
        <v>0.713480872</v>
      </c>
      <c r="W60" s="39">
        <v>0.002626118</v>
      </c>
      <c r="X60" s="39">
        <v>0.0464</v>
      </c>
      <c r="Y60" s="39">
        <v>-0.0087</v>
      </c>
      <c r="Z60" s="39">
        <v>0.1016</v>
      </c>
      <c r="AA60" s="39">
        <v>1.047517079</v>
      </c>
      <c r="AB60" s="39">
        <v>0.991321897</v>
      </c>
      <c r="AC60" s="39">
        <v>1.106897805</v>
      </c>
      <c r="AD60" s="39">
        <v>0.664011777</v>
      </c>
      <c r="AE60" s="39">
        <v>0.0129</v>
      </c>
      <c r="AF60" s="39">
        <v>-0.0454</v>
      </c>
      <c r="AG60" s="39">
        <v>0.0712</v>
      </c>
      <c r="AH60" s="39" t="s">
        <v>221</v>
      </c>
      <c r="AI60" s="39" t="s">
        <v>221</v>
      </c>
      <c r="AJ60" s="39" t="s">
        <v>221</v>
      </c>
      <c r="AK60" s="39" t="s">
        <v>221</v>
      </c>
      <c r="AL60" s="39" t="s">
        <v>221</v>
      </c>
    </row>
    <row r="61" spans="1:38" ht="12.75">
      <c r="A61" s="39" t="s">
        <v>36</v>
      </c>
      <c r="B61" s="39">
        <v>6994</v>
      </c>
      <c r="C61" s="39">
        <v>9502</v>
      </c>
      <c r="D61" s="39">
        <v>0.747464412</v>
      </c>
      <c r="E61" s="39">
        <v>0.704799457</v>
      </c>
      <c r="F61" s="39">
        <v>0.792712085</v>
      </c>
      <c r="G61" s="39">
        <v>0.00274091</v>
      </c>
      <c r="H61" s="39">
        <v>0.736055567</v>
      </c>
      <c r="I61" s="39">
        <v>0.004521724</v>
      </c>
      <c r="J61" s="39">
        <v>0.0898</v>
      </c>
      <c r="K61" s="39">
        <v>0.031</v>
      </c>
      <c r="L61" s="39">
        <v>0.1486</v>
      </c>
      <c r="M61" s="39">
        <v>1.093980402</v>
      </c>
      <c r="N61" s="39">
        <v>1.03153646</v>
      </c>
      <c r="O61" s="39">
        <v>1.16020438</v>
      </c>
      <c r="P61" s="39">
        <v>6746</v>
      </c>
      <c r="Q61" s="39">
        <v>9491</v>
      </c>
      <c r="R61" s="39">
        <v>0.718187746</v>
      </c>
      <c r="S61" s="39">
        <v>0.677089564</v>
      </c>
      <c r="T61" s="39">
        <v>0.761780517</v>
      </c>
      <c r="U61" s="39">
        <v>0.062141663</v>
      </c>
      <c r="V61" s="39">
        <v>0.710778632</v>
      </c>
      <c r="W61" s="39">
        <v>0.004654</v>
      </c>
      <c r="X61" s="39">
        <v>0.0561</v>
      </c>
      <c r="Y61" s="39">
        <v>-0.0028</v>
      </c>
      <c r="Z61" s="39">
        <v>0.115</v>
      </c>
      <c r="AA61" s="39">
        <v>1.057683182</v>
      </c>
      <c r="AB61" s="39">
        <v>0.997157427</v>
      </c>
      <c r="AC61" s="39">
        <v>1.121882747</v>
      </c>
      <c r="AD61" s="39">
        <v>0.228665452</v>
      </c>
      <c r="AE61" s="39">
        <v>0.04</v>
      </c>
      <c r="AF61" s="39">
        <v>-0.0251</v>
      </c>
      <c r="AG61" s="39">
        <v>0.105</v>
      </c>
      <c r="AH61" s="39">
        <v>1</v>
      </c>
      <c r="AI61" s="39" t="s">
        <v>221</v>
      </c>
      <c r="AJ61" s="39" t="s">
        <v>221</v>
      </c>
      <c r="AK61" s="39" t="s">
        <v>221</v>
      </c>
      <c r="AL61" s="39" t="s">
        <v>221</v>
      </c>
    </row>
    <row r="62" spans="1:38" ht="12.75">
      <c r="A62" s="39" t="s">
        <v>27</v>
      </c>
      <c r="B62" s="39">
        <v>2217</v>
      </c>
      <c r="C62" s="39">
        <v>3174</v>
      </c>
      <c r="D62" s="39">
        <v>0.692484027</v>
      </c>
      <c r="E62" s="39">
        <v>0.646640616</v>
      </c>
      <c r="F62" s="39">
        <v>0.741577494</v>
      </c>
      <c r="G62" s="39">
        <v>0.700942585</v>
      </c>
      <c r="H62" s="39">
        <v>0.698487713</v>
      </c>
      <c r="I62" s="39">
        <v>0.0081457</v>
      </c>
      <c r="J62" s="39">
        <v>0.0134</v>
      </c>
      <c r="K62" s="39">
        <v>-0.0551</v>
      </c>
      <c r="L62" s="39">
        <v>0.0819</v>
      </c>
      <c r="M62" s="39">
        <v>1.013511737</v>
      </c>
      <c r="N62" s="39">
        <v>0.946415842</v>
      </c>
      <c r="O62" s="39">
        <v>1.085364376</v>
      </c>
      <c r="P62" s="39">
        <v>2165</v>
      </c>
      <c r="Q62" s="39">
        <v>2977</v>
      </c>
      <c r="R62" s="39">
        <v>0.709178413</v>
      </c>
      <c r="S62" s="39">
        <v>0.661889467</v>
      </c>
      <c r="T62" s="39">
        <v>0.759845936</v>
      </c>
      <c r="U62" s="39">
        <v>0.217108418</v>
      </c>
      <c r="V62" s="39">
        <v>0.72724219</v>
      </c>
      <c r="W62" s="39">
        <v>0.008162792</v>
      </c>
      <c r="X62" s="39">
        <v>0.0435</v>
      </c>
      <c r="Y62" s="39">
        <v>-0.0256</v>
      </c>
      <c r="Z62" s="39">
        <v>0.1125</v>
      </c>
      <c r="AA62" s="39">
        <v>1.044415036</v>
      </c>
      <c r="AB62" s="39">
        <v>0.974772073</v>
      </c>
      <c r="AC62" s="39">
        <v>1.119033668</v>
      </c>
      <c r="AD62" s="39">
        <v>0.570035065</v>
      </c>
      <c r="AE62" s="39">
        <v>-0.0238</v>
      </c>
      <c r="AF62" s="39">
        <v>-0.106</v>
      </c>
      <c r="AG62" s="39">
        <v>0.0584</v>
      </c>
      <c r="AH62" s="39" t="s">
        <v>221</v>
      </c>
      <c r="AI62" s="39" t="s">
        <v>221</v>
      </c>
      <c r="AJ62" s="39" t="s">
        <v>221</v>
      </c>
      <c r="AK62" s="39" t="s">
        <v>221</v>
      </c>
      <c r="AL62" s="39" t="s">
        <v>221</v>
      </c>
    </row>
    <row r="63" spans="1:38" ht="12.75">
      <c r="A63" s="39" t="s">
        <v>28</v>
      </c>
      <c r="B63" s="39">
        <v>7721</v>
      </c>
      <c r="C63" s="39">
        <v>12025</v>
      </c>
      <c r="D63" s="39">
        <v>0.662314702</v>
      </c>
      <c r="E63" s="39">
        <v>0.624235692</v>
      </c>
      <c r="F63" s="39">
        <v>0.70271657</v>
      </c>
      <c r="G63" s="39">
        <v>0.302923443</v>
      </c>
      <c r="H63" s="39">
        <v>0.642079002</v>
      </c>
      <c r="I63" s="39">
        <v>0.004371649</v>
      </c>
      <c r="J63" s="39">
        <v>-0.0311</v>
      </c>
      <c r="K63" s="39">
        <v>-0.0903</v>
      </c>
      <c r="L63" s="39">
        <v>0.0281</v>
      </c>
      <c r="M63" s="39">
        <v>0.969356256</v>
      </c>
      <c r="N63" s="39">
        <v>0.91362425</v>
      </c>
      <c r="O63" s="39">
        <v>1.02848797</v>
      </c>
      <c r="P63" s="39">
        <v>7956</v>
      </c>
      <c r="Q63" s="39">
        <v>12113</v>
      </c>
      <c r="R63" s="39">
        <v>0.660609153</v>
      </c>
      <c r="S63" s="39">
        <v>0.622806513</v>
      </c>
      <c r="T63" s="39">
        <v>0.700706311</v>
      </c>
      <c r="U63" s="39">
        <v>0.360571286</v>
      </c>
      <c r="V63" s="39">
        <v>0.656814992</v>
      </c>
      <c r="W63" s="39">
        <v>0.004313798</v>
      </c>
      <c r="X63" s="39">
        <v>-0.0275</v>
      </c>
      <c r="Y63" s="39">
        <v>-0.0864</v>
      </c>
      <c r="Z63" s="39">
        <v>0.0314</v>
      </c>
      <c r="AA63" s="39">
        <v>0.97288654</v>
      </c>
      <c r="AB63" s="39">
        <v>0.917214165</v>
      </c>
      <c r="AC63" s="39">
        <v>1.031938075</v>
      </c>
      <c r="AD63" s="39">
        <v>0.938437923</v>
      </c>
      <c r="AE63" s="39">
        <v>0.0026</v>
      </c>
      <c r="AF63" s="39">
        <v>-0.0629</v>
      </c>
      <c r="AG63" s="39">
        <v>0.068</v>
      </c>
      <c r="AH63" s="39" t="s">
        <v>221</v>
      </c>
      <c r="AI63" s="39" t="s">
        <v>221</v>
      </c>
      <c r="AJ63" s="39" t="s">
        <v>221</v>
      </c>
      <c r="AK63" s="39" t="s">
        <v>221</v>
      </c>
      <c r="AL63" s="39" t="s">
        <v>221</v>
      </c>
    </row>
    <row r="64" spans="1:38" ht="12.75">
      <c r="A64" s="39" t="s">
        <v>30</v>
      </c>
      <c r="B64" s="39">
        <v>3925</v>
      </c>
      <c r="C64" s="39">
        <v>5536</v>
      </c>
      <c r="D64" s="39">
        <v>0.6868413</v>
      </c>
      <c r="E64" s="39">
        <v>0.644777221</v>
      </c>
      <c r="F64" s="39">
        <v>0.731649563</v>
      </c>
      <c r="G64" s="39">
        <v>0.870921972</v>
      </c>
      <c r="H64" s="39">
        <v>0.708995665</v>
      </c>
      <c r="I64" s="39">
        <v>0.006104829</v>
      </c>
      <c r="J64" s="39">
        <v>0.0052</v>
      </c>
      <c r="K64" s="39">
        <v>-0.058</v>
      </c>
      <c r="L64" s="39">
        <v>0.0684</v>
      </c>
      <c r="M64" s="39">
        <v>1.005253106</v>
      </c>
      <c r="N64" s="39">
        <v>0.943688599</v>
      </c>
      <c r="O64" s="39">
        <v>1.070833968</v>
      </c>
      <c r="P64" s="39">
        <v>4315</v>
      </c>
      <c r="Q64" s="39">
        <v>5683</v>
      </c>
      <c r="R64" s="39">
        <v>0.72123706</v>
      </c>
      <c r="S64" s="39">
        <v>0.677424849</v>
      </c>
      <c r="T64" s="39">
        <v>0.76788281</v>
      </c>
      <c r="U64" s="39">
        <v>0.059238432</v>
      </c>
      <c r="V64" s="39">
        <v>0.759282069</v>
      </c>
      <c r="W64" s="39">
        <v>0.005671096</v>
      </c>
      <c r="X64" s="39">
        <v>0.0603</v>
      </c>
      <c r="Y64" s="39">
        <v>-0.0024</v>
      </c>
      <c r="Z64" s="39">
        <v>0.123</v>
      </c>
      <c r="AA64" s="39">
        <v>1.06217394</v>
      </c>
      <c r="AB64" s="39">
        <v>0.997651204</v>
      </c>
      <c r="AC64" s="39">
        <v>1.130869662</v>
      </c>
      <c r="AD64" s="39">
        <v>0.185178435</v>
      </c>
      <c r="AE64" s="39">
        <v>-0.0489</v>
      </c>
      <c r="AF64" s="39">
        <v>-0.1211</v>
      </c>
      <c r="AG64" s="39">
        <v>0.0234</v>
      </c>
      <c r="AH64" s="39" t="s">
        <v>221</v>
      </c>
      <c r="AI64" s="39" t="s">
        <v>221</v>
      </c>
      <c r="AJ64" s="39" t="s">
        <v>221</v>
      </c>
      <c r="AK64" s="39" t="s">
        <v>221</v>
      </c>
      <c r="AL64" s="39" t="s">
        <v>221</v>
      </c>
    </row>
    <row r="65" spans="1:38" ht="12.75">
      <c r="A65" s="39" t="s">
        <v>26</v>
      </c>
      <c r="B65" s="39">
        <v>4917</v>
      </c>
      <c r="C65" s="39">
        <v>7050</v>
      </c>
      <c r="D65" s="39">
        <v>0.69211771</v>
      </c>
      <c r="E65" s="39">
        <v>0.651338612</v>
      </c>
      <c r="F65" s="39">
        <v>0.73544991</v>
      </c>
      <c r="G65" s="39">
        <v>0.677338383</v>
      </c>
      <c r="H65" s="39">
        <v>0.697446809</v>
      </c>
      <c r="I65" s="39">
        <v>0.005470939</v>
      </c>
      <c r="J65" s="39">
        <v>0.0129</v>
      </c>
      <c r="K65" s="39">
        <v>-0.0478</v>
      </c>
      <c r="L65" s="39">
        <v>0.0736</v>
      </c>
      <c r="M65" s="39">
        <v>1.012975598</v>
      </c>
      <c r="N65" s="39">
        <v>0.953291776</v>
      </c>
      <c r="O65" s="39">
        <v>1.076396114</v>
      </c>
      <c r="P65" s="39">
        <v>5330</v>
      </c>
      <c r="Q65" s="39">
        <v>7403</v>
      </c>
      <c r="R65" s="39">
        <v>0.703852214</v>
      </c>
      <c r="S65" s="39">
        <v>0.662688414</v>
      </c>
      <c r="T65" s="39">
        <v>0.74757296</v>
      </c>
      <c r="U65" s="39">
        <v>0.242735324</v>
      </c>
      <c r="V65" s="39">
        <v>0.719978387</v>
      </c>
      <c r="W65" s="39">
        <v>0.005218571</v>
      </c>
      <c r="X65" s="39">
        <v>0.0359</v>
      </c>
      <c r="Y65" s="39">
        <v>-0.0243</v>
      </c>
      <c r="Z65" s="39">
        <v>0.0962</v>
      </c>
      <c r="AA65" s="39">
        <v>1.036571083</v>
      </c>
      <c r="AB65" s="39">
        <v>0.97594869</v>
      </c>
      <c r="AC65" s="39">
        <v>1.100959118</v>
      </c>
      <c r="AD65" s="39">
        <v>0.628000316</v>
      </c>
      <c r="AE65" s="39">
        <v>-0.0168</v>
      </c>
      <c r="AF65" s="39">
        <v>-0.0848</v>
      </c>
      <c r="AG65" s="39">
        <v>0.0512</v>
      </c>
      <c r="AH65" s="39" t="s">
        <v>221</v>
      </c>
      <c r="AI65" s="39" t="s">
        <v>221</v>
      </c>
      <c r="AJ65" s="39" t="s">
        <v>221</v>
      </c>
      <c r="AK65" s="39" t="s">
        <v>221</v>
      </c>
      <c r="AL65" s="39" t="s">
        <v>221</v>
      </c>
    </row>
    <row r="66" spans="1:38" ht="12.75">
      <c r="A66" s="39" t="s">
        <v>25</v>
      </c>
      <c r="B66" s="39">
        <v>5391</v>
      </c>
      <c r="C66" s="39">
        <v>8061</v>
      </c>
      <c r="D66" s="39">
        <v>0.682133665</v>
      </c>
      <c r="E66" s="39">
        <v>0.642056525</v>
      </c>
      <c r="F66" s="39">
        <v>0.724712419</v>
      </c>
      <c r="G66" s="39">
        <v>0.957707556</v>
      </c>
      <c r="H66" s="39">
        <v>0.668775586</v>
      </c>
      <c r="I66" s="39">
        <v>0.00524212</v>
      </c>
      <c r="J66" s="39">
        <v>-0.0016</v>
      </c>
      <c r="K66" s="39">
        <v>-0.0622</v>
      </c>
      <c r="L66" s="39">
        <v>0.0589</v>
      </c>
      <c r="M66" s="39">
        <v>0.998363065</v>
      </c>
      <c r="N66" s="39">
        <v>0.939706619</v>
      </c>
      <c r="O66" s="39">
        <v>1.060680844</v>
      </c>
      <c r="P66" s="39">
        <v>5490</v>
      </c>
      <c r="Q66" s="39">
        <v>8156</v>
      </c>
      <c r="R66" s="39">
        <v>0.682112237</v>
      </c>
      <c r="S66" s="39">
        <v>0.642119176</v>
      </c>
      <c r="T66" s="39">
        <v>0.724596182</v>
      </c>
      <c r="U66" s="39">
        <v>0.882813823</v>
      </c>
      <c r="V66" s="39">
        <v>0.67312408</v>
      </c>
      <c r="W66" s="39">
        <v>0.005193982</v>
      </c>
      <c r="X66" s="39">
        <v>0.0045</v>
      </c>
      <c r="Y66" s="39">
        <v>-0.0559</v>
      </c>
      <c r="Z66" s="39">
        <v>0.065</v>
      </c>
      <c r="AA66" s="39">
        <v>1.004554373</v>
      </c>
      <c r="AB66" s="39">
        <v>0.945656143</v>
      </c>
      <c r="AC66" s="39">
        <v>1.067120958</v>
      </c>
      <c r="AD66" s="39">
        <v>0.999277202</v>
      </c>
      <c r="AE66" s="39">
        <v>0</v>
      </c>
      <c r="AF66" s="39">
        <v>-0.0679</v>
      </c>
      <c r="AG66" s="39">
        <v>0.068</v>
      </c>
      <c r="AH66" s="39" t="s">
        <v>221</v>
      </c>
      <c r="AI66" s="39" t="s">
        <v>221</v>
      </c>
      <c r="AJ66" s="39" t="s">
        <v>221</v>
      </c>
      <c r="AK66" s="39" t="s">
        <v>221</v>
      </c>
      <c r="AL66" s="39" t="s">
        <v>221</v>
      </c>
    </row>
    <row r="67" spans="1:38" ht="12.75">
      <c r="A67" s="39" t="s">
        <v>29</v>
      </c>
      <c r="B67" s="39">
        <v>1171</v>
      </c>
      <c r="C67" s="39">
        <v>3523</v>
      </c>
      <c r="D67" s="39">
        <v>0.383106248</v>
      </c>
      <c r="E67" s="39">
        <v>0.352853999</v>
      </c>
      <c r="F67" s="39">
        <v>0.4159522</v>
      </c>
      <c r="G67" s="45">
        <v>3.13E-43</v>
      </c>
      <c r="H67" s="39">
        <v>0.33238717</v>
      </c>
      <c r="I67" s="39">
        <v>0.007936484</v>
      </c>
      <c r="J67" s="39">
        <v>-0.5786</v>
      </c>
      <c r="K67" s="39">
        <v>-0.6608</v>
      </c>
      <c r="L67" s="39">
        <v>-0.4963</v>
      </c>
      <c r="M67" s="39">
        <v>0.560709941</v>
      </c>
      <c r="N67" s="39">
        <v>0.516433095</v>
      </c>
      <c r="O67" s="39">
        <v>0.608782903</v>
      </c>
      <c r="P67" s="39">
        <v>1585</v>
      </c>
      <c r="Q67" s="39">
        <v>3680</v>
      </c>
      <c r="R67" s="39">
        <v>0.489921631</v>
      </c>
      <c r="S67" s="39">
        <v>0.453958695</v>
      </c>
      <c r="T67" s="39">
        <v>0.528733576</v>
      </c>
      <c r="U67" s="45">
        <v>4.81E-17</v>
      </c>
      <c r="V67" s="39">
        <v>0.430706522</v>
      </c>
      <c r="W67" s="39">
        <v>0.00816272</v>
      </c>
      <c r="X67" s="39">
        <v>-0.3264</v>
      </c>
      <c r="Y67" s="39">
        <v>-0.4026</v>
      </c>
      <c r="Z67" s="39">
        <v>-0.2502</v>
      </c>
      <c r="AA67" s="39">
        <v>0.721513103</v>
      </c>
      <c r="AB67" s="39">
        <v>0.668550083</v>
      </c>
      <c r="AC67" s="39">
        <v>0.778671892</v>
      </c>
      <c r="AD67" s="45">
        <v>1.23E-06</v>
      </c>
      <c r="AE67" s="39">
        <v>-0.2459</v>
      </c>
      <c r="AF67" s="39">
        <v>-0.3453</v>
      </c>
      <c r="AG67" s="39">
        <v>-0.1466</v>
      </c>
      <c r="AH67" s="39">
        <v>1</v>
      </c>
      <c r="AI67" s="39">
        <v>2</v>
      </c>
      <c r="AJ67" s="39" t="s">
        <v>131</v>
      </c>
      <c r="AK67" s="39" t="s">
        <v>221</v>
      </c>
      <c r="AL67" s="39" t="s">
        <v>221</v>
      </c>
    </row>
    <row r="68" spans="1:38" ht="12.75">
      <c r="A68" s="39" t="s">
        <v>45</v>
      </c>
      <c r="B68" s="39">
        <v>4109</v>
      </c>
      <c r="C68" s="39">
        <v>6009</v>
      </c>
      <c r="D68" s="39">
        <v>0.661569858</v>
      </c>
      <c r="E68" s="39">
        <v>0.621971805</v>
      </c>
      <c r="F68" s="39">
        <v>0.703688936</v>
      </c>
      <c r="G68" s="39">
        <v>0.305809058</v>
      </c>
      <c r="H68" s="39">
        <v>0.683807622</v>
      </c>
      <c r="I68" s="39">
        <v>0.005998485</v>
      </c>
      <c r="J68" s="39">
        <v>-0.0322</v>
      </c>
      <c r="K68" s="39">
        <v>-0.094</v>
      </c>
      <c r="L68" s="39">
        <v>0.0295</v>
      </c>
      <c r="M68" s="39">
        <v>0.968266111</v>
      </c>
      <c r="N68" s="39">
        <v>0.910310851</v>
      </c>
      <c r="O68" s="39">
        <v>1.029911114</v>
      </c>
      <c r="P68" s="39">
        <v>3847</v>
      </c>
      <c r="Q68" s="39">
        <v>5536</v>
      </c>
      <c r="R68" s="39">
        <v>0.659586917</v>
      </c>
      <c r="S68" s="39">
        <v>0.619796807</v>
      </c>
      <c r="T68" s="39">
        <v>0.701931499</v>
      </c>
      <c r="U68" s="39">
        <v>0.360384371</v>
      </c>
      <c r="V68" s="39">
        <v>0.694906069</v>
      </c>
      <c r="W68" s="39">
        <v>0.006188449</v>
      </c>
      <c r="X68" s="39">
        <v>-0.029</v>
      </c>
      <c r="Y68" s="39">
        <v>-0.0913</v>
      </c>
      <c r="Z68" s="39">
        <v>0.0332</v>
      </c>
      <c r="AA68" s="39">
        <v>0.971381082</v>
      </c>
      <c r="AB68" s="39">
        <v>0.912781738</v>
      </c>
      <c r="AC68" s="39">
        <v>1.033742423</v>
      </c>
      <c r="AD68" s="39">
        <v>0.933608314</v>
      </c>
      <c r="AE68" s="39">
        <v>0.003</v>
      </c>
      <c r="AF68" s="39">
        <v>-0.0676</v>
      </c>
      <c r="AG68" s="39">
        <v>0.0736</v>
      </c>
      <c r="AH68" s="39" t="s">
        <v>221</v>
      </c>
      <c r="AI68" s="39" t="s">
        <v>221</v>
      </c>
      <c r="AJ68" s="39" t="s">
        <v>221</v>
      </c>
      <c r="AK68" s="39" t="s">
        <v>221</v>
      </c>
      <c r="AL68" s="39" t="s">
        <v>221</v>
      </c>
    </row>
    <row r="69" spans="1:38" ht="12.75">
      <c r="A69" s="39" t="s">
        <v>43</v>
      </c>
      <c r="B69" s="39">
        <v>5826</v>
      </c>
      <c r="C69" s="39">
        <v>7963</v>
      </c>
      <c r="D69" s="39">
        <v>0.720345656</v>
      </c>
      <c r="E69" s="39">
        <v>0.678812824</v>
      </c>
      <c r="F69" s="39">
        <v>0.764419654</v>
      </c>
      <c r="G69" s="39">
        <v>0.081014736</v>
      </c>
      <c r="H69" s="39">
        <v>0.731633806</v>
      </c>
      <c r="I69" s="39">
        <v>0.004965608</v>
      </c>
      <c r="J69" s="39">
        <v>0.0529</v>
      </c>
      <c r="K69" s="39">
        <v>-0.0065</v>
      </c>
      <c r="L69" s="39">
        <v>0.1123</v>
      </c>
      <c r="M69" s="39">
        <v>1.054289699</v>
      </c>
      <c r="N69" s="39">
        <v>0.99350272</v>
      </c>
      <c r="O69" s="39">
        <v>1.118795901</v>
      </c>
      <c r="P69" s="39">
        <v>5576</v>
      </c>
      <c r="Q69" s="39">
        <v>7600</v>
      </c>
      <c r="R69" s="39">
        <v>0.724144369</v>
      </c>
      <c r="S69" s="39">
        <v>0.682202489</v>
      </c>
      <c r="T69" s="39">
        <v>0.76866484</v>
      </c>
      <c r="U69" s="39">
        <v>0.03455106</v>
      </c>
      <c r="V69" s="39">
        <v>0.733684211</v>
      </c>
      <c r="W69" s="39">
        <v>0.005070447</v>
      </c>
      <c r="X69" s="39">
        <v>0.0643</v>
      </c>
      <c r="Y69" s="39">
        <v>0.0047</v>
      </c>
      <c r="Z69" s="39">
        <v>0.124</v>
      </c>
      <c r="AA69" s="39">
        <v>1.066455567</v>
      </c>
      <c r="AB69" s="39">
        <v>1.004687288</v>
      </c>
      <c r="AC69" s="39">
        <v>1.132021366</v>
      </c>
      <c r="AD69" s="39">
        <v>0.876388887</v>
      </c>
      <c r="AE69" s="39">
        <v>-0.0053</v>
      </c>
      <c r="AF69" s="39">
        <v>-0.0715</v>
      </c>
      <c r="AG69" s="39">
        <v>0.061</v>
      </c>
      <c r="AH69" s="39" t="s">
        <v>221</v>
      </c>
      <c r="AI69" s="39" t="s">
        <v>221</v>
      </c>
      <c r="AJ69" s="39" t="s">
        <v>221</v>
      </c>
      <c r="AK69" s="39" t="s">
        <v>221</v>
      </c>
      <c r="AL69" s="39" t="s">
        <v>221</v>
      </c>
    </row>
    <row r="70" spans="1:38" ht="12.75">
      <c r="A70" s="39" t="s">
        <v>42</v>
      </c>
      <c r="B70" s="39">
        <v>10505</v>
      </c>
      <c r="C70" s="39">
        <v>14433</v>
      </c>
      <c r="D70" s="39">
        <v>0.695393365</v>
      </c>
      <c r="E70" s="39">
        <v>0.657156904</v>
      </c>
      <c r="F70" s="39">
        <v>0.735854602</v>
      </c>
      <c r="G70" s="39">
        <v>0.54158201</v>
      </c>
      <c r="H70" s="39">
        <v>0.727845909</v>
      </c>
      <c r="I70" s="39">
        <v>0.003704664</v>
      </c>
      <c r="J70" s="39">
        <v>0.0176</v>
      </c>
      <c r="K70" s="39">
        <v>-0.0389</v>
      </c>
      <c r="L70" s="39">
        <v>0.0742</v>
      </c>
      <c r="M70" s="39">
        <v>1.01776981</v>
      </c>
      <c r="N70" s="39">
        <v>0.961807362</v>
      </c>
      <c r="O70" s="39">
        <v>1.076988416</v>
      </c>
      <c r="P70" s="39">
        <v>10684</v>
      </c>
      <c r="Q70" s="39">
        <v>14188</v>
      </c>
      <c r="R70" s="39">
        <v>0.722879686</v>
      </c>
      <c r="S70" s="39">
        <v>0.683207569</v>
      </c>
      <c r="T70" s="39">
        <v>0.764855461</v>
      </c>
      <c r="U70" s="39">
        <v>0.029745272</v>
      </c>
      <c r="V70" s="39">
        <v>0.75303073</v>
      </c>
      <c r="W70" s="39">
        <v>0.003620489</v>
      </c>
      <c r="X70" s="39">
        <v>0.0626</v>
      </c>
      <c r="Y70" s="39">
        <v>0.0061</v>
      </c>
      <c r="Z70" s="39">
        <v>0.119</v>
      </c>
      <c r="AA70" s="39">
        <v>1.064593055</v>
      </c>
      <c r="AB70" s="39">
        <v>1.006167481</v>
      </c>
      <c r="AC70" s="39">
        <v>1.126411252</v>
      </c>
      <c r="AD70" s="39">
        <v>0.211148169</v>
      </c>
      <c r="AE70" s="39">
        <v>-0.0388</v>
      </c>
      <c r="AF70" s="39">
        <v>-0.0995</v>
      </c>
      <c r="AG70" s="39">
        <v>0.022</v>
      </c>
      <c r="AH70" s="39" t="s">
        <v>221</v>
      </c>
      <c r="AI70" s="39" t="s">
        <v>221</v>
      </c>
      <c r="AJ70" s="39" t="s">
        <v>221</v>
      </c>
      <c r="AK70" s="39" t="s">
        <v>221</v>
      </c>
      <c r="AL70" s="39" t="s">
        <v>221</v>
      </c>
    </row>
    <row r="71" spans="1:38" ht="12.75">
      <c r="A71" s="39" t="s">
        <v>44</v>
      </c>
      <c r="B71" s="39">
        <v>11669</v>
      </c>
      <c r="C71" s="39">
        <v>15534</v>
      </c>
      <c r="D71" s="39">
        <v>0.738556449</v>
      </c>
      <c r="E71" s="39">
        <v>0.698177027</v>
      </c>
      <c r="F71" s="39">
        <v>0.781271236</v>
      </c>
      <c r="G71" s="39">
        <v>0.006663021</v>
      </c>
      <c r="H71" s="39">
        <v>0.751190936</v>
      </c>
      <c r="I71" s="39">
        <v>0.003468699</v>
      </c>
      <c r="J71" s="39">
        <v>0.0778</v>
      </c>
      <c r="K71" s="39">
        <v>0.0216</v>
      </c>
      <c r="L71" s="39">
        <v>0.1341</v>
      </c>
      <c r="M71" s="39">
        <v>1.080942809</v>
      </c>
      <c r="N71" s="39">
        <v>1.021843946</v>
      </c>
      <c r="O71" s="39">
        <v>1.143459684</v>
      </c>
      <c r="P71" s="39">
        <v>11011</v>
      </c>
      <c r="Q71" s="39">
        <v>14868</v>
      </c>
      <c r="R71" s="39">
        <v>0.732565695</v>
      </c>
      <c r="S71" s="39">
        <v>0.692349875</v>
      </c>
      <c r="T71" s="39">
        <v>0.77511749</v>
      </c>
      <c r="U71" s="39">
        <v>0.008417885</v>
      </c>
      <c r="V71" s="39">
        <v>0.740583804</v>
      </c>
      <c r="W71" s="39">
        <v>0.003594673</v>
      </c>
      <c r="X71" s="39">
        <v>0.0759</v>
      </c>
      <c r="Y71" s="39">
        <v>0.0194</v>
      </c>
      <c r="Z71" s="39">
        <v>0.1324</v>
      </c>
      <c r="AA71" s="39">
        <v>1.078857749</v>
      </c>
      <c r="AB71" s="39">
        <v>1.019631458</v>
      </c>
      <c r="AC71" s="39">
        <v>1.141524256</v>
      </c>
      <c r="AD71" s="39">
        <v>0.791767564</v>
      </c>
      <c r="AE71" s="39">
        <v>0.0081</v>
      </c>
      <c r="AF71" s="39">
        <v>-0.0523</v>
      </c>
      <c r="AG71" s="39">
        <v>0.0686</v>
      </c>
      <c r="AH71" s="39" t="s">
        <v>221</v>
      </c>
      <c r="AI71" s="39" t="s">
        <v>221</v>
      </c>
      <c r="AJ71" s="39" t="s">
        <v>221</v>
      </c>
      <c r="AK71" s="39" t="s">
        <v>221</v>
      </c>
      <c r="AL71" s="39" t="s">
        <v>221</v>
      </c>
    </row>
    <row r="72" spans="1:38" ht="12.75">
      <c r="A72" s="39" t="s">
        <v>39</v>
      </c>
      <c r="B72" s="39">
        <v>5791</v>
      </c>
      <c r="C72" s="39">
        <v>8648</v>
      </c>
      <c r="D72" s="39">
        <v>0.669498249</v>
      </c>
      <c r="E72" s="39">
        <v>0.630366393</v>
      </c>
      <c r="F72" s="39">
        <v>0.711059331</v>
      </c>
      <c r="G72" s="39">
        <v>0.508119402</v>
      </c>
      <c r="H72" s="39">
        <v>0.669634598</v>
      </c>
      <c r="I72" s="39">
        <v>0.005057762</v>
      </c>
      <c r="J72" s="39">
        <v>-0.0203</v>
      </c>
      <c r="K72" s="39">
        <v>-0.0806</v>
      </c>
      <c r="L72" s="39">
        <v>0.0399</v>
      </c>
      <c r="M72" s="39">
        <v>0.979870014</v>
      </c>
      <c r="N72" s="39">
        <v>0.922597074</v>
      </c>
      <c r="O72" s="39">
        <v>1.04069834</v>
      </c>
      <c r="P72" s="39">
        <v>5338</v>
      </c>
      <c r="Q72" s="39">
        <v>7842</v>
      </c>
      <c r="R72" s="39">
        <v>0.669377087</v>
      </c>
      <c r="S72" s="39">
        <v>0.629970821</v>
      </c>
      <c r="T72" s="39">
        <v>0.711248315</v>
      </c>
      <c r="U72" s="39">
        <v>0.64406703</v>
      </c>
      <c r="V72" s="39">
        <v>0.680693701</v>
      </c>
      <c r="W72" s="39">
        <v>0.00526461</v>
      </c>
      <c r="X72" s="39">
        <v>-0.0143</v>
      </c>
      <c r="Y72" s="39">
        <v>-0.075</v>
      </c>
      <c r="Z72" s="39">
        <v>0.0464</v>
      </c>
      <c r="AA72" s="39">
        <v>0.985799175</v>
      </c>
      <c r="AB72" s="39">
        <v>0.927765123</v>
      </c>
      <c r="AC72" s="39">
        <v>1.047463404</v>
      </c>
      <c r="AD72" s="39">
        <v>0.995832281</v>
      </c>
      <c r="AE72" s="39">
        <v>0.0002</v>
      </c>
      <c r="AF72" s="39">
        <v>-0.0677</v>
      </c>
      <c r="AG72" s="39">
        <v>0.0681</v>
      </c>
      <c r="AH72" s="39" t="s">
        <v>221</v>
      </c>
      <c r="AI72" s="39" t="s">
        <v>221</v>
      </c>
      <c r="AJ72" s="39" t="s">
        <v>221</v>
      </c>
      <c r="AK72" s="39" t="s">
        <v>221</v>
      </c>
      <c r="AL72" s="39" t="s">
        <v>221</v>
      </c>
    </row>
    <row r="73" spans="1:38" ht="12.75">
      <c r="A73" s="39" t="s">
        <v>40</v>
      </c>
      <c r="B73" s="39">
        <v>7649</v>
      </c>
      <c r="C73" s="39">
        <v>11143</v>
      </c>
      <c r="D73" s="39">
        <v>0.708626408</v>
      </c>
      <c r="E73" s="39">
        <v>0.66792123</v>
      </c>
      <c r="F73" s="39">
        <v>0.751812284</v>
      </c>
      <c r="G73" s="39">
        <v>0.227007652</v>
      </c>
      <c r="H73" s="39">
        <v>0.686439917</v>
      </c>
      <c r="I73" s="39">
        <v>0.004395017</v>
      </c>
      <c r="J73" s="39">
        <v>0.0365</v>
      </c>
      <c r="K73" s="39">
        <v>-0.0227</v>
      </c>
      <c r="L73" s="39">
        <v>0.0956</v>
      </c>
      <c r="M73" s="39">
        <v>1.037137541</v>
      </c>
      <c r="N73" s="39">
        <v>0.977561906</v>
      </c>
      <c r="O73" s="39">
        <v>1.100343898</v>
      </c>
      <c r="P73" s="39">
        <v>7579</v>
      </c>
      <c r="Q73" s="39">
        <v>10785</v>
      </c>
      <c r="R73" s="39">
        <v>0.713561408</v>
      </c>
      <c r="S73" s="39">
        <v>0.672565911</v>
      </c>
      <c r="T73" s="39">
        <v>0.75705574</v>
      </c>
      <c r="U73" s="39">
        <v>0.100255498</v>
      </c>
      <c r="V73" s="39">
        <v>0.702735281</v>
      </c>
      <c r="W73" s="39">
        <v>0.004401062</v>
      </c>
      <c r="X73" s="39">
        <v>0.0496</v>
      </c>
      <c r="Y73" s="39">
        <v>-0.0096</v>
      </c>
      <c r="Z73" s="39">
        <v>0.1088</v>
      </c>
      <c r="AA73" s="39">
        <v>1.050869922</v>
      </c>
      <c r="AB73" s="39">
        <v>0.990495391</v>
      </c>
      <c r="AC73" s="39">
        <v>1.114924514</v>
      </c>
      <c r="AD73" s="39">
        <v>0.835717693</v>
      </c>
      <c r="AE73" s="39">
        <v>-0.0069</v>
      </c>
      <c r="AF73" s="39">
        <v>-0.0725</v>
      </c>
      <c r="AG73" s="39">
        <v>0.0587</v>
      </c>
      <c r="AH73" s="39" t="s">
        <v>221</v>
      </c>
      <c r="AI73" s="39" t="s">
        <v>221</v>
      </c>
      <c r="AJ73" s="39" t="s">
        <v>221</v>
      </c>
      <c r="AK73" s="39" t="s">
        <v>221</v>
      </c>
      <c r="AL73" s="39" t="s">
        <v>221</v>
      </c>
    </row>
    <row r="74" spans="1:38" ht="12.75">
      <c r="A74" s="39" t="s">
        <v>41</v>
      </c>
      <c r="B74" s="39">
        <v>2806</v>
      </c>
      <c r="C74" s="39">
        <v>5442</v>
      </c>
      <c r="D74" s="39">
        <v>0.58393068</v>
      </c>
      <c r="E74" s="39">
        <v>0.545496272</v>
      </c>
      <c r="F74" s="39">
        <v>0.625073087</v>
      </c>
      <c r="G74" s="45">
        <v>6.13E-06</v>
      </c>
      <c r="H74" s="39">
        <v>0.515619258</v>
      </c>
      <c r="I74" s="39">
        <v>0.006774523</v>
      </c>
      <c r="J74" s="39">
        <v>-0.1571</v>
      </c>
      <c r="K74" s="39">
        <v>-0.2252</v>
      </c>
      <c r="L74" s="39">
        <v>-0.089</v>
      </c>
      <c r="M74" s="39">
        <v>0.854634294</v>
      </c>
      <c r="N74" s="39">
        <v>0.798382133</v>
      </c>
      <c r="O74" s="39">
        <v>0.914849852</v>
      </c>
      <c r="P74" s="39">
        <v>3090</v>
      </c>
      <c r="Q74" s="39">
        <v>5754</v>
      </c>
      <c r="R74" s="39">
        <v>0.603164577</v>
      </c>
      <c r="S74" s="39">
        <v>0.564077401</v>
      </c>
      <c r="T74" s="39">
        <v>0.644960258</v>
      </c>
      <c r="U74" s="39">
        <v>0.000529428</v>
      </c>
      <c r="V74" s="39">
        <v>0.537017727</v>
      </c>
      <c r="W74" s="39">
        <v>0.006573423</v>
      </c>
      <c r="X74" s="39">
        <v>-0.1185</v>
      </c>
      <c r="Y74" s="39">
        <v>-0.1855</v>
      </c>
      <c r="Z74" s="39">
        <v>-0.0515</v>
      </c>
      <c r="AA74" s="39">
        <v>0.888287265</v>
      </c>
      <c r="AB74" s="39">
        <v>0.830723141</v>
      </c>
      <c r="AC74" s="39">
        <v>0.949840236</v>
      </c>
      <c r="AD74" s="39">
        <v>0.42797465</v>
      </c>
      <c r="AE74" s="39">
        <v>-0.0324</v>
      </c>
      <c r="AF74" s="39">
        <v>-0.1125</v>
      </c>
      <c r="AG74" s="39">
        <v>0.0477</v>
      </c>
      <c r="AH74" s="39">
        <v>1</v>
      </c>
      <c r="AI74" s="39">
        <v>2</v>
      </c>
      <c r="AJ74" s="39" t="s">
        <v>221</v>
      </c>
      <c r="AK74" s="39" t="s">
        <v>221</v>
      </c>
      <c r="AL74" s="39" t="s">
        <v>221</v>
      </c>
    </row>
    <row r="75" spans="1:38" ht="12.75">
      <c r="A75" s="39" t="s">
        <v>46</v>
      </c>
      <c r="B75" s="39">
        <v>10221</v>
      </c>
      <c r="C75" s="39">
        <v>14129</v>
      </c>
      <c r="D75" s="39">
        <v>0.756426361</v>
      </c>
      <c r="E75" s="39">
        <v>0.712667725</v>
      </c>
      <c r="F75" s="39">
        <v>0.802871829</v>
      </c>
      <c r="G75" s="39">
        <v>0.000818801</v>
      </c>
      <c r="H75" s="39">
        <v>0.723405761</v>
      </c>
      <c r="I75" s="39">
        <v>0.003763196</v>
      </c>
      <c r="J75" s="39">
        <v>0.1017</v>
      </c>
      <c r="K75" s="39">
        <v>0.0422</v>
      </c>
      <c r="L75" s="39">
        <v>0.1613</v>
      </c>
      <c r="M75" s="39">
        <v>1.107097008</v>
      </c>
      <c r="N75" s="39">
        <v>1.043052366</v>
      </c>
      <c r="O75" s="39">
        <v>1.175074066</v>
      </c>
      <c r="P75" s="39">
        <v>9887</v>
      </c>
      <c r="Q75" s="39">
        <v>14147</v>
      </c>
      <c r="R75" s="39">
        <v>0.733384933</v>
      </c>
      <c r="S75" s="39">
        <v>0.690940339</v>
      </c>
      <c r="T75" s="39">
        <v>0.778436906</v>
      </c>
      <c r="U75" s="39">
        <v>0.0113378</v>
      </c>
      <c r="V75" s="39">
        <v>0.698876087</v>
      </c>
      <c r="W75" s="39">
        <v>0.003856919</v>
      </c>
      <c r="X75" s="39">
        <v>0.077</v>
      </c>
      <c r="Y75" s="39">
        <v>0.0174</v>
      </c>
      <c r="Z75" s="39">
        <v>0.1366</v>
      </c>
      <c r="AA75" s="39">
        <v>1.08006425</v>
      </c>
      <c r="AB75" s="39">
        <v>1.017555619</v>
      </c>
      <c r="AC75" s="39">
        <v>1.146412798</v>
      </c>
      <c r="AD75" s="39">
        <v>0.360799615</v>
      </c>
      <c r="AE75" s="39">
        <v>0.0309</v>
      </c>
      <c r="AF75" s="39">
        <v>-0.0354</v>
      </c>
      <c r="AG75" s="39">
        <v>0.0973</v>
      </c>
      <c r="AH75" s="39">
        <v>1</v>
      </c>
      <c r="AI75" s="39" t="s">
        <v>221</v>
      </c>
      <c r="AJ75" s="39" t="s">
        <v>221</v>
      </c>
      <c r="AK75" s="39" t="s">
        <v>221</v>
      </c>
      <c r="AL75" s="39" t="s">
        <v>221</v>
      </c>
    </row>
    <row r="76" spans="1:38" ht="12.75">
      <c r="A76" s="39" t="s">
        <v>48</v>
      </c>
      <c r="B76" s="39">
        <v>1157</v>
      </c>
      <c r="C76" s="39">
        <v>1487</v>
      </c>
      <c r="D76" s="39">
        <v>0.83101463</v>
      </c>
      <c r="E76" s="39">
        <v>0.765173784</v>
      </c>
      <c r="F76" s="39">
        <v>0.902520877</v>
      </c>
      <c r="G76" s="45">
        <v>3.34E-06</v>
      </c>
      <c r="H76" s="39">
        <v>0.778076664</v>
      </c>
      <c r="I76" s="39">
        <v>0.01077599</v>
      </c>
      <c r="J76" s="39">
        <v>0.1958</v>
      </c>
      <c r="K76" s="39">
        <v>0.1132</v>
      </c>
      <c r="L76" s="39">
        <v>0.2783</v>
      </c>
      <c r="M76" s="39">
        <v>1.216263549</v>
      </c>
      <c r="N76" s="39">
        <v>1.119899637</v>
      </c>
      <c r="O76" s="39">
        <v>1.320919278</v>
      </c>
      <c r="P76" s="39">
        <v>986</v>
      </c>
      <c r="Q76" s="39">
        <v>1310</v>
      </c>
      <c r="R76" s="39">
        <v>0.799034952</v>
      </c>
      <c r="S76" s="39">
        <v>0.733396126</v>
      </c>
      <c r="T76" s="39">
        <v>0.870548441</v>
      </c>
      <c r="U76" s="39">
        <v>0.000198127</v>
      </c>
      <c r="V76" s="39">
        <v>0.752671756</v>
      </c>
      <c r="W76" s="39">
        <v>0.011920762</v>
      </c>
      <c r="X76" s="39">
        <v>0.1628</v>
      </c>
      <c r="Y76" s="39">
        <v>0.077</v>
      </c>
      <c r="Z76" s="39">
        <v>0.2485</v>
      </c>
      <c r="AA76" s="39">
        <v>1.176747772</v>
      </c>
      <c r="AB76" s="39">
        <v>1.080080735</v>
      </c>
      <c r="AC76" s="39">
        <v>1.282066493</v>
      </c>
      <c r="AD76" s="39">
        <v>0.472301112</v>
      </c>
      <c r="AE76" s="39">
        <v>0.0392</v>
      </c>
      <c r="AF76" s="39">
        <v>-0.0678</v>
      </c>
      <c r="AG76" s="39">
        <v>0.1463</v>
      </c>
      <c r="AH76" s="39">
        <v>1</v>
      </c>
      <c r="AI76" s="39">
        <v>2</v>
      </c>
      <c r="AJ76" s="39" t="s">
        <v>221</v>
      </c>
      <c r="AK76" s="39" t="s">
        <v>221</v>
      </c>
      <c r="AL76" s="39" t="s">
        <v>221</v>
      </c>
    </row>
    <row r="77" spans="1:38" ht="12.75">
      <c r="A77" s="39" t="s">
        <v>47</v>
      </c>
      <c r="B77" s="39">
        <v>2067</v>
      </c>
      <c r="C77" s="39">
        <v>3202</v>
      </c>
      <c r="D77" s="39">
        <v>0.693138911</v>
      </c>
      <c r="E77" s="39">
        <v>0.645122466</v>
      </c>
      <c r="F77" s="39">
        <v>0.744729217</v>
      </c>
      <c r="G77" s="39">
        <v>0.694892681</v>
      </c>
      <c r="H77" s="39">
        <v>0.645534041</v>
      </c>
      <c r="I77" s="39">
        <v>0.008453493</v>
      </c>
      <c r="J77" s="39">
        <v>0.0144</v>
      </c>
      <c r="K77" s="39">
        <v>-0.0574</v>
      </c>
      <c r="L77" s="39">
        <v>0.0862</v>
      </c>
      <c r="M77" s="39">
        <v>1.014470216</v>
      </c>
      <c r="N77" s="39">
        <v>0.944193895</v>
      </c>
      <c r="O77" s="39">
        <v>1.089977201</v>
      </c>
      <c r="P77" s="39">
        <v>1401</v>
      </c>
      <c r="Q77" s="39">
        <v>2200</v>
      </c>
      <c r="R77" s="39">
        <v>0.680356207</v>
      </c>
      <c r="S77" s="39">
        <v>0.62969795</v>
      </c>
      <c r="T77" s="39">
        <v>0.735089845</v>
      </c>
      <c r="U77" s="39">
        <v>0.960275913</v>
      </c>
      <c r="V77" s="39">
        <v>0.636818182</v>
      </c>
      <c r="W77" s="39">
        <v>0.010253177</v>
      </c>
      <c r="X77" s="39">
        <v>0.002</v>
      </c>
      <c r="Y77" s="39">
        <v>-0.0754</v>
      </c>
      <c r="Z77" s="39">
        <v>0.0793</v>
      </c>
      <c r="AA77" s="39">
        <v>1.001968249</v>
      </c>
      <c r="AB77" s="39">
        <v>0.927363263</v>
      </c>
      <c r="AC77" s="39">
        <v>1.082575093</v>
      </c>
      <c r="AD77" s="39">
        <v>0.691193401</v>
      </c>
      <c r="AE77" s="39">
        <v>0.0186</v>
      </c>
      <c r="AF77" s="39">
        <v>-0.0732</v>
      </c>
      <c r="AG77" s="39">
        <v>0.1105</v>
      </c>
      <c r="AH77" s="39" t="s">
        <v>221</v>
      </c>
      <c r="AI77" s="39" t="s">
        <v>221</v>
      </c>
      <c r="AJ77" s="39" t="s">
        <v>221</v>
      </c>
      <c r="AK77" s="39" t="s">
        <v>221</v>
      </c>
      <c r="AL77" s="39" t="s">
        <v>221</v>
      </c>
    </row>
    <row r="78" spans="1:38" ht="12.75">
      <c r="A78" s="39" t="s">
        <v>53</v>
      </c>
      <c r="B78" s="39">
        <v>598</v>
      </c>
      <c r="C78" s="39">
        <v>1005</v>
      </c>
      <c r="D78" s="39">
        <v>0.640061595</v>
      </c>
      <c r="E78" s="39">
        <v>0.57979726</v>
      </c>
      <c r="F78" s="39">
        <v>0.706589827</v>
      </c>
      <c r="G78" s="39">
        <v>0.195573686</v>
      </c>
      <c r="H78" s="39">
        <v>0.595024876</v>
      </c>
      <c r="I78" s="39">
        <v>0.015484554</v>
      </c>
      <c r="J78" s="39">
        <v>-0.0653</v>
      </c>
      <c r="K78" s="39">
        <v>-0.1642</v>
      </c>
      <c r="L78" s="39">
        <v>0.0336</v>
      </c>
      <c r="M78" s="39">
        <v>0.936786862</v>
      </c>
      <c r="N78" s="39">
        <v>0.848584667</v>
      </c>
      <c r="O78" s="39">
        <v>1.034156824</v>
      </c>
      <c r="P78" s="39">
        <v>520</v>
      </c>
      <c r="Q78" s="39">
        <v>860</v>
      </c>
      <c r="R78" s="39">
        <v>0.635809877</v>
      </c>
      <c r="S78" s="39">
        <v>0.573323192</v>
      </c>
      <c r="T78" s="39">
        <v>0.705107007</v>
      </c>
      <c r="U78" s="39">
        <v>0.212870474</v>
      </c>
      <c r="V78" s="39">
        <v>0.604651163</v>
      </c>
      <c r="W78" s="39">
        <v>0.016672221</v>
      </c>
      <c r="X78" s="39">
        <v>-0.0658</v>
      </c>
      <c r="Y78" s="39">
        <v>-0.1692</v>
      </c>
      <c r="Z78" s="39">
        <v>0.0377</v>
      </c>
      <c r="AA78" s="39">
        <v>0.936364367</v>
      </c>
      <c r="AB78" s="39">
        <v>0.844339521</v>
      </c>
      <c r="AC78" s="39">
        <v>1.038419031</v>
      </c>
      <c r="AD78" s="39">
        <v>0.921946694</v>
      </c>
      <c r="AE78" s="39">
        <v>0.0067</v>
      </c>
      <c r="AF78" s="39">
        <v>-0.1267</v>
      </c>
      <c r="AG78" s="39">
        <v>0.14</v>
      </c>
      <c r="AH78" s="39" t="s">
        <v>221</v>
      </c>
      <c r="AI78" s="39" t="s">
        <v>221</v>
      </c>
      <c r="AJ78" s="39" t="s">
        <v>221</v>
      </c>
      <c r="AK78" s="39" t="s">
        <v>221</v>
      </c>
      <c r="AL78" s="39" t="s">
        <v>221</v>
      </c>
    </row>
    <row r="79" spans="1:38" ht="12.75">
      <c r="A79" s="39" t="s">
        <v>55</v>
      </c>
      <c r="B79" s="39">
        <v>1245</v>
      </c>
      <c r="C79" s="39">
        <v>3406</v>
      </c>
      <c r="D79" s="39">
        <v>0.417278135</v>
      </c>
      <c r="E79" s="39">
        <v>0.384898831</v>
      </c>
      <c r="F79" s="39">
        <v>0.452381322</v>
      </c>
      <c r="G79" s="45">
        <v>5.39E-33</v>
      </c>
      <c r="H79" s="39">
        <v>0.365531415</v>
      </c>
      <c r="I79" s="39">
        <v>0.008251732</v>
      </c>
      <c r="J79" s="39">
        <v>-0.4931</v>
      </c>
      <c r="K79" s="39">
        <v>-0.5739</v>
      </c>
      <c r="L79" s="39">
        <v>-0.4123</v>
      </c>
      <c r="M79" s="39">
        <v>0.610723527</v>
      </c>
      <c r="N79" s="39">
        <v>0.563333546</v>
      </c>
      <c r="O79" s="39">
        <v>0.662100151</v>
      </c>
      <c r="P79" s="39">
        <v>1654</v>
      </c>
      <c r="Q79" s="39">
        <v>3700</v>
      </c>
      <c r="R79" s="39">
        <v>0.508262522</v>
      </c>
      <c r="S79" s="39">
        <v>0.471428464</v>
      </c>
      <c r="T79" s="39">
        <v>0.547974529</v>
      </c>
      <c r="U79" s="45">
        <v>4.48E-14</v>
      </c>
      <c r="V79" s="39">
        <v>0.447027027</v>
      </c>
      <c r="W79" s="39">
        <v>0.008173687</v>
      </c>
      <c r="X79" s="39">
        <v>-0.2897</v>
      </c>
      <c r="Y79" s="39">
        <v>-0.3649</v>
      </c>
      <c r="Z79" s="39">
        <v>-0.2144</v>
      </c>
      <c r="AA79" s="39">
        <v>0.74852394</v>
      </c>
      <c r="AB79" s="39">
        <v>0.694278009</v>
      </c>
      <c r="AC79" s="39">
        <v>0.807008261</v>
      </c>
      <c r="AD79" s="45">
        <v>7.16293E-05</v>
      </c>
      <c r="AE79" s="39">
        <v>-0.1972</v>
      </c>
      <c r="AF79" s="39">
        <v>-0.2946</v>
      </c>
      <c r="AG79" s="39">
        <v>-0.0999</v>
      </c>
      <c r="AH79" s="39">
        <v>1</v>
      </c>
      <c r="AI79" s="39">
        <v>2</v>
      </c>
      <c r="AJ79" s="39" t="s">
        <v>131</v>
      </c>
      <c r="AK79" s="39" t="s">
        <v>221</v>
      </c>
      <c r="AL79" s="39" t="s">
        <v>221</v>
      </c>
    </row>
    <row r="80" spans="1:38" ht="12.75">
      <c r="A80" s="39" t="s">
        <v>51</v>
      </c>
      <c r="B80" s="39">
        <v>1329</v>
      </c>
      <c r="C80" s="39">
        <v>3946</v>
      </c>
      <c r="D80" s="39">
        <v>0.391160928</v>
      </c>
      <c r="E80" s="39">
        <v>0.361259546</v>
      </c>
      <c r="F80" s="39">
        <v>0.423537242</v>
      </c>
      <c r="G80" s="45">
        <v>5.34E-43</v>
      </c>
      <c r="H80" s="39">
        <v>0.336796756</v>
      </c>
      <c r="I80" s="39">
        <v>0.007523653</v>
      </c>
      <c r="J80" s="39">
        <v>-0.5577</v>
      </c>
      <c r="K80" s="39">
        <v>-0.6373</v>
      </c>
      <c r="L80" s="39">
        <v>-0.4782</v>
      </c>
      <c r="M80" s="39">
        <v>0.57249868</v>
      </c>
      <c r="N80" s="39">
        <v>0.528735357</v>
      </c>
      <c r="O80" s="39">
        <v>0.619884284</v>
      </c>
      <c r="P80" s="39">
        <v>1940</v>
      </c>
      <c r="Q80" s="39">
        <v>4317</v>
      </c>
      <c r="R80" s="39">
        <v>0.51571202</v>
      </c>
      <c r="S80" s="39">
        <v>0.479456021</v>
      </c>
      <c r="T80" s="39">
        <v>0.554709663</v>
      </c>
      <c r="U80" s="45">
        <v>1.4E-13</v>
      </c>
      <c r="V80" s="39">
        <v>0.449386148</v>
      </c>
      <c r="W80" s="39">
        <v>0.007570811</v>
      </c>
      <c r="X80" s="39">
        <v>-0.2751</v>
      </c>
      <c r="Y80" s="39">
        <v>-0.348</v>
      </c>
      <c r="Z80" s="39">
        <v>-0.2022</v>
      </c>
      <c r="AA80" s="39">
        <v>0.7594949</v>
      </c>
      <c r="AB80" s="39">
        <v>0.706100282</v>
      </c>
      <c r="AC80" s="39">
        <v>0.816927168</v>
      </c>
      <c r="AD80" s="45">
        <v>9.89E-09</v>
      </c>
      <c r="AE80" s="39">
        <v>-0.2764</v>
      </c>
      <c r="AF80" s="39">
        <v>-0.3709</v>
      </c>
      <c r="AG80" s="39">
        <v>-0.1819</v>
      </c>
      <c r="AH80" s="39">
        <v>1</v>
      </c>
      <c r="AI80" s="39">
        <v>2</v>
      </c>
      <c r="AJ80" s="39" t="s">
        <v>131</v>
      </c>
      <c r="AK80" s="39" t="s">
        <v>221</v>
      </c>
      <c r="AL80" s="39" t="s">
        <v>221</v>
      </c>
    </row>
    <row r="81" spans="1:38" ht="12.75">
      <c r="A81" s="39" t="s">
        <v>54</v>
      </c>
      <c r="B81" s="39">
        <v>627</v>
      </c>
      <c r="C81" s="39">
        <v>1587</v>
      </c>
      <c r="D81" s="39">
        <v>0.436831692</v>
      </c>
      <c r="E81" s="39">
        <v>0.396071774</v>
      </c>
      <c r="F81" s="39">
        <v>0.48178623</v>
      </c>
      <c r="G81" s="45">
        <v>3.54E-19</v>
      </c>
      <c r="H81" s="39">
        <v>0.395085066</v>
      </c>
      <c r="I81" s="39">
        <v>0.012271679</v>
      </c>
      <c r="J81" s="39">
        <v>-0.4473</v>
      </c>
      <c r="K81" s="39">
        <v>-0.5453</v>
      </c>
      <c r="L81" s="39">
        <v>-0.3494</v>
      </c>
      <c r="M81" s="39">
        <v>0.63934189</v>
      </c>
      <c r="N81" s="39">
        <v>0.579686139</v>
      </c>
      <c r="O81" s="39">
        <v>0.70513684</v>
      </c>
      <c r="P81" s="39">
        <v>798</v>
      </c>
      <c r="Q81" s="39">
        <v>1552</v>
      </c>
      <c r="R81" s="39">
        <v>0.560627414</v>
      </c>
      <c r="S81" s="39">
        <v>0.512085963</v>
      </c>
      <c r="T81" s="39">
        <v>0.613770187</v>
      </c>
      <c r="U81" s="45">
        <v>3.37712E-05</v>
      </c>
      <c r="V81" s="39">
        <v>0.514175258</v>
      </c>
      <c r="W81" s="39">
        <v>0.012686726</v>
      </c>
      <c r="X81" s="39">
        <v>-0.1916</v>
      </c>
      <c r="Y81" s="39">
        <v>-0.2822</v>
      </c>
      <c r="Z81" s="39">
        <v>-0.101</v>
      </c>
      <c r="AA81" s="39">
        <v>0.825642307</v>
      </c>
      <c r="AB81" s="39">
        <v>0.754154766</v>
      </c>
      <c r="AC81" s="39">
        <v>0.903906266</v>
      </c>
      <c r="AD81" s="45">
        <v>6.85977E-05</v>
      </c>
      <c r="AE81" s="39">
        <v>-0.2495</v>
      </c>
      <c r="AF81" s="39">
        <v>-0.3723</v>
      </c>
      <c r="AG81" s="39">
        <v>-0.1267</v>
      </c>
      <c r="AH81" s="39">
        <v>1</v>
      </c>
      <c r="AI81" s="39">
        <v>2</v>
      </c>
      <c r="AJ81" s="39" t="s">
        <v>131</v>
      </c>
      <c r="AK81" s="39" t="s">
        <v>221</v>
      </c>
      <c r="AL81" s="39" t="s">
        <v>221</v>
      </c>
    </row>
    <row r="82" spans="1:38" ht="12.75">
      <c r="A82" s="39" t="s">
        <v>50</v>
      </c>
      <c r="B82" s="39">
        <v>3132</v>
      </c>
      <c r="C82" s="39">
        <v>4401</v>
      </c>
      <c r="D82" s="39">
        <v>0.762832167</v>
      </c>
      <c r="E82" s="39">
        <v>0.713321435</v>
      </c>
      <c r="F82" s="39">
        <v>0.815779376</v>
      </c>
      <c r="G82" s="39">
        <v>0.001291513</v>
      </c>
      <c r="H82" s="39">
        <v>0.711656442</v>
      </c>
      <c r="I82" s="39">
        <v>0.006828332</v>
      </c>
      <c r="J82" s="39">
        <v>0.1102</v>
      </c>
      <c r="K82" s="39">
        <v>0.0431</v>
      </c>
      <c r="L82" s="39">
        <v>0.1773</v>
      </c>
      <c r="M82" s="39">
        <v>1.116472473</v>
      </c>
      <c r="N82" s="39">
        <v>1.044009129</v>
      </c>
      <c r="O82" s="39">
        <v>1.193965405</v>
      </c>
      <c r="P82" s="39">
        <v>3466</v>
      </c>
      <c r="Q82" s="39">
        <v>4973</v>
      </c>
      <c r="R82" s="39">
        <v>0.749720029</v>
      </c>
      <c r="S82" s="39">
        <v>0.70181197</v>
      </c>
      <c r="T82" s="39">
        <v>0.800898453</v>
      </c>
      <c r="U82" s="39">
        <v>0.003283268</v>
      </c>
      <c r="V82" s="39">
        <v>0.696963604</v>
      </c>
      <c r="W82" s="39">
        <v>0.006516932</v>
      </c>
      <c r="X82" s="39">
        <v>0.099</v>
      </c>
      <c r="Y82" s="39">
        <v>0.033</v>
      </c>
      <c r="Z82" s="39">
        <v>0.1651</v>
      </c>
      <c r="AA82" s="39">
        <v>1.104121129</v>
      </c>
      <c r="AB82" s="39">
        <v>1.033566393</v>
      </c>
      <c r="AC82" s="39">
        <v>1.179492171</v>
      </c>
      <c r="AD82" s="39">
        <v>0.665006014</v>
      </c>
      <c r="AE82" s="39">
        <v>0.0173</v>
      </c>
      <c r="AF82" s="39">
        <v>-0.0611</v>
      </c>
      <c r="AG82" s="39">
        <v>0.0958</v>
      </c>
      <c r="AH82" s="39">
        <v>1</v>
      </c>
      <c r="AI82" s="39">
        <v>2</v>
      </c>
      <c r="AJ82" s="39" t="s">
        <v>221</v>
      </c>
      <c r="AK82" s="39" t="s">
        <v>221</v>
      </c>
      <c r="AL82" s="39" t="s">
        <v>221</v>
      </c>
    </row>
    <row r="83" spans="1:38" ht="12.75">
      <c r="A83" s="39" t="s">
        <v>52</v>
      </c>
      <c r="B83" s="39">
        <v>2281</v>
      </c>
      <c r="C83" s="39">
        <v>6822</v>
      </c>
      <c r="D83" s="39">
        <v>0.415089271</v>
      </c>
      <c r="E83" s="39">
        <v>0.386324531</v>
      </c>
      <c r="F83" s="39">
        <v>0.44599576</v>
      </c>
      <c r="G83" s="45">
        <v>3.93E-42</v>
      </c>
      <c r="H83" s="39">
        <v>0.334359425</v>
      </c>
      <c r="I83" s="39">
        <v>0.005711771</v>
      </c>
      <c r="J83" s="39">
        <v>-0.4984</v>
      </c>
      <c r="K83" s="39">
        <v>-0.5702</v>
      </c>
      <c r="L83" s="39">
        <v>-0.4266</v>
      </c>
      <c r="M83" s="39">
        <v>0.60751993</v>
      </c>
      <c r="N83" s="39">
        <v>0.565420185</v>
      </c>
      <c r="O83" s="39">
        <v>0.652754315</v>
      </c>
      <c r="P83" s="39">
        <v>3050</v>
      </c>
      <c r="Q83" s="39">
        <v>7353</v>
      </c>
      <c r="R83" s="39">
        <v>0.500469694</v>
      </c>
      <c r="S83" s="39">
        <v>0.467489567</v>
      </c>
      <c r="T83" s="39">
        <v>0.53577648</v>
      </c>
      <c r="U83" s="45">
        <v>1.75E-18</v>
      </c>
      <c r="V83" s="39">
        <v>0.414796682</v>
      </c>
      <c r="W83" s="39">
        <v>0.005745644</v>
      </c>
      <c r="X83" s="39">
        <v>-0.3051</v>
      </c>
      <c r="Y83" s="39">
        <v>-0.3733</v>
      </c>
      <c r="Z83" s="39">
        <v>-0.2369</v>
      </c>
      <c r="AA83" s="39">
        <v>0.737047355</v>
      </c>
      <c r="AB83" s="39">
        <v>0.688477151</v>
      </c>
      <c r="AC83" s="39">
        <v>0.789044057</v>
      </c>
      <c r="AD83" s="45">
        <v>1.35417E-05</v>
      </c>
      <c r="AE83" s="39">
        <v>-0.1871</v>
      </c>
      <c r="AF83" s="39">
        <v>-0.2713</v>
      </c>
      <c r="AG83" s="39">
        <v>-0.1028</v>
      </c>
      <c r="AH83" s="39">
        <v>1</v>
      </c>
      <c r="AI83" s="39">
        <v>2</v>
      </c>
      <c r="AJ83" s="39" t="s">
        <v>131</v>
      </c>
      <c r="AK83" s="39" t="s">
        <v>221</v>
      </c>
      <c r="AL83" s="39" t="s">
        <v>221</v>
      </c>
    </row>
    <row r="84" spans="1:38" ht="12.75">
      <c r="A84" s="39" t="s">
        <v>56</v>
      </c>
      <c r="B84" s="39">
        <v>1168</v>
      </c>
      <c r="C84" s="39">
        <v>3002</v>
      </c>
      <c r="D84" s="39">
        <v>0.442421204</v>
      </c>
      <c r="E84" s="39">
        <v>0.4074947</v>
      </c>
      <c r="F84" s="39">
        <v>0.480341271</v>
      </c>
      <c r="G84" s="45">
        <v>3.84E-25</v>
      </c>
      <c r="H84" s="39">
        <v>0.389073951</v>
      </c>
      <c r="I84" s="39">
        <v>0.008898259</v>
      </c>
      <c r="J84" s="39">
        <v>-0.4346</v>
      </c>
      <c r="K84" s="39">
        <v>-0.5168</v>
      </c>
      <c r="L84" s="39">
        <v>-0.3524</v>
      </c>
      <c r="M84" s="39">
        <v>0.647522637</v>
      </c>
      <c r="N84" s="39">
        <v>0.596404603</v>
      </c>
      <c r="O84" s="39">
        <v>0.703022014</v>
      </c>
      <c r="P84" s="39">
        <v>1584</v>
      </c>
      <c r="Q84" s="39">
        <v>3331</v>
      </c>
      <c r="R84" s="39">
        <v>0.541460547</v>
      </c>
      <c r="S84" s="39">
        <v>0.501628335</v>
      </c>
      <c r="T84" s="39">
        <v>0.584455667</v>
      </c>
      <c r="U84" s="45">
        <v>6.37E-09</v>
      </c>
      <c r="V84" s="39">
        <v>0.475532873</v>
      </c>
      <c r="W84" s="39">
        <v>0.008652908</v>
      </c>
      <c r="X84" s="39">
        <v>-0.2264</v>
      </c>
      <c r="Y84" s="39">
        <v>-0.3028</v>
      </c>
      <c r="Z84" s="39">
        <v>-0.15</v>
      </c>
      <c r="AA84" s="39">
        <v>0.797415045</v>
      </c>
      <c r="AB84" s="39">
        <v>0.738753699</v>
      </c>
      <c r="AC84" s="39">
        <v>0.860734444</v>
      </c>
      <c r="AD84" s="45">
        <v>6.87964E-05</v>
      </c>
      <c r="AE84" s="39">
        <v>-0.202</v>
      </c>
      <c r="AF84" s="39">
        <v>-0.3015</v>
      </c>
      <c r="AG84" s="39">
        <v>-0.1025</v>
      </c>
      <c r="AH84" s="39">
        <v>1</v>
      </c>
      <c r="AI84" s="39">
        <v>2</v>
      </c>
      <c r="AJ84" s="39" t="s">
        <v>131</v>
      </c>
      <c r="AK84" s="39" t="s">
        <v>221</v>
      </c>
      <c r="AL84" s="39" t="s">
        <v>221</v>
      </c>
    </row>
    <row r="85" spans="1:38" ht="12.75">
      <c r="A85" s="39" t="s">
        <v>49</v>
      </c>
      <c r="B85" s="39">
        <v>789</v>
      </c>
      <c r="C85" s="39">
        <v>2064</v>
      </c>
      <c r="D85" s="39">
        <v>0.430875827</v>
      </c>
      <c r="E85" s="39">
        <v>0.393096307</v>
      </c>
      <c r="F85" s="39">
        <v>0.472286244</v>
      </c>
      <c r="G85" s="45">
        <v>7.05E-23</v>
      </c>
      <c r="H85" s="39">
        <v>0.382267442</v>
      </c>
      <c r="I85" s="39">
        <v>0.010696189</v>
      </c>
      <c r="J85" s="39">
        <v>-0.461</v>
      </c>
      <c r="K85" s="39">
        <v>-0.5528</v>
      </c>
      <c r="L85" s="39">
        <v>-0.3693</v>
      </c>
      <c r="M85" s="39">
        <v>0.630624954</v>
      </c>
      <c r="N85" s="39">
        <v>0.575331279</v>
      </c>
      <c r="O85" s="39">
        <v>0.691232768</v>
      </c>
      <c r="P85" s="39">
        <v>1020</v>
      </c>
      <c r="Q85" s="39">
        <v>2424</v>
      </c>
      <c r="R85" s="39">
        <v>0.483261119</v>
      </c>
      <c r="S85" s="39">
        <v>0.443886194</v>
      </c>
      <c r="T85" s="39">
        <v>0.526128797</v>
      </c>
      <c r="U85" s="45">
        <v>4.4E-15</v>
      </c>
      <c r="V85" s="39">
        <v>0.420792079</v>
      </c>
      <c r="W85" s="39">
        <v>0.010027316</v>
      </c>
      <c r="X85" s="39">
        <v>-0.3401</v>
      </c>
      <c r="Y85" s="39">
        <v>-0.4251</v>
      </c>
      <c r="Z85" s="39">
        <v>-0.2551</v>
      </c>
      <c r="AA85" s="39">
        <v>0.711704092</v>
      </c>
      <c r="AB85" s="39">
        <v>0.653716197</v>
      </c>
      <c r="AC85" s="39">
        <v>0.774835804</v>
      </c>
      <c r="AD85" s="39">
        <v>0.048024735</v>
      </c>
      <c r="AE85" s="39">
        <v>-0.1147</v>
      </c>
      <c r="AF85" s="39">
        <v>-0.2285</v>
      </c>
      <c r="AG85" s="39">
        <v>-0.001</v>
      </c>
      <c r="AH85" s="39">
        <v>1</v>
      </c>
      <c r="AI85" s="39">
        <v>2</v>
      </c>
      <c r="AJ85" s="39" t="s">
        <v>131</v>
      </c>
      <c r="AK85" s="39" t="s">
        <v>221</v>
      </c>
      <c r="AL85" s="39" t="s">
        <v>221</v>
      </c>
    </row>
    <row r="86" spans="1:38" ht="12.75">
      <c r="A86" s="39" t="s">
        <v>87</v>
      </c>
      <c r="B86" s="39">
        <v>23264</v>
      </c>
      <c r="C86" s="39">
        <v>35060</v>
      </c>
      <c r="D86" s="39">
        <v>0.677153169</v>
      </c>
      <c r="E86" s="39">
        <v>0.64073888</v>
      </c>
      <c r="F86" s="39">
        <v>0.715636944</v>
      </c>
      <c r="G86" s="39">
        <v>0.750536528</v>
      </c>
      <c r="H86" s="39">
        <v>0.663548203</v>
      </c>
      <c r="I86" s="39">
        <v>0.002523433</v>
      </c>
      <c r="J86" s="39">
        <v>-0.009</v>
      </c>
      <c r="K86" s="39">
        <v>-0.0642</v>
      </c>
      <c r="L86" s="39">
        <v>0.0463</v>
      </c>
      <c r="M86" s="39">
        <v>0.991073667</v>
      </c>
      <c r="N86" s="39">
        <v>0.937778128</v>
      </c>
      <c r="O86" s="39">
        <v>1.047398082</v>
      </c>
      <c r="P86" s="39">
        <v>24024</v>
      </c>
      <c r="Q86" s="39">
        <v>35781</v>
      </c>
      <c r="R86" s="39">
        <v>0.673578201</v>
      </c>
      <c r="S86" s="39">
        <v>0.637499201</v>
      </c>
      <c r="T86" s="39">
        <v>0.711699076</v>
      </c>
      <c r="U86" s="39">
        <v>0.774524465</v>
      </c>
      <c r="V86" s="39">
        <v>0.671417792</v>
      </c>
      <c r="W86" s="39">
        <v>0.002483089</v>
      </c>
      <c r="X86" s="39">
        <v>-0.008</v>
      </c>
      <c r="Y86" s="39">
        <v>-0.0631</v>
      </c>
      <c r="Z86" s="39">
        <v>0.047</v>
      </c>
      <c r="AA86" s="39">
        <v>0.991986202</v>
      </c>
      <c r="AB86" s="39">
        <v>0.938852254</v>
      </c>
      <c r="AC86" s="39">
        <v>1.048127244</v>
      </c>
      <c r="AD86" s="39">
        <v>0.858619852</v>
      </c>
      <c r="AE86" s="39">
        <v>0.0053</v>
      </c>
      <c r="AF86" s="39">
        <v>-0.0529</v>
      </c>
      <c r="AG86" s="39">
        <v>0.0635</v>
      </c>
      <c r="AH86" s="39" t="s">
        <v>221</v>
      </c>
      <c r="AI86" s="39" t="s">
        <v>221</v>
      </c>
      <c r="AJ86" s="39" t="s">
        <v>221</v>
      </c>
      <c r="AK86" s="39" t="s">
        <v>221</v>
      </c>
      <c r="AL86" s="39" t="s">
        <v>221</v>
      </c>
    </row>
    <row r="87" spans="1:38" ht="12.75">
      <c r="A87" s="39" t="s">
        <v>86</v>
      </c>
      <c r="B87" s="39">
        <v>18239</v>
      </c>
      <c r="C87" s="39">
        <v>26750</v>
      </c>
      <c r="D87" s="39">
        <v>0.688339659</v>
      </c>
      <c r="E87" s="39">
        <v>0.651135654</v>
      </c>
      <c r="F87" s="39">
        <v>0.727669394</v>
      </c>
      <c r="G87" s="39">
        <v>0.79356953</v>
      </c>
      <c r="H87" s="39">
        <v>0.681831776</v>
      </c>
      <c r="I87" s="39">
        <v>0.002847771</v>
      </c>
      <c r="J87" s="39">
        <v>0.0074</v>
      </c>
      <c r="K87" s="39">
        <v>-0.0481</v>
      </c>
      <c r="L87" s="39">
        <v>0.063</v>
      </c>
      <c r="M87" s="39">
        <v>1.007446087</v>
      </c>
      <c r="N87" s="39">
        <v>0.952994728</v>
      </c>
      <c r="O87" s="39">
        <v>1.065008639</v>
      </c>
      <c r="P87" s="39">
        <v>20013</v>
      </c>
      <c r="Q87" s="39">
        <v>30088</v>
      </c>
      <c r="R87" s="39">
        <v>0.657155142</v>
      </c>
      <c r="S87" s="39">
        <v>0.622001412</v>
      </c>
      <c r="T87" s="39">
        <v>0.694295659</v>
      </c>
      <c r="U87" s="39">
        <v>0.243278866</v>
      </c>
      <c r="V87" s="39">
        <v>0.665148897</v>
      </c>
      <c r="W87" s="39">
        <v>0.00272075</v>
      </c>
      <c r="X87" s="39">
        <v>-0.0327</v>
      </c>
      <c r="Y87" s="39">
        <v>-0.0877</v>
      </c>
      <c r="Z87" s="39">
        <v>0.0222</v>
      </c>
      <c r="AA87" s="39">
        <v>0.967799778</v>
      </c>
      <c r="AB87" s="39">
        <v>0.916028485</v>
      </c>
      <c r="AC87" s="39">
        <v>1.022497036</v>
      </c>
      <c r="AD87" s="39">
        <v>0.120070165</v>
      </c>
      <c r="AE87" s="39">
        <v>0.0464</v>
      </c>
      <c r="AF87" s="39">
        <v>-0.0121</v>
      </c>
      <c r="AG87" s="39">
        <v>0.1048</v>
      </c>
      <c r="AH87" s="39" t="s">
        <v>221</v>
      </c>
      <c r="AI87" s="39" t="s">
        <v>221</v>
      </c>
      <c r="AJ87" s="39" t="s">
        <v>221</v>
      </c>
      <c r="AK87" s="39" t="s">
        <v>221</v>
      </c>
      <c r="AL87" s="39" t="s">
        <v>221</v>
      </c>
    </row>
    <row r="88" spans="1:38" ht="12.75">
      <c r="A88" s="39" t="s">
        <v>82</v>
      </c>
      <c r="B88" s="39">
        <v>25306</v>
      </c>
      <c r="C88" s="39">
        <v>36583</v>
      </c>
      <c r="D88" s="39">
        <v>0.684185418</v>
      </c>
      <c r="E88" s="39">
        <v>0.647883516</v>
      </c>
      <c r="F88" s="39">
        <v>0.722521371</v>
      </c>
      <c r="G88" s="39">
        <v>0.960859746</v>
      </c>
      <c r="H88" s="39">
        <v>0.691742066</v>
      </c>
      <c r="I88" s="39">
        <v>0.002414291</v>
      </c>
      <c r="J88" s="39">
        <v>0.0014</v>
      </c>
      <c r="K88" s="39">
        <v>-0.0532</v>
      </c>
      <c r="L88" s="39">
        <v>0.0559</v>
      </c>
      <c r="M88" s="39">
        <v>1.001365987</v>
      </c>
      <c r="N88" s="39">
        <v>0.948234937</v>
      </c>
      <c r="O88" s="39">
        <v>1.05747405</v>
      </c>
      <c r="P88" s="39">
        <v>25877</v>
      </c>
      <c r="Q88" s="39">
        <v>36891</v>
      </c>
      <c r="R88" s="39">
        <v>0.678678059</v>
      </c>
      <c r="S88" s="39">
        <v>0.642733594</v>
      </c>
      <c r="T88" s="39">
        <v>0.716632696</v>
      </c>
      <c r="U88" s="39">
        <v>0.985536784</v>
      </c>
      <c r="V88" s="39">
        <v>0.701444797</v>
      </c>
      <c r="W88" s="39">
        <v>0.002382588</v>
      </c>
      <c r="X88" s="39">
        <v>-0.0005</v>
      </c>
      <c r="Y88" s="39">
        <v>-0.0549</v>
      </c>
      <c r="Z88" s="39">
        <v>0.0539</v>
      </c>
      <c r="AA88" s="39">
        <v>0.999496821</v>
      </c>
      <c r="AB88" s="39">
        <v>0.946561002</v>
      </c>
      <c r="AC88" s="39">
        <v>1.055393043</v>
      </c>
      <c r="AD88" s="39">
        <v>0.78083463</v>
      </c>
      <c r="AE88" s="39">
        <v>0.0081</v>
      </c>
      <c r="AF88" s="39">
        <v>-0.0489</v>
      </c>
      <c r="AG88" s="39">
        <v>0.065</v>
      </c>
      <c r="AH88" s="39" t="s">
        <v>221</v>
      </c>
      <c r="AI88" s="39" t="s">
        <v>221</v>
      </c>
      <c r="AJ88" s="39" t="s">
        <v>221</v>
      </c>
      <c r="AK88" s="39" t="s">
        <v>221</v>
      </c>
      <c r="AL88" s="39" t="s">
        <v>221</v>
      </c>
    </row>
    <row r="89" spans="1:38" ht="12.75">
      <c r="A89" s="39" t="s">
        <v>91</v>
      </c>
      <c r="B89" s="39">
        <v>21662</v>
      </c>
      <c r="C89" s="39">
        <v>31375</v>
      </c>
      <c r="D89" s="39">
        <v>0.702530834</v>
      </c>
      <c r="E89" s="39">
        <v>0.664604672</v>
      </c>
      <c r="F89" s="39">
        <v>0.742621281</v>
      </c>
      <c r="G89" s="39">
        <v>0.325755582</v>
      </c>
      <c r="H89" s="39">
        <v>0.690422311</v>
      </c>
      <c r="I89" s="39">
        <v>0.002610059</v>
      </c>
      <c r="J89" s="39">
        <v>0.0278</v>
      </c>
      <c r="K89" s="39">
        <v>-0.0277</v>
      </c>
      <c r="L89" s="39">
        <v>0.0833</v>
      </c>
      <c r="M89" s="39">
        <v>1.028216129</v>
      </c>
      <c r="N89" s="39">
        <v>0.97270783</v>
      </c>
      <c r="O89" s="39">
        <v>1.086892051</v>
      </c>
      <c r="P89" s="39">
        <v>24130</v>
      </c>
      <c r="Q89" s="39">
        <v>35582</v>
      </c>
      <c r="R89" s="39">
        <v>0.682583751</v>
      </c>
      <c r="S89" s="39">
        <v>0.645945496</v>
      </c>
      <c r="T89" s="39">
        <v>0.72130014</v>
      </c>
      <c r="U89" s="39">
        <v>0.852460814</v>
      </c>
      <c r="V89" s="39">
        <v>0.678151875</v>
      </c>
      <c r="W89" s="39">
        <v>0.002476702</v>
      </c>
      <c r="X89" s="39">
        <v>0.0052</v>
      </c>
      <c r="Y89" s="39">
        <v>-0.0499</v>
      </c>
      <c r="Z89" s="39">
        <v>0.0604</v>
      </c>
      <c r="AA89" s="39">
        <v>1.005248777</v>
      </c>
      <c r="AB89" s="39">
        <v>0.951291207</v>
      </c>
      <c r="AC89" s="39">
        <v>1.062266839</v>
      </c>
      <c r="AD89" s="39">
        <v>0.335032603</v>
      </c>
      <c r="AE89" s="39">
        <v>0.0288</v>
      </c>
      <c r="AF89" s="39">
        <v>-0.0298</v>
      </c>
      <c r="AG89" s="39">
        <v>0.0874</v>
      </c>
      <c r="AH89" s="39" t="s">
        <v>221</v>
      </c>
      <c r="AI89" s="39" t="s">
        <v>221</v>
      </c>
      <c r="AJ89" s="39" t="s">
        <v>221</v>
      </c>
      <c r="AK89" s="39" t="s">
        <v>221</v>
      </c>
      <c r="AL89" s="39" t="s">
        <v>221</v>
      </c>
    </row>
    <row r="90" spans="1:38" ht="12.75">
      <c r="A90" s="39" t="s">
        <v>90</v>
      </c>
      <c r="B90" s="39">
        <v>11146</v>
      </c>
      <c r="C90" s="39">
        <v>15610</v>
      </c>
      <c r="D90" s="39">
        <v>0.697163613</v>
      </c>
      <c r="E90" s="39">
        <v>0.658869604</v>
      </c>
      <c r="F90" s="39">
        <v>0.737683298</v>
      </c>
      <c r="G90" s="39">
        <v>0.48437706</v>
      </c>
      <c r="H90" s="39">
        <v>0.714029468</v>
      </c>
      <c r="I90" s="39">
        <v>0.00361674</v>
      </c>
      <c r="J90" s="39">
        <v>0.0202</v>
      </c>
      <c r="K90" s="39">
        <v>-0.0363</v>
      </c>
      <c r="L90" s="39">
        <v>0.0767</v>
      </c>
      <c r="M90" s="39">
        <v>1.020360724</v>
      </c>
      <c r="N90" s="39">
        <v>0.964314049</v>
      </c>
      <c r="O90" s="39">
        <v>1.079664875</v>
      </c>
      <c r="P90" s="39">
        <v>10829</v>
      </c>
      <c r="Q90" s="39">
        <v>15266</v>
      </c>
      <c r="R90" s="39">
        <v>0.684943447</v>
      </c>
      <c r="S90" s="39">
        <v>0.647209658</v>
      </c>
      <c r="T90" s="39">
        <v>0.724877202</v>
      </c>
      <c r="U90" s="39">
        <v>0.763845547</v>
      </c>
      <c r="V90" s="39">
        <v>0.70935412</v>
      </c>
      <c r="W90" s="39">
        <v>0.003674946</v>
      </c>
      <c r="X90" s="39">
        <v>0.0087</v>
      </c>
      <c r="Y90" s="39">
        <v>-0.048</v>
      </c>
      <c r="Z90" s="39">
        <v>0.0654</v>
      </c>
      <c r="AA90" s="39">
        <v>1.008723928</v>
      </c>
      <c r="AB90" s="39">
        <v>0.953152952</v>
      </c>
      <c r="AC90" s="39">
        <v>1.067534819</v>
      </c>
      <c r="AD90" s="39">
        <v>0.569336861</v>
      </c>
      <c r="AE90" s="39">
        <v>0.0177</v>
      </c>
      <c r="AF90" s="39">
        <v>-0.0432</v>
      </c>
      <c r="AG90" s="39">
        <v>0.0786</v>
      </c>
      <c r="AH90" s="39" t="s">
        <v>221</v>
      </c>
      <c r="AI90" s="39" t="s">
        <v>221</v>
      </c>
      <c r="AJ90" s="39" t="s">
        <v>221</v>
      </c>
      <c r="AK90" s="39" t="s">
        <v>221</v>
      </c>
      <c r="AL90" s="39" t="s">
        <v>221</v>
      </c>
    </row>
    <row r="91" spans="1:38" ht="12.75">
      <c r="A91" s="39" t="s">
        <v>89</v>
      </c>
      <c r="B91" s="39">
        <v>23214</v>
      </c>
      <c r="C91" s="39">
        <v>33655</v>
      </c>
      <c r="D91" s="39">
        <v>0.69968031</v>
      </c>
      <c r="E91" s="39">
        <v>0.662150269</v>
      </c>
      <c r="F91" s="39">
        <v>0.739337518</v>
      </c>
      <c r="G91" s="39">
        <v>0.398290032</v>
      </c>
      <c r="H91" s="39">
        <v>0.68976378</v>
      </c>
      <c r="I91" s="39">
        <v>0.002521574</v>
      </c>
      <c r="J91" s="39">
        <v>0.0238</v>
      </c>
      <c r="K91" s="39">
        <v>-0.0314</v>
      </c>
      <c r="L91" s="39">
        <v>0.0789</v>
      </c>
      <c r="M91" s="39">
        <v>1.024044134</v>
      </c>
      <c r="N91" s="39">
        <v>0.969115594</v>
      </c>
      <c r="O91" s="39">
        <v>1.082085972</v>
      </c>
      <c r="P91" s="39">
        <v>23743</v>
      </c>
      <c r="Q91" s="39">
        <v>34756</v>
      </c>
      <c r="R91" s="39">
        <v>0.682655933</v>
      </c>
      <c r="S91" s="39">
        <v>0.646174021</v>
      </c>
      <c r="T91" s="39">
        <v>0.721197553</v>
      </c>
      <c r="U91" s="39">
        <v>0.848844621</v>
      </c>
      <c r="V91" s="39">
        <v>0.683133847</v>
      </c>
      <c r="W91" s="39">
        <v>0.002495606</v>
      </c>
      <c r="X91" s="39">
        <v>0.0053</v>
      </c>
      <c r="Y91" s="39">
        <v>-0.0496</v>
      </c>
      <c r="Z91" s="39">
        <v>0.0603</v>
      </c>
      <c r="AA91" s="39">
        <v>1.005355081</v>
      </c>
      <c r="AB91" s="39">
        <v>0.951627758</v>
      </c>
      <c r="AC91" s="39">
        <v>1.062115759</v>
      </c>
      <c r="AD91" s="39">
        <v>0.405095675</v>
      </c>
      <c r="AE91" s="39">
        <v>0.0246</v>
      </c>
      <c r="AF91" s="39">
        <v>-0.0334</v>
      </c>
      <c r="AG91" s="39">
        <v>0.0826</v>
      </c>
      <c r="AH91" s="39" t="s">
        <v>221</v>
      </c>
      <c r="AI91" s="39" t="s">
        <v>221</v>
      </c>
      <c r="AJ91" s="39" t="s">
        <v>221</v>
      </c>
      <c r="AK91" s="39" t="s">
        <v>221</v>
      </c>
      <c r="AL91" s="39" t="s">
        <v>221</v>
      </c>
    </row>
    <row r="92" spans="1:38" ht="12.75">
      <c r="A92" s="39" t="s">
        <v>88</v>
      </c>
      <c r="B92" s="39">
        <v>19452</v>
      </c>
      <c r="C92" s="39">
        <v>26890</v>
      </c>
      <c r="D92" s="39">
        <v>0.709172557</v>
      </c>
      <c r="E92" s="39">
        <v>0.671155478</v>
      </c>
      <c r="F92" s="39">
        <v>0.749343083</v>
      </c>
      <c r="G92" s="39">
        <v>0.185326026</v>
      </c>
      <c r="H92" s="39">
        <v>0.723391595</v>
      </c>
      <c r="I92" s="39">
        <v>0.002727872</v>
      </c>
      <c r="J92" s="39">
        <v>0.0372</v>
      </c>
      <c r="K92" s="39">
        <v>-0.0179</v>
      </c>
      <c r="L92" s="39">
        <v>0.0923</v>
      </c>
      <c r="M92" s="39">
        <v>1.037936878</v>
      </c>
      <c r="N92" s="39">
        <v>0.982295515</v>
      </c>
      <c r="O92" s="39">
        <v>1.096730003</v>
      </c>
      <c r="P92" s="39">
        <v>19203</v>
      </c>
      <c r="Q92" s="39">
        <v>26677</v>
      </c>
      <c r="R92" s="39">
        <v>0.698857885</v>
      </c>
      <c r="S92" s="39">
        <v>0.661437363</v>
      </c>
      <c r="T92" s="39">
        <v>0.738395457</v>
      </c>
      <c r="U92" s="39">
        <v>0.305075125</v>
      </c>
      <c r="V92" s="39">
        <v>0.719833565</v>
      </c>
      <c r="W92" s="39">
        <v>0.002749512</v>
      </c>
      <c r="X92" s="39">
        <v>0.0288</v>
      </c>
      <c r="Y92" s="39">
        <v>-0.0262</v>
      </c>
      <c r="Z92" s="39">
        <v>0.0838</v>
      </c>
      <c r="AA92" s="39">
        <v>1.029215878</v>
      </c>
      <c r="AB92" s="39">
        <v>0.974106253</v>
      </c>
      <c r="AC92" s="39">
        <v>1.087443305</v>
      </c>
      <c r="AD92" s="39">
        <v>0.62093283</v>
      </c>
      <c r="AE92" s="39">
        <v>0.0147</v>
      </c>
      <c r="AF92" s="39">
        <v>-0.0434</v>
      </c>
      <c r="AG92" s="39">
        <v>0.0727</v>
      </c>
      <c r="AH92" s="39" t="s">
        <v>221</v>
      </c>
      <c r="AI92" s="39" t="s">
        <v>221</v>
      </c>
      <c r="AJ92" s="39" t="s">
        <v>221</v>
      </c>
      <c r="AK92" s="39" t="s">
        <v>221</v>
      </c>
      <c r="AL92" s="39" t="s">
        <v>221</v>
      </c>
    </row>
    <row r="93" spans="1:38" ht="12.75">
      <c r="A93" s="39" t="s">
        <v>83</v>
      </c>
      <c r="B93" s="39">
        <v>23008</v>
      </c>
      <c r="C93" s="39">
        <v>33260</v>
      </c>
      <c r="D93" s="39">
        <v>0.706364391</v>
      </c>
      <c r="E93" s="39">
        <v>0.668408702</v>
      </c>
      <c r="F93" s="39">
        <v>0.746475399</v>
      </c>
      <c r="G93" s="39">
        <v>0.23778644</v>
      </c>
      <c r="H93" s="39">
        <v>0.691761876</v>
      </c>
      <c r="I93" s="39">
        <v>0.002531981</v>
      </c>
      <c r="J93" s="39">
        <v>0.0333</v>
      </c>
      <c r="K93" s="39">
        <v>-0.022</v>
      </c>
      <c r="L93" s="39">
        <v>0.0885</v>
      </c>
      <c r="M93" s="39">
        <v>1.033826878</v>
      </c>
      <c r="N93" s="39">
        <v>0.978275365</v>
      </c>
      <c r="O93" s="39">
        <v>1.092532893</v>
      </c>
      <c r="P93" s="39">
        <v>23054</v>
      </c>
      <c r="Q93" s="39">
        <v>33225</v>
      </c>
      <c r="R93" s="39">
        <v>0.703669518</v>
      </c>
      <c r="S93" s="39">
        <v>0.665835838</v>
      </c>
      <c r="T93" s="39">
        <v>0.743652958</v>
      </c>
      <c r="U93" s="39">
        <v>0.206010359</v>
      </c>
      <c r="V93" s="39">
        <v>0.693875094</v>
      </c>
      <c r="W93" s="39">
        <v>0.002528468</v>
      </c>
      <c r="X93" s="39">
        <v>0.0357</v>
      </c>
      <c r="Y93" s="39">
        <v>-0.0196</v>
      </c>
      <c r="Z93" s="39">
        <v>0.0909</v>
      </c>
      <c r="AA93" s="39">
        <v>1.036302024</v>
      </c>
      <c r="AB93" s="39">
        <v>0.980583938</v>
      </c>
      <c r="AC93" s="39">
        <v>1.095186086</v>
      </c>
      <c r="AD93" s="39">
        <v>0.897928506</v>
      </c>
      <c r="AE93" s="39">
        <v>0.0038</v>
      </c>
      <c r="AF93" s="39">
        <v>-0.0546</v>
      </c>
      <c r="AG93" s="39">
        <v>0.0622</v>
      </c>
      <c r="AH93" s="39" t="s">
        <v>221</v>
      </c>
      <c r="AI93" s="39" t="s">
        <v>221</v>
      </c>
      <c r="AJ93" s="39" t="s">
        <v>221</v>
      </c>
      <c r="AK93" s="39" t="s">
        <v>221</v>
      </c>
      <c r="AL93" s="39" t="s">
        <v>221</v>
      </c>
    </row>
    <row r="94" spans="1:38" ht="12.75">
      <c r="A94" s="39" t="s">
        <v>105</v>
      </c>
      <c r="B94" s="39">
        <v>24890</v>
      </c>
      <c r="C94" s="39">
        <v>35327</v>
      </c>
      <c r="D94" s="39">
        <v>0.694330943</v>
      </c>
      <c r="E94" s="39">
        <v>0.657499424</v>
      </c>
      <c r="F94" s="39">
        <v>0.733225674</v>
      </c>
      <c r="G94" s="39">
        <v>0.562993495</v>
      </c>
      <c r="H94" s="39">
        <v>0.704560251</v>
      </c>
      <c r="I94" s="39">
        <v>0.002427393</v>
      </c>
      <c r="J94" s="39">
        <v>0.0161</v>
      </c>
      <c r="K94" s="39">
        <v>-0.0384</v>
      </c>
      <c r="L94" s="39">
        <v>0.0706</v>
      </c>
      <c r="M94" s="39">
        <v>1.016214861</v>
      </c>
      <c r="N94" s="39">
        <v>0.96230867</v>
      </c>
      <c r="O94" s="39">
        <v>1.073140747</v>
      </c>
      <c r="P94" s="39">
        <v>24365</v>
      </c>
      <c r="Q94" s="39">
        <v>35143</v>
      </c>
      <c r="R94" s="39">
        <v>0.676017106</v>
      </c>
      <c r="S94" s="39">
        <v>0.640162128</v>
      </c>
      <c r="T94" s="39">
        <v>0.713880293</v>
      </c>
      <c r="U94" s="39">
        <v>0.873362956</v>
      </c>
      <c r="V94" s="39">
        <v>0.69331019</v>
      </c>
      <c r="W94" s="39">
        <v>0.002459767</v>
      </c>
      <c r="X94" s="39">
        <v>-0.0044</v>
      </c>
      <c r="Y94" s="39">
        <v>-0.0589</v>
      </c>
      <c r="Z94" s="39">
        <v>0.0501</v>
      </c>
      <c r="AA94" s="39">
        <v>0.995578005</v>
      </c>
      <c r="AB94" s="39">
        <v>0.942773975</v>
      </c>
      <c r="AC94" s="39">
        <v>1.051339547</v>
      </c>
      <c r="AD94" s="39">
        <v>0.358023162</v>
      </c>
      <c r="AE94" s="39">
        <v>0.0267</v>
      </c>
      <c r="AF94" s="39">
        <v>-0.0303</v>
      </c>
      <c r="AG94" s="39">
        <v>0.0837</v>
      </c>
      <c r="AH94" s="39" t="s">
        <v>221</v>
      </c>
      <c r="AI94" s="39" t="s">
        <v>221</v>
      </c>
      <c r="AJ94" s="39" t="s">
        <v>221</v>
      </c>
      <c r="AK94" s="39" t="s">
        <v>221</v>
      </c>
      <c r="AL94" s="39" t="s">
        <v>221</v>
      </c>
    </row>
    <row r="95" spans="1:38" ht="12.75">
      <c r="A95" s="39" t="s">
        <v>106</v>
      </c>
      <c r="B95" s="39">
        <v>14962</v>
      </c>
      <c r="C95" s="39">
        <v>20992</v>
      </c>
      <c r="D95" s="39">
        <v>0.690573799</v>
      </c>
      <c r="E95" s="39">
        <v>0.653128137</v>
      </c>
      <c r="F95" s="39">
        <v>0.730166326</v>
      </c>
      <c r="G95" s="39">
        <v>0.707859602</v>
      </c>
      <c r="H95" s="39">
        <v>0.712747713</v>
      </c>
      <c r="I95" s="39">
        <v>0.003123006</v>
      </c>
      <c r="J95" s="39">
        <v>0.0107</v>
      </c>
      <c r="K95" s="39">
        <v>-0.0451</v>
      </c>
      <c r="L95" s="39">
        <v>0.0664</v>
      </c>
      <c r="M95" s="39">
        <v>1.010715949</v>
      </c>
      <c r="N95" s="39">
        <v>0.955910904</v>
      </c>
      <c r="O95" s="39">
        <v>1.06866312</v>
      </c>
      <c r="P95" s="39">
        <v>14458</v>
      </c>
      <c r="Q95" s="39">
        <v>20407</v>
      </c>
      <c r="R95" s="39">
        <v>0.681402034</v>
      </c>
      <c r="S95" s="39">
        <v>0.644393459</v>
      </c>
      <c r="T95" s="39">
        <v>0.720536074</v>
      </c>
      <c r="U95" s="39">
        <v>0.902167883</v>
      </c>
      <c r="V95" s="39">
        <v>0.708482384</v>
      </c>
      <c r="W95" s="39">
        <v>0.00318132</v>
      </c>
      <c r="X95" s="39">
        <v>0.0035</v>
      </c>
      <c r="Y95" s="39">
        <v>-0.0523</v>
      </c>
      <c r="Z95" s="39">
        <v>0.0593</v>
      </c>
      <c r="AA95" s="39">
        <v>1.00350845</v>
      </c>
      <c r="AB95" s="39">
        <v>0.949005504</v>
      </c>
      <c r="AC95" s="39">
        <v>1.06114159</v>
      </c>
      <c r="AD95" s="39">
        <v>0.65933043</v>
      </c>
      <c r="AE95" s="39">
        <v>0.0134</v>
      </c>
      <c r="AF95" s="39">
        <v>-0.0461</v>
      </c>
      <c r="AG95" s="39">
        <v>0.0728</v>
      </c>
      <c r="AH95" s="39" t="s">
        <v>221</v>
      </c>
      <c r="AI95" s="39" t="s">
        <v>221</v>
      </c>
      <c r="AJ95" s="39" t="s">
        <v>221</v>
      </c>
      <c r="AK95" s="39" t="s">
        <v>221</v>
      </c>
      <c r="AL95" s="39" t="s">
        <v>221</v>
      </c>
    </row>
    <row r="96" spans="1:38" ht="12.75">
      <c r="A96" s="39" t="s">
        <v>95</v>
      </c>
      <c r="B96" s="39">
        <v>5261</v>
      </c>
      <c r="C96" s="39">
        <v>8186</v>
      </c>
      <c r="D96" s="39">
        <v>0.65713368</v>
      </c>
      <c r="E96" s="39">
        <v>0.617639876</v>
      </c>
      <c r="F96" s="39">
        <v>0.699152839</v>
      </c>
      <c r="G96" s="39">
        <v>0.217764077</v>
      </c>
      <c r="H96" s="39">
        <v>0.642682629</v>
      </c>
      <c r="I96" s="39">
        <v>0.005296506</v>
      </c>
      <c r="J96" s="39">
        <v>-0.039</v>
      </c>
      <c r="K96" s="39">
        <v>-0.101</v>
      </c>
      <c r="L96" s="39">
        <v>0.023</v>
      </c>
      <c r="M96" s="39">
        <v>0.961773371</v>
      </c>
      <c r="N96" s="39">
        <v>0.90397069</v>
      </c>
      <c r="O96" s="39">
        <v>1.023272134</v>
      </c>
      <c r="P96" s="39">
        <v>6486</v>
      </c>
      <c r="Q96" s="39">
        <v>10027</v>
      </c>
      <c r="R96" s="39">
        <v>0.651147836</v>
      </c>
      <c r="S96" s="39">
        <v>0.61292882</v>
      </c>
      <c r="T96" s="39">
        <v>0.69174999</v>
      </c>
      <c r="U96" s="39">
        <v>0.17443045</v>
      </c>
      <c r="V96" s="39">
        <v>0.646853496</v>
      </c>
      <c r="W96" s="39">
        <v>0.004773038</v>
      </c>
      <c r="X96" s="39">
        <v>-0.0419</v>
      </c>
      <c r="Y96" s="39">
        <v>-0.1024</v>
      </c>
      <c r="Z96" s="39">
        <v>0.0186</v>
      </c>
      <c r="AA96" s="39">
        <v>0.958952752</v>
      </c>
      <c r="AB96" s="39">
        <v>0.902667176</v>
      </c>
      <c r="AC96" s="39">
        <v>1.018748</v>
      </c>
      <c r="AD96" s="39">
        <v>0.795764073</v>
      </c>
      <c r="AE96" s="39">
        <v>0.0092</v>
      </c>
      <c r="AF96" s="39">
        <v>-0.0601</v>
      </c>
      <c r="AG96" s="39">
        <v>0.0784</v>
      </c>
      <c r="AH96" s="39" t="s">
        <v>221</v>
      </c>
      <c r="AI96" s="39" t="s">
        <v>221</v>
      </c>
      <c r="AJ96" s="39" t="s">
        <v>221</v>
      </c>
      <c r="AK96" s="39" t="s">
        <v>221</v>
      </c>
      <c r="AL96" s="39" t="s">
        <v>221</v>
      </c>
    </row>
    <row r="97" spans="1:38" ht="12.75">
      <c r="A97" s="39" t="s">
        <v>94</v>
      </c>
      <c r="B97" s="39">
        <v>19168</v>
      </c>
      <c r="C97" s="39">
        <v>27745</v>
      </c>
      <c r="D97" s="39">
        <v>0.69913877</v>
      </c>
      <c r="E97" s="39">
        <v>0.661422511</v>
      </c>
      <c r="F97" s="39">
        <v>0.739005721</v>
      </c>
      <c r="G97" s="39">
        <v>0.416586395</v>
      </c>
      <c r="H97" s="39">
        <v>0.690863219</v>
      </c>
      <c r="I97" s="39">
        <v>0.002774464</v>
      </c>
      <c r="J97" s="39">
        <v>0.023</v>
      </c>
      <c r="K97" s="39">
        <v>-0.0325</v>
      </c>
      <c r="L97" s="39">
        <v>0.0784</v>
      </c>
      <c r="M97" s="39">
        <v>1.023251543</v>
      </c>
      <c r="N97" s="39">
        <v>0.968050455</v>
      </c>
      <c r="O97" s="39">
        <v>1.081600358</v>
      </c>
      <c r="P97" s="39">
        <v>19654</v>
      </c>
      <c r="Q97" s="39">
        <v>28284</v>
      </c>
      <c r="R97" s="39">
        <v>0.697279156</v>
      </c>
      <c r="S97" s="39">
        <v>0.659713854</v>
      </c>
      <c r="T97" s="39">
        <v>0.736983494</v>
      </c>
      <c r="U97" s="39">
        <v>0.347661753</v>
      </c>
      <c r="V97" s="39">
        <v>0.694880498</v>
      </c>
      <c r="W97" s="39">
        <v>0.002737913</v>
      </c>
      <c r="X97" s="39">
        <v>0.0265</v>
      </c>
      <c r="Y97" s="39">
        <v>-0.0288</v>
      </c>
      <c r="Z97" s="39">
        <v>0.0819</v>
      </c>
      <c r="AA97" s="39">
        <v>1.026890866</v>
      </c>
      <c r="AB97" s="39">
        <v>0.971568022</v>
      </c>
      <c r="AC97" s="39">
        <v>1.085363892</v>
      </c>
      <c r="AD97" s="39">
        <v>0.929166834</v>
      </c>
      <c r="AE97" s="39">
        <v>0.0027</v>
      </c>
      <c r="AF97" s="39">
        <v>-0.0561</v>
      </c>
      <c r="AG97" s="39">
        <v>0.0614</v>
      </c>
      <c r="AH97" s="39" t="s">
        <v>221</v>
      </c>
      <c r="AI97" s="39" t="s">
        <v>221</v>
      </c>
      <c r="AJ97" s="39" t="s">
        <v>221</v>
      </c>
      <c r="AK97" s="39" t="s">
        <v>221</v>
      </c>
      <c r="AL97" s="39" t="s">
        <v>221</v>
      </c>
    </row>
    <row r="98" spans="1:38" ht="12.75">
      <c r="A98" s="39" t="s">
        <v>93</v>
      </c>
      <c r="B98" s="39">
        <v>26990</v>
      </c>
      <c r="C98" s="39">
        <v>38398</v>
      </c>
      <c r="D98" s="39">
        <v>0.691326052</v>
      </c>
      <c r="E98" s="39">
        <v>0.654653094</v>
      </c>
      <c r="F98" s="39">
        <v>0.73005339</v>
      </c>
      <c r="G98" s="39">
        <v>0.672711396</v>
      </c>
      <c r="H98" s="39">
        <v>0.702901193</v>
      </c>
      <c r="I98" s="39">
        <v>0.002332079</v>
      </c>
      <c r="J98" s="39">
        <v>0.0117</v>
      </c>
      <c r="K98" s="39">
        <v>-0.0428</v>
      </c>
      <c r="L98" s="39">
        <v>0.0663</v>
      </c>
      <c r="M98" s="39">
        <v>1.011816938</v>
      </c>
      <c r="N98" s="39">
        <v>0.958142814</v>
      </c>
      <c r="O98" s="39">
        <v>1.068497828</v>
      </c>
      <c r="P98" s="39">
        <v>27182</v>
      </c>
      <c r="Q98" s="39">
        <v>38203</v>
      </c>
      <c r="R98" s="39">
        <v>0.679947969</v>
      </c>
      <c r="S98" s="39">
        <v>0.644041203</v>
      </c>
      <c r="T98" s="39">
        <v>0.717856619</v>
      </c>
      <c r="U98" s="39">
        <v>0.960639072</v>
      </c>
      <c r="V98" s="39">
        <v>0.711514803</v>
      </c>
      <c r="W98" s="39">
        <v>0.002317955</v>
      </c>
      <c r="X98" s="39">
        <v>0.0014</v>
      </c>
      <c r="Y98" s="39">
        <v>-0.0529</v>
      </c>
      <c r="Z98" s="39">
        <v>0.0556</v>
      </c>
      <c r="AA98" s="39">
        <v>1.001367031</v>
      </c>
      <c r="AB98" s="39">
        <v>0.948486733</v>
      </c>
      <c r="AC98" s="39">
        <v>1.057195527</v>
      </c>
      <c r="AD98" s="39">
        <v>0.566676384</v>
      </c>
      <c r="AE98" s="39">
        <v>0.0166</v>
      </c>
      <c r="AF98" s="39">
        <v>-0.0402</v>
      </c>
      <c r="AG98" s="39">
        <v>0.0734</v>
      </c>
      <c r="AH98" s="39" t="s">
        <v>221</v>
      </c>
      <c r="AI98" s="39" t="s">
        <v>221</v>
      </c>
      <c r="AJ98" s="39" t="s">
        <v>221</v>
      </c>
      <c r="AK98" s="39" t="s">
        <v>221</v>
      </c>
      <c r="AL98" s="39" t="s">
        <v>221</v>
      </c>
    </row>
    <row r="99" spans="1:38" ht="12.75">
      <c r="A99" s="39" t="s">
        <v>92</v>
      </c>
      <c r="B99" s="39">
        <v>12294</v>
      </c>
      <c r="C99" s="39">
        <v>17945</v>
      </c>
      <c r="D99" s="39">
        <v>0.704666823</v>
      </c>
      <c r="E99" s="39">
        <v>0.665788814</v>
      </c>
      <c r="F99" s="39">
        <v>0.745815071</v>
      </c>
      <c r="G99" s="39">
        <v>0.286514578</v>
      </c>
      <c r="H99" s="39">
        <v>0.685093341</v>
      </c>
      <c r="I99" s="39">
        <v>0.003467321</v>
      </c>
      <c r="J99" s="39">
        <v>0.0309</v>
      </c>
      <c r="K99" s="39">
        <v>-0.0259</v>
      </c>
      <c r="L99" s="39">
        <v>0.0876</v>
      </c>
      <c r="M99" s="39">
        <v>1.031342338</v>
      </c>
      <c r="N99" s="39">
        <v>0.974440927</v>
      </c>
      <c r="O99" s="39">
        <v>1.091566445</v>
      </c>
      <c r="P99" s="39">
        <v>12202</v>
      </c>
      <c r="Q99" s="39">
        <v>17805</v>
      </c>
      <c r="R99" s="39">
        <v>0.698228065</v>
      </c>
      <c r="S99" s="39">
        <v>0.659707004</v>
      </c>
      <c r="T99" s="39">
        <v>0.738998415</v>
      </c>
      <c r="U99" s="39">
        <v>0.335334004</v>
      </c>
      <c r="V99" s="39">
        <v>0.685313114</v>
      </c>
      <c r="W99" s="39">
        <v>0.003480269</v>
      </c>
      <c r="X99" s="39">
        <v>0.0279</v>
      </c>
      <c r="Y99" s="39">
        <v>-0.0289</v>
      </c>
      <c r="Z99" s="39">
        <v>0.0846</v>
      </c>
      <c r="AA99" s="39">
        <v>1.028288334</v>
      </c>
      <c r="AB99" s="39">
        <v>0.971557934</v>
      </c>
      <c r="AC99" s="39">
        <v>1.088331289</v>
      </c>
      <c r="AD99" s="39">
        <v>0.768823931</v>
      </c>
      <c r="AE99" s="39">
        <v>0.0092</v>
      </c>
      <c r="AF99" s="39">
        <v>-0.052</v>
      </c>
      <c r="AG99" s="39">
        <v>0.0704</v>
      </c>
      <c r="AH99" s="39" t="s">
        <v>221</v>
      </c>
      <c r="AI99" s="39" t="s">
        <v>221</v>
      </c>
      <c r="AJ99" s="39" t="s">
        <v>221</v>
      </c>
      <c r="AK99" s="39" t="s">
        <v>221</v>
      </c>
      <c r="AL99" s="39" t="s">
        <v>221</v>
      </c>
    </row>
    <row r="100" spans="1:38" ht="12.75">
      <c r="A100" s="39" t="s">
        <v>98</v>
      </c>
      <c r="B100" s="39">
        <v>2708</v>
      </c>
      <c r="C100" s="39">
        <v>3963</v>
      </c>
      <c r="D100" s="39">
        <v>0.669130339</v>
      </c>
      <c r="E100" s="39">
        <v>0.626322134</v>
      </c>
      <c r="F100" s="39">
        <v>0.714864424</v>
      </c>
      <c r="G100" s="39">
        <v>0.535823395</v>
      </c>
      <c r="H100" s="39">
        <v>0.683320717</v>
      </c>
      <c r="I100" s="39">
        <v>0.007389416</v>
      </c>
      <c r="J100" s="39">
        <v>-0.0209</v>
      </c>
      <c r="K100" s="39">
        <v>-0.087</v>
      </c>
      <c r="L100" s="39">
        <v>0.0452</v>
      </c>
      <c r="M100" s="39">
        <v>0.979331545</v>
      </c>
      <c r="N100" s="39">
        <v>0.916677943</v>
      </c>
      <c r="O100" s="39">
        <v>1.04626743</v>
      </c>
      <c r="P100" s="39">
        <v>3009</v>
      </c>
      <c r="Q100" s="39">
        <v>4356</v>
      </c>
      <c r="R100" s="39">
        <v>0.667605648</v>
      </c>
      <c r="S100" s="39">
        <v>0.625577153</v>
      </c>
      <c r="T100" s="39">
        <v>0.712457767</v>
      </c>
      <c r="U100" s="39">
        <v>0.609355356</v>
      </c>
      <c r="V100" s="39">
        <v>0.69077135</v>
      </c>
      <c r="W100" s="39">
        <v>0.007002661</v>
      </c>
      <c r="X100" s="39">
        <v>-0.017</v>
      </c>
      <c r="Y100" s="39">
        <v>-0.082</v>
      </c>
      <c r="Z100" s="39">
        <v>0.0481</v>
      </c>
      <c r="AA100" s="39">
        <v>0.983190357</v>
      </c>
      <c r="AB100" s="39">
        <v>0.921294519</v>
      </c>
      <c r="AC100" s="39">
        <v>1.049244577</v>
      </c>
      <c r="AD100" s="39">
        <v>0.953596782</v>
      </c>
      <c r="AE100" s="39">
        <v>0.0023</v>
      </c>
      <c r="AF100" s="39">
        <v>-0.0746</v>
      </c>
      <c r="AG100" s="39">
        <v>0.0791</v>
      </c>
      <c r="AH100" s="39" t="s">
        <v>221</v>
      </c>
      <c r="AI100" s="39" t="s">
        <v>221</v>
      </c>
      <c r="AJ100" s="39" t="s">
        <v>221</v>
      </c>
      <c r="AK100" s="39" t="s">
        <v>221</v>
      </c>
      <c r="AL100" s="39" t="s">
        <v>221</v>
      </c>
    </row>
    <row r="101" spans="1:38" ht="12.75">
      <c r="A101" s="39" t="s">
        <v>96</v>
      </c>
      <c r="B101" s="39">
        <v>14706</v>
      </c>
      <c r="C101" s="39">
        <v>21256</v>
      </c>
      <c r="D101" s="39">
        <v>0.695412744</v>
      </c>
      <c r="E101" s="39">
        <v>0.657310988</v>
      </c>
      <c r="F101" s="39">
        <v>0.735723111</v>
      </c>
      <c r="G101" s="39">
        <v>0.539460135</v>
      </c>
      <c r="H101" s="39">
        <v>0.691851713</v>
      </c>
      <c r="I101" s="39">
        <v>0.003166982</v>
      </c>
      <c r="J101" s="39">
        <v>0.0176</v>
      </c>
      <c r="K101" s="39">
        <v>-0.0387</v>
      </c>
      <c r="L101" s="39">
        <v>0.074</v>
      </c>
      <c r="M101" s="39">
        <v>1.017798173</v>
      </c>
      <c r="N101" s="39">
        <v>0.962032876</v>
      </c>
      <c r="O101" s="39">
        <v>1.076795968</v>
      </c>
      <c r="P101" s="39">
        <v>15187</v>
      </c>
      <c r="Q101" s="39">
        <v>22389</v>
      </c>
      <c r="R101" s="39">
        <v>0.668620513</v>
      </c>
      <c r="S101" s="39">
        <v>0.632265745</v>
      </c>
      <c r="T101" s="39">
        <v>0.707065651</v>
      </c>
      <c r="U101" s="39">
        <v>0.588463917</v>
      </c>
      <c r="V101" s="39">
        <v>0.678324177</v>
      </c>
      <c r="W101" s="39">
        <v>0.003121839</v>
      </c>
      <c r="X101" s="39">
        <v>-0.0154</v>
      </c>
      <c r="Y101" s="39">
        <v>-0.0713</v>
      </c>
      <c r="Z101" s="39">
        <v>0.0405</v>
      </c>
      <c r="AA101" s="39">
        <v>0.98468496</v>
      </c>
      <c r="AB101" s="39">
        <v>0.931144883</v>
      </c>
      <c r="AC101" s="39">
        <v>1.041303548</v>
      </c>
      <c r="AD101" s="39">
        <v>0.199716134</v>
      </c>
      <c r="AE101" s="39">
        <v>0.0393</v>
      </c>
      <c r="AF101" s="39">
        <v>-0.0208</v>
      </c>
      <c r="AG101" s="39">
        <v>0.0993</v>
      </c>
      <c r="AH101" s="39" t="s">
        <v>221</v>
      </c>
      <c r="AI101" s="39" t="s">
        <v>221</v>
      </c>
      <c r="AJ101" s="39" t="s">
        <v>221</v>
      </c>
      <c r="AK101" s="39" t="s">
        <v>221</v>
      </c>
      <c r="AL101" s="39" t="s">
        <v>221</v>
      </c>
    </row>
    <row r="102" spans="1:38" ht="12.75">
      <c r="A102" s="39" t="s">
        <v>97</v>
      </c>
      <c r="B102" s="39">
        <v>23528</v>
      </c>
      <c r="C102" s="39">
        <v>32413</v>
      </c>
      <c r="D102" s="39">
        <v>0.714548144</v>
      </c>
      <c r="E102" s="39">
        <v>0.67651943</v>
      </c>
      <c r="F102" s="39">
        <v>0.75471454</v>
      </c>
      <c r="G102" s="39">
        <v>0.108478953</v>
      </c>
      <c r="H102" s="39">
        <v>0.725881591</v>
      </c>
      <c r="I102" s="39">
        <v>0.002477664</v>
      </c>
      <c r="J102" s="39">
        <v>0.0448</v>
      </c>
      <c r="K102" s="39">
        <v>-0.0099</v>
      </c>
      <c r="L102" s="39">
        <v>0.0995</v>
      </c>
      <c r="M102" s="39">
        <v>1.045804527</v>
      </c>
      <c r="N102" s="39">
        <v>0.990146133</v>
      </c>
      <c r="O102" s="39">
        <v>1.104591607</v>
      </c>
      <c r="P102" s="39">
        <v>23649</v>
      </c>
      <c r="Q102" s="39">
        <v>33446</v>
      </c>
      <c r="R102" s="39">
        <v>0.690667048</v>
      </c>
      <c r="S102" s="39">
        <v>0.653943895</v>
      </c>
      <c r="T102" s="39">
        <v>0.729452442</v>
      </c>
      <c r="U102" s="39">
        <v>0.541785377</v>
      </c>
      <c r="V102" s="39">
        <v>0.707080069</v>
      </c>
      <c r="W102" s="39">
        <v>0.002488494</v>
      </c>
      <c r="X102" s="39">
        <v>0.017</v>
      </c>
      <c r="Y102" s="39">
        <v>-0.0376</v>
      </c>
      <c r="Z102" s="39">
        <v>0.0716</v>
      </c>
      <c r="AA102" s="39">
        <v>1.01715314</v>
      </c>
      <c r="AB102" s="39">
        <v>0.963070539</v>
      </c>
      <c r="AC102" s="39">
        <v>1.074272826</v>
      </c>
      <c r="AD102" s="39">
        <v>0.244984047</v>
      </c>
      <c r="AE102" s="39">
        <v>0.034</v>
      </c>
      <c r="AF102" s="39">
        <v>-0.0233</v>
      </c>
      <c r="AG102" s="39">
        <v>0.0913</v>
      </c>
      <c r="AH102" s="39" t="s">
        <v>221</v>
      </c>
      <c r="AI102" s="39" t="s">
        <v>221</v>
      </c>
      <c r="AJ102" s="39" t="s">
        <v>221</v>
      </c>
      <c r="AK102" s="39" t="s">
        <v>221</v>
      </c>
      <c r="AL102" s="39" t="s">
        <v>221</v>
      </c>
    </row>
    <row r="103" spans="1:38" ht="12.75">
      <c r="A103" s="39" t="s">
        <v>84</v>
      </c>
      <c r="B103" s="39">
        <v>23285</v>
      </c>
      <c r="C103" s="39">
        <v>32471</v>
      </c>
      <c r="D103" s="39">
        <v>0.707443366</v>
      </c>
      <c r="E103" s="39">
        <v>0.669622874</v>
      </c>
      <c r="F103" s="39">
        <v>0.747399969</v>
      </c>
      <c r="G103" s="39">
        <v>0.214537123</v>
      </c>
      <c r="H103" s="39">
        <v>0.717101414</v>
      </c>
      <c r="I103" s="39">
        <v>0.002499527</v>
      </c>
      <c r="J103" s="39">
        <v>0.0348</v>
      </c>
      <c r="K103" s="39">
        <v>-0.0201</v>
      </c>
      <c r="L103" s="39">
        <v>0.0897</v>
      </c>
      <c r="M103" s="39">
        <v>1.035406054</v>
      </c>
      <c r="N103" s="39">
        <v>0.980052413</v>
      </c>
      <c r="O103" s="39">
        <v>1.093886084</v>
      </c>
      <c r="P103" s="39">
        <v>23011</v>
      </c>
      <c r="Q103" s="39">
        <v>31996</v>
      </c>
      <c r="R103" s="39">
        <v>0.689705976</v>
      </c>
      <c r="S103" s="39">
        <v>0.652948914</v>
      </c>
      <c r="T103" s="39">
        <v>0.728532238</v>
      </c>
      <c r="U103" s="39">
        <v>0.576276747</v>
      </c>
      <c r="V103" s="39">
        <v>0.719183648</v>
      </c>
      <c r="W103" s="39">
        <v>0.002512368</v>
      </c>
      <c r="X103" s="39">
        <v>0.0156</v>
      </c>
      <c r="Y103" s="39">
        <v>-0.0392</v>
      </c>
      <c r="Z103" s="39">
        <v>0.0704</v>
      </c>
      <c r="AA103" s="39">
        <v>1.015737759</v>
      </c>
      <c r="AB103" s="39">
        <v>0.96160522</v>
      </c>
      <c r="AC103" s="39">
        <v>1.072917632</v>
      </c>
      <c r="AD103" s="39">
        <v>0.388112338</v>
      </c>
      <c r="AE103" s="39">
        <v>0.0254</v>
      </c>
      <c r="AF103" s="39">
        <v>-0.0323</v>
      </c>
      <c r="AG103" s="39">
        <v>0.0831</v>
      </c>
      <c r="AH103" s="39" t="s">
        <v>221</v>
      </c>
      <c r="AI103" s="39" t="s">
        <v>221</v>
      </c>
      <c r="AJ103" s="39" t="s">
        <v>221</v>
      </c>
      <c r="AK103" s="39" t="s">
        <v>221</v>
      </c>
      <c r="AL103" s="39" t="s">
        <v>221</v>
      </c>
    </row>
    <row r="104" spans="1:38" ht="12.75">
      <c r="A104" s="39" t="s">
        <v>85</v>
      </c>
      <c r="B104" s="39">
        <v>19176</v>
      </c>
      <c r="C104" s="39">
        <v>27077</v>
      </c>
      <c r="D104" s="39">
        <v>0.685382752</v>
      </c>
      <c r="E104" s="39">
        <v>0.648788601</v>
      </c>
      <c r="F104" s="39">
        <v>0.724040953</v>
      </c>
      <c r="G104" s="39">
        <v>0.911445854</v>
      </c>
      <c r="H104" s="39">
        <v>0.708202534</v>
      </c>
      <c r="I104" s="39">
        <v>0.002762608</v>
      </c>
      <c r="J104" s="39">
        <v>0.0031</v>
      </c>
      <c r="K104" s="39">
        <v>-0.0518</v>
      </c>
      <c r="L104" s="39">
        <v>0.058</v>
      </c>
      <c r="M104" s="39">
        <v>1.003118391</v>
      </c>
      <c r="N104" s="39">
        <v>0.949559608</v>
      </c>
      <c r="O104" s="39">
        <v>1.059698094</v>
      </c>
      <c r="P104" s="39">
        <v>18439</v>
      </c>
      <c r="Q104" s="39">
        <v>26482</v>
      </c>
      <c r="R104" s="39">
        <v>0.668429115</v>
      </c>
      <c r="S104" s="39">
        <v>0.632660353</v>
      </c>
      <c r="T104" s="39">
        <v>0.706220139</v>
      </c>
      <c r="U104" s="39">
        <v>0.575328502</v>
      </c>
      <c r="V104" s="39">
        <v>0.696284269</v>
      </c>
      <c r="W104" s="39">
        <v>0.002825866</v>
      </c>
      <c r="X104" s="39">
        <v>-0.0157</v>
      </c>
      <c r="Y104" s="39">
        <v>-0.0707</v>
      </c>
      <c r="Z104" s="39">
        <v>0.0393</v>
      </c>
      <c r="AA104" s="39">
        <v>0.984403086</v>
      </c>
      <c r="AB104" s="39">
        <v>0.931726026</v>
      </c>
      <c r="AC104" s="39">
        <v>1.040058352</v>
      </c>
      <c r="AD104" s="39">
        <v>0.39587141</v>
      </c>
      <c r="AE104" s="39">
        <v>0.025</v>
      </c>
      <c r="AF104" s="39">
        <v>-0.0328</v>
      </c>
      <c r="AG104" s="39">
        <v>0.0829</v>
      </c>
      <c r="AH104" s="39" t="s">
        <v>221</v>
      </c>
      <c r="AI104" s="39" t="s">
        <v>221</v>
      </c>
      <c r="AJ104" s="39" t="s">
        <v>221</v>
      </c>
      <c r="AK104" s="39" t="s">
        <v>221</v>
      </c>
      <c r="AL104" s="39" t="s">
        <v>221</v>
      </c>
    </row>
    <row r="105" spans="1:38" ht="12.75">
      <c r="A105" s="39" t="s">
        <v>99</v>
      </c>
      <c r="B105" s="39">
        <v>12140</v>
      </c>
      <c r="C105" s="39">
        <v>17537</v>
      </c>
      <c r="D105" s="39">
        <v>0.704675672</v>
      </c>
      <c r="E105" s="39">
        <v>0.665163699</v>
      </c>
      <c r="F105" s="39">
        <v>0.74653473</v>
      </c>
      <c r="G105" s="39">
        <v>0.294342143</v>
      </c>
      <c r="H105" s="39">
        <v>0.69225067</v>
      </c>
      <c r="I105" s="39">
        <v>0.0034854</v>
      </c>
      <c r="J105" s="39">
        <v>0.0309</v>
      </c>
      <c r="K105" s="39">
        <v>-0.0268</v>
      </c>
      <c r="L105" s="39">
        <v>0.0886</v>
      </c>
      <c r="M105" s="39">
        <v>1.031355289</v>
      </c>
      <c r="N105" s="39">
        <v>0.973526015</v>
      </c>
      <c r="O105" s="39">
        <v>1.09261973</v>
      </c>
      <c r="P105" s="39">
        <v>11644</v>
      </c>
      <c r="Q105" s="39">
        <v>17321</v>
      </c>
      <c r="R105" s="39">
        <v>0.675066587</v>
      </c>
      <c r="S105" s="39">
        <v>0.637299344</v>
      </c>
      <c r="T105" s="39">
        <v>0.715071969</v>
      </c>
      <c r="U105" s="39">
        <v>0.842437598</v>
      </c>
      <c r="V105" s="39">
        <v>0.672247561</v>
      </c>
      <c r="W105" s="39">
        <v>0.003566573</v>
      </c>
      <c r="X105" s="39">
        <v>-0.0058</v>
      </c>
      <c r="Y105" s="39">
        <v>-0.0634</v>
      </c>
      <c r="Z105" s="39">
        <v>0.0517</v>
      </c>
      <c r="AA105" s="39">
        <v>0.994178165</v>
      </c>
      <c r="AB105" s="39">
        <v>0.938557921</v>
      </c>
      <c r="AC105" s="39">
        <v>1.053094542</v>
      </c>
      <c r="AD105" s="39">
        <v>0.180454188</v>
      </c>
      <c r="AE105" s="39">
        <v>0.0429</v>
      </c>
      <c r="AF105" s="39">
        <v>-0.0199</v>
      </c>
      <c r="AG105" s="39">
        <v>0.1057</v>
      </c>
      <c r="AH105" s="39" t="s">
        <v>221</v>
      </c>
      <c r="AI105" s="39" t="s">
        <v>221</v>
      </c>
      <c r="AJ105" s="39" t="s">
        <v>221</v>
      </c>
      <c r="AK105" s="39" t="s">
        <v>221</v>
      </c>
      <c r="AL105" s="39" t="s">
        <v>221</v>
      </c>
    </row>
    <row r="106" spans="1:38" ht="12.75">
      <c r="A106" s="39" t="s">
        <v>100</v>
      </c>
      <c r="B106" s="39">
        <v>9849</v>
      </c>
      <c r="C106" s="39">
        <v>13682</v>
      </c>
      <c r="D106" s="39">
        <v>0.725032294</v>
      </c>
      <c r="E106" s="39">
        <v>0.684692524</v>
      </c>
      <c r="F106" s="39">
        <v>0.767748747</v>
      </c>
      <c r="G106" s="39">
        <v>0.042146914</v>
      </c>
      <c r="H106" s="39">
        <v>0.719850899</v>
      </c>
      <c r="I106" s="39">
        <v>0.003839203</v>
      </c>
      <c r="J106" s="39">
        <v>0.0594</v>
      </c>
      <c r="K106" s="39">
        <v>0.0021</v>
      </c>
      <c r="L106" s="39">
        <v>0.1166</v>
      </c>
      <c r="M106" s="39">
        <v>1.06114901</v>
      </c>
      <c r="N106" s="39">
        <v>1.002108182</v>
      </c>
      <c r="O106" s="39">
        <v>1.123668324</v>
      </c>
      <c r="P106" s="39">
        <v>9839</v>
      </c>
      <c r="Q106" s="39">
        <v>14122</v>
      </c>
      <c r="R106" s="39">
        <v>0.704681094</v>
      </c>
      <c r="S106" s="39">
        <v>0.665543708</v>
      </c>
      <c r="T106" s="39">
        <v>0.74611996</v>
      </c>
      <c r="U106" s="39">
        <v>0.20323762</v>
      </c>
      <c r="V106" s="39">
        <v>0.696714346</v>
      </c>
      <c r="W106" s="39">
        <v>0.003868167</v>
      </c>
      <c r="X106" s="39">
        <v>0.0371</v>
      </c>
      <c r="Y106" s="39">
        <v>-0.02</v>
      </c>
      <c r="Z106" s="39">
        <v>0.0942</v>
      </c>
      <c r="AA106" s="39">
        <v>1.037791784</v>
      </c>
      <c r="AB106" s="39">
        <v>0.980153714</v>
      </c>
      <c r="AC106" s="39">
        <v>1.098819268</v>
      </c>
      <c r="AD106" s="45">
        <v>0.368352737</v>
      </c>
      <c r="AE106" s="39">
        <v>0.0285</v>
      </c>
      <c r="AF106" s="39">
        <v>-0.0336</v>
      </c>
      <c r="AG106" s="39">
        <v>0.0905</v>
      </c>
      <c r="AH106" s="39" t="s">
        <v>221</v>
      </c>
      <c r="AI106" s="39" t="s">
        <v>221</v>
      </c>
      <c r="AJ106" s="39" t="s">
        <v>221</v>
      </c>
      <c r="AK106" s="39" t="s">
        <v>221</v>
      </c>
      <c r="AL106" s="39" t="s">
        <v>221</v>
      </c>
    </row>
    <row r="107" spans="1:38" ht="12.75">
      <c r="A107" s="39" t="s">
        <v>103</v>
      </c>
      <c r="B107" s="39">
        <v>25913</v>
      </c>
      <c r="C107" s="39">
        <v>38371</v>
      </c>
      <c r="D107" s="39">
        <v>0.68228436</v>
      </c>
      <c r="E107" s="39">
        <v>0.646094205</v>
      </c>
      <c r="F107" s="39">
        <v>0.720501661</v>
      </c>
      <c r="G107" s="39">
        <v>0.95934802</v>
      </c>
      <c r="H107" s="39">
        <v>0.675327722</v>
      </c>
      <c r="I107" s="39">
        <v>0.002390443</v>
      </c>
      <c r="J107" s="39">
        <v>-0.0014</v>
      </c>
      <c r="K107" s="39">
        <v>-0.0559</v>
      </c>
      <c r="L107" s="39">
        <v>0.0531</v>
      </c>
      <c r="M107" s="39">
        <v>0.99858362</v>
      </c>
      <c r="N107" s="39">
        <v>0.945616121</v>
      </c>
      <c r="O107" s="39">
        <v>1.054518026</v>
      </c>
      <c r="P107" s="39">
        <v>25203</v>
      </c>
      <c r="Q107" s="39">
        <v>37444</v>
      </c>
      <c r="R107" s="39">
        <v>0.68123618</v>
      </c>
      <c r="S107" s="39">
        <v>0.645088373</v>
      </c>
      <c r="T107" s="39">
        <v>0.719409544</v>
      </c>
      <c r="U107" s="39">
        <v>0.906740285</v>
      </c>
      <c r="V107" s="39">
        <v>0.673085141</v>
      </c>
      <c r="W107" s="39">
        <v>0.00242416</v>
      </c>
      <c r="X107" s="39">
        <v>0.0033</v>
      </c>
      <c r="Y107" s="39">
        <v>-0.0513</v>
      </c>
      <c r="Z107" s="39">
        <v>0.0578</v>
      </c>
      <c r="AA107" s="39">
        <v>1.003264194</v>
      </c>
      <c r="AB107" s="39">
        <v>0.950028913</v>
      </c>
      <c r="AC107" s="39">
        <v>1.059482538</v>
      </c>
      <c r="AD107" s="39">
        <v>0.957850049</v>
      </c>
      <c r="AE107" s="39">
        <v>0.0015</v>
      </c>
      <c r="AF107" s="39">
        <v>-0.0555</v>
      </c>
      <c r="AG107" s="39">
        <v>0.0586</v>
      </c>
      <c r="AH107" s="39" t="s">
        <v>221</v>
      </c>
      <c r="AI107" s="39" t="s">
        <v>221</v>
      </c>
      <c r="AJ107" s="39" t="s">
        <v>221</v>
      </c>
      <c r="AK107" s="39" t="s">
        <v>221</v>
      </c>
      <c r="AL107" s="39" t="s">
        <v>221</v>
      </c>
    </row>
    <row r="108" spans="1:38" ht="12.75">
      <c r="A108" s="39" t="s">
        <v>104</v>
      </c>
      <c r="B108" s="39">
        <v>23751</v>
      </c>
      <c r="C108" s="39">
        <v>33835</v>
      </c>
      <c r="D108" s="39">
        <v>0.711266574</v>
      </c>
      <c r="E108" s="39">
        <v>0.673453402</v>
      </c>
      <c r="F108" s="39">
        <v>0.751202887</v>
      </c>
      <c r="G108" s="39">
        <v>0.149386512</v>
      </c>
      <c r="H108" s="39">
        <v>0.70196542</v>
      </c>
      <c r="I108" s="39">
        <v>0.002486612</v>
      </c>
      <c r="J108" s="39">
        <v>0.0402</v>
      </c>
      <c r="K108" s="39">
        <v>-0.0144</v>
      </c>
      <c r="L108" s="39">
        <v>0.0948</v>
      </c>
      <c r="M108" s="39">
        <v>1.041001658</v>
      </c>
      <c r="N108" s="39">
        <v>0.98565873</v>
      </c>
      <c r="O108" s="39">
        <v>1.099451991</v>
      </c>
      <c r="P108" s="39">
        <v>24763</v>
      </c>
      <c r="Q108" s="39">
        <v>34647</v>
      </c>
      <c r="R108" s="39">
        <v>0.72161099</v>
      </c>
      <c r="S108" s="39">
        <v>0.683350611</v>
      </c>
      <c r="T108" s="39">
        <v>0.762013544</v>
      </c>
      <c r="U108" s="39">
        <v>0.028618493</v>
      </c>
      <c r="V108" s="39">
        <v>0.714722775</v>
      </c>
      <c r="W108" s="39">
        <v>0.002425881</v>
      </c>
      <c r="X108" s="39">
        <v>0.0608</v>
      </c>
      <c r="Y108" s="39">
        <v>0.0064</v>
      </c>
      <c r="Z108" s="39">
        <v>0.1153</v>
      </c>
      <c r="AA108" s="39">
        <v>1.062724632</v>
      </c>
      <c r="AB108" s="39">
        <v>1.006378141</v>
      </c>
      <c r="AC108" s="39">
        <v>1.122225929</v>
      </c>
      <c r="AD108" s="45">
        <v>0.62013115</v>
      </c>
      <c r="AE108" s="39">
        <v>-0.0144</v>
      </c>
      <c r="AF108" s="39">
        <v>-0.0715</v>
      </c>
      <c r="AG108" s="39">
        <v>0.0427</v>
      </c>
      <c r="AH108" s="39" t="s">
        <v>221</v>
      </c>
      <c r="AI108" s="39" t="s">
        <v>221</v>
      </c>
      <c r="AJ108" s="39" t="s">
        <v>221</v>
      </c>
      <c r="AK108" s="39" t="s">
        <v>221</v>
      </c>
      <c r="AL108" s="39" t="s">
        <v>221</v>
      </c>
    </row>
    <row r="109" spans="1:38" ht="12.75">
      <c r="A109" s="39" t="s">
        <v>101</v>
      </c>
      <c r="B109" s="39">
        <v>18962</v>
      </c>
      <c r="C109" s="39">
        <v>26585</v>
      </c>
      <c r="D109" s="39">
        <v>0.720558115</v>
      </c>
      <c r="E109" s="39">
        <v>0.681812971</v>
      </c>
      <c r="F109" s="39">
        <v>0.761505016</v>
      </c>
      <c r="G109" s="39">
        <v>0.059403741</v>
      </c>
      <c r="H109" s="39">
        <v>0.713259357</v>
      </c>
      <c r="I109" s="39">
        <v>0.00277364</v>
      </c>
      <c r="J109" s="39">
        <v>0.0532</v>
      </c>
      <c r="K109" s="39">
        <v>-0.0021</v>
      </c>
      <c r="L109" s="39">
        <v>0.1084</v>
      </c>
      <c r="M109" s="39">
        <v>1.054600652</v>
      </c>
      <c r="N109" s="39">
        <v>0.9978937</v>
      </c>
      <c r="O109" s="39">
        <v>1.11453007</v>
      </c>
      <c r="P109" s="39">
        <v>18829</v>
      </c>
      <c r="Q109" s="39">
        <v>27175</v>
      </c>
      <c r="R109" s="39">
        <v>0.704760371</v>
      </c>
      <c r="S109" s="39">
        <v>0.666785653</v>
      </c>
      <c r="T109" s="39">
        <v>0.744897823</v>
      </c>
      <c r="U109" s="39">
        <v>0.187971245</v>
      </c>
      <c r="V109" s="39">
        <v>0.692879485</v>
      </c>
      <c r="W109" s="39">
        <v>0.002798327</v>
      </c>
      <c r="X109" s="39">
        <v>0.0372</v>
      </c>
      <c r="Y109" s="39">
        <v>-0.0182</v>
      </c>
      <c r="Z109" s="39">
        <v>0.0926</v>
      </c>
      <c r="AA109" s="39">
        <v>1.037908536</v>
      </c>
      <c r="AB109" s="39">
        <v>0.98198274</v>
      </c>
      <c r="AC109" s="39">
        <v>1.097019413</v>
      </c>
      <c r="AD109" s="39">
        <v>0.458139191</v>
      </c>
      <c r="AE109" s="39">
        <v>0.0222</v>
      </c>
      <c r="AF109" s="39">
        <v>-0.0364</v>
      </c>
      <c r="AG109" s="39">
        <v>0.0807</v>
      </c>
      <c r="AH109" s="39" t="s">
        <v>221</v>
      </c>
      <c r="AI109" s="39" t="s">
        <v>221</v>
      </c>
      <c r="AJ109" s="39" t="s">
        <v>221</v>
      </c>
      <c r="AK109" s="39" t="s">
        <v>221</v>
      </c>
      <c r="AL109" s="39" t="s">
        <v>221</v>
      </c>
    </row>
    <row r="110" spans="1:38" ht="12.75">
      <c r="A110" s="39" t="s">
        <v>102</v>
      </c>
      <c r="B110" s="39">
        <v>10556</v>
      </c>
      <c r="C110" s="39">
        <v>14045</v>
      </c>
      <c r="D110" s="39">
        <v>0.754577248</v>
      </c>
      <c r="E110" s="39">
        <v>0.713165799</v>
      </c>
      <c r="F110" s="39">
        <v>0.798393338</v>
      </c>
      <c r="G110" s="39">
        <v>0.000564969</v>
      </c>
      <c r="H110" s="39">
        <v>0.751584194</v>
      </c>
      <c r="I110" s="39">
        <v>0.003646008</v>
      </c>
      <c r="J110" s="39">
        <v>0.0993</v>
      </c>
      <c r="K110" s="39">
        <v>0.0429</v>
      </c>
      <c r="L110" s="39">
        <v>0.1557</v>
      </c>
      <c r="M110" s="39">
        <v>1.104390668</v>
      </c>
      <c r="N110" s="39">
        <v>1.043781343</v>
      </c>
      <c r="O110" s="39">
        <v>1.168519398</v>
      </c>
      <c r="P110" s="39">
        <v>11126</v>
      </c>
      <c r="Q110" s="39">
        <v>15007</v>
      </c>
      <c r="R110" s="39">
        <v>0.748460368</v>
      </c>
      <c r="S110" s="39">
        <v>0.707410129</v>
      </c>
      <c r="T110" s="39">
        <v>0.791892708</v>
      </c>
      <c r="U110" s="39">
        <v>0.000716486</v>
      </c>
      <c r="V110" s="39">
        <v>0.741387353</v>
      </c>
      <c r="W110" s="39">
        <v>0.003574378</v>
      </c>
      <c r="X110" s="39">
        <v>0.0974</v>
      </c>
      <c r="Y110" s="39">
        <v>0.041</v>
      </c>
      <c r="Z110" s="39">
        <v>0.1538</v>
      </c>
      <c r="AA110" s="39">
        <v>1.102266013</v>
      </c>
      <c r="AB110" s="39">
        <v>1.041810864</v>
      </c>
      <c r="AC110" s="39">
        <v>1.166229309</v>
      </c>
      <c r="AD110" s="45">
        <v>0.792424429</v>
      </c>
      <c r="AE110" s="39">
        <v>0.0081</v>
      </c>
      <c r="AF110" s="39">
        <v>-0.0525</v>
      </c>
      <c r="AG110" s="39">
        <v>0.0688</v>
      </c>
      <c r="AH110" s="39">
        <v>1</v>
      </c>
      <c r="AI110" s="39">
        <v>2</v>
      </c>
      <c r="AJ110" s="39" t="s">
        <v>221</v>
      </c>
      <c r="AK110" s="39" t="s">
        <v>221</v>
      </c>
      <c r="AL110" s="39" t="s">
        <v>221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F35" sqref="F35"/>
      <selection pane="topRight" activeCell="F35" sqref="F35"/>
      <selection pane="bottomLeft" activeCell="F35" sqref="F35"/>
      <selection pane="bottomRight" activeCell="B17" sqref="B17:B26"/>
    </sheetView>
  </sheetViews>
  <sheetFormatPr defaultColWidth="9.140625" defaultRowHeight="12.75"/>
  <cols>
    <col min="1" max="1" width="26.57421875" style="0" customWidth="1"/>
    <col min="2" max="2" width="15.140625" style="60" customWidth="1"/>
    <col min="3" max="3" width="14.421875" style="65" customWidth="1"/>
    <col min="4" max="4" width="1.28515625" style="66" customWidth="1"/>
    <col min="5" max="5" width="9.57421875" style="56" customWidth="1"/>
    <col min="6" max="6" width="9.28125" style="57" bestFit="1" customWidth="1"/>
    <col min="7" max="7" width="9.28125" style="58" bestFit="1" customWidth="1"/>
    <col min="8" max="8" width="10.57421875" style="59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6" customFormat="1" ht="12.75">
      <c r="B1" s="47" t="s">
        <v>247</v>
      </c>
      <c r="C1" s="48" t="s">
        <v>248</v>
      </c>
      <c r="D1" s="49"/>
      <c r="E1" s="50" t="s">
        <v>247</v>
      </c>
      <c r="F1" s="51" t="s">
        <v>247</v>
      </c>
      <c r="G1" s="52" t="s">
        <v>247</v>
      </c>
      <c r="H1" s="53" t="s">
        <v>247</v>
      </c>
      <c r="I1" s="54"/>
      <c r="J1" s="51" t="s">
        <v>248</v>
      </c>
      <c r="K1" s="51" t="s">
        <v>248</v>
      </c>
      <c r="L1" s="51" t="s">
        <v>248</v>
      </c>
      <c r="M1" s="51" t="s">
        <v>248</v>
      </c>
    </row>
    <row r="2" spans="2:13" s="46" customFormat="1" ht="12.75">
      <c r="B2" s="47" t="s">
        <v>281</v>
      </c>
      <c r="C2" s="47" t="s">
        <v>281</v>
      </c>
      <c r="D2" s="49"/>
      <c r="E2" s="51" t="s">
        <v>282</v>
      </c>
      <c r="F2" s="55" t="s">
        <v>283</v>
      </c>
      <c r="G2" s="52" t="s">
        <v>284</v>
      </c>
      <c r="H2" s="53" t="s">
        <v>285</v>
      </c>
      <c r="I2" s="54"/>
      <c r="J2" s="46" t="s">
        <v>282</v>
      </c>
      <c r="K2" s="46" t="s">
        <v>283</v>
      </c>
      <c r="L2" s="46" t="s">
        <v>284</v>
      </c>
      <c r="M2" s="46" t="s">
        <v>285</v>
      </c>
    </row>
    <row r="3" spans="2:9" ht="12.75">
      <c r="B3" s="47" t="str">
        <f>'orig inc data'!A4</f>
        <v>2000/01</v>
      </c>
      <c r="C3" s="48" t="str">
        <f>'orig inc data'!A16</f>
        <v>2005/06</v>
      </c>
      <c r="D3" s="49"/>
      <c r="I3" s="54"/>
    </row>
    <row r="4" spans="1:13" ht="12.75">
      <c r="A4" t="s">
        <v>286</v>
      </c>
      <c r="B4" s="60">
        <f>'orig inc data'!E4</f>
        <v>0.591194835</v>
      </c>
      <c r="C4" s="61">
        <f>'orig inc data'!E16</f>
        <v>0.480701106</v>
      </c>
      <c r="D4" s="62"/>
      <c r="E4" s="56">
        <f>'orig inc data'!C4</f>
        <v>6878</v>
      </c>
      <c r="F4" s="56">
        <f>'orig inc data'!D4</f>
        <v>9572</v>
      </c>
      <c r="G4" s="58">
        <f>'orig inc data'!H4</f>
        <v>4.33E-14</v>
      </c>
      <c r="H4" s="59">
        <f>'orig inc data'!I4</f>
        <v>0.718554116</v>
      </c>
      <c r="I4" s="63"/>
      <c r="J4">
        <f>'orig inc data'!C16</f>
        <v>9671</v>
      </c>
      <c r="K4">
        <f>'orig inc data'!D16</f>
        <v>18013</v>
      </c>
      <c r="L4" s="64">
        <f>'orig inc data'!H16</f>
        <v>2.21E-96</v>
      </c>
      <c r="M4">
        <f>'orig inc data'!I16</f>
        <v>0.536890024</v>
      </c>
    </row>
    <row r="5" spans="1:12" ht="12.75">
      <c r="C5" s="61"/>
      <c r="D5" s="62"/>
      <c r="I5" s="63"/>
      <c r="L5" s="64"/>
    </row>
    <row r="6" spans="1:13" ht="12.75">
      <c r="A6" t="s">
        <v>287</v>
      </c>
      <c r="B6" s="60">
        <f>'orig inc data'!E5</f>
        <v>0.652789319</v>
      </c>
      <c r="C6" s="61">
        <f>'orig inc data'!E17</f>
        <v>0.669945064</v>
      </c>
      <c r="D6" s="62"/>
      <c r="E6" s="56">
        <f>'orig inc data'!C5</f>
        <v>54573</v>
      </c>
      <c r="F6" s="56">
        <f>'orig inc data'!D5</f>
        <v>88191</v>
      </c>
      <c r="G6" s="58">
        <f>'orig inc data'!H5</f>
        <v>0.001247266</v>
      </c>
      <c r="H6" s="59">
        <f>'orig inc data'!I5</f>
        <v>0.61880464</v>
      </c>
      <c r="I6" s="63"/>
      <c r="J6">
        <f>'orig inc data'!C17</f>
        <v>56827</v>
      </c>
      <c r="K6">
        <f>'orig inc data'!D17</f>
        <v>89403</v>
      </c>
      <c r="L6" s="64">
        <f>'orig inc data'!H17</f>
        <v>0.166968484</v>
      </c>
      <c r="M6">
        <f>'orig inc data'!I17</f>
        <v>0.63562744</v>
      </c>
    </row>
    <row r="7" spans="1:13" ht="12.75">
      <c r="A7" t="s">
        <v>288</v>
      </c>
      <c r="B7" s="60">
        <f>'orig inc data'!E6</f>
        <v>0.663554935</v>
      </c>
      <c r="C7" s="61">
        <f>'orig inc data'!E18</f>
        <v>0.662340955</v>
      </c>
      <c r="D7" s="62"/>
      <c r="E7" s="56">
        <f>'orig inc data'!C6</f>
        <v>60166</v>
      </c>
      <c r="F7" s="56">
        <f>'orig inc data'!D6</f>
        <v>90154</v>
      </c>
      <c r="G7" s="58">
        <f>'orig inc data'!H6</f>
        <v>0.03541973</v>
      </c>
      <c r="H7" s="59">
        <f>'orig inc data'!I6</f>
        <v>0.667369168</v>
      </c>
      <c r="I7" s="63"/>
      <c r="J7">
        <f>'orig inc data'!C18</f>
        <v>63083</v>
      </c>
      <c r="K7">
        <f>'orig inc data'!D18</f>
        <v>94896</v>
      </c>
      <c r="L7" s="64">
        <f>'orig inc data'!H18</f>
        <v>0.026164259</v>
      </c>
      <c r="M7">
        <f>'orig inc data'!I18</f>
        <v>0.664759316</v>
      </c>
    </row>
    <row r="8" spans="1:13" ht="12.75">
      <c r="A8" t="s">
        <v>289</v>
      </c>
      <c r="B8" s="60">
        <f>'orig inc data'!E7</f>
        <v>0.685459533</v>
      </c>
      <c r="C8" s="61">
        <f>'orig inc data'!E19</f>
        <v>0.692990649</v>
      </c>
      <c r="D8" s="62"/>
      <c r="E8" s="56">
        <f>'orig inc data'!C7</f>
        <v>62918</v>
      </c>
      <c r="F8" s="56">
        <f>'orig inc data'!D7</f>
        <v>91826</v>
      </c>
      <c r="G8" s="58">
        <f>'orig inc data'!H7</f>
        <v>0.816620186</v>
      </c>
      <c r="H8" s="59">
        <f>'orig inc data'!I7</f>
        <v>0.685187202</v>
      </c>
      <c r="I8" s="63"/>
      <c r="J8">
        <f>'orig inc data'!C19</f>
        <v>62735</v>
      </c>
      <c r="K8">
        <f>'orig inc data'!D19</f>
        <v>90314</v>
      </c>
      <c r="L8" s="64">
        <f>'orig inc data'!H19</f>
        <v>0.301398216</v>
      </c>
      <c r="M8">
        <f>'orig inc data'!I19</f>
        <v>0.694632062</v>
      </c>
    </row>
    <row r="9" spans="1:13" ht="12.75">
      <c r="A9" t="s">
        <v>290</v>
      </c>
      <c r="B9" s="60">
        <f>'orig inc data'!E8</f>
        <v>0.666861746</v>
      </c>
      <c r="C9" s="61">
        <f>'orig inc data'!E20</f>
        <v>0.68030094</v>
      </c>
      <c r="D9" s="62"/>
      <c r="E9" s="56">
        <f>'orig inc data'!C8</f>
        <v>58302</v>
      </c>
      <c r="F9" s="56">
        <f>'orig inc data'!D8</f>
        <v>88797</v>
      </c>
      <c r="G9" s="58">
        <f>'orig inc data'!H8</f>
        <v>0.083269805</v>
      </c>
      <c r="H9" s="59">
        <f>'orig inc data'!I8</f>
        <v>0.656576236</v>
      </c>
      <c r="I9" s="63"/>
      <c r="J9">
        <f>'orig inc data'!C20</f>
        <v>57198</v>
      </c>
      <c r="K9">
        <f>'orig inc data'!D20</f>
        <v>85145</v>
      </c>
      <c r="L9" s="64">
        <f>'orig inc data'!H20</f>
        <v>0.76946439</v>
      </c>
      <c r="M9">
        <f>'orig inc data'!I20</f>
        <v>0.671771684</v>
      </c>
    </row>
    <row r="10" spans="1:13" ht="12.75">
      <c r="A10" t="s">
        <v>291</v>
      </c>
      <c r="B10" s="60">
        <f>'orig inc data'!E9</f>
        <v>0.687538602</v>
      </c>
      <c r="C10" s="61">
        <f>'orig inc data'!E21</f>
        <v>0.689193285</v>
      </c>
      <c r="D10" s="62"/>
      <c r="E10" s="56">
        <f>'orig inc data'!C9</f>
        <v>60835</v>
      </c>
      <c r="F10" s="56">
        <f>'orig inc data'!D9</f>
        <v>92017</v>
      </c>
      <c r="G10" s="58">
        <f>'orig inc data'!H9</f>
        <v>0.659618288</v>
      </c>
      <c r="H10" s="59">
        <f>'orig inc data'!I9</f>
        <v>0.661127835</v>
      </c>
      <c r="I10" s="63"/>
      <c r="J10">
        <f>'orig inc data'!C21</f>
        <v>64129</v>
      </c>
      <c r="K10">
        <f>'orig inc data'!D21</f>
        <v>95828</v>
      </c>
      <c r="L10" s="64">
        <f>'orig inc data'!H21</f>
        <v>0.529804744</v>
      </c>
      <c r="M10">
        <f>'orig inc data'!I21</f>
        <v>0.669209417</v>
      </c>
    </row>
    <row r="11" spans="1:12" ht="12.75">
      <c r="C11" s="61"/>
      <c r="D11" s="62"/>
      <c r="I11" s="63"/>
      <c r="L11" s="64"/>
    </row>
    <row r="12" spans="1:13" ht="12.75">
      <c r="A12" t="s">
        <v>292</v>
      </c>
      <c r="B12" s="60">
        <f>'orig inc data'!E10</f>
        <v>0.718079991</v>
      </c>
      <c r="C12" s="61">
        <f>'orig inc data'!E22</f>
        <v>0.724823869</v>
      </c>
      <c r="D12" s="62"/>
      <c r="E12" s="56">
        <f>'orig inc data'!C10</f>
        <v>98875</v>
      </c>
      <c r="F12" s="56">
        <f>'orig inc data'!D10</f>
        <v>136036</v>
      </c>
      <c r="G12" s="58">
        <f>'orig inc data'!H10</f>
        <v>0.000274685</v>
      </c>
      <c r="H12" s="59">
        <f>'orig inc data'!I10</f>
        <v>0.726829663</v>
      </c>
      <c r="I12" s="63"/>
      <c r="J12">
        <f>'orig inc data'!C22</f>
        <v>101381</v>
      </c>
      <c r="K12">
        <f>'orig inc data'!D22</f>
        <v>138988</v>
      </c>
      <c r="L12" s="64">
        <f>'orig inc data'!H22</f>
        <v>1.39188E-05</v>
      </c>
      <c r="M12">
        <f>'orig inc data'!I22</f>
        <v>0.729422684</v>
      </c>
    </row>
    <row r="13" spans="1:13" ht="12.75">
      <c r="A13" t="s">
        <v>293</v>
      </c>
      <c r="B13" s="60">
        <f>'orig inc data'!E11</f>
        <v>0.70861709</v>
      </c>
      <c r="C13" s="61">
        <f>'orig inc data'!E23</f>
        <v>0.69943829</v>
      </c>
      <c r="D13" s="62"/>
      <c r="E13" s="56">
        <f>'orig inc data'!C11</f>
        <v>99504</v>
      </c>
      <c r="F13" s="56">
        <f>'orig inc data'!D11</f>
        <v>140670</v>
      </c>
      <c r="G13" s="58">
        <f>'orig inc data'!H11</f>
        <v>0.007958838</v>
      </c>
      <c r="H13" s="59">
        <f>'orig inc data'!I11</f>
        <v>0.707357646</v>
      </c>
      <c r="I13" s="63"/>
      <c r="J13">
        <f>'orig inc data'!C23</f>
        <v>98048</v>
      </c>
      <c r="K13">
        <f>'orig inc data'!D23</f>
        <v>140152</v>
      </c>
      <c r="L13" s="64">
        <f>'orig inc data'!H23</f>
        <v>0.08478659</v>
      </c>
      <c r="M13">
        <f>'orig inc data'!I23</f>
        <v>0.69958331</v>
      </c>
    </row>
    <row r="14" spans="1:13" ht="12.75">
      <c r="A14" t="s">
        <v>294</v>
      </c>
      <c r="B14" s="60">
        <f>'orig inc data'!E12</f>
        <v>0.704302578</v>
      </c>
      <c r="C14" s="61">
        <f>'orig inc data'!E24</f>
        <v>0.697952966</v>
      </c>
      <c r="D14" s="62"/>
      <c r="E14" s="56">
        <f>'orig inc data'!C12</f>
        <v>99191</v>
      </c>
      <c r="F14" s="56">
        <f>'orig inc data'!D12</f>
        <v>141124</v>
      </c>
      <c r="G14" s="58">
        <f>'orig inc data'!H12</f>
        <v>0.027516117</v>
      </c>
      <c r="H14" s="59">
        <f>'orig inc data'!I12</f>
        <v>0.702864148</v>
      </c>
      <c r="I14" s="63"/>
      <c r="J14">
        <f>'orig inc data'!C24</f>
        <v>98299</v>
      </c>
      <c r="K14">
        <f>'orig inc data'!D24</f>
        <v>140155</v>
      </c>
      <c r="L14" s="64">
        <f>'orig inc data'!H24</f>
        <v>0.117438114</v>
      </c>
      <c r="M14">
        <f>'orig inc data'!I24</f>
        <v>0.701359209</v>
      </c>
    </row>
    <row r="15" spans="1:13" ht="12.75">
      <c r="A15" t="s">
        <v>295</v>
      </c>
      <c r="B15" s="60">
        <f>'orig inc data'!E13</f>
        <v>0.69676499</v>
      </c>
      <c r="C15" s="61">
        <f>'orig inc data'!E25</f>
        <v>0.690813828</v>
      </c>
      <c r="D15" s="62"/>
      <c r="E15" s="56">
        <f>'orig inc data'!C13</f>
        <v>94940</v>
      </c>
      <c r="F15" s="56">
        <f>'orig inc data'!D13</f>
        <v>138476</v>
      </c>
      <c r="G15" s="58">
        <f>'orig inc data'!H13</f>
        <v>0.158004726</v>
      </c>
      <c r="H15" s="59">
        <f>'orig inc data'!I13</f>
        <v>0.68560617</v>
      </c>
      <c r="I15" s="63"/>
      <c r="J15">
        <f>'orig inc data'!C25</f>
        <v>96682</v>
      </c>
      <c r="K15">
        <f>'orig inc data'!D25</f>
        <v>139729</v>
      </c>
      <c r="L15" s="64">
        <f>'orig inc data'!H25</f>
        <v>0.415446202</v>
      </c>
      <c r="M15">
        <f>'orig inc data'!I25</f>
        <v>0.691925084</v>
      </c>
    </row>
    <row r="16" spans="1:13" ht="12.75">
      <c r="A16" t="s">
        <v>296</v>
      </c>
      <c r="B16" s="60">
        <f>'orig inc data'!E14</f>
        <v>0.684575771</v>
      </c>
      <c r="C16" s="61">
        <f>'orig inc data'!E26</f>
        <v>0.677677437</v>
      </c>
      <c r="D16" s="62"/>
      <c r="E16" s="56">
        <f>'orig inc data'!C14</f>
        <v>90852</v>
      </c>
      <c r="F16" s="56">
        <f>'orig inc data'!D14</f>
        <v>135031</v>
      </c>
      <c r="G16" s="58">
        <f>'orig inc data'!H14</f>
        <v>0.889212918</v>
      </c>
      <c r="H16" s="59">
        <f>'orig inc data'!I14</f>
        <v>0.672823278</v>
      </c>
      <c r="I16" s="63"/>
      <c r="J16">
        <f>'orig inc data'!C26</f>
        <v>96385</v>
      </c>
      <c r="K16">
        <f>'orig inc data'!D26</f>
        <v>142611</v>
      </c>
      <c r="L16" s="64">
        <f>'orig inc data'!H26</f>
        <v>0.563487881</v>
      </c>
      <c r="M16">
        <f>'orig inc data'!I26</f>
        <v>0.675859506</v>
      </c>
    </row>
    <row r="17" ht="12.75">
      <c r="B17" s="67"/>
    </row>
    <row r="18" spans="1:2" ht="12.75">
      <c r="A18" t="s">
        <v>334</v>
      </c>
      <c r="B18" s="67">
        <f>'orig inc data'!L5</f>
        <v>0.001194608</v>
      </c>
    </row>
    <row r="19" spans="1:2" ht="12.75">
      <c r="A19" t="s">
        <v>335</v>
      </c>
      <c r="B19" s="67">
        <f>'orig inc data'!L17</f>
        <v>0.012330739</v>
      </c>
    </row>
    <row r="20" spans="1:2" ht="12.75">
      <c r="A20" t="s">
        <v>297</v>
      </c>
      <c r="B20" s="129">
        <f>'orig inc data'!L15</f>
        <v>0.592731211</v>
      </c>
    </row>
    <row r="21" ht="12.75">
      <c r="B21" s="67"/>
    </row>
    <row r="22" spans="1:2" ht="12.75">
      <c r="A22" t="s">
        <v>336</v>
      </c>
      <c r="B22" s="67">
        <f>'orig inc data'!L10</f>
        <v>0.000465843</v>
      </c>
    </row>
    <row r="23" spans="1:2" ht="12.75">
      <c r="A23" t="s">
        <v>337</v>
      </c>
      <c r="B23" s="67">
        <f>'orig inc data'!L22</f>
        <v>4.09E-06</v>
      </c>
    </row>
    <row r="24" spans="1:2" ht="12.75">
      <c r="A24" t="s">
        <v>298</v>
      </c>
      <c r="B24" s="129">
        <f>'orig inc data'!L27</f>
        <v>0.446029444</v>
      </c>
    </row>
    <row r="25" ht="12.75">
      <c r="B25" s="67"/>
    </row>
    <row r="26" ht="12.75">
      <c r="B26" s="67"/>
    </row>
    <row r="27" spans="2:7" ht="12.75">
      <c r="B27" s="67"/>
      <c r="C27" s="68"/>
      <c r="D27" s="57"/>
      <c r="F27" s="56"/>
      <c r="G27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299</v>
      </c>
    </row>
    <row r="3" spans="1:24" ht="12.75">
      <c r="A3" t="s">
        <v>300</v>
      </c>
      <c r="B3" t="s">
        <v>301</v>
      </c>
      <c r="C3" t="s">
        <v>282</v>
      </c>
      <c r="D3" t="s">
        <v>283</v>
      </c>
      <c r="E3" t="s">
        <v>302</v>
      </c>
      <c r="F3" t="s">
        <v>303</v>
      </c>
      <c r="G3" t="s">
        <v>304</v>
      </c>
      <c r="H3" t="s">
        <v>284</v>
      </c>
      <c r="I3" t="s">
        <v>305</v>
      </c>
      <c r="J3" t="s">
        <v>306</v>
      </c>
      <c r="K3" t="s">
        <v>307</v>
      </c>
      <c r="L3" t="s">
        <v>308</v>
      </c>
      <c r="M3" t="s">
        <v>309</v>
      </c>
      <c r="N3" t="s">
        <v>310</v>
      </c>
      <c r="O3" t="s">
        <v>311</v>
      </c>
      <c r="P3" t="s">
        <v>312</v>
      </c>
      <c r="Q3" t="s">
        <v>313</v>
      </c>
      <c r="R3" t="s">
        <v>314</v>
      </c>
      <c r="S3" t="s">
        <v>315</v>
      </c>
      <c r="T3" t="s">
        <v>316</v>
      </c>
      <c r="U3" t="s">
        <v>317</v>
      </c>
      <c r="V3" t="s">
        <v>318</v>
      </c>
      <c r="W3" t="s">
        <v>319</v>
      </c>
      <c r="X3" t="s">
        <v>320</v>
      </c>
    </row>
    <row r="4" spans="1:24" ht="12.75">
      <c r="A4" t="s">
        <v>272</v>
      </c>
      <c r="B4" t="s">
        <v>321</v>
      </c>
      <c r="C4">
        <v>6878</v>
      </c>
      <c r="D4">
        <v>9572</v>
      </c>
      <c r="E4">
        <v>0.591194835</v>
      </c>
      <c r="F4">
        <v>0.569398654</v>
      </c>
      <c r="G4">
        <v>0.613825358</v>
      </c>
      <c r="H4" s="64">
        <v>4.33E-14</v>
      </c>
      <c r="I4">
        <v>0.718554116</v>
      </c>
      <c r="J4">
        <v>0.004596485</v>
      </c>
      <c r="K4" t="s">
        <v>221</v>
      </c>
      <c r="L4" t="s">
        <v>221</v>
      </c>
      <c r="M4" t="s">
        <v>221</v>
      </c>
      <c r="N4" t="s">
        <v>221</v>
      </c>
      <c r="O4" t="s">
        <v>221</v>
      </c>
      <c r="P4">
        <v>-0.1447</v>
      </c>
      <c r="Q4">
        <v>-0.1823</v>
      </c>
      <c r="R4">
        <v>-0.1072</v>
      </c>
      <c r="S4">
        <v>0.865266028</v>
      </c>
      <c r="T4">
        <v>0.833365386</v>
      </c>
      <c r="U4">
        <v>0.898387804</v>
      </c>
      <c r="V4" t="s">
        <v>322</v>
      </c>
      <c r="W4" t="s">
        <v>221</v>
      </c>
      <c r="X4" t="s">
        <v>221</v>
      </c>
    </row>
    <row r="5" spans="1:24" ht="12.75">
      <c r="A5" t="s">
        <v>272</v>
      </c>
      <c r="B5" t="s">
        <v>323</v>
      </c>
      <c r="C5">
        <v>54573</v>
      </c>
      <c r="D5">
        <v>88191</v>
      </c>
      <c r="E5">
        <v>0.652789319</v>
      </c>
      <c r="F5">
        <v>0.634958817</v>
      </c>
      <c r="G5">
        <v>0.671120526</v>
      </c>
      <c r="H5">
        <v>0.001247266</v>
      </c>
      <c r="I5">
        <v>0.61880464</v>
      </c>
      <c r="J5">
        <v>0.001635454</v>
      </c>
      <c r="K5" t="s">
        <v>324</v>
      </c>
      <c r="L5">
        <v>0.001194608</v>
      </c>
      <c r="M5">
        <v>0.1087</v>
      </c>
      <c r="N5">
        <v>0.0429</v>
      </c>
      <c r="O5">
        <v>0.1744</v>
      </c>
      <c r="P5">
        <v>-0.0456</v>
      </c>
      <c r="Q5">
        <v>-0.0733</v>
      </c>
      <c r="R5">
        <v>-0.0179</v>
      </c>
      <c r="S5">
        <v>0.955415014</v>
      </c>
      <c r="T5">
        <v>0.929318493</v>
      </c>
      <c r="U5">
        <v>0.982244359</v>
      </c>
      <c r="V5" t="s">
        <v>322</v>
      </c>
      <c r="W5" t="s">
        <v>322</v>
      </c>
      <c r="X5" t="s">
        <v>221</v>
      </c>
    </row>
    <row r="6" spans="1:24" ht="12.75">
      <c r="A6" t="s">
        <v>272</v>
      </c>
      <c r="B6" t="s">
        <v>288</v>
      </c>
      <c r="C6">
        <v>60166</v>
      </c>
      <c r="D6">
        <v>90154</v>
      </c>
      <c r="E6">
        <v>0.663554935</v>
      </c>
      <c r="F6">
        <v>0.645713442</v>
      </c>
      <c r="G6">
        <v>0.681889401</v>
      </c>
      <c r="H6">
        <v>0.03541973</v>
      </c>
      <c r="I6">
        <v>0.667369168</v>
      </c>
      <c r="J6">
        <v>0.001569177</v>
      </c>
      <c r="K6" t="s">
        <v>221</v>
      </c>
      <c r="L6" t="s">
        <v>221</v>
      </c>
      <c r="M6" t="s">
        <v>221</v>
      </c>
      <c r="N6" t="s">
        <v>221</v>
      </c>
      <c r="O6" t="s">
        <v>221</v>
      </c>
      <c r="P6">
        <v>-0.0293</v>
      </c>
      <c r="Q6">
        <v>-0.0565</v>
      </c>
      <c r="R6">
        <v>-0.002</v>
      </c>
      <c r="S6">
        <v>0.971171447</v>
      </c>
      <c r="T6">
        <v>0.94505884</v>
      </c>
      <c r="U6">
        <v>0.998005563</v>
      </c>
      <c r="V6" t="s">
        <v>221</v>
      </c>
      <c r="W6" t="s">
        <v>221</v>
      </c>
      <c r="X6" t="s">
        <v>221</v>
      </c>
    </row>
    <row r="7" spans="1:24" ht="12.75">
      <c r="A7" t="s">
        <v>272</v>
      </c>
      <c r="B7" t="s">
        <v>289</v>
      </c>
      <c r="C7">
        <v>62918</v>
      </c>
      <c r="D7">
        <v>91826</v>
      </c>
      <c r="E7">
        <v>0.685459533</v>
      </c>
      <c r="F7">
        <v>0.66702473</v>
      </c>
      <c r="G7">
        <v>0.704403825</v>
      </c>
      <c r="H7">
        <v>0.816620186</v>
      </c>
      <c r="I7">
        <v>0.685187202</v>
      </c>
      <c r="J7">
        <v>0.001532668</v>
      </c>
      <c r="K7" t="s">
        <v>221</v>
      </c>
      <c r="L7" t="s">
        <v>221</v>
      </c>
      <c r="M7" t="s">
        <v>221</v>
      </c>
      <c r="N7" t="s">
        <v>221</v>
      </c>
      <c r="O7" t="s">
        <v>221</v>
      </c>
      <c r="P7">
        <v>0.0032</v>
      </c>
      <c r="Q7">
        <v>-0.024</v>
      </c>
      <c r="R7">
        <v>0.0305</v>
      </c>
      <c r="S7">
        <v>1.003230767</v>
      </c>
      <c r="T7">
        <v>0.9762498</v>
      </c>
      <c r="U7">
        <v>1.030957416</v>
      </c>
      <c r="V7" t="s">
        <v>221</v>
      </c>
      <c r="W7" t="s">
        <v>221</v>
      </c>
      <c r="X7" t="s">
        <v>221</v>
      </c>
    </row>
    <row r="8" spans="1:24" ht="12.75">
      <c r="A8" t="s">
        <v>272</v>
      </c>
      <c r="B8" t="s">
        <v>290</v>
      </c>
      <c r="C8">
        <v>58302</v>
      </c>
      <c r="D8">
        <v>88797</v>
      </c>
      <c r="E8">
        <v>0.666861746</v>
      </c>
      <c r="F8">
        <v>0.648788037</v>
      </c>
      <c r="G8">
        <v>0.685438946</v>
      </c>
      <c r="H8">
        <v>0.083269805</v>
      </c>
      <c r="I8">
        <v>0.656576236</v>
      </c>
      <c r="J8">
        <v>0.001593524</v>
      </c>
      <c r="K8" t="s">
        <v>221</v>
      </c>
      <c r="L8" t="s">
        <v>221</v>
      </c>
      <c r="M8" t="s">
        <v>221</v>
      </c>
      <c r="N8" t="s">
        <v>221</v>
      </c>
      <c r="O8" t="s">
        <v>221</v>
      </c>
      <c r="P8">
        <v>-0.0243</v>
      </c>
      <c r="Q8">
        <v>-0.0518</v>
      </c>
      <c r="R8">
        <v>0.0032</v>
      </c>
      <c r="S8">
        <v>0.976011258</v>
      </c>
      <c r="T8">
        <v>0.949558783</v>
      </c>
      <c r="U8">
        <v>1.003200636</v>
      </c>
      <c r="V8" t="s">
        <v>221</v>
      </c>
      <c r="W8" t="s">
        <v>221</v>
      </c>
      <c r="X8" t="s">
        <v>221</v>
      </c>
    </row>
    <row r="9" spans="1:24" ht="12.75">
      <c r="A9" t="s">
        <v>272</v>
      </c>
      <c r="B9" t="s">
        <v>325</v>
      </c>
      <c r="C9">
        <v>60835</v>
      </c>
      <c r="D9">
        <v>92017</v>
      </c>
      <c r="E9">
        <v>0.687538602</v>
      </c>
      <c r="F9">
        <v>0.668667744</v>
      </c>
      <c r="G9">
        <v>0.706942026</v>
      </c>
      <c r="H9">
        <v>0.659618288</v>
      </c>
      <c r="I9">
        <v>0.661127835</v>
      </c>
      <c r="J9">
        <v>0.001560367</v>
      </c>
      <c r="K9" t="s">
        <v>221</v>
      </c>
      <c r="L9" t="s">
        <v>221</v>
      </c>
      <c r="M9" t="s">
        <v>221</v>
      </c>
      <c r="N9" t="s">
        <v>221</v>
      </c>
      <c r="O9" t="s">
        <v>221</v>
      </c>
      <c r="P9">
        <v>0.0063</v>
      </c>
      <c r="Q9">
        <v>-0.0216</v>
      </c>
      <c r="R9">
        <v>0.0341</v>
      </c>
      <c r="S9">
        <v>1.006273669</v>
      </c>
      <c r="T9">
        <v>0.978654495</v>
      </c>
      <c r="U9">
        <v>1.034672298</v>
      </c>
      <c r="V9" t="s">
        <v>221</v>
      </c>
      <c r="W9" t="s">
        <v>221</v>
      </c>
      <c r="X9" t="s">
        <v>221</v>
      </c>
    </row>
    <row r="10" spans="1:24" ht="12.75">
      <c r="A10" t="s">
        <v>272</v>
      </c>
      <c r="B10" t="s">
        <v>326</v>
      </c>
      <c r="C10">
        <v>98875</v>
      </c>
      <c r="D10">
        <v>136036</v>
      </c>
      <c r="E10">
        <v>0.718079991</v>
      </c>
      <c r="F10">
        <v>0.699101933</v>
      </c>
      <c r="G10">
        <v>0.737573234</v>
      </c>
      <c r="H10">
        <v>0.000274685</v>
      </c>
      <c r="I10">
        <v>0.726829663</v>
      </c>
      <c r="J10">
        <v>0.001208109</v>
      </c>
      <c r="K10" t="s">
        <v>327</v>
      </c>
      <c r="L10">
        <v>0.000465843</v>
      </c>
      <c r="M10">
        <v>-0.1124</v>
      </c>
      <c r="N10">
        <v>-0.1754</v>
      </c>
      <c r="O10">
        <v>-0.0495</v>
      </c>
      <c r="P10">
        <v>0.0497</v>
      </c>
      <c r="Q10">
        <v>0.0229</v>
      </c>
      <c r="R10">
        <v>0.0765</v>
      </c>
      <c r="S10">
        <v>1.050973698</v>
      </c>
      <c r="T10">
        <v>1.023197629</v>
      </c>
      <c r="U10">
        <v>1.079503786</v>
      </c>
      <c r="V10" t="s">
        <v>322</v>
      </c>
      <c r="W10" t="s">
        <v>322</v>
      </c>
      <c r="X10" t="s">
        <v>221</v>
      </c>
    </row>
    <row r="11" spans="1:24" ht="12.75">
      <c r="A11" t="s">
        <v>272</v>
      </c>
      <c r="B11" t="s">
        <v>293</v>
      </c>
      <c r="C11">
        <v>99504</v>
      </c>
      <c r="D11">
        <v>140670</v>
      </c>
      <c r="E11">
        <v>0.70861709</v>
      </c>
      <c r="F11">
        <v>0.689794852</v>
      </c>
      <c r="G11">
        <v>0.727952926</v>
      </c>
      <c r="H11">
        <v>0.007958838</v>
      </c>
      <c r="I11">
        <v>0.707357646</v>
      </c>
      <c r="J11">
        <v>0.001213074</v>
      </c>
      <c r="K11" t="s">
        <v>221</v>
      </c>
      <c r="L11" t="s">
        <v>221</v>
      </c>
      <c r="M11" t="s">
        <v>221</v>
      </c>
      <c r="N11" t="s">
        <v>221</v>
      </c>
      <c r="O11" t="s">
        <v>221</v>
      </c>
      <c r="P11">
        <v>0.0365</v>
      </c>
      <c r="Q11">
        <v>0.0095</v>
      </c>
      <c r="R11">
        <v>0.0634</v>
      </c>
      <c r="S11">
        <v>1.037123904</v>
      </c>
      <c r="T11">
        <v>1.00957589</v>
      </c>
      <c r="U11">
        <v>1.065423612</v>
      </c>
      <c r="V11" t="s">
        <v>322</v>
      </c>
      <c r="W11" t="s">
        <v>221</v>
      </c>
      <c r="X11" t="s">
        <v>221</v>
      </c>
    </row>
    <row r="12" spans="1:24" ht="12.75">
      <c r="A12" t="s">
        <v>272</v>
      </c>
      <c r="B12" t="s">
        <v>294</v>
      </c>
      <c r="C12">
        <v>99191</v>
      </c>
      <c r="D12">
        <v>141124</v>
      </c>
      <c r="E12">
        <v>0.704302578</v>
      </c>
      <c r="F12">
        <v>0.685552559</v>
      </c>
      <c r="G12">
        <v>0.723565414</v>
      </c>
      <c r="H12">
        <v>0.027516117</v>
      </c>
      <c r="I12">
        <v>0.702864148</v>
      </c>
      <c r="J12">
        <v>0.001216502</v>
      </c>
      <c r="K12" t="s">
        <v>221</v>
      </c>
      <c r="L12" t="s">
        <v>221</v>
      </c>
      <c r="M12" t="s">
        <v>221</v>
      </c>
      <c r="N12" t="s">
        <v>221</v>
      </c>
      <c r="O12" t="s">
        <v>221</v>
      </c>
      <c r="P12">
        <v>0.0303</v>
      </c>
      <c r="Q12">
        <v>0.0034</v>
      </c>
      <c r="R12">
        <v>0.0573</v>
      </c>
      <c r="S12">
        <v>1.030809233</v>
      </c>
      <c r="T12">
        <v>1.003366919</v>
      </c>
      <c r="U12">
        <v>1.059002101</v>
      </c>
      <c r="V12" t="s">
        <v>221</v>
      </c>
      <c r="W12" t="s">
        <v>221</v>
      </c>
      <c r="X12" t="s">
        <v>221</v>
      </c>
    </row>
    <row r="13" spans="1:24" ht="12.75">
      <c r="A13" t="s">
        <v>272</v>
      </c>
      <c r="B13" t="s">
        <v>295</v>
      </c>
      <c r="C13">
        <v>94940</v>
      </c>
      <c r="D13">
        <v>138476</v>
      </c>
      <c r="E13">
        <v>0.69676499</v>
      </c>
      <c r="F13">
        <v>0.67807651</v>
      </c>
      <c r="G13">
        <v>0.715968543</v>
      </c>
      <c r="H13">
        <v>0.158004726</v>
      </c>
      <c r="I13">
        <v>0.68560617</v>
      </c>
      <c r="J13">
        <v>0.001247634</v>
      </c>
      <c r="K13" t="s">
        <v>221</v>
      </c>
      <c r="L13" t="s">
        <v>221</v>
      </c>
      <c r="M13" t="s">
        <v>221</v>
      </c>
      <c r="N13" t="s">
        <v>221</v>
      </c>
      <c r="O13" t="s">
        <v>221</v>
      </c>
      <c r="P13">
        <v>0.0196</v>
      </c>
      <c r="Q13">
        <v>-0.0076</v>
      </c>
      <c r="R13">
        <v>0.0468</v>
      </c>
      <c r="S13">
        <v>1.019777304</v>
      </c>
      <c r="T13">
        <v>0.992425059</v>
      </c>
      <c r="U13">
        <v>1.047883406</v>
      </c>
      <c r="V13" t="s">
        <v>221</v>
      </c>
      <c r="W13" t="s">
        <v>221</v>
      </c>
      <c r="X13" t="s">
        <v>221</v>
      </c>
    </row>
    <row r="14" spans="1:24" ht="12.75">
      <c r="A14" t="s">
        <v>272</v>
      </c>
      <c r="B14" t="s">
        <v>328</v>
      </c>
      <c r="C14">
        <v>90852</v>
      </c>
      <c r="D14">
        <v>135031</v>
      </c>
      <c r="E14">
        <v>0.684575771</v>
      </c>
      <c r="F14">
        <v>0.666185203</v>
      </c>
      <c r="G14">
        <v>0.703474026</v>
      </c>
      <c r="H14">
        <v>0.889212918</v>
      </c>
      <c r="I14">
        <v>0.672823278</v>
      </c>
      <c r="J14">
        <v>0.001276806</v>
      </c>
      <c r="K14" t="s">
        <v>221</v>
      </c>
      <c r="L14" t="s">
        <v>221</v>
      </c>
      <c r="M14" t="s">
        <v>221</v>
      </c>
      <c r="N14" t="s">
        <v>221</v>
      </c>
      <c r="O14" t="s">
        <v>221</v>
      </c>
      <c r="P14">
        <v>0.0019</v>
      </c>
      <c r="Q14">
        <v>-0.0253</v>
      </c>
      <c r="R14">
        <v>0.0292</v>
      </c>
      <c r="S14">
        <v>1.001937303</v>
      </c>
      <c r="T14">
        <v>0.975021076</v>
      </c>
      <c r="U14">
        <v>1.029596573</v>
      </c>
      <c r="V14" t="s">
        <v>221</v>
      </c>
      <c r="W14" t="s">
        <v>221</v>
      </c>
      <c r="X14" t="s">
        <v>221</v>
      </c>
    </row>
    <row r="15" spans="1:24" ht="12.75">
      <c r="A15" t="s">
        <v>272</v>
      </c>
      <c r="B15" t="s">
        <v>329</v>
      </c>
      <c r="C15">
        <v>787034</v>
      </c>
      <c r="D15">
        <v>1151894</v>
      </c>
      <c r="E15">
        <v>0.683252105</v>
      </c>
      <c r="F15" t="s">
        <v>221</v>
      </c>
      <c r="G15" t="s">
        <v>221</v>
      </c>
      <c r="H15" t="s">
        <v>221</v>
      </c>
      <c r="I15">
        <v>0.683252105</v>
      </c>
      <c r="J15">
        <v>0.000433452</v>
      </c>
      <c r="K15" t="s">
        <v>330</v>
      </c>
      <c r="L15">
        <v>0.592731211</v>
      </c>
      <c r="M15">
        <v>0.0253</v>
      </c>
      <c r="N15">
        <v>-0.0674</v>
      </c>
      <c r="O15">
        <v>0.118</v>
      </c>
      <c r="P15" t="s">
        <v>221</v>
      </c>
      <c r="Q15" t="s">
        <v>221</v>
      </c>
      <c r="R15" t="s">
        <v>221</v>
      </c>
      <c r="S15" t="s">
        <v>221</v>
      </c>
      <c r="T15" t="s">
        <v>221</v>
      </c>
      <c r="U15" t="s">
        <v>221</v>
      </c>
      <c r="V15" t="s">
        <v>221</v>
      </c>
      <c r="W15" t="s">
        <v>221</v>
      </c>
      <c r="X15" t="s">
        <v>221</v>
      </c>
    </row>
    <row r="16" spans="1:24" ht="12.75">
      <c r="A16" t="s">
        <v>273</v>
      </c>
      <c r="B16" t="s">
        <v>321</v>
      </c>
      <c r="C16">
        <v>9671</v>
      </c>
      <c r="D16">
        <v>18013</v>
      </c>
      <c r="E16">
        <v>0.480701106</v>
      </c>
      <c r="F16">
        <v>0.465068514</v>
      </c>
      <c r="G16">
        <v>0.496859164</v>
      </c>
      <c r="H16" s="64">
        <v>2.21E-96</v>
      </c>
      <c r="I16">
        <v>0.536890024</v>
      </c>
      <c r="J16">
        <v>0.003715281</v>
      </c>
      <c r="K16" t="s">
        <v>221</v>
      </c>
      <c r="L16" t="s">
        <v>221</v>
      </c>
      <c r="M16" t="s">
        <v>221</v>
      </c>
      <c r="N16" t="s">
        <v>221</v>
      </c>
      <c r="O16" t="s">
        <v>221</v>
      </c>
      <c r="P16">
        <v>-0.3514</v>
      </c>
      <c r="Q16">
        <v>-0.3845</v>
      </c>
      <c r="R16">
        <v>-0.3183</v>
      </c>
      <c r="S16">
        <v>0.703702496</v>
      </c>
      <c r="T16">
        <v>0.68081781</v>
      </c>
      <c r="U16">
        <v>0.727356417</v>
      </c>
      <c r="V16" t="s">
        <v>322</v>
      </c>
      <c r="W16" t="s">
        <v>221</v>
      </c>
      <c r="X16" t="s">
        <v>221</v>
      </c>
    </row>
    <row r="17" spans="1:24" ht="12.75">
      <c r="A17" t="s">
        <v>273</v>
      </c>
      <c r="B17" t="s">
        <v>323</v>
      </c>
      <c r="C17">
        <v>56827</v>
      </c>
      <c r="D17">
        <v>89403</v>
      </c>
      <c r="E17">
        <v>0.669945064</v>
      </c>
      <c r="F17">
        <v>0.651718285</v>
      </c>
      <c r="G17">
        <v>0.688681596</v>
      </c>
      <c r="H17">
        <v>0.166968484</v>
      </c>
      <c r="I17">
        <v>0.63562744</v>
      </c>
      <c r="J17">
        <v>0.001609526</v>
      </c>
      <c r="K17" t="s">
        <v>331</v>
      </c>
      <c r="L17">
        <v>0.012330739</v>
      </c>
      <c r="M17">
        <v>0.0834</v>
      </c>
      <c r="N17">
        <v>0.0181</v>
      </c>
      <c r="O17">
        <v>0.1487</v>
      </c>
      <c r="P17">
        <v>-0.0194</v>
      </c>
      <c r="Q17">
        <v>-0.047</v>
      </c>
      <c r="R17">
        <v>0.0081</v>
      </c>
      <c r="S17">
        <v>0.980738359</v>
      </c>
      <c r="T17">
        <v>0.95405602</v>
      </c>
      <c r="U17">
        <v>1.00816693</v>
      </c>
      <c r="V17" t="s">
        <v>221</v>
      </c>
      <c r="W17" t="s">
        <v>221</v>
      </c>
      <c r="X17" t="s">
        <v>221</v>
      </c>
    </row>
    <row r="18" spans="1:24" ht="12.75">
      <c r="A18" t="s">
        <v>273</v>
      </c>
      <c r="B18" t="s">
        <v>288</v>
      </c>
      <c r="C18">
        <v>63083</v>
      </c>
      <c r="D18">
        <v>94896</v>
      </c>
      <c r="E18">
        <v>0.662340955</v>
      </c>
      <c r="F18">
        <v>0.644565908</v>
      </c>
      <c r="G18">
        <v>0.680606181</v>
      </c>
      <c r="H18">
        <v>0.026164259</v>
      </c>
      <c r="I18">
        <v>0.664759316</v>
      </c>
      <c r="J18">
        <v>0.001532451</v>
      </c>
      <c r="K18" t="s">
        <v>221</v>
      </c>
      <c r="L18" t="s">
        <v>221</v>
      </c>
      <c r="M18" t="s">
        <v>221</v>
      </c>
      <c r="N18" t="s">
        <v>221</v>
      </c>
      <c r="O18" t="s">
        <v>221</v>
      </c>
      <c r="P18">
        <v>-0.0309</v>
      </c>
      <c r="Q18">
        <v>-0.0581</v>
      </c>
      <c r="R18">
        <v>-0.0037</v>
      </c>
      <c r="S18">
        <v>0.969606639</v>
      </c>
      <c r="T18">
        <v>0.943585594</v>
      </c>
      <c r="U18">
        <v>0.99634526</v>
      </c>
      <c r="V18" t="s">
        <v>221</v>
      </c>
      <c r="W18" t="s">
        <v>221</v>
      </c>
      <c r="X18" t="s">
        <v>221</v>
      </c>
    </row>
    <row r="19" spans="1:24" ht="12.75">
      <c r="A19" t="s">
        <v>273</v>
      </c>
      <c r="B19" t="s">
        <v>289</v>
      </c>
      <c r="C19">
        <v>62735</v>
      </c>
      <c r="D19">
        <v>90314</v>
      </c>
      <c r="E19">
        <v>0.692990649</v>
      </c>
      <c r="F19">
        <v>0.674357804</v>
      </c>
      <c r="G19">
        <v>0.712138329</v>
      </c>
      <c r="H19">
        <v>0.301398216</v>
      </c>
      <c r="I19">
        <v>0.694632062</v>
      </c>
      <c r="J19">
        <v>0.001532539</v>
      </c>
      <c r="K19" t="s">
        <v>221</v>
      </c>
      <c r="L19" t="s">
        <v>221</v>
      </c>
      <c r="M19" t="s">
        <v>221</v>
      </c>
      <c r="N19" t="s">
        <v>221</v>
      </c>
      <c r="O19" t="s">
        <v>221</v>
      </c>
      <c r="P19">
        <v>0.0144</v>
      </c>
      <c r="Q19">
        <v>-0.0129</v>
      </c>
      <c r="R19">
        <v>0.0416</v>
      </c>
      <c r="S19">
        <v>1.01447499</v>
      </c>
      <c r="T19">
        <v>0.987198207</v>
      </c>
      <c r="U19">
        <v>1.042505444</v>
      </c>
      <c r="V19" t="s">
        <v>221</v>
      </c>
      <c r="W19" t="s">
        <v>221</v>
      </c>
      <c r="X19" t="s">
        <v>221</v>
      </c>
    </row>
    <row r="20" spans="1:24" ht="12.75">
      <c r="A20" t="s">
        <v>273</v>
      </c>
      <c r="B20" t="s">
        <v>290</v>
      </c>
      <c r="C20">
        <v>57198</v>
      </c>
      <c r="D20">
        <v>85145</v>
      </c>
      <c r="E20">
        <v>0.68030094</v>
      </c>
      <c r="F20">
        <v>0.661856791</v>
      </c>
      <c r="G20">
        <v>0.699259077</v>
      </c>
      <c r="H20">
        <v>0.76946439</v>
      </c>
      <c r="I20">
        <v>0.671771684</v>
      </c>
      <c r="J20">
        <v>0.001609234</v>
      </c>
      <c r="K20" t="s">
        <v>221</v>
      </c>
      <c r="L20" t="s">
        <v>221</v>
      </c>
      <c r="M20" t="s">
        <v>221</v>
      </c>
      <c r="N20" t="s">
        <v>221</v>
      </c>
      <c r="O20" t="s">
        <v>221</v>
      </c>
      <c r="P20">
        <v>-0.0041</v>
      </c>
      <c r="Q20">
        <v>-0.0316</v>
      </c>
      <c r="R20">
        <v>0.0234</v>
      </c>
      <c r="S20">
        <v>0.995898415</v>
      </c>
      <c r="T20">
        <v>0.968897866</v>
      </c>
      <c r="U20">
        <v>1.023651395</v>
      </c>
      <c r="V20" t="s">
        <v>221</v>
      </c>
      <c r="W20" t="s">
        <v>221</v>
      </c>
      <c r="X20" t="s">
        <v>221</v>
      </c>
    </row>
    <row r="21" spans="1:24" ht="12.75">
      <c r="A21" t="s">
        <v>273</v>
      </c>
      <c r="B21" t="s">
        <v>325</v>
      </c>
      <c r="C21">
        <v>64129</v>
      </c>
      <c r="D21">
        <v>95828</v>
      </c>
      <c r="E21">
        <v>0.689193285</v>
      </c>
      <c r="F21">
        <v>0.67037148</v>
      </c>
      <c r="G21">
        <v>0.708543544</v>
      </c>
      <c r="H21">
        <v>0.529804744</v>
      </c>
      <c r="I21">
        <v>0.669209417</v>
      </c>
      <c r="J21">
        <v>0.001519887</v>
      </c>
      <c r="K21" t="s">
        <v>221</v>
      </c>
      <c r="L21" t="s">
        <v>221</v>
      </c>
      <c r="M21" t="s">
        <v>221</v>
      </c>
      <c r="N21" t="s">
        <v>221</v>
      </c>
      <c r="O21" t="s">
        <v>221</v>
      </c>
      <c r="P21">
        <v>0.0089</v>
      </c>
      <c r="Q21">
        <v>-0.0188</v>
      </c>
      <c r="R21">
        <v>0.0366</v>
      </c>
      <c r="S21">
        <v>1.008915996</v>
      </c>
      <c r="T21">
        <v>0.981362593</v>
      </c>
      <c r="U21">
        <v>1.037243007</v>
      </c>
      <c r="V21" t="s">
        <v>221</v>
      </c>
      <c r="W21" t="s">
        <v>221</v>
      </c>
      <c r="X21" t="s">
        <v>221</v>
      </c>
    </row>
    <row r="22" spans="1:24" ht="12.75">
      <c r="A22" t="s">
        <v>273</v>
      </c>
      <c r="B22" t="s">
        <v>326</v>
      </c>
      <c r="C22">
        <v>101381</v>
      </c>
      <c r="D22">
        <v>138988</v>
      </c>
      <c r="E22">
        <v>0.724823869</v>
      </c>
      <c r="F22">
        <v>0.70569821</v>
      </c>
      <c r="G22">
        <v>0.744467868</v>
      </c>
      <c r="H22" s="64">
        <v>1.39188E-05</v>
      </c>
      <c r="I22">
        <v>0.729422684</v>
      </c>
      <c r="J22">
        <v>0.001191644</v>
      </c>
      <c r="K22" t="s">
        <v>332</v>
      </c>
      <c r="L22" s="64">
        <v>4.09E-06</v>
      </c>
      <c r="M22">
        <v>-0.1469</v>
      </c>
      <c r="N22">
        <v>-0.2094</v>
      </c>
      <c r="O22">
        <v>-0.0844</v>
      </c>
      <c r="P22">
        <v>0.0593</v>
      </c>
      <c r="Q22">
        <v>0.0325</v>
      </c>
      <c r="R22">
        <v>0.086</v>
      </c>
      <c r="S22">
        <v>1.061075916</v>
      </c>
      <c r="T22">
        <v>1.033077698</v>
      </c>
      <c r="U22">
        <v>1.089832934</v>
      </c>
      <c r="V22" t="s">
        <v>322</v>
      </c>
      <c r="W22" t="s">
        <v>322</v>
      </c>
      <c r="X22" t="s">
        <v>221</v>
      </c>
    </row>
    <row r="23" spans="1:24" ht="12.75">
      <c r="A23" t="s">
        <v>273</v>
      </c>
      <c r="B23" t="s">
        <v>293</v>
      </c>
      <c r="C23">
        <v>98048</v>
      </c>
      <c r="D23">
        <v>140152</v>
      </c>
      <c r="E23">
        <v>0.69943829</v>
      </c>
      <c r="F23">
        <v>0.680892153</v>
      </c>
      <c r="G23">
        <v>0.718489586</v>
      </c>
      <c r="H23">
        <v>0.08478659</v>
      </c>
      <c r="I23">
        <v>0.69958331</v>
      </c>
      <c r="J23">
        <v>0.001224566</v>
      </c>
      <c r="K23" t="s">
        <v>221</v>
      </c>
      <c r="L23" t="s">
        <v>221</v>
      </c>
      <c r="M23" t="s">
        <v>221</v>
      </c>
      <c r="N23" t="s">
        <v>221</v>
      </c>
      <c r="O23" t="s">
        <v>221</v>
      </c>
      <c r="P23">
        <v>0.0236</v>
      </c>
      <c r="Q23">
        <v>-0.0032</v>
      </c>
      <c r="R23">
        <v>0.0505</v>
      </c>
      <c r="S23">
        <v>1.023913747</v>
      </c>
      <c r="T23">
        <v>0.996763897</v>
      </c>
      <c r="U23">
        <v>1.051803104</v>
      </c>
      <c r="V23" t="s">
        <v>221</v>
      </c>
      <c r="W23" t="s">
        <v>221</v>
      </c>
      <c r="X23" t="s">
        <v>221</v>
      </c>
    </row>
    <row r="24" spans="1:24" ht="12.75">
      <c r="A24" t="s">
        <v>273</v>
      </c>
      <c r="B24" t="s">
        <v>294</v>
      </c>
      <c r="C24">
        <v>98299</v>
      </c>
      <c r="D24">
        <v>140155</v>
      </c>
      <c r="E24">
        <v>0.697952966</v>
      </c>
      <c r="F24">
        <v>0.679412368</v>
      </c>
      <c r="G24">
        <v>0.716999521</v>
      </c>
      <c r="H24">
        <v>0.117438114</v>
      </c>
      <c r="I24">
        <v>0.701359209</v>
      </c>
      <c r="J24">
        <v>0.001222477</v>
      </c>
      <c r="K24" t="s">
        <v>221</v>
      </c>
      <c r="L24" t="s">
        <v>221</v>
      </c>
      <c r="M24" t="s">
        <v>221</v>
      </c>
      <c r="N24" t="s">
        <v>221</v>
      </c>
      <c r="O24" t="s">
        <v>221</v>
      </c>
      <c r="P24">
        <v>0.0215</v>
      </c>
      <c r="Q24">
        <v>-0.0054</v>
      </c>
      <c r="R24">
        <v>0.0484</v>
      </c>
      <c r="S24">
        <v>1.021739368</v>
      </c>
      <c r="T24">
        <v>0.994597627</v>
      </c>
      <c r="U24">
        <v>1.049621785</v>
      </c>
      <c r="V24" t="s">
        <v>221</v>
      </c>
      <c r="W24" t="s">
        <v>221</v>
      </c>
      <c r="X24" t="s">
        <v>221</v>
      </c>
    </row>
    <row r="25" spans="1:24" ht="12.75">
      <c r="A25" t="s">
        <v>273</v>
      </c>
      <c r="B25" t="s">
        <v>295</v>
      </c>
      <c r="C25">
        <v>96682</v>
      </c>
      <c r="D25">
        <v>139729</v>
      </c>
      <c r="E25">
        <v>0.690813828</v>
      </c>
      <c r="F25">
        <v>0.672400346</v>
      </c>
      <c r="G25">
        <v>0.709731556</v>
      </c>
      <c r="H25">
        <v>0.415446202</v>
      </c>
      <c r="I25">
        <v>0.691925084</v>
      </c>
      <c r="J25">
        <v>0.001235135</v>
      </c>
      <c r="K25" t="s">
        <v>221</v>
      </c>
      <c r="L25" t="s">
        <v>221</v>
      </c>
      <c r="M25" t="s">
        <v>221</v>
      </c>
      <c r="N25" t="s">
        <v>221</v>
      </c>
      <c r="O25" t="s">
        <v>221</v>
      </c>
      <c r="P25">
        <v>0.0112</v>
      </c>
      <c r="Q25">
        <v>-0.0158</v>
      </c>
      <c r="R25">
        <v>0.0382</v>
      </c>
      <c r="S25">
        <v>1.011288322</v>
      </c>
      <c r="T25">
        <v>0.984332668</v>
      </c>
      <c r="U25">
        <v>1.038982148</v>
      </c>
      <c r="V25" t="s">
        <v>221</v>
      </c>
      <c r="W25" t="s">
        <v>221</v>
      </c>
      <c r="X25" t="s">
        <v>221</v>
      </c>
    </row>
    <row r="26" spans="1:24" ht="12.75">
      <c r="A26" t="s">
        <v>273</v>
      </c>
      <c r="B26" t="s">
        <v>328</v>
      </c>
      <c r="C26">
        <v>96385</v>
      </c>
      <c r="D26">
        <v>142611</v>
      </c>
      <c r="E26">
        <v>0.677677437</v>
      </c>
      <c r="F26">
        <v>0.659589065</v>
      </c>
      <c r="G26">
        <v>0.696261858</v>
      </c>
      <c r="H26">
        <v>0.563487881</v>
      </c>
      <c r="I26">
        <v>0.675859506</v>
      </c>
      <c r="J26">
        <v>0.00123942</v>
      </c>
      <c r="K26" t="s">
        <v>221</v>
      </c>
      <c r="L26" t="s">
        <v>221</v>
      </c>
      <c r="M26" t="s">
        <v>221</v>
      </c>
      <c r="N26" t="s">
        <v>221</v>
      </c>
      <c r="O26" t="s">
        <v>221</v>
      </c>
      <c r="P26">
        <v>-0.008</v>
      </c>
      <c r="Q26">
        <v>-0.035</v>
      </c>
      <c r="R26">
        <v>0.0191</v>
      </c>
      <c r="S26">
        <v>0.992057846</v>
      </c>
      <c r="T26">
        <v>0.965578123</v>
      </c>
      <c r="U26">
        <v>1.019263741</v>
      </c>
      <c r="V26" t="s">
        <v>221</v>
      </c>
      <c r="W26" t="s">
        <v>221</v>
      </c>
      <c r="X26" t="s">
        <v>221</v>
      </c>
    </row>
    <row r="27" spans="1:24" ht="12.75">
      <c r="A27" t="s">
        <v>273</v>
      </c>
      <c r="B27" t="s">
        <v>329</v>
      </c>
      <c r="C27">
        <v>804438</v>
      </c>
      <c r="D27">
        <v>1175234</v>
      </c>
      <c r="E27">
        <v>0.683102744</v>
      </c>
      <c r="F27" t="s">
        <v>221</v>
      </c>
      <c r="G27" t="s">
        <v>221</v>
      </c>
      <c r="H27" t="s">
        <v>221</v>
      </c>
      <c r="I27">
        <v>0.684491769</v>
      </c>
      <c r="J27">
        <v>0.000428674</v>
      </c>
      <c r="K27" t="s">
        <v>333</v>
      </c>
      <c r="L27" s="64">
        <v>0.446029444</v>
      </c>
      <c r="M27">
        <v>0.0345</v>
      </c>
      <c r="N27">
        <v>-0.0542</v>
      </c>
      <c r="O27">
        <v>0.1232</v>
      </c>
      <c r="P27" t="s">
        <v>221</v>
      </c>
      <c r="Q27" t="s">
        <v>221</v>
      </c>
      <c r="R27" t="s">
        <v>221</v>
      </c>
      <c r="S27" t="s">
        <v>221</v>
      </c>
      <c r="T27" t="s">
        <v>221</v>
      </c>
      <c r="U27" t="s">
        <v>221</v>
      </c>
      <c r="V27" t="s">
        <v>221</v>
      </c>
      <c r="W27" t="s">
        <v>221</v>
      </c>
      <c r="X27" t="s">
        <v>221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angelab</cp:lastModifiedBy>
  <cp:lastPrinted>2009-03-20T15:12:02Z</cp:lastPrinted>
  <dcterms:created xsi:type="dcterms:W3CDTF">2006-01-23T20:42:54Z</dcterms:created>
  <dcterms:modified xsi:type="dcterms:W3CDTF">2009-09-17T18:25:31Z</dcterms:modified>
  <cp:category/>
  <cp:version/>
  <cp:contentType/>
  <cp:contentStatus/>
</cp:coreProperties>
</file>