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5460" tabRatio="64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<sst xmlns="http://schemas.openxmlformats.org/spreadsheetml/2006/main" count="1075" uniqueCount="309">
  <si>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</si>
  <si>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</si>
  <si>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</si>
  <si>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</si>
  <si>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</si>
  <si>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</si>
  <si>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</si>
  <si>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</si>
  <si>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</si>
  <si>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</si>
  <si>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</si>
  <si>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</si>
  <si>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</si>
  <si>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</si>
  <si>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</si>
  <si>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</si>
  <si>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</si>
  <si>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</si>
  <si>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</si>
  <si>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</si>
  <si>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</si>
  <si>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</si>
  <si>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</si>
  <si>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</si>
  <si>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</si>
  <si>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</si>
  <si>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</si>
  <si>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</si>
  <si>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</si>
  <si>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</si>
  <si>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</si>
  <si>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</si>
  <si>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</si>
  <si>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</si>
  <si>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</si>
  <si>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</si>
  <si>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</si>
  <si>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</si>
  <si>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</si>
  <si>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</si>
  <si>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</si>
  <si>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</si>
  <si>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</si>
  <si>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</si>
  <si>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</si>
  <si>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</si>
  <si>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</si>
  <si>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</si>
  <si>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</si>
  <si>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</si>
  <si>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</si>
  <si>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</si>
  <si>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</si>
  <si>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</si>
  <si>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</si>
  <si>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</si>
  <si>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</si>
  <si>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</si>
  <si>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</si>
  <si>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</si>
  <si>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</si>
  <si>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</si>
  <si>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</si>
  <si>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</si>
  <si>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</si>
  <si>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</si>
  <si>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</si>
  <si>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</si>
  <si>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</si>
  <si>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</si>
  <si>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</si>
  <si>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</si>
  <si>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</si>
  <si>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</si>
  <si>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</si>
  <si>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</si>
  <si>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</si>
  <si>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</si>
  <si>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</si>
  <si>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</si>
  <si>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</si>
  <si>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</si>
  <si>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</si>
  <si>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</si>
  <si>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</si>
  <si>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</si>
  <si>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</si>
  <si>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</si>
  <si>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</si>
  <si>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</si>
  <si>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</si>
  <si>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</si>
  <si>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</si>
  <si>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</si>
  <si>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</si>
  <si>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</si>
  <si>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</si>
  <si>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</si>
  <si>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</si>
  <si>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</si>
  <si>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</si>
  <si>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</si>
  <si>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</si>
  <si>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</si>
  <si>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</si>
  <si>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</si>
  <si>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</si>
  <si>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</si>
  <si>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T1pop</t>
  </si>
  <si>
    <t>T1prob</t>
  </si>
  <si>
    <t>T1_crd_rate</t>
  </si>
  <si>
    <t>T2pop</t>
  </si>
  <si>
    <t>T2prob</t>
  </si>
  <si>
    <t>T2_crd_rate</t>
  </si>
  <si>
    <t>T1T2prob</t>
  </si>
  <si>
    <t>T1 avg</t>
  </si>
  <si>
    <t>T2 avg</t>
  </si>
  <si>
    <t>T1 pop</t>
  </si>
  <si>
    <t>T1 prob</t>
  </si>
  <si>
    <t>T2 pop</t>
  </si>
  <si>
    <t>T2 prob</t>
  </si>
  <si>
    <t>CI work</t>
  </si>
  <si>
    <t>BDN Southeast</t>
  </si>
  <si>
    <t>t</t>
  </si>
  <si>
    <t>Suppression</t>
  </si>
  <si>
    <t>T1T2 prob</t>
  </si>
  <si>
    <t>CRUDE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</si>
  <si>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</si>
  <si>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</si>
  <si>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</si>
  <si>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</si>
  <si>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</si>
  <si>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</si>
  <si>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</si>
  <si>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</si>
  <si>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</si>
  <si>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</si>
  <si>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</si>
  <si>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</si>
  <si>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</si>
  <si>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</si>
  <si>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</si>
  <si>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</si>
  <si>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</si>
  <si>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</si>
  <si>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</si>
  <si>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</si>
  <si>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</si>
  <si>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</si>
  <si>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</si>
  <si>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</si>
  <si>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</si>
  <si>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</si>
  <si>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</si>
  <si>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</si>
  <si>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</si>
  <si>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</si>
  <si>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</si>
  <si>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</si>
  <si>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</si>
  <si>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T1_std_error</t>
  </si>
  <si>
    <t>T2_std_error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</si>
  <si>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</si>
  <si>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</si>
  <si>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</si>
  <si>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</si>
  <si>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</si>
  <si>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</si>
  <si>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</si>
  <si>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</si>
  <si>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</si>
  <si>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</si>
  <si>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</si>
  <si>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</si>
  <si>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</si>
  <si>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</si>
  <si>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</si>
  <si>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</si>
  <si>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</si>
  <si>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</si>
  <si>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</si>
  <si>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</si>
  <si>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</si>
  <si>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</si>
  <si>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</si>
  <si>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</si>
  <si>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</si>
  <si>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</si>
  <si>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</si>
  <si>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</si>
  <si>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</si>
  <si>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</si>
  <si>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</si>
  <si>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</si>
  <si>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</si>
  <si>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</si>
  <si>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</si>
  <si>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</si>
  <si>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</si>
  <si>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</si>
  <si>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</si>
  <si>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</si>
  <si>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</si>
  <si>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</si>
  <si>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</si>
  <si>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</si>
  <si>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</si>
  <si>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</si>
  <si>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</si>
  <si>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</si>
  <si>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</si>
  <si>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</si>
  <si>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</si>
  <si>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</si>
  <si>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</si>
  <si>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</si>
  <si>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</si>
  <si>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</si>
  <si>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</si>
  <si>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</si>
  <si>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</si>
  <si>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</si>
  <si>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</si>
  <si>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</si>
  <si>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</si>
  <si>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</si>
  <si>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</si>
  <si>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</si>
  <si>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</si>
  <si>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</si>
  <si>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</si>
  <si>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</si>
  <si>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</si>
  <si>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</si>
  <si>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</si>
  <si>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</si>
  <si>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</si>
  <si>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</si>
  <si>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</si>
  <si>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</si>
  <si>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</si>
  <si>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</si>
  <si>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</si>
  <si>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</si>
  <si>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T1 crude</t>
  </si>
  <si>
    <t>T2 crude</t>
  </si>
  <si>
    <t>T1_Lci_crd</t>
  </si>
  <si>
    <t>T1_Uci_crd</t>
  </si>
  <si>
    <t>T1_chisq_stat</t>
  </si>
  <si>
    <t>T2_Lci_crd</t>
  </si>
  <si>
    <t>T2_Uci_crd</t>
  </si>
  <si>
    <t>T2_chisq_stat</t>
  </si>
  <si>
    <t>T1T2_chisq_stat</t>
  </si>
  <si>
    <t>Crude Rates of Antidepressant Use Follow-up, 1998/99-2000/01 and 2003/04-2005/06</t>
  </si>
  <si>
    <t>1998/99-2000/01</t>
  </si>
  <si>
    <t>MB Avg 1998/99-2000/01</t>
  </si>
  <si>
    <t>2003/04-2005/06</t>
  </si>
  <si>
    <t>MB Avg 2003/04-2005/06</t>
  </si>
  <si>
    <t>Source: Manitoba Centre for Health Policy, 2009</t>
  </si>
  <si>
    <t>Rural South</t>
  </si>
  <si>
    <t>Percent</t>
  </si>
  <si>
    <t>(%)</t>
  </si>
  <si>
    <t>antidepr follow-up</t>
  </si>
  <si>
    <t>count</t>
  </si>
  <si>
    <t>pop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</si>
  <si>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</si>
  <si>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</si>
  <si>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</si>
  <si>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</si>
  <si>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</si>
  <si>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</si>
  <si>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</si>
  <si>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</si>
  <si>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</si>
  <si>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</si>
  <si>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</si>
  <si>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</si>
  <si>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</si>
  <si>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Rates of Antidepressant Use Follow-up by Income Quintile, 1998/99-2000/01 and 2003/04-2005/06</t>
  </si>
  <si>
    <t>time</t>
  </si>
  <si>
    <t>income</t>
  </si>
  <si>
    <t>crd_rate</t>
  </si>
  <si>
    <t>Lci_crd</t>
  </si>
  <si>
    <t>Uci_crd</t>
  </si>
  <si>
    <t>std_error</t>
  </si>
  <si>
    <t>trend_test_stat</t>
  </si>
  <si>
    <t>prob_trend</t>
  </si>
  <si>
    <t>suppress</t>
  </si>
  <si>
    <t>NF</t>
  </si>
  <si>
    <t>R1</t>
  </si>
  <si>
    <t>R5</t>
  </si>
  <si>
    <t>U1</t>
  </si>
  <si>
    <t>U5</t>
  </si>
  <si>
    <t>Z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</si>
  <si>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</si>
  <si>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</si>
  <si>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</si>
  <si>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</si>
  <si>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</si>
  <si>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</si>
  <si>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Income Quintile</t>
  </si>
  <si>
    <t>linear trend rural T1</t>
  </si>
  <si>
    <t>linear trend rural T2</t>
  </si>
  <si>
    <t>linear trend urban T1</t>
  </si>
  <si>
    <t>linear trend urban T2</t>
  </si>
  <si>
    <t>ADJUSTED 
Percent (%)</t>
  </si>
  <si>
    <t>CE Morden/Winkler</t>
  </si>
  <si>
    <t>BW Nelson House</t>
  </si>
  <si>
    <t>Appendix Table 2.64: Antidepressant Prescription Follow-up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</si>
</sst>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sz val="11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57">
      <alignment/>
      <protection/>
    </xf>
    <xf numFmtId="0" fontId="0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0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2" fillId="33" borderId="0" xfId="57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7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5" fontId="0" fillId="0" borderId="0" xfId="57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7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7" applyFont="1" applyFill="1" applyAlignment="1">
      <alignment horizontal="center"/>
      <protection/>
    </xf>
    <xf numFmtId="11" fontId="0" fillId="0" borderId="0" xfId="57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9" fontId="4" fillId="0" borderId="0" xfId="60" applyNumberFormat="1" applyFont="1" applyAlignment="1">
      <alignment horizontal="center"/>
    </xf>
    <xf numFmtId="167" fontId="4" fillId="0" borderId="0" xfId="60" applyNumberFormat="1" applyFont="1" applyAlignment="1">
      <alignment horizontal="center"/>
    </xf>
    <xf numFmtId="9" fontId="4" fillId="33" borderId="0" xfId="60" applyFont="1" applyFill="1" applyAlignment="1">
      <alignment horizontal="center"/>
    </xf>
    <xf numFmtId="9" fontId="0" fillId="0" borderId="0" xfId="6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4" fillId="0" borderId="0" xfId="60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1" fontId="0" fillId="0" borderId="0" xfId="0" applyNumberFormat="1" applyAlignment="1">
      <alignment/>
    </xf>
    <xf numFmtId="167" fontId="4" fillId="0" borderId="0" xfId="60" applyNumberFormat="1" applyFont="1" applyAlignment="1">
      <alignment/>
    </xf>
    <xf numFmtId="9" fontId="4" fillId="0" borderId="0" xfId="60" applyFont="1" applyAlignment="1">
      <alignment/>
    </xf>
    <xf numFmtId="169" fontId="4" fillId="0" borderId="0" xfId="60" applyNumberFormat="1" applyFont="1" applyFill="1" applyAlignment="1">
      <alignment/>
    </xf>
    <xf numFmtId="9" fontId="0" fillId="0" borderId="0" xfId="60" applyFont="1" applyAlignment="1">
      <alignment/>
    </xf>
    <xf numFmtId="0" fontId="10" fillId="0" borderId="0" xfId="56">
      <alignment/>
      <protection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/>
    </xf>
    <xf numFmtId="166" fontId="10" fillId="0" borderId="22" xfId="0" applyNumberFormat="1" applyFont="1" applyFill="1" applyBorder="1" applyAlignment="1" quotePrefix="1">
      <alignment horizontal="center"/>
    </xf>
    <xf numFmtId="166" fontId="10" fillId="33" borderId="22" xfId="0" applyNumberFormat="1" applyFont="1" applyFill="1" applyBorder="1" applyAlignment="1" quotePrefix="1">
      <alignment horizontal="center"/>
    </xf>
    <xf numFmtId="166" fontId="10" fillId="0" borderId="23" xfId="0" applyNumberFormat="1" applyFont="1" applyFill="1" applyBorder="1" applyAlignment="1" quotePrefix="1">
      <alignment horizontal="center"/>
    </xf>
    <xf numFmtId="166" fontId="10" fillId="0" borderId="18" xfId="0" applyNumberFormat="1" applyFont="1" applyFill="1" applyBorder="1" applyAlignment="1">
      <alignment horizontal="center"/>
    </xf>
    <xf numFmtId="166" fontId="10" fillId="33" borderId="18" xfId="0" applyNumberFormat="1" applyFont="1" applyFill="1" applyBorder="1" applyAlignment="1">
      <alignment horizontal="center"/>
    </xf>
    <xf numFmtId="166" fontId="10" fillId="0" borderId="24" xfId="0" applyNumberFormat="1" applyFont="1" applyFill="1" applyBorder="1" applyAlignment="1">
      <alignment horizontal="center"/>
    </xf>
    <xf numFmtId="166" fontId="10" fillId="0" borderId="25" xfId="0" applyNumberFormat="1" applyFont="1" applyFill="1" applyBorder="1" applyAlignment="1" quotePrefix="1">
      <alignment horizontal="center"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6" fontId="10" fillId="0" borderId="26" xfId="60" applyNumberFormat="1" applyFont="1" applyBorder="1" applyAlignment="1">
      <alignment horizontal="right" indent="1"/>
    </xf>
    <xf numFmtId="166" fontId="10" fillId="0" borderId="12" xfId="0" applyNumberFormat="1" applyFont="1" applyBorder="1" applyAlignment="1">
      <alignment horizontal="right" indent="1"/>
    </xf>
    <xf numFmtId="166" fontId="10" fillId="0" borderId="27" xfId="60" applyNumberFormat="1" applyFont="1" applyBorder="1" applyAlignment="1">
      <alignment horizontal="right" indent="1"/>
    </xf>
    <xf numFmtId="166" fontId="10" fillId="0" borderId="18" xfId="0" applyNumberFormat="1" applyFont="1" applyBorder="1" applyAlignment="1">
      <alignment horizontal="right" indent="1"/>
    </xf>
    <xf numFmtId="166" fontId="10" fillId="0" borderId="28" xfId="60" applyNumberFormat="1" applyFont="1" applyBorder="1" applyAlignment="1">
      <alignment horizontal="right" indent="1"/>
    </xf>
    <xf numFmtId="166" fontId="10" fillId="0" borderId="24" xfId="0" applyNumberFormat="1" applyFont="1" applyBorder="1" applyAlignment="1">
      <alignment horizontal="right" indent="1"/>
    </xf>
    <xf numFmtId="169" fontId="9" fillId="0" borderId="29" xfId="0" applyNumberFormat="1" applyFont="1" applyBorder="1" applyAlignment="1">
      <alignment horizontal="center" vertical="center" wrapText="1"/>
    </xf>
    <xf numFmtId="167" fontId="9" fillId="0" borderId="30" xfId="0" applyNumberFormat="1" applyFont="1" applyBorder="1" applyAlignment="1">
      <alignment horizontal="center" vertical="center" wrapText="1"/>
    </xf>
    <xf numFmtId="169" fontId="0" fillId="0" borderId="0" xfId="6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orig data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0.9832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(2)</c:v>
                </c:pt>
                <c:pt idx="4">
                  <c:v>Winnipeg (1,2)</c:v>
                </c:pt>
                <c:pt idx="5">
                  <c:v>Interlake (1)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0.587911044</c:v>
                </c:pt>
                <c:pt idx="1">
                  <c:v>0.587911044</c:v>
                </c:pt>
                <c:pt idx="2">
                  <c:v>0.587911044</c:v>
                </c:pt>
                <c:pt idx="3">
                  <c:v>0.587911044</c:v>
                </c:pt>
                <c:pt idx="4">
                  <c:v>0.587911044</c:v>
                </c:pt>
                <c:pt idx="5">
                  <c:v>0.587911044</c:v>
                </c:pt>
                <c:pt idx="6">
                  <c:v>0.587911044</c:v>
                </c:pt>
                <c:pt idx="7">
                  <c:v>0.587911044</c:v>
                </c:pt>
                <c:pt idx="8">
                  <c:v>0.587911044</c:v>
                </c:pt>
                <c:pt idx="9">
                  <c:v>0.587911044</c:v>
                </c:pt>
                <c:pt idx="10">
                  <c:v>0.587911044</c:v>
                </c:pt>
                <c:pt idx="12">
                  <c:v>0.587911044</c:v>
                </c:pt>
                <c:pt idx="13">
                  <c:v>0.587911044</c:v>
                </c:pt>
                <c:pt idx="14">
                  <c:v>0.587911044</c:v>
                </c:pt>
                <c:pt idx="15">
                  <c:v>0.587911044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(2)</c:v>
                </c:pt>
                <c:pt idx="4">
                  <c:v>Winnipeg (1,2)</c:v>
                </c:pt>
                <c:pt idx="5">
                  <c:v>Interlake (1)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0.570460705</c:v>
                </c:pt>
                <c:pt idx="1">
                  <c:v>0.540135034</c:v>
                </c:pt>
                <c:pt idx="2">
                  <c:v>0.543478261</c:v>
                </c:pt>
                <c:pt idx="3">
                  <c:v>0.608391608</c:v>
                </c:pt>
                <c:pt idx="4">
                  <c:v>0.613009923</c:v>
                </c:pt>
                <c:pt idx="5">
                  <c:v>0.541164659</c:v>
                </c:pt>
                <c:pt idx="6">
                  <c:v>0.58317757</c:v>
                </c:pt>
                <c:pt idx="7">
                  <c:v>0.580645161</c:v>
                </c:pt>
                <c:pt idx="8">
                  <c:v>0.545454546</c:v>
                </c:pt>
                <c:pt idx="9">
                  <c:v>0.539249147</c:v>
                </c:pt>
                <c:pt idx="10">
                  <c:v>0.438172043</c:v>
                </c:pt>
                <c:pt idx="12">
                  <c:v>0.548418025</c:v>
                </c:pt>
                <c:pt idx="13">
                  <c:v>0.562993956</c:v>
                </c:pt>
                <c:pt idx="14">
                  <c:v>0.483727811</c:v>
                </c:pt>
                <c:pt idx="15">
                  <c:v>0.587911044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(2)</c:v>
                </c:pt>
                <c:pt idx="4">
                  <c:v>Winnipeg (1,2)</c:v>
                </c:pt>
                <c:pt idx="5">
                  <c:v>Interlake (1)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0.577840112</c:v>
                </c:pt>
                <c:pt idx="1">
                  <c:v>0.522508039</c:v>
                </c:pt>
                <c:pt idx="2">
                  <c:v>0.531823085</c:v>
                </c:pt>
                <c:pt idx="3">
                  <c:v>0.650700935</c:v>
                </c:pt>
                <c:pt idx="4">
                  <c:v>0.599823988</c:v>
                </c:pt>
                <c:pt idx="5">
                  <c:v>0.549411765</c:v>
                </c:pt>
                <c:pt idx="6">
                  <c:v>0.622789784</c:v>
                </c:pt>
                <c:pt idx="7">
                  <c:v>0.571125265</c:v>
                </c:pt>
                <c:pt idx="8">
                  <c:v>0</c:v>
                </c:pt>
                <c:pt idx="9">
                  <c:v>0.563492064</c:v>
                </c:pt>
                <c:pt idx="10">
                  <c:v>0.384615385</c:v>
                </c:pt>
                <c:pt idx="12">
                  <c:v>0.539181692</c:v>
                </c:pt>
                <c:pt idx="13">
                  <c:v>0.575409836</c:v>
                </c:pt>
                <c:pt idx="14">
                  <c:v>0.458684654</c:v>
                </c:pt>
                <c:pt idx="15">
                  <c:v>0.581843871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 (2)</c:v>
                </c:pt>
                <c:pt idx="4">
                  <c:v>Winnipeg (1,2)</c:v>
                </c:pt>
                <c:pt idx="5">
                  <c:v>Interlake (1)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 (1,2)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0.581843871</c:v>
                </c:pt>
                <c:pt idx="1">
                  <c:v>0.581843871</c:v>
                </c:pt>
                <c:pt idx="2">
                  <c:v>0.581843871</c:v>
                </c:pt>
                <c:pt idx="3">
                  <c:v>0.581843871</c:v>
                </c:pt>
                <c:pt idx="4">
                  <c:v>0.581843871</c:v>
                </c:pt>
                <c:pt idx="5">
                  <c:v>0.581843871</c:v>
                </c:pt>
                <c:pt idx="6">
                  <c:v>0.581843871</c:v>
                </c:pt>
                <c:pt idx="7">
                  <c:v>0.581843871</c:v>
                </c:pt>
                <c:pt idx="8">
                  <c:v>0.581843871</c:v>
                </c:pt>
                <c:pt idx="9">
                  <c:v>0.581843871</c:v>
                </c:pt>
                <c:pt idx="10">
                  <c:v>0.581843871</c:v>
                </c:pt>
                <c:pt idx="12">
                  <c:v>0.581843871</c:v>
                </c:pt>
                <c:pt idx="13">
                  <c:v>0.581843871</c:v>
                </c:pt>
                <c:pt idx="14">
                  <c:v>0.581843871</c:v>
                </c:pt>
                <c:pt idx="15">
                  <c:v>0.581843871</c:v>
                </c:pt>
              </c:numCache>
            </c:numRef>
          </c:val>
        </c:ser>
        <c:gapWidth val="0"/>
        <c:axId val="29565419"/>
        <c:axId val="64762180"/>
      </c:barChart>
      <c:catAx>
        <c:axId val="295654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956541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55"/>
          <c:y val="0.105"/>
          <c:w val="0.297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865"/>
          <c:h val="0.95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(1,t)</c:v>
                </c:pt>
                <c:pt idx="9">
                  <c:v>CE Carman (t)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(2,t)</c:v>
                </c:pt>
                <c:pt idx="13">
                  <c:v>CE Seven Regions</c:v>
                </c:pt>
                <c:pt idx="15">
                  <c:v>AS East 2 (2)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(1)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(2)</c:v>
                </c:pt>
                <c:pt idx="57">
                  <c:v>BW Tad/Broch/Lac Br (s)</c:v>
                </c:pt>
                <c:pt idx="58">
                  <c:v>BW Norway House (2)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0.587911044</c:v>
                </c:pt>
                <c:pt idx="1">
                  <c:v>0.587911044</c:v>
                </c:pt>
                <c:pt idx="2">
                  <c:v>0.587911044</c:v>
                </c:pt>
                <c:pt idx="3">
                  <c:v>0.587911044</c:v>
                </c:pt>
                <c:pt idx="5">
                  <c:v>0.587911044</c:v>
                </c:pt>
                <c:pt idx="6">
                  <c:v>0.587911044</c:v>
                </c:pt>
                <c:pt idx="7">
                  <c:v>0.587911044</c:v>
                </c:pt>
                <c:pt idx="8">
                  <c:v>0.587911044</c:v>
                </c:pt>
                <c:pt idx="9">
                  <c:v>0.587911044</c:v>
                </c:pt>
                <c:pt idx="10">
                  <c:v>0.587911044</c:v>
                </c:pt>
                <c:pt idx="11">
                  <c:v>0.587911044</c:v>
                </c:pt>
                <c:pt idx="12">
                  <c:v>0.587911044</c:v>
                </c:pt>
                <c:pt idx="13">
                  <c:v>0.587911044</c:v>
                </c:pt>
                <c:pt idx="15">
                  <c:v>0.587911044</c:v>
                </c:pt>
                <c:pt idx="16">
                  <c:v>0.587911044</c:v>
                </c:pt>
                <c:pt idx="17">
                  <c:v>0.587911044</c:v>
                </c:pt>
                <c:pt idx="18">
                  <c:v>0.587911044</c:v>
                </c:pt>
                <c:pt idx="19">
                  <c:v>0.587911044</c:v>
                </c:pt>
                <c:pt idx="20">
                  <c:v>0.587911044</c:v>
                </c:pt>
                <c:pt idx="22">
                  <c:v>0.587911044</c:v>
                </c:pt>
                <c:pt idx="23">
                  <c:v>0.587911044</c:v>
                </c:pt>
                <c:pt idx="24">
                  <c:v>0.587911044</c:v>
                </c:pt>
                <c:pt idx="25">
                  <c:v>0.587911044</c:v>
                </c:pt>
                <c:pt idx="26">
                  <c:v>0.587911044</c:v>
                </c:pt>
                <c:pt idx="27">
                  <c:v>0.587911044</c:v>
                </c:pt>
                <c:pt idx="28">
                  <c:v>0.587911044</c:v>
                </c:pt>
                <c:pt idx="30">
                  <c:v>0.587911044</c:v>
                </c:pt>
                <c:pt idx="31">
                  <c:v>0.587911044</c:v>
                </c:pt>
                <c:pt idx="32">
                  <c:v>0.587911044</c:v>
                </c:pt>
                <c:pt idx="33">
                  <c:v>0.587911044</c:v>
                </c:pt>
                <c:pt idx="35">
                  <c:v>0.587911044</c:v>
                </c:pt>
                <c:pt idx="36">
                  <c:v>0.587911044</c:v>
                </c:pt>
                <c:pt idx="37">
                  <c:v>0.587911044</c:v>
                </c:pt>
                <c:pt idx="38">
                  <c:v>0.587911044</c:v>
                </c:pt>
                <c:pt idx="39">
                  <c:v>0.587911044</c:v>
                </c:pt>
                <c:pt idx="40">
                  <c:v>0.587911044</c:v>
                </c:pt>
                <c:pt idx="42">
                  <c:v>0.587911044</c:v>
                </c:pt>
                <c:pt idx="43">
                  <c:v>0.587911044</c:v>
                </c:pt>
                <c:pt idx="44">
                  <c:v>0.587911044</c:v>
                </c:pt>
                <c:pt idx="45">
                  <c:v>0.587911044</c:v>
                </c:pt>
                <c:pt idx="47">
                  <c:v>0.587911044</c:v>
                </c:pt>
                <c:pt idx="48">
                  <c:v>0.587911044</c:v>
                </c:pt>
                <c:pt idx="49">
                  <c:v>0.587911044</c:v>
                </c:pt>
                <c:pt idx="51">
                  <c:v>0.587911044</c:v>
                </c:pt>
                <c:pt idx="52">
                  <c:v>0.587911044</c:v>
                </c:pt>
                <c:pt idx="53">
                  <c:v>0.587911044</c:v>
                </c:pt>
                <c:pt idx="54">
                  <c:v>0.587911044</c:v>
                </c:pt>
                <c:pt idx="55">
                  <c:v>0.587911044</c:v>
                </c:pt>
                <c:pt idx="56">
                  <c:v>0.587911044</c:v>
                </c:pt>
                <c:pt idx="57">
                  <c:v>0.587911044</c:v>
                </c:pt>
                <c:pt idx="58">
                  <c:v>0.587911044</c:v>
                </c:pt>
                <c:pt idx="59">
                  <c:v>0.587911044</c:v>
                </c:pt>
                <c:pt idx="60">
                  <c:v>0.587911044</c:v>
                </c:pt>
                <c:pt idx="61">
                  <c:v>0.587911044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(1,t)</c:v>
                </c:pt>
                <c:pt idx="9">
                  <c:v>CE Carman (t)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(2,t)</c:v>
                </c:pt>
                <c:pt idx="13">
                  <c:v>CE Seven Regions</c:v>
                </c:pt>
                <c:pt idx="15">
                  <c:v>AS East 2 (2)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(1)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(2)</c:v>
                </c:pt>
                <c:pt idx="57">
                  <c:v>BW Tad/Broch/Lac Br (s)</c:v>
                </c:pt>
                <c:pt idx="58">
                  <c:v>BW Norway House (2)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0.60944206</c:v>
                </c:pt>
                <c:pt idx="1">
                  <c:v>0.508250825</c:v>
                </c:pt>
                <c:pt idx="2">
                  <c:v>0.605042017</c:v>
                </c:pt>
                <c:pt idx="3">
                  <c:v>0.638554217</c:v>
                </c:pt>
                <c:pt idx="5">
                  <c:v>0.52</c:v>
                </c:pt>
                <c:pt idx="6">
                  <c:v>0.563636364</c:v>
                </c:pt>
                <c:pt idx="7">
                  <c:v>0.605633803</c:v>
                </c:pt>
                <c:pt idx="8">
                  <c:v>0.455479452</c:v>
                </c:pt>
                <c:pt idx="9">
                  <c:v>0.584699454</c:v>
                </c:pt>
                <c:pt idx="10">
                  <c:v>0.549295775</c:v>
                </c:pt>
                <c:pt idx="11">
                  <c:v>0.528301887</c:v>
                </c:pt>
                <c:pt idx="12">
                  <c:v>0.572307692</c:v>
                </c:pt>
                <c:pt idx="13">
                  <c:v>0.580645161</c:v>
                </c:pt>
                <c:pt idx="15">
                  <c:v>0.512953368</c:v>
                </c:pt>
                <c:pt idx="16">
                  <c:v>0.639344262</c:v>
                </c:pt>
                <c:pt idx="17">
                  <c:v>0.594405594</c:v>
                </c:pt>
                <c:pt idx="18">
                  <c:v>0.484848485</c:v>
                </c:pt>
                <c:pt idx="19">
                  <c:v>0.503067485</c:v>
                </c:pt>
                <c:pt idx="20">
                  <c:v>0.595375723</c:v>
                </c:pt>
                <c:pt idx="22">
                  <c:v>0.532467533</c:v>
                </c:pt>
                <c:pt idx="23">
                  <c:v>0.632352941</c:v>
                </c:pt>
                <c:pt idx="24">
                  <c:v>0.588235294</c:v>
                </c:pt>
                <c:pt idx="25">
                  <c:v>0.627906977</c:v>
                </c:pt>
                <c:pt idx="26">
                  <c:v>0.6</c:v>
                </c:pt>
                <c:pt idx="27">
                  <c:v>0.589473684</c:v>
                </c:pt>
                <c:pt idx="28">
                  <c:v>0.66025641</c:v>
                </c:pt>
                <c:pt idx="30">
                  <c:v>0.569672131</c:v>
                </c:pt>
                <c:pt idx="31">
                  <c:v>0.530701754</c:v>
                </c:pt>
                <c:pt idx="32">
                  <c:v>0.538461539</c:v>
                </c:pt>
                <c:pt idx="33">
                  <c:v>0.512396694</c:v>
                </c:pt>
                <c:pt idx="35">
                  <c:v>0.434782609</c:v>
                </c:pt>
                <c:pt idx="36">
                  <c:v>0.621621622</c:v>
                </c:pt>
                <c:pt idx="37">
                  <c:v>0.492957747</c:v>
                </c:pt>
                <c:pt idx="38">
                  <c:v>0.627118644</c:v>
                </c:pt>
                <c:pt idx="39">
                  <c:v>0.618705036</c:v>
                </c:pt>
                <c:pt idx="40">
                  <c:v>0</c:v>
                </c:pt>
                <c:pt idx="42">
                  <c:v>0.591549296</c:v>
                </c:pt>
                <c:pt idx="43">
                  <c:v>0.621359223</c:v>
                </c:pt>
                <c:pt idx="44">
                  <c:v>0.578181818</c:v>
                </c:pt>
                <c:pt idx="45">
                  <c:v>0.555555556</c:v>
                </c:pt>
                <c:pt idx="47">
                  <c:v>0.621428571</c:v>
                </c:pt>
                <c:pt idx="48">
                  <c:v>0.473214286</c:v>
                </c:pt>
                <c:pt idx="49">
                  <c:v>0.43902439</c:v>
                </c:pt>
                <c:pt idx="51">
                  <c:v>0.451428571</c:v>
                </c:pt>
                <c:pt idx="52">
                  <c:v>0.533333333</c:v>
                </c:pt>
                <c:pt idx="53">
                  <c:v>0.423076923</c:v>
                </c:pt>
                <c:pt idx="54">
                  <c:v>0.5</c:v>
                </c:pt>
                <c:pt idx="55">
                  <c:v>0.388888889</c:v>
                </c:pt>
                <c:pt idx="56">
                  <c:v>0.533333333</c:v>
                </c:pt>
                <c:pt idx="57">
                  <c:v>0</c:v>
                </c:pt>
                <c:pt idx="58">
                  <c:v>0.476190476</c:v>
                </c:pt>
                <c:pt idx="59">
                  <c:v>0.314285714</c:v>
                </c:pt>
                <c:pt idx="60">
                  <c:v>0</c:v>
                </c:pt>
                <c:pt idx="61">
                  <c:v>0.545454546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(1,t)</c:v>
                </c:pt>
                <c:pt idx="9">
                  <c:v>CE Carman (t)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(2,t)</c:v>
                </c:pt>
                <c:pt idx="13">
                  <c:v>CE Seven Regions</c:v>
                </c:pt>
                <c:pt idx="15">
                  <c:v>AS East 2 (2)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(1)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(2)</c:v>
                </c:pt>
                <c:pt idx="57">
                  <c:v>BW Tad/Broch/Lac Br (s)</c:v>
                </c:pt>
                <c:pt idx="58">
                  <c:v>BW Norway House (2)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0.560386473</c:v>
                </c:pt>
                <c:pt idx="1">
                  <c:v>0.560606061</c:v>
                </c:pt>
                <c:pt idx="2">
                  <c:v>0.617886179</c:v>
                </c:pt>
                <c:pt idx="3">
                  <c:v>0.660377359</c:v>
                </c:pt>
                <c:pt idx="5">
                  <c:v>0.570247934</c:v>
                </c:pt>
                <c:pt idx="6">
                  <c:v>0.633802817</c:v>
                </c:pt>
                <c:pt idx="7">
                  <c:v>0.542372881</c:v>
                </c:pt>
                <c:pt idx="8">
                  <c:v>0.562068966</c:v>
                </c:pt>
                <c:pt idx="9">
                  <c:v>0.47260274</c:v>
                </c:pt>
                <c:pt idx="10">
                  <c:v>0.522058824</c:v>
                </c:pt>
                <c:pt idx="11">
                  <c:v>0.576271186</c:v>
                </c:pt>
                <c:pt idx="12">
                  <c:v>0.462025317</c:v>
                </c:pt>
                <c:pt idx="13">
                  <c:v>0.456521739</c:v>
                </c:pt>
                <c:pt idx="15">
                  <c:v>0.45625</c:v>
                </c:pt>
                <c:pt idx="16">
                  <c:v>0.568345324</c:v>
                </c:pt>
                <c:pt idx="17">
                  <c:v>0.55862069</c:v>
                </c:pt>
                <c:pt idx="18">
                  <c:v>0.504201681</c:v>
                </c:pt>
                <c:pt idx="19">
                  <c:v>0.578431373</c:v>
                </c:pt>
                <c:pt idx="20">
                  <c:v>0.566433566</c:v>
                </c:pt>
                <c:pt idx="22">
                  <c:v>0.708333333</c:v>
                </c:pt>
                <c:pt idx="23">
                  <c:v>0.666666667</c:v>
                </c:pt>
                <c:pt idx="24">
                  <c:v>0.689119171</c:v>
                </c:pt>
                <c:pt idx="25">
                  <c:v>0.630630631</c:v>
                </c:pt>
                <c:pt idx="26">
                  <c:v>0.702970297</c:v>
                </c:pt>
                <c:pt idx="27">
                  <c:v>0.572649573</c:v>
                </c:pt>
                <c:pt idx="28">
                  <c:v>0.614130435</c:v>
                </c:pt>
                <c:pt idx="30">
                  <c:v>0.56445993</c:v>
                </c:pt>
                <c:pt idx="31">
                  <c:v>0.509677419</c:v>
                </c:pt>
                <c:pt idx="32">
                  <c:v>0.559105431</c:v>
                </c:pt>
                <c:pt idx="33">
                  <c:v>0.536842105</c:v>
                </c:pt>
                <c:pt idx="35">
                  <c:v>0.642857143</c:v>
                </c:pt>
                <c:pt idx="36">
                  <c:v>0.5859375</c:v>
                </c:pt>
                <c:pt idx="37">
                  <c:v>0.536231884</c:v>
                </c:pt>
                <c:pt idx="38">
                  <c:v>0.675213675</c:v>
                </c:pt>
                <c:pt idx="39">
                  <c:v>0.68907563</c:v>
                </c:pt>
                <c:pt idx="40">
                  <c:v>0.4</c:v>
                </c:pt>
                <c:pt idx="42">
                  <c:v>0.602409639</c:v>
                </c:pt>
                <c:pt idx="43">
                  <c:v>0.482142857</c:v>
                </c:pt>
                <c:pt idx="44">
                  <c:v>0.561904762</c:v>
                </c:pt>
                <c:pt idx="45">
                  <c:v>0.606557377</c:v>
                </c:pt>
                <c:pt idx="47">
                  <c:v>0.626168224</c:v>
                </c:pt>
                <c:pt idx="48">
                  <c:v>0.551724138</c:v>
                </c:pt>
                <c:pt idx="49">
                  <c:v>0.379310345</c:v>
                </c:pt>
                <c:pt idx="51">
                  <c:v>0.481818182</c:v>
                </c:pt>
                <c:pt idx="52">
                  <c:v>0.540540541</c:v>
                </c:pt>
                <c:pt idx="53">
                  <c:v>0.275862069</c:v>
                </c:pt>
                <c:pt idx="54">
                  <c:v>0</c:v>
                </c:pt>
                <c:pt idx="55">
                  <c:v>0</c:v>
                </c:pt>
                <c:pt idx="56">
                  <c:v>0.307692308</c:v>
                </c:pt>
                <c:pt idx="57">
                  <c:v>0</c:v>
                </c:pt>
                <c:pt idx="58">
                  <c:v>0.322580645</c:v>
                </c:pt>
                <c:pt idx="59">
                  <c:v>0.307692308</c:v>
                </c:pt>
                <c:pt idx="60">
                  <c:v>0.388888889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(1,t)</c:v>
                </c:pt>
                <c:pt idx="9">
                  <c:v>CE Carman (t)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(2,t)</c:v>
                </c:pt>
                <c:pt idx="13">
                  <c:v>CE Seven Regions</c:v>
                </c:pt>
                <c:pt idx="15">
                  <c:v>AS East 2 (2)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(1)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(2)</c:v>
                </c:pt>
                <c:pt idx="57">
                  <c:v>BW Tad/Broch/Lac Br (s)</c:v>
                </c:pt>
                <c:pt idx="58">
                  <c:v>BW Norway House (2)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0.581843871</c:v>
                </c:pt>
                <c:pt idx="1">
                  <c:v>0.581843871</c:v>
                </c:pt>
                <c:pt idx="2">
                  <c:v>0.581843871</c:v>
                </c:pt>
                <c:pt idx="3">
                  <c:v>0.581843871</c:v>
                </c:pt>
                <c:pt idx="5">
                  <c:v>0.581843871</c:v>
                </c:pt>
                <c:pt idx="6">
                  <c:v>0.581843871</c:v>
                </c:pt>
                <c:pt idx="7">
                  <c:v>0.581843871</c:v>
                </c:pt>
                <c:pt idx="8">
                  <c:v>0.581843871</c:v>
                </c:pt>
                <c:pt idx="9">
                  <c:v>0.581843871</c:v>
                </c:pt>
                <c:pt idx="10">
                  <c:v>0.581843871</c:v>
                </c:pt>
                <c:pt idx="11">
                  <c:v>0.581843871</c:v>
                </c:pt>
                <c:pt idx="12">
                  <c:v>0.581843871</c:v>
                </c:pt>
                <c:pt idx="13">
                  <c:v>0.581843871</c:v>
                </c:pt>
                <c:pt idx="15">
                  <c:v>0.581843871</c:v>
                </c:pt>
                <c:pt idx="16">
                  <c:v>0.581843871</c:v>
                </c:pt>
                <c:pt idx="17">
                  <c:v>0.581843871</c:v>
                </c:pt>
                <c:pt idx="18">
                  <c:v>0.581843871</c:v>
                </c:pt>
                <c:pt idx="19">
                  <c:v>0.581843871</c:v>
                </c:pt>
                <c:pt idx="20">
                  <c:v>0.581843871</c:v>
                </c:pt>
                <c:pt idx="22">
                  <c:v>0.581843871</c:v>
                </c:pt>
                <c:pt idx="23">
                  <c:v>0.581843871</c:v>
                </c:pt>
                <c:pt idx="24">
                  <c:v>0.581843871</c:v>
                </c:pt>
                <c:pt idx="25">
                  <c:v>0.581843871</c:v>
                </c:pt>
                <c:pt idx="26">
                  <c:v>0.581843871</c:v>
                </c:pt>
                <c:pt idx="27">
                  <c:v>0.581843871</c:v>
                </c:pt>
                <c:pt idx="28">
                  <c:v>0.581843871</c:v>
                </c:pt>
                <c:pt idx="30">
                  <c:v>0.581843871</c:v>
                </c:pt>
                <c:pt idx="31">
                  <c:v>0.581843871</c:v>
                </c:pt>
                <c:pt idx="32">
                  <c:v>0.581843871</c:v>
                </c:pt>
                <c:pt idx="33">
                  <c:v>0.581843871</c:v>
                </c:pt>
                <c:pt idx="35">
                  <c:v>0.581843871</c:v>
                </c:pt>
                <c:pt idx="36">
                  <c:v>0.581843871</c:v>
                </c:pt>
                <c:pt idx="37">
                  <c:v>0.581843871</c:v>
                </c:pt>
                <c:pt idx="38">
                  <c:v>0.581843871</c:v>
                </c:pt>
                <c:pt idx="39">
                  <c:v>0.581843871</c:v>
                </c:pt>
                <c:pt idx="40">
                  <c:v>0.581843871</c:v>
                </c:pt>
                <c:pt idx="42">
                  <c:v>0.581843871</c:v>
                </c:pt>
                <c:pt idx="43">
                  <c:v>0.581843871</c:v>
                </c:pt>
                <c:pt idx="44">
                  <c:v>0.581843871</c:v>
                </c:pt>
                <c:pt idx="45">
                  <c:v>0.581843871</c:v>
                </c:pt>
                <c:pt idx="47">
                  <c:v>0.581843871</c:v>
                </c:pt>
                <c:pt idx="48">
                  <c:v>0.581843871</c:v>
                </c:pt>
                <c:pt idx="49">
                  <c:v>0.581843871</c:v>
                </c:pt>
                <c:pt idx="51">
                  <c:v>0.581843871</c:v>
                </c:pt>
                <c:pt idx="52">
                  <c:v>0.581843871</c:v>
                </c:pt>
                <c:pt idx="53">
                  <c:v>0.581843871</c:v>
                </c:pt>
                <c:pt idx="54">
                  <c:v>0.581843871</c:v>
                </c:pt>
                <c:pt idx="55">
                  <c:v>0.581843871</c:v>
                </c:pt>
                <c:pt idx="56">
                  <c:v>0.581843871</c:v>
                </c:pt>
                <c:pt idx="57">
                  <c:v>0.581843871</c:v>
                </c:pt>
                <c:pt idx="58">
                  <c:v>0.581843871</c:v>
                </c:pt>
                <c:pt idx="59">
                  <c:v>0.581843871</c:v>
                </c:pt>
                <c:pt idx="60">
                  <c:v>0.581843871</c:v>
                </c:pt>
                <c:pt idx="61">
                  <c:v>0.581843871</c:v>
                </c:pt>
              </c:numCache>
            </c:numRef>
          </c:val>
        </c:ser>
        <c:gapWidth val="0"/>
        <c:axId val="45988709"/>
        <c:axId val="11245198"/>
      </c:barChart>
      <c:catAx>
        <c:axId val="459887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598870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825"/>
          <c:y val="0.05925"/>
          <c:w val="0.226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7"/>
          <c:w val="0.962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0.587911044</c:v>
                </c:pt>
                <c:pt idx="1">
                  <c:v>0.587911044</c:v>
                </c:pt>
                <c:pt idx="3">
                  <c:v>0.587911044</c:v>
                </c:pt>
                <c:pt idx="5">
                  <c:v>0.587911044</c:v>
                </c:pt>
                <c:pt idx="6">
                  <c:v>0.587911044</c:v>
                </c:pt>
                <c:pt idx="8">
                  <c:v>0.587911044</c:v>
                </c:pt>
                <c:pt idx="9">
                  <c:v>0.587911044</c:v>
                </c:pt>
                <c:pt idx="11">
                  <c:v>0.587911044</c:v>
                </c:pt>
                <c:pt idx="13">
                  <c:v>0.587911044</c:v>
                </c:pt>
                <c:pt idx="14">
                  <c:v>0.587911044</c:v>
                </c:pt>
                <c:pt idx="16">
                  <c:v>0.587911044</c:v>
                </c:pt>
                <c:pt idx="17">
                  <c:v>0.587911044</c:v>
                </c:pt>
                <c:pt idx="18">
                  <c:v>0.587911044</c:v>
                </c:pt>
                <c:pt idx="19">
                  <c:v>0.587911044</c:v>
                </c:pt>
                <c:pt idx="21">
                  <c:v>0.587911044</c:v>
                </c:pt>
                <c:pt idx="22">
                  <c:v>0.587911044</c:v>
                </c:pt>
                <c:pt idx="23">
                  <c:v>0.587911044</c:v>
                </c:pt>
                <c:pt idx="25">
                  <c:v>0.587911044</c:v>
                </c:pt>
                <c:pt idx="26">
                  <c:v>0.587911044</c:v>
                </c:pt>
                <c:pt idx="28">
                  <c:v>0.587911044</c:v>
                </c:pt>
                <c:pt idx="29">
                  <c:v>0.587911044</c:v>
                </c:pt>
                <c:pt idx="31">
                  <c:v>0.587911044</c:v>
                </c:pt>
                <c:pt idx="32">
                  <c:v>0.587911044</c:v>
                </c:pt>
                <c:pt idx="34">
                  <c:v>0.587911044</c:v>
                </c:pt>
                <c:pt idx="35">
                  <c:v>0.587911044</c:v>
                </c:pt>
                <c:pt idx="37">
                  <c:v>0.587911044</c:v>
                </c:pt>
                <c:pt idx="38">
                  <c:v>0.587911044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0.593457944</c:v>
                </c:pt>
                <c:pt idx="1">
                  <c:v>0.61341853</c:v>
                </c:pt>
                <c:pt idx="3">
                  <c:v>0.618677043</c:v>
                </c:pt>
                <c:pt idx="5">
                  <c:v>0.610126582</c:v>
                </c:pt>
                <c:pt idx="6">
                  <c:v>0.707964602</c:v>
                </c:pt>
                <c:pt idx="8">
                  <c:v>0.627753304</c:v>
                </c:pt>
                <c:pt idx="9">
                  <c:v>0.589403974</c:v>
                </c:pt>
                <c:pt idx="11">
                  <c:v>0.580645161</c:v>
                </c:pt>
                <c:pt idx="13">
                  <c:v>0.61423221</c:v>
                </c:pt>
                <c:pt idx="14">
                  <c:v>0.657824934</c:v>
                </c:pt>
                <c:pt idx="16">
                  <c:v>0.525641026</c:v>
                </c:pt>
                <c:pt idx="17">
                  <c:v>0.575342466</c:v>
                </c:pt>
                <c:pt idx="18">
                  <c:v>0.624365482</c:v>
                </c:pt>
                <c:pt idx="19">
                  <c:v>0.552</c:v>
                </c:pt>
                <c:pt idx="21">
                  <c:v>0.68</c:v>
                </c:pt>
                <c:pt idx="22">
                  <c:v>0.596226415</c:v>
                </c:pt>
                <c:pt idx="23">
                  <c:v>0.645833333</c:v>
                </c:pt>
                <c:pt idx="25">
                  <c:v>0.578732106</c:v>
                </c:pt>
                <c:pt idx="26">
                  <c:v>0.639344262</c:v>
                </c:pt>
                <c:pt idx="28">
                  <c:v>0.635761589</c:v>
                </c:pt>
                <c:pt idx="29">
                  <c:v>0.585798817</c:v>
                </c:pt>
                <c:pt idx="31">
                  <c:v>0.583497053</c:v>
                </c:pt>
                <c:pt idx="32">
                  <c:v>0.656429942</c:v>
                </c:pt>
                <c:pt idx="34">
                  <c:v>0.58988764</c:v>
                </c:pt>
                <c:pt idx="35">
                  <c:v>0.673469388</c:v>
                </c:pt>
                <c:pt idx="37">
                  <c:v>0.613009923</c:v>
                </c:pt>
                <c:pt idx="38">
                  <c:v>0.587911044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0.615606936</c:v>
                </c:pt>
                <c:pt idx="1">
                  <c:v>0.615635179</c:v>
                </c:pt>
                <c:pt idx="3">
                  <c:v>0.598778004</c:v>
                </c:pt>
                <c:pt idx="5">
                  <c:v>0.589235128</c:v>
                </c:pt>
                <c:pt idx="6">
                  <c:v>0.56281407</c:v>
                </c:pt>
                <c:pt idx="8">
                  <c:v>0.546546547</c:v>
                </c:pt>
                <c:pt idx="9">
                  <c:v>0.611111111</c:v>
                </c:pt>
                <c:pt idx="11">
                  <c:v>0.552401747</c:v>
                </c:pt>
                <c:pt idx="13">
                  <c:v>0.605371901</c:v>
                </c:pt>
                <c:pt idx="14">
                  <c:v>0.58490566</c:v>
                </c:pt>
                <c:pt idx="16">
                  <c:v>0.613445378</c:v>
                </c:pt>
                <c:pt idx="17">
                  <c:v>0.568862275</c:v>
                </c:pt>
                <c:pt idx="18">
                  <c:v>0.587112172</c:v>
                </c:pt>
                <c:pt idx="19">
                  <c:v>0.547008547</c:v>
                </c:pt>
                <c:pt idx="21">
                  <c:v>0.78</c:v>
                </c:pt>
                <c:pt idx="22">
                  <c:v>0.592964824</c:v>
                </c:pt>
                <c:pt idx="23">
                  <c:v>0.647540984</c:v>
                </c:pt>
                <c:pt idx="25">
                  <c:v>0.562790698</c:v>
                </c:pt>
                <c:pt idx="26">
                  <c:v>0.6373057</c:v>
                </c:pt>
                <c:pt idx="28">
                  <c:v>0.6</c:v>
                </c:pt>
                <c:pt idx="29">
                  <c:v>0.595890411</c:v>
                </c:pt>
                <c:pt idx="31">
                  <c:v>0.587737844</c:v>
                </c:pt>
                <c:pt idx="32">
                  <c:v>0.652087475</c:v>
                </c:pt>
                <c:pt idx="34">
                  <c:v>0.605421687</c:v>
                </c:pt>
                <c:pt idx="35">
                  <c:v>0.682819383</c:v>
                </c:pt>
                <c:pt idx="37">
                  <c:v>0.599823988</c:v>
                </c:pt>
                <c:pt idx="38">
                  <c:v>0.581843871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 (1,2)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0.581843871</c:v>
                </c:pt>
                <c:pt idx="1">
                  <c:v>0.581843871</c:v>
                </c:pt>
                <c:pt idx="3">
                  <c:v>0.581843871</c:v>
                </c:pt>
                <c:pt idx="5">
                  <c:v>0.581843871</c:v>
                </c:pt>
                <c:pt idx="6">
                  <c:v>0.581843871</c:v>
                </c:pt>
                <c:pt idx="8">
                  <c:v>0.581843871</c:v>
                </c:pt>
                <c:pt idx="9">
                  <c:v>0.581843871</c:v>
                </c:pt>
                <c:pt idx="11">
                  <c:v>0.581843871</c:v>
                </c:pt>
                <c:pt idx="13">
                  <c:v>0.581843871</c:v>
                </c:pt>
                <c:pt idx="14">
                  <c:v>0.581843871</c:v>
                </c:pt>
                <c:pt idx="16">
                  <c:v>0.581843871</c:v>
                </c:pt>
                <c:pt idx="17">
                  <c:v>0.581843871</c:v>
                </c:pt>
                <c:pt idx="18">
                  <c:v>0.581843871</c:v>
                </c:pt>
                <c:pt idx="19">
                  <c:v>0.581843871</c:v>
                </c:pt>
                <c:pt idx="21">
                  <c:v>0.581843871</c:v>
                </c:pt>
                <c:pt idx="22">
                  <c:v>0.581843871</c:v>
                </c:pt>
                <c:pt idx="23">
                  <c:v>0.581843871</c:v>
                </c:pt>
                <c:pt idx="25">
                  <c:v>0.581843871</c:v>
                </c:pt>
                <c:pt idx="26">
                  <c:v>0.581843871</c:v>
                </c:pt>
                <c:pt idx="28">
                  <c:v>0.581843871</c:v>
                </c:pt>
                <c:pt idx="29">
                  <c:v>0.581843871</c:v>
                </c:pt>
                <c:pt idx="31">
                  <c:v>0.581843871</c:v>
                </c:pt>
                <c:pt idx="32">
                  <c:v>0.581843871</c:v>
                </c:pt>
                <c:pt idx="34">
                  <c:v>0.581843871</c:v>
                </c:pt>
                <c:pt idx="35">
                  <c:v>0.581843871</c:v>
                </c:pt>
                <c:pt idx="37">
                  <c:v>0.581843871</c:v>
                </c:pt>
                <c:pt idx="38">
                  <c:v>0.581843871</c:v>
                </c:pt>
              </c:numCache>
            </c:numRef>
          </c:val>
        </c:ser>
        <c:gapWidth val="0"/>
        <c:axId val="34097919"/>
        <c:axId val="38445816"/>
      </c:barChart>
      <c:catAx>
        <c:axId val="340979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409791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75"/>
          <c:y val="0.089"/>
          <c:w val="0.2767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1125"/>
          <c:w val="0.9565"/>
          <c:h val="0.7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(1,t)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0.587911044</c:v>
                </c:pt>
                <c:pt idx="1">
                  <c:v>0.587911044</c:v>
                </c:pt>
                <c:pt idx="2">
                  <c:v>0.587911044</c:v>
                </c:pt>
                <c:pt idx="3">
                  <c:v>0.587911044</c:v>
                </c:pt>
                <c:pt idx="4">
                  <c:v>0.587911044</c:v>
                </c:pt>
                <c:pt idx="5">
                  <c:v>0.587911044</c:v>
                </c:pt>
                <c:pt idx="6">
                  <c:v>0.587911044</c:v>
                </c:pt>
                <c:pt idx="7">
                  <c:v>0.587911044</c:v>
                </c:pt>
                <c:pt idx="8">
                  <c:v>0.587911044</c:v>
                </c:pt>
                <c:pt idx="9">
                  <c:v>0.587911044</c:v>
                </c:pt>
                <c:pt idx="10">
                  <c:v>0.587911044</c:v>
                </c:pt>
                <c:pt idx="11">
                  <c:v>0.587911044</c:v>
                </c:pt>
                <c:pt idx="13">
                  <c:v>0.587911044</c:v>
                </c:pt>
                <c:pt idx="14">
                  <c:v>0.587911044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(1,t)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0.601889339</c:v>
                </c:pt>
                <c:pt idx="1">
                  <c:v>0.618677043</c:v>
                </c:pt>
                <c:pt idx="2">
                  <c:v>0.645732689</c:v>
                </c:pt>
                <c:pt idx="3">
                  <c:v>0.60859978</c:v>
                </c:pt>
                <c:pt idx="4">
                  <c:v>0.580645161</c:v>
                </c:pt>
                <c:pt idx="5">
                  <c:v>0.632272228</c:v>
                </c:pt>
                <c:pt idx="6">
                  <c:v>0.590342679</c:v>
                </c:pt>
                <c:pt idx="7">
                  <c:v>0.630522088</c:v>
                </c:pt>
                <c:pt idx="8">
                  <c:v>0.6069869</c:v>
                </c:pt>
                <c:pt idx="9">
                  <c:v>0.609375</c:v>
                </c:pt>
                <c:pt idx="10">
                  <c:v>0.62038835</c:v>
                </c:pt>
                <c:pt idx="11">
                  <c:v>0.619565217</c:v>
                </c:pt>
                <c:pt idx="13">
                  <c:v>0.613009923</c:v>
                </c:pt>
                <c:pt idx="14">
                  <c:v>0.587911044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(1,t)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0.615620214</c:v>
                </c:pt>
                <c:pt idx="1">
                  <c:v>0.598778004</c:v>
                </c:pt>
                <c:pt idx="2">
                  <c:v>0.579710145</c:v>
                </c:pt>
                <c:pt idx="3">
                  <c:v>0.58008658</c:v>
                </c:pt>
                <c:pt idx="4">
                  <c:v>0.552401747</c:v>
                </c:pt>
                <c:pt idx="5">
                  <c:v>0.598130841</c:v>
                </c:pt>
                <c:pt idx="6">
                  <c:v>0.575949367</c:v>
                </c:pt>
                <c:pt idx="7">
                  <c:v>0.640650407</c:v>
                </c:pt>
                <c:pt idx="8">
                  <c:v>0.598039216</c:v>
                </c:pt>
                <c:pt idx="9">
                  <c:v>0.597902098</c:v>
                </c:pt>
                <c:pt idx="10">
                  <c:v>0.620901639</c:v>
                </c:pt>
                <c:pt idx="11">
                  <c:v>0.636851521</c:v>
                </c:pt>
                <c:pt idx="13">
                  <c:v>0.599823988</c:v>
                </c:pt>
                <c:pt idx="14">
                  <c:v>0.581843871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(1,t)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(2)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0.581843871</c:v>
                </c:pt>
                <c:pt idx="1">
                  <c:v>0.581843871</c:v>
                </c:pt>
                <c:pt idx="2">
                  <c:v>0.581843871</c:v>
                </c:pt>
                <c:pt idx="3">
                  <c:v>0.581843871</c:v>
                </c:pt>
                <c:pt idx="4">
                  <c:v>0.581843871</c:v>
                </c:pt>
                <c:pt idx="5">
                  <c:v>0.581843871</c:v>
                </c:pt>
                <c:pt idx="6">
                  <c:v>0.581843871</c:v>
                </c:pt>
                <c:pt idx="7">
                  <c:v>0.581843871</c:v>
                </c:pt>
                <c:pt idx="8">
                  <c:v>0.581843871</c:v>
                </c:pt>
                <c:pt idx="9">
                  <c:v>0.581843871</c:v>
                </c:pt>
                <c:pt idx="10">
                  <c:v>0.581843871</c:v>
                </c:pt>
                <c:pt idx="11">
                  <c:v>0.581843871</c:v>
                </c:pt>
                <c:pt idx="13">
                  <c:v>0.581843871</c:v>
                </c:pt>
                <c:pt idx="14">
                  <c:v>0.581843871</c:v>
                </c:pt>
              </c:numCache>
            </c:numRef>
          </c:val>
        </c:ser>
        <c:gapWidth val="0"/>
        <c:axId val="10468025"/>
        <c:axId val="27103362"/>
      </c:barChart>
      <c:catAx>
        <c:axId val="104680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475"/>
          <c:y val="0.1385"/>
          <c:w val="0.283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0.587911044</c:v>
                </c:pt>
                <c:pt idx="1">
                  <c:v>0.587911044</c:v>
                </c:pt>
                <c:pt idx="2">
                  <c:v>0.587911044</c:v>
                </c:pt>
                <c:pt idx="3">
                  <c:v>0.587911044</c:v>
                </c:pt>
                <c:pt idx="4">
                  <c:v>0.587911044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0.548418025</c:v>
                </c:pt>
                <c:pt idx="1">
                  <c:v>0.562993956</c:v>
                </c:pt>
                <c:pt idx="2">
                  <c:v>0.483727811</c:v>
                </c:pt>
                <c:pt idx="3">
                  <c:v>0.613009923</c:v>
                </c:pt>
                <c:pt idx="4">
                  <c:v>0.587911044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0.539181692</c:v>
                </c:pt>
                <c:pt idx="1">
                  <c:v>0.575409836</c:v>
                </c:pt>
                <c:pt idx="2">
                  <c:v>0.458684654</c:v>
                </c:pt>
                <c:pt idx="3">
                  <c:v>0.599823988</c:v>
                </c:pt>
                <c:pt idx="4">
                  <c:v>0.581843871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0.581843871</c:v>
                </c:pt>
                <c:pt idx="1">
                  <c:v>0.581843871</c:v>
                </c:pt>
                <c:pt idx="2">
                  <c:v>0.581843871</c:v>
                </c:pt>
                <c:pt idx="3">
                  <c:v>0.581843871</c:v>
                </c:pt>
                <c:pt idx="4">
                  <c:v>0.581843871</c:v>
                </c:pt>
              </c:numCache>
            </c:numRef>
          </c:val>
        </c:ser>
        <c:axId val="42603667"/>
        <c:axId val="47888684"/>
      </c:barChart>
      <c:catAx>
        <c:axId val="426036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  <c:max val="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260366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075"/>
          <c:y val="0.14125"/>
          <c:w val="0.305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5"/>
          <c:w val="0.98325"/>
          <c:h val="0.74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0.781609195</c:v>
                </c:pt>
                <c:pt idx="2">
                  <c:v>0.484918794</c:v>
                </c:pt>
                <c:pt idx="3">
                  <c:v>0.545711593</c:v>
                </c:pt>
                <c:pt idx="4">
                  <c:v>0.546263345</c:v>
                </c:pt>
                <c:pt idx="5">
                  <c:v>0.540262172</c:v>
                </c:pt>
                <c:pt idx="6">
                  <c:v>0.578397213</c:v>
                </c:pt>
                <c:pt idx="8">
                  <c:v>0.629122273</c:v>
                </c:pt>
                <c:pt idx="9">
                  <c:v>0.599457995</c:v>
                </c:pt>
                <c:pt idx="10">
                  <c:v>0.600107933</c:v>
                </c:pt>
                <c:pt idx="11">
                  <c:v>0.588531821</c:v>
                </c:pt>
                <c:pt idx="12">
                  <c:v>0.585499316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0.751173709</c:v>
                </c:pt>
                <c:pt idx="2">
                  <c:v>0.530938124</c:v>
                </c:pt>
                <c:pt idx="3">
                  <c:v>0.545302013</c:v>
                </c:pt>
                <c:pt idx="4">
                  <c:v>0.551890587</c:v>
                </c:pt>
                <c:pt idx="5">
                  <c:v>0.559753277</c:v>
                </c:pt>
                <c:pt idx="6">
                  <c:v>0.542118432</c:v>
                </c:pt>
                <c:pt idx="8">
                  <c:v>0.61952381</c:v>
                </c:pt>
                <c:pt idx="9">
                  <c:v>0.615644616</c:v>
                </c:pt>
                <c:pt idx="10">
                  <c:v>0.607285429</c:v>
                </c:pt>
                <c:pt idx="11">
                  <c:v>0.610720087</c:v>
                </c:pt>
                <c:pt idx="12">
                  <c:v>0.590712074</c:v>
                </c:pt>
              </c:numCache>
            </c:numRef>
          </c:val>
        </c:ser>
        <c:gapWidth val="200"/>
        <c:axId val="28344973"/>
        <c:axId val="53778166"/>
      </c:barChart>
      <c:catAx>
        <c:axId val="283449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3778166"/>
        <c:crosses val="autoZero"/>
        <c:auto val="0"/>
        <c:lblOffset val="100"/>
        <c:tickLblSkip val="1"/>
        <c:noMultiLvlLbl val="0"/>
      </c:catAx>
      <c:valAx>
        <c:axId val="5377816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3385"/>
          <c:w val="0.168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8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0.8895</cdr:y>
    </cdr:from>
    <cdr:to>
      <cdr:x>0.89075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800100" y="4200525"/>
          <a:ext cx="42767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</a:t>
          </a:r>
        </a:p>
      </cdr:txBody>
    </cdr:sp>
  </cdr:relSizeAnchor>
  <cdr:relSizeAnchor xmlns:cdr="http://schemas.openxmlformats.org/drawingml/2006/chartDrawing">
    <cdr:from>
      <cdr:x>0.604</cdr:x>
      <cdr:y>0.9665</cdr:y>
    </cdr:from>
    <cdr:to>
      <cdr:x>0.99425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38525" y="4562475"/>
          <a:ext cx="2228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18288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0.004</cdr:y>
    </cdr:from>
    <cdr:to>
      <cdr:x>0.99525</cdr:x>
      <cdr:y>0.0845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9525"/>
          <a:ext cx="5676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Figure 13.1.1: Antidepressant Prescription Follow-Up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percent of new depression patients who received at least 3 physician visits in 4 months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0.96075</cdr:y>
    </cdr:from>
    <cdr:to>
      <cdr:x>0.999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143375"/>
          <a:ext cx="2324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0.97075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19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Not Significant     Urban Time 2: Significant (p&lt;.01)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Not Significant    Rural Time 2: Significant (p&lt;.001)</a:t>
          </a:r>
        </a:p>
      </cdr:txBody>
    </cdr:sp>
  </cdr:relSizeAnchor>
  <cdr:relSizeAnchor xmlns:cdr="http://schemas.openxmlformats.org/drawingml/2006/chartDrawing">
    <cdr:from>
      <cdr:x>0</cdr:x>
      <cdr:y>0.0045</cdr:y>
    </cdr:from>
    <cdr:to>
      <cdr:x>1</cdr:x>
      <cdr:y>0.129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7054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13.1.6: Antidepressant Prescription Follow-Up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percent of new depression patients who received at least 3 physician visits in 4 months</a:t>
          </a:r>
        </a:p>
      </cdr:txBody>
    </cdr:sp>
  </cdr:relSizeAnchor>
  <cdr:relSizeAnchor xmlns:cdr="http://schemas.openxmlformats.org/drawingml/2006/chartDrawing">
    <cdr:from>
      <cdr:x>0.92025</cdr:x>
      <cdr:y>0.7185</cdr:y>
    </cdr:from>
    <cdr:to>
      <cdr:x>0.96875</cdr:x>
      <cdr:y>0.74175</cdr:y>
    </cdr:to>
    <cdr:sp>
      <cdr:nvSpPr>
        <cdr:cNvPr id="4" name="Text Box 4"/>
        <cdr:cNvSpPr txBox="1">
          <a:spLocks noChangeArrowheads="1"/>
        </cdr:cNvSpPr>
      </cdr:nvSpPr>
      <cdr:spPr>
        <a:xfrm>
          <a:off x="5248275" y="3095625"/>
          <a:ext cx="2762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</cdr:x>
      <cdr:y>0.98375</cdr:y>
    </cdr:from>
    <cdr:to>
      <cdr:x>0.98375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9429750"/>
          <a:ext cx="2371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Centre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0.03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7134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13.1.2: Antidepressant Prescription Follow-Up by District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percent of new depression patients who received at least 3 physician visits in 4 months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0.9815</cdr:y>
    </cdr:from>
    <cdr:to>
      <cdr:x>0.959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8048625"/>
          <a:ext cx="2181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0.12725</cdr:x>
      <cdr:y>0</cdr:y>
    </cdr:from>
    <cdr:to>
      <cdr:x>0.986</cdr:x>
      <cdr:y>0.05925</cdr:y>
    </cdr:to>
    <cdr:sp>
      <cdr:nvSpPr>
        <cdr:cNvPr id="2" name="Text Box 3"/>
        <cdr:cNvSpPr txBox="1">
          <a:spLocks noChangeArrowheads="1"/>
        </cdr:cNvSpPr>
      </cdr:nvSpPr>
      <cdr:spPr>
        <a:xfrm>
          <a:off x="723900" y="0"/>
          <a:ext cx="489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Figure 13.1.3: Antidepressant Prescription Follow-Up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percent of new depression patients who received at least 3 physician visits in 4 months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0.89</cdr:y>
    </cdr:from>
    <cdr:to>
      <cdr:x>0.96125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33475" y="4848225"/>
          <a:ext cx="43434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0.5745</cdr:x>
      <cdr:y>0.974</cdr:y>
    </cdr:from>
    <cdr:to>
      <cdr:x>0.96325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276600" y="5314950"/>
          <a:ext cx="2219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0.1155</cdr:y>
    </cdr:to>
    <cdr:sp>
      <cdr:nvSpPr>
        <cdr:cNvPr id="3" name="Text Box 9"/>
        <cdr:cNvSpPr txBox="1">
          <a:spLocks noChangeArrowheads="1"/>
        </cdr:cNvSpPr>
      </cdr:nvSpPr>
      <cdr:spPr>
        <a:xfrm>
          <a:off x="0" y="0"/>
          <a:ext cx="56769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Figure 13.1.4: Antidepressant Prescription Follow-Up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percent of new depression patients who received at least 3 physician visits in 4 months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0.96725</cdr:y>
    </cdr:from>
    <cdr:to>
      <cdr:x>0.96525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14700" y="4391025"/>
          <a:ext cx="2190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0.09475</cdr:x>
      <cdr:y>0</cdr:y>
    </cdr:from>
    <cdr:to>
      <cdr:x>0.99575</cdr:x>
      <cdr:y>0.1265</cdr:y>
    </cdr:to>
    <cdr:sp>
      <cdr:nvSpPr>
        <cdr:cNvPr id="2" name="Text Box 3"/>
        <cdr:cNvSpPr txBox="1">
          <a:spLocks noChangeArrowheads="1"/>
        </cdr:cNvSpPr>
      </cdr:nvSpPr>
      <cdr:spPr>
        <a:xfrm>
          <a:off x="533400" y="0"/>
          <a:ext cx="51435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Figure 13.1.5: Antidepressant Prescription Follow-Up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percent of new depression patients who received at least 3 physician visits in 4 months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9.28125" style="22" customWidth="1"/>
    <col min="4" max="4" width="2.7109375" style="22" customWidth="1"/>
    <col min="5" max="5" width="18.140625" style="22" customWidth="1"/>
    <col min="6" max="7" width="9.28125" style="22" customWidth="1"/>
    <col min="8" max="8" width="2.7109375" style="22" customWidth="1"/>
    <col min="9" max="9" width="15.28125" style="22" bestFit="1" customWidth="1"/>
    <col min="10" max="11" width="8.00390625" style="22" customWidth="1"/>
    <col min="12" max="16384" width="9.140625" style="22" customWidth="1"/>
  </cols>
  <sheetData>
    <row r="1" spans="1:3" ht="15.75" thickBot="1">
      <c r="A1" s="14" t="s">
        <v>308</v>
      </c>
      <c r="B1" s="14"/>
      <c r="C1" s="14"/>
    </row>
    <row r="2" spans="1:11" ht="12.75" customHeight="1">
      <c r="A2" s="108" t="s">
        <v>298</v>
      </c>
      <c r="B2" s="71" t="s">
        <v>126</v>
      </c>
      <c r="C2" s="18" t="s">
        <v>126</v>
      </c>
      <c r="E2" s="108" t="s">
        <v>299</v>
      </c>
      <c r="F2" s="71" t="s">
        <v>126</v>
      </c>
      <c r="G2" s="18" t="s">
        <v>126</v>
      </c>
      <c r="I2" s="99" t="s">
        <v>300</v>
      </c>
      <c r="J2" s="102" t="s">
        <v>305</v>
      </c>
      <c r="K2" s="103"/>
    </row>
    <row r="3" spans="1:11" ht="12.75">
      <c r="A3" s="100"/>
      <c r="B3" s="15" t="s">
        <v>260</v>
      </c>
      <c r="C3" s="31" t="s">
        <v>260</v>
      </c>
      <c r="E3" s="100"/>
      <c r="F3" s="15" t="s">
        <v>260</v>
      </c>
      <c r="G3" s="31" t="s">
        <v>260</v>
      </c>
      <c r="I3" s="100"/>
      <c r="J3" s="104"/>
      <c r="K3" s="105"/>
    </row>
    <row r="4" spans="1:11" ht="12.75">
      <c r="A4" s="100"/>
      <c r="B4" s="16" t="s">
        <v>261</v>
      </c>
      <c r="C4" s="32" t="s">
        <v>261</v>
      </c>
      <c r="E4" s="100"/>
      <c r="F4" s="16" t="s">
        <v>261</v>
      </c>
      <c r="G4" s="32" t="s">
        <v>261</v>
      </c>
      <c r="I4" s="100"/>
      <c r="J4" s="106"/>
      <c r="K4" s="107"/>
    </row>
    <row r="5" spans="1:11" ht="26.25" customHeight="1" thickBot="1">
      <c r="A5" s="101"/>
      <c r="B5" s="95" t="str">
        <f>'ordered inc data'!$B$3</f>
        <v>1998/99-2000/01</v>
      </c>
      <c r="C5" s="96" t="str">
        <f>'ordered inc data'!$C$3</f>
        <v>2003/04-2005/06</v>
      </c>
      <c r="E5" s="101"/>
      <c r="F5" s="95" t="str">
        <f>'ordered inc data'!$B$3</f>
        <v>1998/99-2000/01</v>
      </c>
      <c r="G5" s="96" t="str">
        <f>'ordered inc data'!$C$3</f>
        <v>2003/04-2005/06</v>
      </c>
      <c r="I5" s="101"/>
      <c r="J5" s="79" t="str">
        <f>'ordered inc data'!$B$3</f>
        <v>1998/99-2000/01</v>
      </c>
      <c r="K5" s="80" t="str">
        <f>'ordered inc data'!$C$3</f>
        <v>2003/04-2005/06</v>
      </c>
    </row>
    <row r="6" spans="1:11" ht="12.75">
      <c r="A6" s="23" t="s">
        <v>127</v>
      </c>
      <c r="B6" s="72">
        <f>'orig. data'!C4*100</f>
        <v>57.0460705</v>
      </c>
      <c r="C6" s="75">
        <f>'orig. data'!J4*100</f>
        <v>57.784011199999995</v>
      </c>
      <c r="E6" s="24" t="s">
        <v>141</v>
      </c>
      <c r="F6" s="72">
        <f>'orig. data'!C20*100</f>
        <v>60.188933899999995</v>
      </c>
      <c r="G6" s="75">
        <f>'orig. data'!J20*100</f>
        <v>61.5620214</v>
      </c>
      <c r="I6" s="69" t="s">
        <v>265</v>
      </c>
      <c r="J6" s="89">
        <f>'ordered inc data'!$B$4*100</f>
        <v>75.1173709</v>
      </c>
      <c r="K6" s="90">
        <f>'ordered inc data'!$C$4*100</f>
        <v>78.1609195</v>
      </c>
    </row>
    <row r="7" spans="1:11" ht="12.75">
      <c r="A7" s="25" t="s">
        <v>128</v>
      </c>
      <c r="B7" s="72">
        <f>'orig. data'!C5*100</f>
        <v>54.0135034</v>
      </c>
      <c r="C7" s="75">
        <f>'orig. data'!J5*100</f>
        <v>52.2508039</v>
      </c>
      <c r="E7" s="26" t="s">
        <v>142</v>
      </c>
      <c r="F7" s="72">
        <f>'orig. data'!C21*100</f>
        <v>61.86770430000001</v>
      </c>
      <c r="G7" s="75">
        <f>'orig. data'!J21*100</f>
        <v>59.877800400000005</v>
      </c>
      <c r="I7" s="69" t="s">
        <v>266</v>
      </c>
      <c r="J7" s="91">
        <f>'ordered inc data'!$B$6*100</f>
        <v>53.0938124</v>
      </c>
      <c r="K7" s="92">
        <f>'ordered inc data'!$C$6*100</f>
        <v>48.4918794</v>
      </c>
    </row>
    <row r="8" spans="1:11" ht="12.75">
      <c r="A8" s="25" t="s">
        <v>129</v>
      </c>
      <c r="B8" s="72">
        <f>'orig. data'!C6*100</f>
        <v>54.3478261</v>
      </c>
      <c r="C8" s="75">
        <f>'orig. data'!J6*100</f>
        <v>53.1823085</v>
      </c>
      <c r="E8" s="26" t="s">
        <v>146</v>
      </c>
      <c r="F8" s="72">
        <f>'orig. data'!C22*100</f>
        <v>64.5732689</v>
      </c>
      <c r="G8" s="75">
        <f>'orig. data'!J22*100</f>
        <v>57.971014499999995</v>
      </c>
      <c r="I8" s="69" t="s">
        <v>267</v>
      </c>
      <c r="J8" s="91">
        <f>'ordered inc data'!$B$7*100</f>
        <v>54.5302013</v>
      </c>
      <c r="K8" s="92">
        <f>'ordered inc data'!$C$7*100</f>
        <v>54.571159300000005</v>
      </c>
    </row>
    <row r="9" spans="1:11" ht="12.75">
      <c r="A9" s="25" t="s">
        <v>107</v>
      </c>
      <c r="B9" s="72">
        <f>'orig. data'!C7*100</f>
        <v>60.8391608</v>
      </c>
      <c r="C9" s="75">
        <f>'orig. data'!J7*100</f>
        <v>65.0700935</v>
      </c>
      <c r="E9" s="26" t="s">
        <v>144</v>
      </c>
      <c r="F9" s="72">
        <f>'orig. data'!C23*100</f>
        <v>60.859978000000005</v>
      </c>
      <c r="G9" s="75">
        <f>'orig. data'!J23*100</f>
        <v>58.008658000000004</v>
      </c>
      <c r="I9" s="69" t="s">
        <v>268</v>
      </c>
      <c r="J9" s="91">
        <f>'ordered inc data'!$B$8*100</f>
        <v>55.189058700000004</v>
      </c>
      <c r="K9" s="92">
        <f>'ordered inc data'!$C$8*100</f>
        <v>54.6263345</v>
      </c>
    </row>
    <row r="10" spans="1:11" ht="12.75">
      <c r="A10" s="25" t="s">
        <v>137</v>
      </c>
      <c r="B10" s="72">
        <f>'orig. data'!C8*100</f>
        <v>61.300992300000004</v>
      </c>
      <c r="C10" s="75">
        <f>'orig. data'!J8*100</f>
        <v>59.982398800000006</v>
      </c>
      <c r="E10" s="26" t="s">
        <v>147</v>
      </c>
      <c r="F10" s="72">
        <f>'orig. data'!C24*100</f>
        <v>58.0645161</v>
      </c>
      <c r="G10" s="75">
        <f>'orig. data'!J24*100</f>
        <v>55.2401747</v>
      </c>
      <c r="I10" s="69" t="s">
        <v>269</v>
      </c>
      <c r="J10" s="91">
        <f>'ordered inc data'!$B$9*100</f>
        <v>55.9753277</v>
      </c>
      <c r="K10" s="92">
        <f>'ordered inc data'!$C$9*100</f>
        <v>54.026217200000005</v>
      </c>
    </row>
    <row r="11" spans="1:11" ht="12.75">
      <c r="A11" s="25" t="s">
        <v>131</v>
      </c>
      <c r="B11" s="72">
        <f>'orig. data'!C9*100</f>
        <v>54.1164659</v>
      </c>
      <c r="C11" s="75">
        <f>'orig. data'!J9*100</f>
        <v>54.9411765</v>
      </c>
      <c r="E11" s="26" t="s">
        <v>143</v>
      </c>
      <c r="F11" s="72">
        <f>'orig. data'!C25*100</f>
        <v>63.22722280000001</v>
      </c>
      <c r="G11" s="75">
        <f>'orig. data'!J25*100</f>
        <v>59.813084100000005</v>
      </c>
      <c r="I11" s="69" t="s">
        <v>270</v>
      </c>
      <c r="J11" s="91">
        <f>'ordered inc data'!$B$10*100</f>
        <v>54.2118432</v>
      </c>
      <c r="K11" s="92">
        <f>'ordered inc data'!$C$10*100</f>
        <v>57.8397213</v>
      </c>
    </row>
    <row r="12" spans="1:11" ht="12.75">
      <c r="A12" s="25" t="s">
        <v>132</v>
      </c>
      <c r="B12" s="72">
        <f>'orig. data'!C10*100</f>
        <v>58.317757</v>
      </c>
      <c r="C12" s="75">
        <f>'orig. data'!J10*100</f>
        <v>62.27897839999999</v>
      </c>
      <c r="E12" s="26" t="s">
        <v>145</v>
      </c>
      <c r="F12" s="72">
        <f>'orig. data'!C26*100</f>
        <v>59.0342679</v>
      </c>
      <c r="G12" s="75">
        <f>'orig. data'!J26*100</f>
        <v>57.5949367</v>
      </c>
      <c r="I12" s="69" t="s">
        <v>271</v>
      </c>
      <c r="J12" s="91">
        <f>'ordered inc data'!$B$12*100</f>
        <v>61.952381</v>
      </c>
      <c r="K12" s="92">
        <f>'ordered inc data'!$C$12*100</f>
        <v>62.9122273</v>
      </c>
    </row>
    <row r="13" spans="1:11" ht="12.75">
      <c r="A13" s="25" t="s">
        <v>130</v>
      </c>
      <c r="B13" s="72">
        <f>'orig. data'!C11*100</f>
        <v>58.0645161</v>
      </c>
      <c r="C13" s="75">
        <f>'orig. data'!J11*100</f>
        <v>57.1125265</v>
      </c>
      <c r="E13" s="26" t="s">
        <v>148</v>
      </c>
      <c r="F13" s="72">
        <f>'orig. data'!C27*100</f>
        <v>63.052208799999995</v>
      </c>
      <c r="G13" s="75">
        <f>'orig. data'!J27*100</f>
        <v>64.0650407</v>
      </c>
      <c r="I13" s="69" t="s">
        <v>272</v>
      </c>
      <c r="J13" s="91">
        <f>'ordered inc data'!$B$13*100</f>
        <v>61.5644616</v>
      </c>
      <c r="K13" s="92">
        <f>'ordered inc data'!$C$13*100</f>
        <v>59.9457995</v>
      </c>
    </row>
    <row r="14" spans="1:11" ht="12.75">
      <c r="A14" s="25" t="s">
        <v>133</v>
      </c>
      <c r="B14" s="72">
        <f>'orig. data'!C12*100</f>
        <v>54.5454546</v>
      </c>
      <c r="C14" s="75"/>
      <c r="E14" s="26" t="s">
        <v>149</v>
      </c>
      <c r="F14" s="72">
        <f>'orig. data'!C28*100</f>
        <v>60.69869</v>
      </c>
      <c r="G14" s="75">
        <f>'orig. data'!J28*100</f>
        <v>59.803921599999995</v>
      </c>
      <c r="I14" s="69" t="s">
        <v>273</v>
      </c>
      <c r="J14" s="91">
        <f>'ordered inc data'!$B$14*100</f>
        <v>60.72854290000001</v>
      </c>
      <c r="K14" s="92">
        <f>'ordered inc data'!$C$14*100</f>
        <v>60.010793299999996</v>
      </c>
    </row>
    <row r="15" spans="1:11" ht="12.75">
      <c r="A15" s="25" t="s">
        <v>134</v>
      </c>
      <c r="B15" s="72">
        <f>'orig. data'!C13*100</f>
        <v>53.9249147</v>
      </c>
      <c r="C15" s="75">
        <f>'orig. data'!J13*100</f>
        <v>56.34920639999999</v>
      </c>
      <c r="E15" s="26" t="s">
        <v>150</v>
      </c>
      <c r="F15" s="72">
        <f>'orig. data'!C29*100</f>
        <v>60.9375</v>
      </c>
      <c r="G15" s="75">
        <f>'orig. data'!J29*100</f>
        <v>59.79020980000001</v>
      </c>
      <c r="I15" s="69" t="s">
        <v>274</v>
      </c>
      <c r="J15" s="91">
        <f>'ordered inc data'!$B$15*100</f>
        <v>61.072008700000005</v>
      </c>
      <c r="K15" s="92">
        <f>'ordered inc data'!$C$15*100</f>
        <v>58.8531821</v>
      </c>
    </row>
    <row r="16" spans="1:11" ht="13.5" thickBot="1">
      <c r="A16" s="25" t="s">
        <v>135</v>
      </c>
      <c r="B16" s="72">
        <f>'orig. data'!C14*100</f>
        <v>43.8172043</v>
      </c>
      <c r="C16" s="75">
        <f>'orig. data'!J14*100</f>
        <v>38.461538499999996</v>
      </c>
      <c r="E16" s="26" t="s">
        <v>151</v>
      </c>
      <c r="F16" s="72">
        <f>'orig. data'!C30*100</f>
        <v>62.038835000000006</v>
      </c>
      <c r="G16" s="75">
        <f>'orig. data'!J30*100</f>
        <v>62.09016389999999</v>
      </c>
      <c r="I16" s="70" t="s">
        <v>275</v>
      </c>
      <c r="J16" s="93">
        <f>'ordered inc data'!$B$16*100</f>
        <v>59.071207400000006</v>
      </c>
      <c r="K16" s="94">
        <f>'ordered inc data'!$C$16*100</f>
        <v>58.54993160000001</v>
      </c>
    </row>
    <row r="17" spans="1:11" ht="12.75">
      <c r="A17" s="27"/>
      <c r="B17" s="73"/>
      <c r="C17" s="76"/>
      <c r="E17" s="26" t="s">
        <v>152</v>
      </c>
      <c r="F17" s="72">
        <f>'orig. data'!C31*100</f>
        <v>61.9565217</v>
      </c>
      <c r="G17" s="75">
        <f>'orig. data'!J31*100</f>
        <v>63.685152099999996</v>
      </c>
      <c r="I17" s="81" t="s">
        <v>301</v>
      </c>
      <c r="J17" s="82"/>
      <c r="K17" s="83">
        <f>'ordered inc data'!$B$18</f>
        <v>0.45830667</v>
      </c>
    </row>
    <row r="18" spans="1:11" ht="12.75">
      <c r="A18" s="25" t="s">
        <v>259</v>
      </c>
      <c r="B18" s="72">
        <f>'orig. data'!C15*100</f>
        <v>54.8418025</v>
      </c>
      <c r="C18" s="75">
        <f>'orig. data'!J15*100</f>
        <v>53.9181692</v>
      </c>
      <c r="E18" s="28"/>
      <c r="F18" s="73"/>
      <c r="G18" s="76"/>
      <c r="I18" s="81" t="s">
        <v>302</v>
      </c>
      <c r="J18" s="82"/>
      <c r="K18" s="83">
        <f>'ordered inc data'!$B$19</f>
        <v>0.000433499</v>
      </c>
    </row>
    <row r="19" spans="1:11" ht="13.5" thickBot="1">
      <c r="A19" s="25" t="s">
        <v>140</v>
      </c>
      <c r="B19" s="72">
        <f>'orig. data'!C16*100</f>
        <v>56.299395600000004</v>
      </c>
      <c r="C19" s="75">
        <f>'orig. data'!J16*100</f>
        <v>57.5409836</v>
      </c>
      <c r="E19" s="29" t="s">
        <v>137</v>
      </c>
      <c r="F19" s="78">
        <f>'orig. data'!C8*100</f>
        <v>61.300992300000004</v>
      </c>
      <c r="G19" s="77">
        <f>'orig. data'!J8*100</f>
        <v>59.982398800000006</v>
      </c>
      <c r="I19" s="84" t="s">
        <v>276</v>
      </c>
      <c r="J19" s="85"/>
      <c r="K19" s="83">
        <f>'ordered inc data'!$B$20</f>
        <v>0</v>
      </c>
    </row>
    <row r="20" spans="1:11" ht="12.75">
      <c r="A20" s="25" t="s">
        <v>136</v>
      </c>
      <c r="B20" s="72">
        <f>'orig. data'!C17*100</f>
        <v>48.3727811</v>
      </c>
      <c r="C20" s="75">
        <f>'orig. data'!J17*100</f>
        <v>45.868465400000005</v>
      </c>
      <c r="E20" s="87" t="s">
        <v>139</v>
      </c>
      <c r="F20" s="88"/>
      <c r="G20" s="87"/>
      <c r="I20" s="81" t="s">
        <v>303</v>
      </c>
      <c r="J20" s="85"/>
      <c r="K20" s="83">
        <f>'ordered inc data'!$B$22</f>
        <v>0.089393325</v>
      </c>
    </row>
    <row r="21" spans="1:11" ht="12.75">
      <c r="A21" s="27"/>
      <c r="B21" s="73"/>
      <c r="C21" s="76"/>
      <c r="E21" s="98" t="s">
        <v>258</v>
      </c>
      <c r="F21" s="98"/>
      <c r="G21" s="98"/>
      <c r="I21" s="81" t="s">
        <v>304</v>
      </c>
      <c r="J21" s="85"/>
      <c r="K21" s="83">
        <f>'ordered inc data'!$B$23</f>
        <v>0.007039562</v>
      </c>
    </row>
    <row r="22" spans="1:11" ht="13.5" thickBot="1">
      <c r="A22" s="29" t="s">
        <v>138</v>
      </c>
      <c r="B22" s="74">
        <f>'orig. data'!C18*100</f>
        <v>58.7911044</v>
      </c>
      <c r="C22" s="77">
        <f>'orig. data'!J18*100</f>
        <v>58.1843871</v>
      </c>
      <c r="I22" s="84" t="s">
        <v>277</v>
      </c>
      <c r="J22" s="85"/>
      <c r="K22" s="83">
        <f>'ordered inc data'!$B$24</f>
        <v>0</v>
      </c>
    </row>
    <row r="23" spans="1:11" ht="12.75">
      <c r="A23" s="87" t="s">
        <v>139</v>
      </c>
      <c r="B23" s="30"/>
      <c r="I23" s="21" t="s">
        <v>139</v>
      </c>
      <c r="J23" s="17"/>
      <c r="K23" s="17"/>
    </row>
    <row r="24" spans="1:11" ht="12.75">
      <c r="A24" s="21" t="s">
        <v>258</v>
      </c>
      <c r="B24" s="21"/>
      <c r="C24" s="21"/>
      <c r="I24" s="21" t="s">
        <v>258</v>
      </c>
      <c r="J24" s="86"/>
      <c r="K24" s="86"/>
    </row>
  </sheetData>
  <sheetProtection/>
  <mergeCells count="5">
    <mergeCell ref="E21:G21"/>
    <mergeCell ref="I2:I5"/>
    <mergeCell ref="J2:K4"/>
    <mergeCell ref="A2:A5"/>
    <mergeCell ref="E2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O1" sqref="O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4" width="2.8515625" style="2" customWidth="1"/>
    <col min="5" max="5" width="3.140625" style="2" customWidth="1"/>
    <col min="6" max="7" width="6.7109375" style="2" customWidth="1"/>
    <col min="8" max="9" width="9.140625" style="2" customWidth="1"/>
    <col min="10" max="10" width="9.140625" style="10" customWidth="1"/>
    <col min="11" max="13" width="9.140625" style="2" customWidth="1"/>
    <col min="14" max="14" width="2.8515625" style="9" customWidth="1"/>
    <col min="15" max="16" width="9.140625" style="2" customWidth="1"/>
    <col min="17" max="17" width="2.8515625" style="9" customWidth="1"/>
    <col min="18" max="18" width="9.28125" style="2" bestFit="1" customWidth="1"/>
    <col min="19" max="16384" width="9.140625" style="2" customWidth="1"/>
  </cols>
  <sheetData>
    <row r="1" spans="1:18" ht="12.75">
      <c r="A1" s="42" t="s">
        <v>242</v>
      </c>
      <c r="B1" s="4" t="s">
        <v>190</v>
      </c>
      <c r="C1" s="109" t="s">
        <v>121</v>
      </c>
      <c r="D1" s="109"/>
      <c r="E1" s="109"/>
      <c r="F1" s="109" t="s">
        <v>124</v>
      </c>
      <c r="G1" s="109"/>
      <c r="H1" s="5" t="s">
        <v>115</v>
      </c>
      <c r="I1" s="3" t="s">
        <v>244</v>
      </c>
      <c r="J1" s="3" t="s">
        <v>245</v>
      </c>
      <c r="K1" s="5" t="s">
        <v>116</v>
      </c>
      <c r="L1" s="5" t="s">
        <v>117</v>
      </c>
      <c r="M1" s="5" t="s">
        <v>118</v>
      </c>
      <c r="N1" s="6"/>
      <c r="O1" s="5" t="s">
        <v>119</v>
      </c>
      <c r="P1" s="5" t="s">
        <v>120</v>
      </c>
      <c r="Q1" s="6"/>
      <c r="R1" s="5" t="s">
        <v>125</v>
      </c>
    </row>
    <row r="2" spans="2:18" ht="12.75">
      <c r="B2" s="4"/>
      <c r="C2" s="12"/>
      <c r="D2" s="12"/>
      <c r="E2" s="12"/>
      <c r="F2" s="13"/>
      <c r="G2" s="13"/>
      <c r="H2" s="5"/>
      <c r="I2" s="110" t="s">
        <v>262</v>
      </c>
      <c r="J2" s="110"/>
      <c r="K2" s="5"/>
      <c r="L2" s="5"/>
      <c r="M2" s="5"/>
      <c r="N2" s="6"/>
      <c r="O2" s="5"/>
      <c r="P2" s="5"/>
      <c r="Q2" s="6"/>
      <c r="R2" s="5"/>
    </row>
    <row r="3" spans="1:25" ht="12.75">
      <c r="A3" s="4" t="s">
        <v>0</v>
      </c>
      <c r="B3" s="4"/>
      <c r="C3" s="12">
        <v>1</v>
      </c>
      <c r="D3" s="12">
        <v>2</v>
      </c>
      <c r="E3" s="12" t="s">
        <v>123</v>
      </c>
      <c r="F3" s="12" t="s">
        <v>218</v>
      </c>
      <c r="G3" s="12" t="s">
        <v>219</v>
      </c>
      <c r="H3" s="2" t="s">
        <v>255</v>
      </c>
      <c r="I3" s="4" t="s">
        <v>254</v>
      </c>
      <c r="J3" s="4" t="s">
        <v>256</v>
      </c>
      <c r="K3" s="2" t="s">
        <v>257</v>
      </c>
      <c r="S3" s="5"/>
      <c r="T3" s="5"/>
      <c r="U3" s="5"/>
      <c r="V3" s="5"/>
      <c r="W3" s="5"/>
      <c r="X3" s="5"/>
      <c r="Y3" s="5"/>
    </row>
    <row r="4" spans="1:25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127</v>
      </c>
      <c r="C4" t="str">
        <f>'orig. data'!R4</f>
        <v> </v>
      </c>
      <c r="D4" t="str">
        <f>'orig. data'!S4</f>
        <v> </v>
      </c>
      <c r="E4">
        <f ca="1">IF(CELL("contents",F4)="s","s",IF(CELL("contents",G4)="s","s",IF(CELL("contents",'orig. data'!T4)="t","t","")))</f>
      </c>
      <c r="F4" t="str">
        <f>'orig. data'!U4</f>
        <v> </v>
      </c>
      <c r="G4" t="str">
        <f>'orig. data'!V4</f>
        <v> </v>
      </c>
      <c r="H4" s="19">
        <f aca="true" t="shared" si="0" ref="H4:H14">I$19</f>
        <v>0.587911044</v>
      </c>
      <c r="I4" s="3">
        <f>'orig. data'!C4</f>
        <v>0.570460705</v>
      </c>
      <c r="J4" s="3">
        <f>'orig. data'!J4</f>
        <v>0.577840112</v>
      </c>
      <c r="K4" s="19">
        <f aca="true" t="shared" si="1" ref="K4:K14">J$19</f>
        <v>0.581843871</v>
      </c>
      <c r="L4" s="5">
        <f>'orig. data'!B4</f>
        <v>738</v>
      </c>
      <c r="M4" s="11">
        <f>'orig. data'!F4</f>
        <v>0.335486918</v>
      </c>
      <c r="N4" s="7"/>
      <c r="O4" s="5">
        <f>'orig. data'!I4</f>
        <v>713</v>
      </c>
      <c r="P4" s="11">
        <f>'orig. data'!M4</f>
        <v>0.828410513</v>
      </c>
      <c r="Q4" s="7"/>
      <c r="R4" s="11">
        <f>'orig. data'!P4</f>
        <v>0.776263464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(1,2)</v>
      </c>
      <c r="B5" t="s">
        <v>128</v>
      </c>
      <c r="C5">
        <f>'orig. data'!R5</f>
        <v>1</v>
      </c>
      <c r="D5">
        <f>'orig. data'!S5</f>
        <v>2</v>
      </c>
      <c r="E5">
        <f ca="1">IF(CELL("contents",F5)="s","s",IF(CELL("contents",G5)="s","s",IF(CELL("contents",'orig. data'!T5)="t","t","")))</f>
      </c>
      <c r="F5" t="str">
        <f>'orig. data'!U5</f>
        <v> </v>
      </c>
      <c r="G5" t="str">
        <f>'orig. data'!V5</f>
        <v> </v>
      </c>
      <c r="H5" s="19">
        <f t="shared" si="0"/>
        <v>0.587911044</v>
      </c>
      <c r="I5" s="3">
        <f>'orig. data'!C5</f>
        <v>0.540135034</v>
      </c>
      <c r="J5" s="3">
        <f>'orig. data'!J5</f>
        <v>0.522508039</v>
      </c>
      <c r="K5" s="19">
        <f t="shared" si="1"/>
        <v>0.581843871</v>
      </c>
      <c r="L5" s="5">
        <f>'orig. data'!B5</f>
        <v>1333</v>
      </c>
      <c r="M5" s="11">
        <f>'orig. data'!F5</f>
        <v>0.00039435</v>
      </c>
      <c r="N5" s="8"/>
      <c r="O5" s="5">
        <f>'orig. data'!I5</f>
        <v>1244</v>
      </c>
      <c r="P5" s="11">
        <f>'orig. data'!M5</f>
        <v>2.20727E-05</v>
      </c>
      <c r="Q5" s="8"/>
      <c r="R5" s="11">
        <f>'orig. data'!P5</f>
        <v>0.370209975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 (1,2)</v>
      </c>
      <c r="B6" t="s">
        <v>129</v>
      </c>
      <c r="C6">
        <f>'orig. data'!R6</f>
        <v>1</v>
      </c>
      <c r="D6">
        <f>'orig. data'!S6</f>
        <v>2</v>
      </c>
      <c r="E6">
        <f ca="1">IF(CELL("contents",F6)="s","s",IF(CELL("contents",G6)="s","s",IF(CELL("contents",'orig. data'!T6)="t","t","")))</f>
      </c>
      <c r="F6" t="str">
        <f>'orig. data'!U6</f>
        <v> </v>
      </c>
      <c r="G6" t="str">
        <f>'orig. data'!V6</f>
        <v> </v>
      </c>
      <c r="H6" s="19">
        <f t="shared" si="0"/>
        <v>0.587911044</v>
      </c>
      <c r="I6" s="3">
        <f>'orig. data'!C6</f>
        <v>0.543478261</v>
      </c>
      <c r="J6" s="3">
        <f>'orig. data'!J6</f>
        <v>0.531823085</v>
      </c>
      <c r="K6" s="19">
        <f t="shared" si="1"/>
        <v>0.581843871</v>
      </c>
      <c r="L6" s="5">
        <f>'orig. data'!B6</f>
        <v>1058</v>
      </c>
      <c r="M6" s="11">
        <f>'orig. data'!F6</f>
        <v>0.003321919</v>
      </c>
      <c r="N6" s="8"/>
      <c r="O6" s="5">
        <f>'orig. data'!I6</f>
        <v>927</v>
      </c>
      <c r="P6" s="11">
        <f>'orig. data'!M6</f>
        <v>0.002017949</v>
      </c>
      <c r="Q6" s="8"/>
      <c r="R6" s="11">
        <f>'orig. data'!P6</f>
        <v>0.60330708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 (2)</v>
      </c>
      <c r="B7" t="s">
        <v>107</v>
      </c>
      <c r="C7" t="str">
        <f>'orig. data'!R7</f>
        <v> </v>
      </c>
      <c r="D7">
        <f>'orig. data'!S7</f>
        <v>2</v>
      </c>
      <c r="E7">
        <f ca="1">IF(CELL("contents",F7)="s","s",IF(CELL("contents",G7)="s","s",IF(CELL("contents",'orig. data'!T7)="t","t","")))</f>
      </c>
      <c r="F7" t="str">
        <f>'orig. data'!U7</f>
        <v> </v>
      </c>
      <c r="G7" t="str">
        <f>'orig. data'!V7</f>
        <v> </v>
      </c>
      <c r="H7" s="19">
        <f t="shared" si="0"/>
        <v>0.587911044</v>
      </c>
      <c r="I7" s="3">
        <f>'orig. data'!C7</f>
        <v>0.608391608</v>
      </c>
      <c r="J7" s="3">
        <f>'orig. data'!J7</f>
        <v>0.650700935</v>
      </c>
      <c r="K7" s="19">
        <f t="shared" si="1"/>
        <v>0.581843871</v>
      </c>
      <c r="L7" s="5">
        <f>'orig. data'!B7</f>
        <v>715</v>
      </c>
      <c r="M7" s="11">
        <f>'orig. data'!F7</f>
        <v>0.265875198</v>
      </c>
      <c r="N7" s="8"/>
      <c r="O7" s="5">
        <f>'orig. data'!I7</f>
        <v>856</v>
      </c>
      <c r="P7" s="11">
        <f>'orig. data'!M7</f>
        <v>4.42183E-05</v>
      </c>
      <c r="Q7" s="8"/>
      <c r="R7" s="11">
        <f>'orig. data'!P7</f>
        <v>0.083436183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(1,2)</v>
      </c>
      <c r="B8" t="s">
        <v>137</v>
      </c>
      <c r="C8">
        <f>'orig. data'!R8</f>
        <v>1</v>
      </c>
      <c r="D8">
        <f>'orig. data'!S8</f>
        <v>2</v>
      </c>
      <c r="E8">
        <f ca="1">IF(CELL("contents",F8)="s","s",IF(CELL("contents",G8)="s","s",IF(CELL("contents",'orig. data'!T8)="t","t","")))</f>
      </c>
      <c r="F8" t="str">
        <f>'orig. data'!U8</f>
        <v> </v>
      </c>
      <c r="G8" t="str">
        <f>'orig. data'!V8</f>
        <v> </v>
      </c>
      <c r="H8" s="19">
        <f t="shared" si="0"/>
        <v>0.587911044</v>
      </c>
      <c r="I8" s="3">
        <f>'orig. data'!C8</f>
        <v>0.613009923</v>
      </c>
      <c r="J8" s="3">
        <f>'orig. data'!J8</f>
        <v>0.599823988</v>
      </c>
      <c r="K8" s="19">
        <f t="shared" si="1"/>
        <v>0.581843871</v>
      </c>
      <c r="L8" s="5">
        <f>'orig. data'!B8</f>
        <v>9070</v>
      </c>
      <c r="M8" s="11">
        <f>'orig. data'!F8</f>
        <v>1.2E-06</v>
      </c>
      <c r="N8" s="8"/>
      <c r="O8" s="5">
        <f>'orig. data'!I8</f>
        <v>7954</v>
      </c>
      <c r="P8" s="11">
        <f>'orig. data'!M8</f>
        <v>0.001150124</v>
      </c>
      <c r="Q8" s="8"/>
      <c r="R8" s="11">
        <f>'orig. data'!P8</f>
        <v>0.078859335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 (1)</v>
      </c>
      <c r="B9" t="s">
        <v>131</v>
      </c>
      <c r="C9">
        <f>'orig. data'!R9</f>
        <v>1</v>
      </c>
      <c r="D9" t="str">
        <f>'orig. data'!S9</f>
        <v> </v>
      </c>
      <c r="E9">
        <f ca="1">IF(CELL("contents",F9)="s","s",IF(CELL("contents",G9)="s","s",IF(CELL("contents",'orig. data'!T9)="t","t","")))</f>
      </c>
      <c r="F9" t="str">
        <f>'orig. data'!U9</f>
        <v> </v>
      </c>
      <c r="G9" t="str">
        <f>'orig. data'!V9</f>
        <v> </v>
      </c>
      <c r="H9" s="19">
        <f t="shared" si="0"/>
        <v>0.587911044</v>
      </c>
      <c r="I9" s="3">
        <f>'orig. data'!C9</f>
        <v>0.541164659</v>
      </c>
      <c r="J9" s="3">
        <f>'orig. data'!J9</f>
        <v>0.549411765</v>
      </c>
      <c r="K9" s="19">
        <f t="shared" si="1"/>
        <v>0.581843871</v>
      </c>
      <c r="L9" s="5">
        <f>'orig. data'!B9</f>
        <v>996</v>
      </c>
      <c r="M9" s="11">
        <f>'orig. data'!F9</f>
        <v>0.00272406</v>
      </c>
      <c r="N9" s="8"/>
      <c r="O9" s="5">
        <f>'orig. data'!I9</f>
        <v>850</v>
      </c>
      <c r="P9" s="11">
        <f>'orig. data'!M9</f>
        <v>0.055243514</v>
      </c>
      <c r="Q9" s="8"/>
      <c r="R9" s="11">
        <f>'orig. data'!P9</f>
        <v>0.722840822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</v>
      </c>
      <c r="B10" t="s">
        <v>132</v>
      </c>
      <c r="C10" t="str">
        <f>'orig. data'!R10</f>
        <v> </v>
      </c>
      <c r="D10" t="str">
        <f>'orig. data'!S10</f>
        <v> </v>
      </c>
      <c r="E10">
        <f ca="1">IF(CELL("contents",F10)="s","s",IF(CELL("contents",G10)="s","s",IF(CELL("contents",'orig. data'!T10)="t","t","")))</f>
      </c>
      <c r="F10" t="str">
        <f>'orig. data'!U10</f>
        <v> </v>
      </c>
      <c r="G10" t="str">
        <f>'orig. data'!V10</f>
        <v> </v>
      </c>
      <c r="H10" s="19">
        <f t="shared" si="0"/>
        <v>0.587911044</v>
      </c>
      <c r="I10" s="3">
        <f>'orig. data'!C10</f>
        <v>0.58317757</v>
      </c>
      <c r="J10" s="3">
        <f>'orig. data'!J10</f>
        <v>0.622789784</v>
      </c>
      <c r="K10" s="19">
        <f t="shared" si="1"/>
        <v>0.581843871</v>
      </c>
      <c r="L10" s="5">
        <f>'orig. data'!B10</f>
        <v>535</v>
      </c>
      <c r="M10" s="11">
        <f>'orig. data'!F10</f>
        <v>0.823974306</v>
      </c>
      <c r="O10" s="5">
        <f>'orig. data'!I10</f>
        <v>509</v>
      </c>
      <c r="P10" s="11">
        <f>'orig. data'!M10</f>
        <v>0.061092685</v>
      </c>
      <c r="R10" s="11">
        <f>'orig. data'!P10</f>
        <v>0.191120539</v>
      </c>
    </row>
    <row r="11" spans="1:25" ht="12.75">
      <c r="A11" s="2" t="str">
        <f ca="1" t="shared" si="2"/>
        <v>Parkland</v>
      </c>
      <c r="B11" t="s">
        <v>130</v>
      </c>
      <c r="C11" t="str">
        <f>'orig. data'!R11</f>
        <v> </v>
      </c>
      <c r="D11" t="str">
        <f>'orig. data'!S11</f>
        <v> </v>
      </c>
      <c r="E11">
        <f ca="1">IF(CELL("contents",F11)="s","s",IF(CELL("contents",G11)="s","s",IF(CELL("contents",'orig. data'!T11)="t","t","")))</f>
      </c>
      <c r="F11" t="str">
        <f>'orig. data'!U11</f>
        <v> </v>
      </c>
      <c r="G11" t="str">
        <f>'orig. data'!V11</f>
        <v> </v>
      </c>
      <c r="H11" s="19">
        <f t="shared" si="0"/>
        <v>0.587911044</v>
      </c>
      <c r="I11" s="3">
        <f>'orig. data'!C11</f>
        <v>0.580645161</v>
      </c>
      <c r="J11" s="3">
        <f>'orig. data'!J11</f>
        <v>0.571125265</v>
      </c>
      <c r="K11" s="19">
        <f t="shared" si="1"/>
        <v>0.581843871</v>
      </c>
      <c r="L11" s="5">
        <f>'orig. data'!B11</f>
        <v>620</v>
      </c>
      <c r="M11" s="11">
        <f>'orig. data'!F11</f>
        <v>0.713198404</v>
      </c>
      <c r="N11" s="8"/>
      <c r="O11" s="5">
        <f>'orig. data'!I11</f>
        <v>471</v>
      </c>
      <c r="P11" s="11">
        <f>'orig. data'!M11</f>
        <v>0.637210388</v>
      </c>
      <c r="Q11" s="8"/>
      <c r="R11" s="11">
        <f>'orig. data'!P11</f>
        <v>0.752599692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 t="shared" si="2"/>
        <v>Churchill (s)</v>
      </c>
      <c r="B12" t="s">
        <v>133</v>
      </c>
      <c r="C12" t="str">
        <f>'orig. data'!R12</f>
        <v> </v>
      </c>
      <c r="D12" t="str">
        <f>'orig. data'!S12</f>
        <v> </v>
      </c>
      <c r="E12" t="str">
        <f ca="1">IF(CELL("contents",F12)="s","s",IF(CELL("contents",G12)="s","s",IF(CELL("contents",'orig. data'!T12)="t","t","")))</f>
        <v>s</v>
      </c>
      <c r="F12" t="str">
        <f>'orig. data'!U12</f>
        <v> </v>
      </c>
      <c r="G12" t="str">
        <f>'orig. data'!V12</f>
        <v>s</v>
      </c>
      <c r="H12" s="19">
        <f t="shared" si="0"/>
        <v>0.587911044</v>
      </c>
      <c r="I12" s="3">
        <f>'orig. data'!C12</f>
        <v>0.545454546</v>
      </c>
      <c r="J12" s="3" t="str">
        <f>'orig. data'!J12</f>
        <v> </v>
      </c>
      <c r="K12" s="19">
        <f t="shared" si="1"/>
        <v>0.581843871</v>
      </c>
      <c r="L12" s="5">
        <f>'orig. data'!B12</f>
        <v>11</v>
      </c>
      <c r="M12" s="11">
        <f>'orig. data'!F12</f>
        <v>0.774815983</v>
      </c>
      <c r="N12" s="8"/>
      <c r="O12" s="5" t="str">
        <f>'orig. data'!I12</f>
        <v> </v>
      </c>
      <c r="P12" s="11" t="str">
        <f>'orig. data'!M12</f>
        <v> </v>
      </c>
      <c r="Q12" s="8"/>
      <c r="R12" s="11" t="str">
        <f>'orig. data'!P12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</v>
      </c>
      <c r="B13" t="s">
        <v>134</v>
      </c>
      <c r="C13" t="str">
        <f>'orig. data'!R13</f>
        <v> </v>
      </c>
      <c r="D13" t="str">
        <f>'orig. data'!S13</f>
        <v> </v>
      </c>
      <c r="E13">
        <f ca="1">IF(CELL("contents",F13)="s","s",IF(CELL("contents",G13)="s","s",IF(CELL("contents",'orig. data'!T13)="t","t","")))</f>
      </c>
      <c r="F13" t="str">
        <f>'orig. data'!U13</f>
        <v> </v>
      </c>
      <c r="G13" t="str">
        <f>'orig. data'!V13</f>
        <v> </v>
      </c>
      <c r="H13" s="19">
        <f t="shared" si="0"/>
        <v>0.587911044</v>
      </c>
      <c r="I13" s="3">
        <f>'orig. data'!C13</f>
        <v>0.539249147</v>
      </c>
      <c r="J13" s="3">
        <f>'orig. data'!J13</f>
        <v>0.563492064</v>
      </c>
      <c r="K13" s="19">
        <f t="shared" si="1"/>
        <v>0.581843871</v>
      </c>
      <c r="L13" s="5">
        <f>'orig. data'!B13</f>
        <v>293</v>
      </c>
      <c r="M13" s="11">
        <f>'orig. data'!F13</f>
        <v>0.090593101</v>
      </c>
      <c r="N13" s="8"/>
      <c r="O13" s="5">
        <f>'orig. data'!I13</f>
        <v>252</v>
      </c>
      <c r="P13" s="11">
        <f>'orig. data'!M13</f>
        <v>0.554776418</v>
      </c>
      <c r="Q13" s="8"/>
      <c r="R13" s="11">
        <f>'orig. data'!P13</f>
        <v>0.570545205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 (1,2)</v>
      </c>
      <c r="B14" t="s">
        <v>135</v>
      </c>
      <c r="C14">
        <f>'orig. data'!R14</f>
        <v>1</v>
      </c>
      <c r="D14">
        <f>'orig. data'!S14</f>
        <v>2</v>
      </c>
      <c r="E14">
        <f ca="1">IF(CELL("contents",F14)="s","s",IF(CELL("contents",G14)="s","s",IF(CELL("contents",'orig. data'!T14)="t","t","")))</f>
      </c>
      <c r="F14" t="str">
        <f>'orig. data'!U14</f>
        <v> </v>
      </c>
      <c r="G14" t="str">
        <f>'orig. data'!V14</f>
        <v> </v>
      </c>
      <c r="H14" s="19">
        <f t="shared" si="0"/>
        <v>0.587911044</v>
      </c>
      <c r="I14" s="3">
        <f>'orig. data'!C14</f>
        <v>0.438172043</v>
      </c>
      <c r="J14" s="3">
        <f>'orig. data'!J14</f>
        <v>0.384615385</v>
      </c>
      <c r="K14" s="19">
        <f t="shared" si="1"/>
        <v>0.581843871</v>
      </c>
      <c r="L14" s="5">
        <f>'orig. data'!B14</f>
        <v>372</v>
      </c>
      <c r="M14" s="11">
        <f>'orig. data'!F14</f>
        <v>4.42E-09</v>
      </c>
      <c r="N14" s="8"/>
      <c r="O14" s="5">
        <f>'orig. data'!I14</f>
        <v>338</v>
      </c>
      <c r="P14" s="11">
        <f>'orig. data'!M14</f>
        <v>1.97E-13</v>
      </c>
      <c r="Q14" s="8"/>
      <c r="R14" s="11">
        <f>'orig. data'!P14</f>
        <v>0.147708381</v>
      </c>
      <c r="S14" s="1"/>
      <c r="T14" s="1"/>
      <c r="U14" s="1"/>
      <c r="V14" s="1"/>
      <c r="W14" s="1"/>
      <c r="X14" s="1"/>
      <c r="Y14" s="1"/>
    </row>
    <row r="15" spans="1:25" ht="12.75">
      <c r="B15"/>
      <c r="C15"/>
      <c r="D15"/>
      <c r="E15"/>
      <c r="F15"/>
      <c r="G15"/>
      <c r="H15" s="19"/>
      <c r="I15" s="3"/>
      <c r="J15" s="3"/>
      <c r="K15" s="19"/>
      <c r="L15" s="5"/>
      <c r="M15" s="11"/>
      <c r="N15" s="8"/>
      <c r="O15" s="5"/>
      <c r="P15" s="11"/>
      <c r="Q15" s="8"/>
      <c r="R15" s="11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 (1,2)</v>
      </c>
      <c r="B16" t="s">
        <v>259</v>
      </c>
      <c r="C16">
        <f>'orig. data'!R15</f>
        <v>1</v>
      </c>
      <c r="D16">
        <f>'orig. data'!S15</f>
        <v>2</v>
      </c>
      <c r="E16">
        <f ca="1">IF(CELL("contents",F16)="s","s",IF(CELL("contents",G16)="s","s",IF(CELL("contents",'orig. data'!T15)="t","t","")))</f>
      </c>
      <c r="F16" t="str">
        <f>'orig. data'!U15</f>
        <v> </v>
      </c>
      <c r="G16" t="str">
        <f>'orig. data'!V15</f>
        <v> </v>
      </c>
      <c r="H16" s="19">
        <f>I$19</f>
        <v>0.587911044</v>
      </c>
      <c r="I16" s="3">
        <f>'orig. data'!C15</f>
        <v>0.548418025</v>
      </c>
      <c r="J16" s="3">
        <f>'orig. data'!J15</f>
        <v>0.539181692</v>
      </c>
      <c r="K16" s="19">
        <f>J$19</f>
        <v>0.581843871</v>
      </c>
      <c r="L16" s="5">
        <f>'orig. data'!B15</f>
        <v>3129</v>
      </c>
      <c r="M16" s="11">
        <f>'orig. data'!F15</f>
        <v>7.18E-06</v>
      </c>
      <c r="N16" s="8"/>
      <c r="O16" s="5">
        <f>'orig. data'!I15</f>
        <v>2884</v>
      </c>
      <c r="P16" s="11">
        <f>'orig. data'!M15</f>
        <v>3.4E-06</v>
      </c>
      <c r="Q16" s="8"/>
      <c r="R16" s="11">
        <f>'orig. data'!P15</f>
        <v>0.472505318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</v>
      </c>
      <c r="B17" t="s">
        <v>140</v>
      </c>
      <c r="C17" t="str">
        <f>'orig. data'!R16</f>
        <v> </v>
      </c>
      <c r="D17" t="str">
        <f>'orig. data'!S16</f>
        <v> </v>
      </c>
      <c r="E17">
        <f ca="1">IF(CELL("contents",F17)="s","s",IF(CELL("contents",G17)="s","s",IF(CELL("contents",'orig. data'!T16)="t","t","")))</f>
      </c>
      <c r="F17" t="str">
        <f>'orig. data'!U16</f>
        <v> </v>
      </c>
      <c r="G17" t="str">
        <f>'orig. data'!V16</f>
        <v> </v>
      </c>
      <c r="H17" s="19">
        <f>I$19</f>
        <v>0.587911044</v>
      </c>
      <c r="I17" s="3">
        <f>'orig. data'!C16</f>
        <v>0.562993956</v>
      </c>
      <c r="J17" s="3">
        <f>'orig. data'!J16</f>
        <v>0.575409836</v>
      </c>
      <c r="K17" s="19">
        <f>J$19</f>
        <v>0.581843871</v>
      </c>
      <c r="L17" s="5">
        <f>'orig. data'!B16</f>
        <v>2151</v>
      </c>
      <c r="M17" s="11">
        <f>'orig. data'!F16</f>
        <v>0.018883266</v>
      </c>
      <c r="O17" s="5">
        <f>'orig. data'!I16</f>
        <v>1830</v>
      </c>
      <c r="P17" s="11">
        <f>'orig. data'!M16</f>
        <v>0.576842345</v>
      </c>
      <c r="R17" s="11">
        <f>'orig. data'!P16</f>
        <v>0.430516522</v>
      </c>
    </row>
    <row r="18" spans="1:18" ht="12.75">
      <c r="A18" s="2" t="str">
        <f ca="1" t="shared" si="2"/>
        <v>North (1,2)</v>
      </c>
      <c r="B18" t="s">
        <v>136</v>
      </c>
      <c r="C18">
        <f>'orig. data'!R17</f>
        <v>1</v>
      </c>
      <c r="D18">
        <f>'orig. data'!S17</f>
        <v>2</v>
      </c>
      <c r="E18">
        <f ca="1">IF(CELL("contents",F18)="s","s",IF(CELL("contents",G18)="s","s",IF(CELL("contents",'orig. data'!T17)="t","t","")))</f>
      </c>
      <c r="F18" t="str">
        <f>'orig. data'!U17</f>
        <v> </v>
      </c>
      <c r="G18" t="str">
        <f>'orig. data'!V17</f>
        <v> </v>
      </c>
      <c r="H18" s="19">
        <f>I$19</f>
        <v>0.587911044</v>
      </c>
      <c r="I18" s="3">
        <f>'orig. data'!C17</f>
        <v>0.483727811</v>
      </c>
      <c r="J18" s="3">
        <f>'orig. data'!J17</f>
        <v>0.458684654</v>
      </c>
      <c r="K18" s="19">
        <f>J$19</f>
        <v>0.581843871</v>
      </c>
      <c r="L18" s="5">
        <f>'orig. data'!B17</f>
        <v>676</v>
      </c>
      <c r="M18" s="11">
        <f>'orig. data'!F17</f>
        <v>3.73E-08</v>
      </c>
      <c r="O18" s="5">
        <f>'orig. data'!I17</f>
        <v>593</v>
      </c>
      <c r="P18" s="11">
        <f>'orig. data'!M17</f>
        <v>1.2E-09</v>
      </c>
      <c r="R18" s="11">
        <f>'orig. data'!P17</f>
        <v>0.372607702</v>
      </c>
    </row>
    <row r="19" spans="1:18" ht="12.75">
      <c r="A19" s="2" t="str">
        <f ca="1" t="shared" si="2"/>
        <v>Manitoba</v>
      </c>
      <c r="B19" t="s">
        <v>138</v>
      </c>
      <c r="C19" t="str">
        <f>'orig. data'!R18</f>
        <v> </v>
      </c>
      <c r="D19" t="str">
        <f>'orig. data'!S18</f>
        <v> </v>
      </c>
      <c r="E19">
        <f ca="1">IF(CELL("contents",F19)="s","s",IF(CELL("contents",G19)="s","s",IF(CELL("contents",'orig. data'!T18)="t","t","")))</f>
      </c>
      <c r="F19" t="str">
        <f>'orig. data'!U18</f>
        <v> </v>
      </c>
      <c r="G19" t="str">
        <f>'orig. data'!V18</f>
        <v> </v>
      </c>
      <c r="H19" s="19">
        <f>I$19</f>
        <v>0.587911044</v>
      </c>
      <c r="I19" s="3">
        <f>'orig. data'!C18</f>
        <v>0.587911044</v>
      </c>
      <c r="J19" s="3">
        <f>'orig. data'!J18</f>
        <v>0.581843871</v>
      </c>
      <c r="K19" s="19">
        <f>J$19</f>
        <v>0.581843871</v>
      </c>
      <c r="L19" s="5">
        <f>'orig. data'!B18</f>
        <v>15783</v>
      </c>
      <c r="M19" s="11">
        <f>'orig. data'!F18</f>
        <v>1</v>
      </c>
      <c r="O19" s="5">
        <f>'orig. data'!I18</f>
        <v>14155</v>
      </c>
      <c r="P19" s="11">
        <f>'orig. data'!M18</f>
        <v>1</v>
      </c>
      <c r="R19" s="11">
        <f>'orig. data'!P18</f>
        <v>0.287453582</v>
      </c>
    </row>
    <row r="20" spans="1:18" ht="12.75">
      <c r="A20" s="2" t="str">
        <f ca="1" t="shared" si="2"/>
        <v>Public Trustee</v>
      </c>
      <c r="B20" t="s">
        <v>163</v>
      </c>
      <c r="C20" t="str">
        <f>'orig. data'!R19</f>
        <v> </v>
      </c>
      <c r="D20" t="str">
        <f>'orig. data'!S19</f>
        <v> </v>
      </c>
      <c r="E20">
        <f ca="1">IF(CELL("contents",F20)="s","s",IF(CELL("contents",G20)="s","s",IF(CELL("contents",'orig. data'!T19)="t","t","")))</f>
      </c>
      <c r="F20" t="str">
        <f>'orig. data'!U19</f>
        <v> </v>
      </c>
      <c r="G20" t="str">
        <f>'orig. data'!V19</f>
        <v> </v>
      </c>
      <c r="H20" s="19">
        <f>I$19</f>
        <v>0.587911044</v>
      </c>
      <c r="I20" s="3">
        <f>'orig. data'!C19</f>
        <v>0.714285714</v>
      </c>
      <c r="J20" s="3">
        <f>'orig. data'!J19</f>
        <v>0.736842105</v>
      </c>
      <c r="K20" s="19">
        <f>J$19</f>
        <v>0.581843871</v>
      </c>
      <c r="L20" s="5">
        <f>'orig. data'!B19</f>
        <v>42</v>
      </c>
      <c r="M20" s="11">
        <f>'orig. data'!F19</f>
        <v>0.096127695</v>
      </c>
      <c r="O20" s="5">
        <f>'orig. data'!I19</f>
        <v>38</v>
      </c>
      <c r="P20" s="11">
        <f>'orig. data'!M19</f>
        <v>0.052736369</v>
      </c>
      <c r="R20" s="11">
        <f>'orig. data'!P19</f>
        <v>0.821485621</v>
      </c>
    </row>
    <row r="21" spans="2:18" ht="12.75">
      <c r="B21"/>
      <c r="C21"/>
      <c r="D21"/>
      <c r="E21"/>
      <c r="F21"/>
      <c r="G21"/>
      <c r="H21" s="19"/>
      <c r="I21" s="3"/>
      <c r="J21" s="3"/>
      <c r="K21" s="19"/>
      <c r="L21" s="5"/>
      <c r="M21" s="11"/>
      <c r="O21" s="5"/>
      <c r="P21" s="11"/>
      <c r="R21" s="11"/>
    </row>
    <row r="22" spans="1:18" ht="12.75">
      <c r="A22" s="2" t="str">
        <f ca="1" t="shared" si="2"/>
        <v>Fort Garry</v>
      </c>
      <c r="B22" t="s">
        <v>141</v>
      </c>
      <c r="C22" t="str">
        <f>'orig. data'!R20</f>
        <v> </v>
      </c>
      <c r="D22" t="str">
        <f>'orig. data'!S20</f>
        <v> </v>
      </c>
      <c r="E22">
        <f ca="1">IF(CELL("contents",F22)="s","s",IF(CELL("contents",G22)="s","s",IF(CELL("contents",'orig. data'!T20)="t","t","")))</f>
      </c>
      <c r="F22" t="str">
        <f>'orig. data'!U20</f>
        <v> </v>
      </c>
      <c r="G22" t="str">
        <f>'orig. data'!V20</f>
        <v> </v>
      </c>
      <c r="H22" s="19">
        <f aca="true" t="shared" si="3" ref="H22:H33">I$19</f>
        <v>0.587911044</v>
      </c>
      <c r="I22" s="3">
        <f>'orig. data'!C20</f>
        <v>0.601889339</v>
      </c>
      <c r="J22" s="3">
        <f>'orig. data'!J20</f>
        <v>0.615620214</v>
      </c>
      <c r="K22" s="19">
        <f aca="true" t="shared" si="4" ref="K22:K33">J$19</f>
        <v>0.581843871</v>
      </c>
      <c r="L22" s="5">
        <f>'orig. data'!B20</f>
        <v>741</v>
      </c>
      <c r="M22" s="11">
        <f>'orig. data'!F20</f>
        <v>0.439488123</v>
      </c>
      <c r="O22" s="5">
        <f>'orig. data'!I20</f>
        <v>653</v>
      </c>
      <c r="P22" s="11">
        <f>'orig. data'!M20</f>
        <v>0.080147031</v>
      </c>
      <c r="R22" s="11">
        <f>'orig. data'!P20</f>
        <v>0.600219976</v>
      </c>
    </row>
    <row r="23" spans="1:18" ht="12.75">
      <c r="A23" s="2" t="str">
        <f ca="1" t="shared" si="2"/>
        <v>Assiniboine South</v>
      </c>
      <c r="B23" t="s">
        <v>142</v>
      </c>
      <c r="C23" t="str">
        <f>'orig. data'!R21</f>
        <v> </v>
      </c>
      <c r="D23" t="str">
        <f>'orig. data'!S21</f>
        <v> </v>
      </c>
      <c r="E23">
        <f ca="1">IF(CELL("contents",F23)="s","s",IF(CELL("contents",G23)="s","s",IF(CELL("contents",'orig. data'!T21)="t","t","")))</f>
      </c>
      <c r="F23" t="str">
        <f>'orig. data'!U21</f>
        <v> </v>
      </c>
      <c r="G23" t="str">
        <f>'orig. data'!V21</f>
        <v> </v>
      </c>
      <c r="H23" s="19">
        <f t="shared" si="3"/>
        <v>0.587911044</v>
      </c>
      <c r="I23" s="3">
        <f>'orig. data'!C21</f>
        <v>0.618677043</v>
      </c>
      <c r="J23" s="3">
        <f>'orig. data'!J21</f>
        <v>0.598778004</v>
      </c>
      <c r="K23" s="19">
        <f t="shared" si="4"/>
        <v>0.581843871</v>
      </c>
      <c r="L23" s="5">
        <f>'orig. data'!B21</f>
        <v>514</v>
      </c>
      <c r="M23" s="11">
        <f>'orig. data'!F21</f>
        <v>0.156452939</v>
      </c>
      <c r="O23" s="5">
        <f>'orig. data'!I21</f>
        <v>491</v>
      </c>
      <c r="P23" s="11">
        <f>'orig. data'!M21</f>
        <v>0.446817625</v>
      </c>
      <c r="R23" s="11">
        <f>'orig. data'!P21</f>
        <v>0.518151291</v>
      </c>
    </row>
    <row r="24" spans="1:18" ht="12.75">
      <c r="A24" s="2" t="str">
        <f ca="1" t="shared" si="2"/>
        <v>St. Boniface (1,t)</v>
      </c>
      <c r="B24" t="s">
        <v>146</v>
      </c>
      <c r="C24">
        <f>'orig. data'!R22</f>
        <v>1</v>
      </c>
      <c r="D24" t="str">
        <f>'orig. data'!S22</f>
        <v> </v>
      </c>
      <c r="E24" t="str">
        <f ca="1">IF(CELL("contents",F24)="s","s",IF(CELL("contents",G24)="s","s",IF(CELL("contents",'orig. data'!T22)="t","t","")))</f>
        <v>t</v>
      </c>
      <c r="F24" t="str">
        <f>'orig. data'!U22</f>
        <v> </v>
      </c>
      <c r="G24" t="str">
        <f>'orig. data'!V22</f>
        <v> </v>
      </c>
      <c r="H24" s="19">
        <f t="shared" si="3"/>
        <v>0.587911044</v>
      </c>
      <c r="I24" s="3">
        <f>'orig. data'!C22</f>
        <v>0.645732689</v>
      </c>
      <c r="J24" s="3">
        <f>'orig. data'!J22</f>
        <v>0.579710145</v>
      </c>
      <c r="K24" s="19">
        <f t="shared" si="4"/>
        <v>0.581843871</v>
      </c>
      <c r="L24" s="5">
        <f>'orig. data'!B22</f>
        <v>621</v>
      </c>
      <c r="M24" s="11">
        <f>'orig. data'!F22</f>
        <v>0.003417876</v>
      </c>
      <c r="O24" s="5">
        <f>'orig. data'!I22</f>
        <v>552</v>
      </c>
      <c r="P24" s="11">
        <f>'orig. data'!M22</f>
        <v>0.919047785</v>
      </c>
      <c r="R24" s="11">
        <f>'orig. data'!P22</f>
        <v>0.020389535</v>
      </c>
    </row>
    <row r="25" spans="1:18" ht="12.75">
      <c r="A25" s="2" t="str">
        <f ca="1" t="shared" si="2"/>
        <v>St. Vital</v>
      </c>
      <c r="B25" t="s">
        <v>144</v>
      </c>
      <c r="C25" t="str">
        <f>'orig. data'!R23</f>
        <v> </v>
      </c>
      <c r="D25" t="str">
        <f>'orig. data'!S23</f>
        <v> </v>
      </c>
      <c r="E25">
        <f ca="1">IF(CELL("contents",F25)="s","s",IF(CELL("contents",G25)="s","s",IF(CELL("contents",'orig. data'!T23)="t","t","")))</f>
      </c>
      <c r="F25" t="str">
        <f>'orig. data'!U23</f>
        <v> </v>
      </c>
      <c r="G25" t="str">
        <f>'orig. data'!V23</f>
        <v> </v>
      </c>
      <c r="H25" s="19">
        <f t="shared" si="3"/>
        <v>0.587911044</v>
      </c>
      <c r="I25" s="3">
        <f>'orig. data'!C23</f>
        <v>0.60859978</v>
      </c>
      <c r="J25" s="3">
        <f>'orig. data'!J23</f>
        <v>0.58008658</v>
      </c>
      <c r="K25" s="19">
        <f t="shared" si="4"/>
        <v>0.581843871</v>
      </c>
      <c r="L25" s="5">
        <f>'orig. data'!B23</f>
        <v>907</v>
      </c>
      <c r="M25" s="11">
        <f>'orig. data'!F23</f>
        <v>0.205562555</v>
      </c>
      <c r="O25" s="5">
        <f>'orig. data'!I23</f>
        <v>693</v>
      </c>
      <c r="P25" s="11">
        <f>'orig. data'!M23</f>
        <v>0.925279169</v>
      </c>
      <c r="R25" s="11">
        <f>'orig. data'!P23</f>
        <v>0.249393803</v>
      </c>
    </row>
    <row r="26" spans="1:18" ht="12.75">
      <c r="A26" s="2" t="str">
        <f ca="1" t="shared" si="2"/>
        <v>Transcona</v>
      </c>
      <c r="B26" t="s">
        <v>147</v>
      </c>
      <c r="C26" t="str">
        <f>'orig. data'!R24</f>
        <v> </v>
      </c>
      <c r="D26" t="str">
        <f>'orig. data'!S24</f>
        <v> </v>
      </c>
      <c r="E26">
        <f ca="1">IF(CELL("contents",F26)="s","s",IF(CELL("contents",G26)="s","s",IF(CELL("contents",'orig. data'!T24)="t","t","")))</f>
      </c>
      <c r="F26" t="str">
        <f>'orig. data'!U24</f>
        <v> </v>
      </c>
      <c r="G26" t="str">
        <f>'orig. data'!V24</f>
        <v> </v>
      </c>
      <c r="H26" s="19">
        <f t="shared" si="3"/>
        <v>0.587911044</v>
      </c>
      <c r="I26" s="3">
        <f>'orig. data'!C24</f>
        <v>0.580645161</v>
      </c>
      <c r="J26" s="3">
        <f>'orig. data'!J24</f>
        <v>0.552401747</v>
      </c>
      <c r="K26" s="19">
        <f t="shared" si="4"/>
        <v>0.581843871</v>
      </c>
      <c r="L26" s="5">
        <f>'orig. data'!B24</f>
        <v>527</v>
      </c>
      <c r="M26" s="11">
        <f>'orig. data'!F24</f>
        <v>0.734702232</v>
      </c>
      <c r="O26" s="5">
        <f>'orig. data'!I24</f>
        <v>458</v>
      </c>
      <c r="P26" s="11">
        <f>'orig. data'!M24</f>
        <v>0.20145846</v>
      </c>
      <c r="R26" s="11">
        <f>'orig. data'!P24</f>
        <v>0.372175161</v>
      </c>
    </row>
    <row r="27" spans="1:21" ht="12.75">
      <c r="A27" s="2" t="str">
        <f ca="1" t="shared" si="2"/>
        <v>River Heights (1)</v>
      </c>
      <c r="B27" t="s">
        <v>143</v>
      </c>
      <c r="C27">
        <f>'orig. data'!R25</f>
        <v>1</v>
      </c>
      <c r="D27" t="str">
        <f>'orig. data'!S25</f>
        <v> </v>
      </c>
      <c r="E27">
        <f ca="1">IF(CELL("contents",F27)="s","s",IF(CELL("contents",G27)="s","s",IF(CELL("contents",'orig. data'!T25)="t","t","")))</f>
      </c>
      <c r="F27" t="str">
        <f>'orig. data'!U25</f>
        <v> </v>
      </c>
      <c r="G27" t="str">
        <f>'orig. data'!V25</f>
        <v> </v>
      </c>
      <c r="H27" s="19">
        <f t="shared" si="3"/>
        <v>0.587911044</v>
      </c>
      <c r="I27" s="3">
        <f>'orig. data'!C25</f>
        <v>0.632272228</v>
      </c>
      <c r="J27" s="3">
        <f>'orig. data'!J25</f>
        <v>0.598130841</v>
      </c>
      <c r="K27" s="19">
        <f t="shared" si="4"/>
        <v>0.581843871</v>
      </c>
      <c r="L27" s="5">
        <f>'orig. data'!B25</f>
        <v>911</v>
      </c>
      <c r="M27" s="11">
        <f>'orig. data'!F25</f>
        <v>0.006522985</v>
      </c>
      <c r="O27" s="5">
        <f>'orig. data'!I25</f>
        <v>749</v>
      </c>
      <c r="P27" s="11">
        <f>'orig. data'!M25</f>
        <v>0.366171662</v>
      </c>
      <c r="R27" s="11">
        <f>'orig. data'!P25</f>
        <v>0.154496991</v>
      </c>
      <c r="S27" s="1"/>
      <c r="T27" s="1"/>
      <c r="U27" s="1"/>
    </row>
    <row r="28" spans="1:21" ht="12.75">
      <c r="A28" s="2" t="str">
        <f ca="1" t="shared" si="2"/>
        <v>River East</v>
      </c>
      <c r="B28" t="s">
        <v>145</v>
      </c>
      <c r="C28" t="str">
        <f>'orig. data'!R26</f>
        <v> </v>
      </c>
      <c r="D28" t="str">
        <f>'orig. data'!S26</f>
        <v> </v>
      </c>
      <c r="E28">
        <f ca="1">IF(CELL("contents",F28)="s","s",IF(CELL("contents",G28)="s","s",IF(CELL("contents",'orig. data'!T26)="t","t","")))</f>
      </c>
      <c r="F28" t="str">
        <f>'orig. data'!U26</f>
        <v> </v>
      </c>
      <c r="G28" t="str">
        <f>'orig. data'!V26</f>
        <v> </v>
      </c>
      <c r="H28" s="19">
        <f t="shared" si="3"/>
        <v>0.587911044</v>
      </c>
      <c r="I28" s="3">
        <f>'orig. data'!C26</f>
        <v>0.590342679</v>
      </c>
      <c r="J28" s="3">
        <f>'orig. data'!J26</f>
        <v>0.575949367</v>
      </c>
      <c r="K28" s="19">
        <f t="shared" si="4"/>
        <v>0.581843871</v>
      </c>
      <c r="L28" s="5">
        <f>'orig. data'!B26</f>
        <v>1284</v>
      </c>
      <c r="M28" s="11">
        <f>'orig. data'!F26</f>
        <v>0.85949032</v>
      </c>
      <c r="O28" s="5">
        <f>'orig. data'!I26</f>
        <v>1106</v>
      </c>
      <c r="P28" s="11">
        <f>'orig. data'!M26</f>
        <v>0.691055968</v>
      </c>
      <c r="R28" s="11">
        <f>'orig. data'!P26</f>
        <v>0.476626049</v>
      </c>
      <c r="S28" s="1"/>
      <c r="T28" s="1"/>
      <c r="U28" s="1"/>
    </row>
    <row r="29" spans="1:21" ht="12.75">
      <c r="A29" s="2" t="str">
        <f ca="1" t="shared" si="2"/>
        <v>Seven Oaks (2)</v>
      </c>
      <c r="B29" t="s">
        <v>148</v>
      </c>
      <c r="C29" t="str">
        <f>'orig. data'!R27</f>
        <v> </v>
      </c>
      <c r="D29">
        <f>'orig. data'!S27</f>
        <v>2</v>
      </c>
      <c r="E29">
        <f ca="1">IF(CELL("contents",F29)="s","s",IF(CELL("contents",G29)="s","s",IF(CELL("contents",'orig. data'!T27)="t","t","")))</f>
      </c>
      <c r="F29" t="str">
        <f>'orig. data'!U27</f>
        <v> </v>
      </c>
      <c r="G29" t="str">
        <f>'orig. data'!V27</f>
        <v> </v>
      </c>
      <c r="H29" s="19">
        <f t="shared" si="3"/>
        <v>0.587911044</v>
      </c>
      <c r="I29" s="3">
        <f>'orig. data'!C27</f>
        <v>0.630522088</v>
      </c>
      <c r="J29" s="3">
        <f>'orig. data'!J27</f>
        <v>0.640650407</v>
      </c>
      <c r="K29" s="19">
        <f t="shared" si="4"/>
        <v>0.581843871</v>
      </c>
      <c r="L29" s="5">
        <f>'orig. data'!B27</f>
        <v>747</v>
      </c>
      <c r="M29" s="11">
        <f>'orig. data'!F27</f>
        <v>0.017977093</v>
      </c>
      <c r="O29" s="5">
        <f>'orig. data'!I27</f>
        <v>615</v>
      </c>
      <c r="P29" s="11">
        <f>'orig. data'!M27</f>
        <v>0.003110643</v>
      </c>
      <c r="R29" s="11">
        <f>'orig. data'!P27</f>
        <v>0.699200199</v>
      </c>
      <c r="S29" s="1"/>
      <c r="T29" s="1"/>
      <c r="U29" s="1"/>
    </row>
    <row r="30" spans="1:21" ht="12.75">
      <c r="A30" s="2" t="str">
        <f ca="1" t="shared" si="2"/>
        <v>St. James - Assiniboia</v>
      </c>
      <c r="B30" t="s">
        <v>149</v>
      </c>
      <c r="C30" t="str">
        <f>'orig. data'!R28</f>
        <v> </v>
      </c>
      <c r="D30" t="str">
        <f>'orig. data'!S28</f>
        <v> </v>
      </c>
      <c r="E30">
        <f ca="1">IF(CELL("contents",F30)="s","s",IF(CELL("contents",G30)="s","s",IF(CELL("contents",'orig. data'!T28)="t","t","")))</f>
      </c>
      <c r="F30" t="str">
        <f>'orig. data'!U28</f>
        <v> </v>
      </c>
      <c r="G30" t="str">
        <f>'orig. data'!V28</f>
        <v> </v>
      </c>
      <c r="H30" s="19">
        <f t="shared" si="3"/>
        <v>0.587911044</v>
      </c>
      <c r="I30" s="3">
        <f>'orig. data'!C28</f>
        <v>0.6069869</v>
      </c>
      <c r="J30" s="3">
        <f>'orig. data'!J28</f>
        <v>0.598039216</v>
      </c>
      <c r="K30" s="19">
        <f t="shared" si="4"/>
        <v>0.581843871</v>
      </c>
      <c r="L30" s="5">
        <f>'orig. data'!B28</f>
        <v>916</v>
      </c>
      <c r="M30" s="11">
        <f>'orig. data'!F28</f>
        <v>0.2408148</v>
      </c>
      <c r="N30" s="8"/>
      <c r="O30" s="5">
        <f>'orig. data'!I28</f>
        <v>816</v>
      </c>
      <c r="P30" s="11">
        <f>'orig. data'!M28</f>
        <v>0.348288852</v>
      </c>
      <c r="R30" s="11">
        <f>'orig. data'!P28</f>
        <v>0.704043264</v>
      </c>
      <c r="S30" s="1"/>
      <c r="T30" s="1"/>
      <c r="U30" s="1"/>
    </row>
    <row r="31" spans="1:21" ht="12.75">
      <c r="A31" s="2" t="str">
        <f ca="1" t="shared" si="2"/>
        <v>Inkster</v>
      </c>
      <c r="B31" t="s">
        <v>150</v>
      </c>
      <c r="C31" t="str">
        <f>'orig. data'!R29</f>
        <v> </v>
      </c>
      <c r="D31" t="str">
        <f>'orig. data'!S29</f>
        <v> </v>
      </c>
      <c r="E31">
        <f ca="1">IF(CELL("contents",F31)="s","s",IF(CELL("contents",G31)="s","s",IF(CELL("contents",'orig. data'!T29)="t","t","")))</f>
      </c>
      <c r="F31" t="str">
        <f>'orig. data'!U29</f>
        <v> </v>
      </c>
      <c r="G31" t="str">
        <f>'orig. data'!V29</f>
        <v> </v>
      </c>
      <c r="H31" s="19">
        <f t="shared" si="3"/>
        <v>0.587911044</v>
      </c>
      <c r="I31" s="3">
        <f>'orig. data'!C29</f>
        <v>0.609375</v>
      </c>
      <c r="J31" s="3">
        <f>'orig. data'!J29</f>
        <v>0.597902098</v>
      </c>
      <c r="K31" s="19">
        <f t="shared" si="4"/>
        <v>0.581843871</v>
      </c>
      <c r="L31" s="5">
        <f>'orig. data'!B29</f>
        <v>320</v>
      </c>
      <c r="M31" s="11">
        <f>'orig. data'!F29</f>
        <v>0.435349785</v>
      </c>
      <c r="N31" s="8"/>
      <c r="O31" s="5">
        <f>'orig. data'!I29</f>
        <v>286</v>
      </c>
      <c r="P31" s="11">
        <f>'orig. data'!M29</f>
        <v>0.581932315</v>
      </c>
      <c r="R31" s="11">
        <f>'orig. data'!P29</f>
        <v>0.773128895</v>
      </c>
      <c r="S31" s="1"/>
      <c r="T31" s="1"/>
      <c r="U31" s="1"/>
    </row>
    <row r="32" spans="1:21" ht="12.75">
      <c r="A32" s="2" t="str">
        <f ca="1" t="shared" si="2"/>
        <v>Downtown</v>
      </c>
      <c r="B32" t="s">
        <v>151</v>
      </c>
      <c r="C32" t="str">
        <f>'orig. data'!R30</f>
        <v> </v>
      </c>
      <c r="D32" t="str">
        <f>'orig. data'!S30</f>
        <v> </v>
      </c>
      <c r="E32">
        <f ca="1">IF(CELL("contents",F32)="s","s",IF(CELL("contents",G32)="s","s",IF(CELL("contents",'orig. data'!T30)="t","t","")))</f>
      </c>
      <c r="F32" t="str">
        <f>'orig. data'!U30</f>
        <v> </v>
      </c>
      <c r="G32" t="str">
        <f>'orig. data'!V30</f>
        <v> </v>
      </c>
      <c r="H32" s="19">
        <f t="shared" si="3"/>
        <v>0.587911044</v>
      </c>
      <c r="I32" s="3">
        <f>'orig. data'!C30</f>
        <v>0.62038835</v>
      </c>
      <c r="J32" s="3">
        <f>'orig. data'!J30</f>
        <v>0.620901639</v>
      </c>
      <c r="K32" s="19">
        <f t="shared" si="4"/>
        <v>0.581843871</v>
      </c>
      <c r="L32" s="5">
        <f>'orig. data'!B30</f>
        <v>1030</v>
      </c>
      <c r="M32" s="11">
        <f>'orig. data'!F30</f>
        <v>0.03420756</v>
      </c>
      <c r="N32" s="8"/>
      <c r="O32" s="5">
        <f>'orig. data'!I30</f>
        <v>976</v>
      </c>
      <c r="P32" s="11">
        <f>'orig. data'!M30</f>
        <v>0.013369457</v>
      </c>
      <c r="R32" s="11">
        <f>'orig. data'!P30</f>
        <v>0.981107296</v>
      </c>
      <c r="S32" s="1"/>
      <c r="T32" s="1"/>
      <c r="U32" s="1"/>
    </row>
    <row r="33" spans="1:21" ht="12.75">
      <c r="A33" s="2" t="str">
        <f ca="1" t="shared" si="2"/>
        <v>Point Douglas (2)</v>
      </c>
      <c r="B33" t="s">
        <v>152</v>
      </c>
      <c r="C33" t="str">
        <f>'orig. data'!R31</f>
        <v> </v>
      </c>
      <c r="D33">
        <f>'orig. data'!S31</f>
        <v>2</v>
      </c>
      <c r="E33">
        <f ca="1">IF(CELL("contents",F33)="s","s",IF(CELL("contents",G33)="s","s",IF(CELL("contents",'orig. data'!T31)="t","t","")))</f>
      </c>
      <c r="F33" t="str">
        <f>'orig. data'!U31</f>
        <v> </v>
      </c>
      <c r="G33" t="str">
        <f>'orig. data'!V31</f>
        <v> </v>
      </c>
      <c r="H33" s="19">
        <f t="shared" si="3"/>
        <v>0.587911044</v>
      </c>
      <c r="I33" s="3">
        <f>'orig. data'!C31</f>
        <v>0.619565217</v>
      </c>
      <c r="J33" s="3">
        <f>'orig. data'!J31</f>
        <v>0.636851521</v>
      </c>
      <c r="K33" s="19">
        <f t="shared" si="4"/>
        <v>0.581843871</v>
      </c>
      <c r="L33" s="5">
        <f>'orig. data'!B31</f>
        <v>552</v>
      </c>
      <c r="M33" s="11">
        <f>'orig. data'!F31</f>
        <v>0.13080196</v>
      </c>
      <c r="N33" s="8"/>
      <c r="O33" s="5">
        <f>'orig. data'!I31</f>
        <v>559</v>
      </c>
      <c r="P33" s="11">
        <f>'orig. data'!M31</f>
        <v>0.008372312</v>
      </c>
      <c r="R33" s="11">
        <f>'orig. data'!P31</f>
        <v>0.551096744</v>
      </c>
      <c r="S33" s="1"/>
      <c r="T33" s="1"/>
      <c r="U33" s="1"/>
    </row>
    <row r="34" spans="1:21" ht="12.75">
      <c r="B34"/>
      <c r="C34"/>
      <c r="D34"/>
      <c r="E34"/>
      <c r="F34"/>
      <c r="G34"/>
      <c r="H34" s="19"/>
      <c r="I34" s="3"/>
      <c r="J34" s="3"/>
      <c r="K34" s="19"/>
      <c r="L34" s="5"/>
      <c r="M34" s="11"/>
      <c r="N34" s="8"/>
      <c r="O34" s="5"/>
      <c r="P34" s="11"/>
      <c r="R34" s="11"/>
      <c r="S34" s="1"/>
      <c r="T34" s="1"/>
      <c r="U34" s="1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spans="2:8" ht="12.75">
      <c r="B40"/>
      <c r="C40"/>
      <c r="D40"/>
      <c r="E40"/>
      <c r="F40"/>
      <c r="G40"/>
      <c r="H40" s="20"/>
    </row>
    <row r="41" spans="2:8" ht="12.75">
      <c r="B41"/>
      <c r="C41"/>
      <c r="D41"/>
      <c r="E41"/>
      <c r="F41"/>
      <c r="G41"/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79" activePane="bottomLeft" state="frozen"/>
      <selection pane="topLeft" activeCell="A1" sqref="A1"/>
      <selection pane="bottomLeft" activeCell="D95" sqref="D95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  <col min="18" max="18" width="9.421875" style="0" bestFit="1" customWidth="1"/>
  </cols>
  <sheetData>
    <row r="1" spans="1:18" ht="12.75">
      <c r="A1" s="42" t="s">
        <v>243</v>
      </c>
      <c r="B1" s="4" t="s">
        <v>191</v>
      </c>
      <c r="C1" s="109" t="s">
        <v>121</v>
      </c>
      <c r="D1" s="109"/>
      <c r="E1" s="109"/>
      <c r="F1" s="109" t="s">
        <v>124</v>
      </c>
      <c r="G1" s="109"/>
      <c r="H1" s="5" t="s">
        <v>115</v>
      </c>
      <c r="I1" s="3" t="s">
        <v>244</v>
      </c>
      <c r="J1" s="3" t="s">
        <v>245</v>
      </c>
      <c r="K1" s="5" t="s">
        <v>116</v>
      </c>
      <c r="L1" s="5" t="s">
        <v>117</v>
      </c>
      <c r="M1" s="5" t="s">
        <v>118</v>
      </c>
      <c r="N1" s="6"/>
      <c r="O1" s="5" t="s">
        <v>119</v>
      </c>
      <c r="P1" s="5" t="s">
        <v>120</v>
      </c>
      <c r="Q1" s="6"/>
      <c r="R1" s="5" t="s">
        <v>125</v>
      </c>
    </row>
    <row r="2" spans="1:18" ht="12.75">
      <c r="A2" s="36"/>
      <c r="B2" s="2"/>
      <c r="C2" s="12"/>
      <c r="D2" s="12"/>
      <c r="E2" s="12"/>
      <c r="F2" s="13"/>
      <c r="G2" s="13"/>
      <c r="H2" s="5"/>
      <c r="I2" s="110" t="s">
        <v>262</v>
      </c>
      <c r="J2" s="110"/>
      <c r="K2" s="5"/>
      <c r="L2" s="5"/>
      <c r="M2" s="5"/>
      <c r="N2" s="6"/>
      <c r="O2" s="5"/>
      <c r="P2" s="5"/>
      <c r="Q2" s="6"/>
      <c r="R2" s="5"/>
    </row>
    <row r="3" spans="1:18" ht="12.75">
      <c r="A3" s="34" t="s">
        <v>0</v>
      </c>
      <c r="B3" s="4"/>
      <c r="C3" s="12">
        <v>1</v>
      </c>
      <c r="D3" s="12">
        <v>2</v>
      </c>
      <c r="E3" s="12" t="s">
        <v>123</v>
      </c>
      <c r="F3" s="12" t="s">
        <v>218</v>
      </c>
      <c r="G3" s="12" t="s">
        <v>219</v>
      </c>
      <c r="H3" s="2" t="s">
        <v>255</v>
      </c>
      <c r="I3" s="4" t="s">
        <v>254</v>
      </c>
      <c r="J3" s="4" t="s">
        <v>256</v>
      </c>
      <c r="K3" s="2" t="s">
        <v>257</v>
      </c>
      <c r="L3" s="2"/>
      <c r="M3" s="2"/>
      <c r="N3" s="9"/>
      <c r="O3" s="2"/>
      <c r="P3" s="2"/>
      <c r="Q3" s="9"/>
      <c r="R3" s="2"/>
    </row>
    <row r="4" spans="1:18" ht="12.75">
      <c r="A4" s="33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197</v>
      </c>
      <c r="C4" t="str">
        <f>'orig. data'!R32</f>
        <v> </v>
      </c>
      <c r="D4" t="str">
        <f>'orig. data'!S32</f>
        <v> </v>
      </c>
      <c r="E4">
        <f ca="1">IF(CELL("contents",F4)="s","s",IF(CELL("contents",G4)="s","s",IF(CELL("contents",'orig. data'!T32)="t","t","")))</f>
      </c>
      <c r="F4" t="str">
        <f>'orig. data'!U32</f>
        <v> </v>
      </c>
      <c r="G4" t="str">
        <f>'orig. data'!V32</f>
        <v> </v>
      </c>
      <c r="H4" s="19">
        <f>'orig. data'!C$18</f>
        <v>0.587911044</v>
      </c>
      <c r="I4" s="3">
        <f>'orig. data'!C32</f>
        <v>0.60944206</v>
      </c>
      <c r="J4" s="3">
        <f>'orig. data'!J32</f>
        <v>0.560386473</v>
      </c>
      <c r="K4" s="19">
        <f>'orig. data'!J$18</f>
        <v>0.581843871</v>
      </c>
      <c r="L4" s="5">
        <f>'orig. data'!B32</f>
        <v>233</v>
      </c>
      <c r="M4" s="11">
        <f>'orig. data'!F32</f>
        <v>0.504315469</v>
      </c>
      <c r="N4" s="8"/>
      <c r="O4" s="5">
        <f>'orig. data'!I32</f>
        <v>207</v>
      </c>
      <c r="P4" s="11">
        <f>'orig. data'!M32</f>
        <v>0.531394892</v>
      </c>
      <c r="Q4" s="9"/>
      <c r="R4" s="11">
        <f>'orig. data'!P32</f>
        <v>0.297006032</v>
      </c>
    </row>
    <row r="5" spans="1:18" ht="12.75">
      <c r="A5" s="33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(1)</v>
      </c>
      <c r="B5" s="2" t="s">
        <v>193</v>
      </c>
      <c r="C5">
        <f>'orig. data'!R33</f>
        <v>1</v>
      </c>
      <c r="D5" t="str">
        <f>'orig. data'!S33</f>
        <v> </v>
      </c>
      <c r="E5">
        <f ca="1">IF(CELL("contents",F5)="s","s",IF(CELL("contents",G5)="s","s",IF(CELL("contents",'orig. data'!T33)="t","t","")))</f>
      </c>
      <c r="F5" t="str">
        <f>'orig. data'!U33</f>
        <v> </v>
      </c>
      <c r="G5" t="str">
        <f>'orig. data'!V33</f>
        <v> </v>
      </c>
      <c r="H5" s="19">
        <f>'orig. data'!C$18</f>
        <v>0.587911044</v>
      </c>
      <c r="I5" s="3">
        <f>'orig. data'!C33</f>
        <v>0.508250825</v>
      </c>
      <c r="J5" s="3">
        <f>'orig. data'!J33</f>
        <v>0.560606061</v>
      </c>
      <c r="K5" s="19">
        <f>'orig. data'!J$18</f>
        <v>0.581843871</v>
      </c>
      <c r="L5" s="5">
        <f>'orig. data'!B33</f>
        <v>303</v>
      </c>
      <c r="M5" s="11">
        <f>'orig. data'!F33</f>
        <v>0.004845039</v>
      </c>
      <c r="N5" s="8"/>
      <c r="O5" s="5">
        <f>'orig. data'!I33</f>
        <v>330</v>
      </c>
      <c r="P5" s="11">
        <f>'orig. data'!M33</f>
        <v>0.434121977</v>
      </c>
      <c r="Q5" s="9"/>
      <c r="R5" s="11">
        <f>'orig. data'!P33</f>
        <v>0.187045306</v>
      </c>
    </row>
    <row r="6" spans="1:18" ht="12.75">
      <c r="A6" s="33" t="str">
        <f ca="1" t="shared" si="0"/>
        <v>SE Western</v>
      </c>
      <c r="B6" s="2" t="s">
        <v>194</v>
      </c>
      <c r="C6" t="str">
        <f>'orig. data'!R34</f>
        <v> </v>
      </c>
      <c r="D6" t="str">
        <f>'orig. data'!S34</f>
        <v> </v>
      </c>
      <c r="E6">
        <f ca="1">IF(CELL("contents",F6)="s","s",IF(CELL("contents",G6)="s","s",IF(CELL("contents",'orig. data'!T34)="t","t","")))</f>
      </c>
      <c r="F6" t="str">
        <f>'orig. data'!U34</f>
        <v> </v>
      </c>
      <c r="G6" t="str">
        <f>'orig. data'!V34</f>
        <v> </v>
      </c>
      <c r="H6" s="19">
        <f>'orig. data'!C$18</f>
        <v>0.587911044</v>
      </c>
      <c r="I6" s="3">
        <f>'orig. data'!C34</f>
        <v>0.605042017</v>
      </c>
      <c r="J6" s="3">
        <f>'orig. data'!J34</f>
        <v>0.617886179</v>
      </c>
      <c r="K6" s="19">
        <f>'orig. data'!J$18</f>
        <v>0.581843871</v>
      </c>
      <c r="L6" s="5">
        <f>'orig. data'!B34</f>
        <v>119</v>
      </c>
      <c r="M6" s="11">
        <f>'orig. data'!F34</f>
        <v>0.70419173</v>
      </c>
      <c r="N6" s="8"/>
      <c r="O6" s="5">
        <f>'orig. data'!I34</f>
        <v>123</v>
      </c>
      <c r="P6" s="11">
        <f>'orig. data'!M34</f>
        <v>0.41771756</v>
      </c>
      <c r="Q6" s="9"/>
      <c r="R6" s="11">
        <f>'orig. data'!P34</f>
        <v>0.837612374</v>
      </c>
    </row>
    <row r="7" spans="1:18" ht="12.75">
      <c r="A7" s="33" t="str">
        <f ca="1" t="shared" si="0"/>
        <v>SE Southern</v>
      </c>
      <c r="B7" s="2" t="s">
        <v>164</v>
      </c>
      <c r="C7" t="str">
        <f>'orig. data'!R35</f>
        <v> </v>
      </c>
      <c r="D7" t="str">
        <f>'orig. data'!S35</f>
        <v> </v>
      </c>
      <c r="E7">
        <f ca="1">IF(CELL("contents",F7)="s","s",IF(CELL("contents",G7)="s","s",IF(CELL("contents",'orig. data'!T35)="t","t","")))</f>
      </c>
      <c r="F7" t="str">
        <f>'orig. data'!U35</f>
        <v> </v>
      </c>
      <c r="G7" t="str">
        <f>'orig. data'!V35</f>
        <v> </v>
      </c>
      <c r="H7" s="19">
        <f>'orig. data'!C$18</f>
        <v>0.587911044</v>
      </c>
      <c r="I7" s="3">
        <f>'orig. data'!C35</f>
        <v>0.638554217</v>
      </c>
      <c r="J7" s="3">
        <f>'orig. data'!J35</f>
        <v>0.660377359</v>
      </c>
      <c r="K7" s="19">
        <f>'orig. data'!J$18</f>
        <v>0.581843871</v>
      </c>
      <c r="L7" s="5">
        <f>'orig. data'!B35</f>
        <v>83</v>
      </c>
      <c r="M7" s="11">
        <f>'orig. data'!F35</f>
        <v>0.34857092</v>
      </c>
      <c r="N7" s="8"/>
      <c r="O7" s="5">
        <f>'orig. data'!I35</f>
        <v>53</v>
      </c>
      <c r="P7" s="11">
        <f>'orig. data'!M35</f>
        <v>0.246416029</v>
      </c>
      <c r="Q7" s="9"/>
      <c r="R7" s="11">
        <f>'orig. data'!P35</f>
        <v>0.795081445</v>
      </c>
    </row>
    <row r="8" spans="1:18" ht="12.75">
      <c r="A8" s="33"/>
      <c r="B8" s="2"/>
      <c r="H8" s="19"/>
      <c r="I8" s="3"/>
      <c r="J8" s="3"/>
      <c r="K8" s="19"/>
      <c r="L8" s="5"/>
      <c r="M8" s="11"/>
      <c r="N8" s="8"/>
      <c r="O8" s="5"/>
      <c r="P8" s="11"/>
      <c r="Q8" s="9"/>
      <c r="R8" s="11"/>
    </row>
    <row r="9" spans="1:18" ht="12.75">
      <c r="A9" s="33" t="str">
        <f ca="1" t="shared" si="0"/>
        <v>CE Altona</v>
      </c>
      <c r="B9" s="2" t="s">
        <v>195</v>
      </c>
      <c r="C9" t="str">
        <f>'orig. data'!R36</f>
        <v> </v>
      </c>
      <c r="D9" t="str">
        <f>'orig. data'!S36</f>
        <v> </v>
      </c>
      <c r="E9">
        <f ca="1">IF(CELL("contents",F9)="s","s",IF(CELL("contents",G9)="s","s",IF(CELL("contents",'orig. data'!T36)="t","t","")))</f>
      </c>
      <c r="F9" t="str">
        <f>'orig. data'!U36</f>
        <v> </v>
      </c>
      <c r="G9" t="str">
        <f>'orig. data'!V36</f>
        <v> </v>
      </c>
      <c r="H9" s="19">
        <f>'orig. data'!C$18</f>
        <v>0.587911044</v>
      </c>
      <c r="I9" s="3">
        <f>'orig. data'!C36</f>
        <v>0.52</v>
      </c>
      <c r="J9" s="3">
        <f>'orig. data'!J36</f>
        <v>0.570247934</v>
      </c>
      <c r="K9" s="19">
        <f>'orig. data'!J$18</f>
        <v>0.581843871</v>
      </c>
      <c r="L9" s="5">
        <f>'orig. data'!B36</f>
        <v>150</v>
      </c>
      <c r="M9" s="11">
        <f>'orig. data'!F36</f>
        <v>0.091066648</v>
      </c>
      <c r="N9" s="8"/>
      <c r="O9" s="5">
        <f>'orig. data'!I36</f>
        <v>121</v>
      </c>
      <c r="P9" s="11">
        <f>'orig. data'!M36</f>
        <v>0.795945001</v>
      </c>
      <c r="Q9" s="9"/>
      <c r="R9" s="11">
        <f>'orig. data'!P36</f>
        <v>0.409136775</v>
      </c>
    </row>
    <row r="10" spans="1:18" ht="12.75">
      <c r="A10" s="33" t="str">
        <f ca="1" t="shared" si="0"/>
        <v>CE Cartier/SFX</v>
      </c>
      <c r="B10" s="2" t="s">
        <v>220</v>
      </c>
      <c r="C10" t="str">
        <f>'orig. data'!R37</f>
        <v> </v>
      </c>
      <c r="D10" t="str">
        <f>'orig. data'!S37</f>
        <v> </v>
      </c>
      <c r="E10">
        <f ca="1">IF(CELL("contents",F10)="s","s",IF(CELL("contents",G10)="s","s",IF(CELL("contents",'orig. data'!T37)="t","t","")))</f>
      </c>
      <c r="F10" t="str">
        <f>'orig. data'!U37</f>
        <v> </v>
      </c>
      <c r="G10" t="str">
        <f>'orig. data'!V37</f>
        <v> </v>
      </c>
      <c r="H10" s="19">
        <f>'orig. data'!C$18</f>
        <v>0.587911044</v>
      </c>
      <c r="I10" s="3">
        <f>'orig. data'!C37</f>
        <v>0.563636364</v>
      </c>
      <c r="J10" s="3">
        <f>'orig. data'!J37</f>
        <v>0.633802817</v>
      </c>
      <c r="K10" s="19">
        <f>'orig. data'!J$18</f>
        <v>0.581843871</v>
      </c>
      <c r="L10" s="5">
        <f>'orig. data'!B37</f>
        <v>55</v>
      </c>
      <c r="M10" s="11">
        <f>'orig. data'!F37</f>
        <v>0.71455212</v>
      </c>
      <c r="N10" s="8"/>
      <c r="O10" s="5">
        <f>'orig. data'!I37</f>
        <v>71</v>
      </c>
      <c r="P10" s="11">
        <f>'orig. data'!M37</f>
        <v>0.374756235</v>
      </c>
      <c r="Q10" s="9"/>
      <c r="R10" s="11">
        <f>'orig. data'!P37</f>
        <v>0.42462455</v>
      </c>
    </row>
    <row r="11" spans="1:18" ht="12.75">
      <c r="A11" s="33" t="str">
        <f ca="1" t="shared" si="0"/>
        <v>CE Louise/Pembina</v>
      </c>
      <c r="B11" s="2" t="s">
        <v>196</v>
      </c>
      <c r="C11" t="str">
        <f>'orig. data'!R38</f>
        <v> </v>
      </c>
      <c r="D11" t="str">
        <f>'orig. data'!S38</f>
        <v> </v>
      </c>
      <c r="E11">
        <f ca="1">IF(CELL("contents",F11)="s","s",IF(CELL("contents",G11)="s","s",IF(CELL("contents",'orig. data'!T38)="t","t","")))</f>
      </c>
      <c r="F11" t="str">
        <f>'orig. data'!U38</f>
        <v> </v>
      </c>
      <c r="G11" t="str">
        <f>'orig. data'!V38</f>
        <v> </v>
      </c>
      <c r="H11" s="19">
        <f>'orig. data'!C$18</f>
        <v>0.587911044</v>
      </c>
      <c r="I11" s="3">
        <f>'orig. data'!C38</f>
        <v>0.605633803</v>
      </c>
      <c r="J11" s="3">
        <f>'orig. data'!J38</f>
        <v>0.542372881</v>
      </c>
      <c r="K11" s="19">
        <f>'orig. data'!J$18</f>
        <v>0.581843871</v>
      </c>
      <c r="L11" s="5">
        <f>'orig. data'!B38</f>
        <v>71</v>
      </c>
      <c r="M11" s="11">
        <f>'orig. data'!F38</f>
        <v>0.761588431</v>
      </c>
      <c r="N11" s="9"/>
      <c r="O11" s="5">
        <f>'orig. data'!I38</f>
        <v>59</v>
      </c>
      <c r="P11" s="11">
        <f>'orig. data'!M38</f>
        <v>0.538782451</v>
      </c>
      <c r="Q11" s="9"/>
      <c r="R11" s="11">
        <f>'orig. data'!P38</f>
        <v>0.467312109</v>
      </c>
    </row>
    <row r="12" spans="1:18" ht="12.75">
      <c r="A12" s="33" t="str">
        <f ca="1" t="shared" si="0"/>
        <v>CE Morden/Winkler (1,t)</v>
      </c>
      <c r="B12" s="2" t="s">
        <v>306</v>
      </c>
      <c r="C12">
        <f>'orig. data'!R39</f>
        <v>1</v>
      </c>
      <c r="D12" t="str">
        <f>'orig. data'!S39</f>
        <v> </v>
      </c>
      <c r="E12" t="str">
        <f ca="1">IF(CELL("contents",F12)="s","s",IF(CELL("contents",G12)="s","s",IF(CELL("contents",'orig. data'!T39)="t","t","")))</f>
        <v>t</v>
      </c>
      <c r="F12" t="str">
        <f>'orig. data'!U39</f>
        <v> </v>
      </c>
      <c r="G12" t="str">
        <f>'orig. data'!V39</f>
        <v> </v>
      </c>
      <c r="H12" s="19">
        <f>'orig. data'!C$18</f>
        <v>0.587911044</v>
      </c>
      <c r="I12" s="3">
        <f>'orig. data'!C39</f>
        <v>0.455479452</v>
      </c>
      <c r="J12" s="3">
        <f>'orig. data'!J39</f>
        <v>0.562068966</v>
      </c>
      <c r="K12" s="19">
        <f>'orig. data'!J$18</f>
        <v>0.581843871</v>
      </c>
      <c r="L12" s="5">
        <f>'orig. data'!B39</f>
        <v>292</v>
      </c>
      <c r="M12" s="11">
        <f>'orig. data'!F39</f>
        <v>4.27E-06</v>
      </c>
      <c r="N12" s="9"/>
      <c r="O12" s="5">
        <f>'orig. data'!I39</f>
        <v>290</v>
      </c>
      <c r="P12" s="11">
        <f>'orig. data'!M39</f>
        <v>0.494785445</v>
      </c>
      <c r="Q12" s="9"/>
      <c r="R12" s="11">
        <f>'orig. data'!P39</f>
        <v>0.010117074</v>
      </c>
    </row>
    <row r="13" spans="1:18" ht="12.75">
      <c r="A13" s="33" t="str">
        <f ca="1" t="shared" si="0"/>
        <v>CE Carman (t)</v>
      </c>
      <c r="B13" s="2" t="s">
        <v>221</v>
      </c>
      <c r="C13" t="str">
        <f>'orig. data'!R40</f>
        <v> </v>
      </c>
      <c r="D13" t="str">
        <f>'orig. data'!S40</f>
        <v> </v>
      </c>
      <c r="E13" t="str">
        <f ca="1">IF(CELL("contents",F13)="s","s",IF(CELL("contents",G13)="s","s",IF(CELL("contents",'orig. data'!T40)="t","t","")))</f>
        <v>t</v>
      </c>
      <c r="F13" t="str">
        <f>'orig. data'!U40</f>
        <v> </v>
      </c>
      <c r="G13" t="str">
        <f>'orig. data'!V40</f>
        <v> </v>
      </c>
      <c r="H13" s="19">
        <f>'orig. data'!C$18</f>
        <v>0.587911044</v>
      </c>
      <c r="I13" s="3">
        <f>'orig. data'!C40</f>
        <v>0.584699454</v>
      </c>
      <c r="J13" s="3">
        <f>'orig. data'!J40</f>
        <v>0.47260274</v>
      </c>
      <c r="K13" s="19">
        <f>'orig. data'!J$18</f>
        <v>0.581843871</v>
      </c>
      <c r="L13" s="5">
        <f>'orig. data'!B40</f>
        <v>183</v>
      </c>
      <c r="M13" s="11">
        <f>'orig. data'!F40</f>
        <v>0.929665117</v>
      </c>
      <c r="N13" s="9"/>
      <c r="O13" s="5">
        <f>'orig. data'!I40</f>
        <v>146</v>
      </c>
      <c r="P13" s="11">
        <f>'orig. data'!M40</f>
        <v>0.007450111</v>
      </c>
      <c r="Q13" s="9"/>
      <c r="R13" s="11">
        <f>'orig. data'!P40</f>
        <v>0.042835903</v>
      </c>
    </row>
    <row r="14" spans="1:18" ht="12.75">
      <c r="A14" s="33" t="str">
        <f ca="1" t="shared" si="0"/>
        <v>CE Red River</v>
      </c>
      <c r="B14" s="2" t="s">
        <v>165</v>
      </c>
      <c r="C14" t="str">
        <f>'orig. data'!R41</f>
        <v> </v>
      </c>
      <c r="D14" t="str">
        <f>'orig. data'!S41</f>
        <v> </v>
      </c>
      <c r="E14">
        <f ca="1">IF(CELL("contents",F14)="s","s",IF(CELL("contents",G14)="s","s",IF(CELL("contents",'orig. data'!T41)="t","t","")))</f>
      </c>
      <c r="F14" t="str">
        <f>'orig. data'!U41</f>
        <v> </v>
      </c>
      <c r="G14" t="str">
        <f>'orig. data'!V41</f>
        <v> </v>
      </c>
      <c r="H14" s="19">
        <f>'orig. data'!C$18</f>
        <v>0.587911044</v>
      </c>
      <c r="I14" s="3">
        <f>'orig. data'!C41</f>
        <v>0.549295775</v>
      </c>
      <c r="J14" s="3">
        <f>'orig. data'!J41</f>
        <v>0.522058824</v>
      </c>
      <c r="K14" s="19">
        <f>'orig. data'!J$18</f>
        <v>0.581843871</v>
      </c>
      <c r="L14" s="5">
        <f>'orig. data'!B41</f>
        <v>142</v>
      </c>
      <c r="M14" s="11">
        <f>'orig. data'!F41</f>
        <v>0.349854506</v>
      </c>
      <c r="N14" s="9"/>
      <c r="O14" s="5">
        <f>'orig. data'!I41</f>
        <v>136</v>
      </c>
      <c r="P14" s="11">
        <f>'orig. data'!M41</f>
        <v>0.157514731</v>
      </c>
      <c r="Q14" s="9"/>
      <c r="R14" s="11">
        <f>'orig. data'!P41</f>
        <v>0.648962139</v>
      </c>
    </row>
    <row r="15" spans="1:18" ht="12.75">
      <c r="A15" s="33" t="str">
        <f ca="1" t="shared" si="0"/>
        <v>CE Swan Lake</v>
      </c>
      <c r="B15" s="2" t="s">
        <v>166</v>
      </c>
      <c r="C15" t="str">
        <f>'orig. data'!R42</f>
        <v> </v>
      </c>
      <c r="D15" t="str">
        <f>'orig. data'!S42</f>
        <v> </v>
      </c>
      <c r="E15">
        <f ca="1">IF(CELL("contents",F15)="s","s",IF(CELL("contents",G15)="s","s",IF(CELL("contents",'orig. data'!T42)="t","t","")))</f>
      </c>
      <c r="F15" t="str">
        <f>'orig. data'!U42</f>
        <v> </v>
      </c>
      <c r="G15" t="str">
        <f>'orig. data'!V42</f>
        <v> </v>
      </c>
      <c r="H15" s="19">
        <f>'orig. data'!C$18</f>
        <v>0.587911044</v>
      </c>
      <c r="I15" s="3">
        <f>'orig. data'!C42</f>
        <v>0.528301887</v>
      </c>
      <c r="J15" s="3">
        <f>'orig. data'!J42</f>
        <v>0.576271186</v>
      </c>
      <c r="K15" s="19">
        <f>'orig. data'!J$18</f>
        <v>0.581843871</v>
      </c>
      <c r="L15" s="5">
        <f>'orig. data'!B42</f>
        <v>53</v>
      </c>
      <c r="M15" s="11">
        <f>'orig. data'!F42</f>
        <v>0.37796237</v>
      </c>
      <c r="N15" s="9"/>
      <c r="O15" s="5">
        <f>'orig. data'!I42</f>
        <v>59</v>
      </c>
      <c r="P15" s="11">
        <f>'orig. data'!M42</f>
        <v>0.930846641</v>
      </c>
      <c r="Q15" s="9"/>
      <c r="R15" s="11">
        <f>'orig. data'!P42</f>
        <v>0.610145812</v>
      </c>
    </row>
    <row r="16" spans="1:18" ht="12.75">
      <c r="A16" s="33" t="str">
        <f ca="1" t="shared" si="0"/>
        <v>CE Portage (2,t)</v>
      </c>
      <c r="B16" s="2" t="s">
        <v>167</v>
      </c>
      <c r="C16" t="str">
        <f>'orig. data'!R43</f>
        <v> </v>
      </c>
      <c r="D16">
        <f>'orig. data'!S43</f>
        <v>2</v>
      </c>
      <c r="E16" t="str">
        <f ca="1">IF(CELL("contents",F16)="s","s",IF(CELL("contents",G16)="s","s",IF(CELL("contents",'orig. data'!T43)="t","t","")))</f>
        <v>t</v>
      </c>
      <c r="F16" t="str">
        <f>'orig. data'!U43</f>
        <v> </v>
      </c>
      <c r="G16" t="str">
        <f>'orig. data'!V43</f>
        <v> </v>
      </c>
      <c r="H16" s="19">
        <f>'orig. data'!C$18</f>
        <v>0.587911044</v>
      </c>
      <c r="I16" s="3">
        <f>'orig. data'!C43</f>
        <v>0.572307692</v>
      </c>
      <c r="J16" s="3">
        <f>'orig. data'!J43</f>
        <v>0.462025317</v>
      </c>
      <c r="K16" s="19">
        <f>'orig. data'!J$18</f>
        <v>0.581843871</v>
      </c>
      <c r="L16" s="5">
        <f>'orig. data'!B43</f>
        <v>325</v>
      </c>
      <c r="M16" s="11">
        <f>'orig. data'!F43</f>
        <v>0.567667865</v>
      </c>
      <c r="N16" s="9"/>
      <c r="O16" s="5">
        <f>'orig. data'!I43</f>
        <v>316</v>
      </c>
      <c r="P16" s="11">
        <f>'orig. data'!M43</f>
        <v>1.57361E-05</v>
      </c>
      <c r="Q16" s="9"/>
      <c r="R16" s="11">
        <f>'orig. data'!P43</f>
        <v>0.005211678</v>
      </c>
    </row>
    <row r="17" spans="1:18" ht="12.75">
      <c r="A17" s="33" t="str">
        <f ca="1" t="shared" si="0"/>
        <v>CE Seven Regions</v>
      </c>
      <c r="B17" s="2" t="s">
        <v>168</v>
      </c>
      <c r="C17" t="str">
        <f>'orig. data'!R44</f>
        <v> </v>
      </c>
      <c r="D17" t="str">
        <f>'orig. data'!S44</f>
        <v> </v>
      </c>
      <c r="E17">
        <f ca="1">IF(CELL("contents",F17)="s","s",IF(CELL("contents",G17)="s","s",IF(CELL("contents",'orig. data'!T44)="t","t","")))</f>
      </c>
      <c r="F17" t="str">
        <f>'orig. data'!U44</f>
        <v> </v>
      </c>
      <c r="G17" t="str">
        <f>'orig. data'!V44</f>
        <v> </v>
      </c>
      <c r="H17" s="19">
        <f>'orig. data'!C$18</f>
        <v>0.587911044</v>
      </c>
      <c r="I17" s="3">
        <f>'orig. data'!C44</f>
        <v>0.580645161</v>
      </c>
      <c r="J17" s="3">
        <f>'orig. data'!J44</f>
        <v>0.456521739</v>
      </c>
      <c r="K17" s="19">
        <f>'orig. data'!J$18</f>
        <v>0.581843871</v>
      </c>
      <c r="L17" s="5">
        <f>'orig. data'!B44</f>
        <v>62</v>
      </c>
      <c r="M17" s="11">
        <f>'orig. data'!F44</f>
        <v>0.907467151</v>
      </c>
      <c r="N17" s="9"/>
      <c r="O17" s="5">
        <f>'orig. data'!I44</f>
        <v>46</v>
      </c>
      <c r="P17" s="11">
        <f>'orig. data'!M44</f>
        <v>0.084853411</v>
      </c>
      <c r="Q17" s="9"/>
      <c r="R17" s="11">
        <f>'orig. data'!P44</f>
        <v>0.201366673</v>
      </c>
    </row>
    <row r="18" spans="1:18" ht="12.75">
      <c r="A18" s="33"/>
      <c r="B18" s="2"/>
      <c r="H18" s="19"/>
      <c r="I18" s="3"/>
      <c r="J18" s="3"/>
      <c r="K18" s="19"/>
      <c r="L18" s="5"/>
      <c r="M18" s="11"/>
      <c r="N18" s="9"/>
      <c r="O18" s="5"/>
      <c r="P18" s="11"/>
      <c r="Q18" s="9"/>
      <c r="R18" s="11"/>
    </row>
    <row r="19" spans="1:18" ht="12.75">
      <c r="A19" s="33" t="str">
        <f ca="1" t="shared" si="0"/>
        <v>AS East 2 (2)</v>
      </c>
      <c r="B19" s="2" t="s">
        <v>222</v>
      </c>
      <c r="C19" t="str">
        <f>'orig. data'!R45</f>
        <v> </v>
      </c>
      <c r="D19">
        <f>'orig. data'!S45</f>
        <v>2</v>
      </c>
      <c r="E19">
        <f ca="1">IF(CELL("contents",F19)="s","s",IF(CELL("contents",G19)="s","s",IF(CELL("contents",'orig. data'!T45)="t","t","")))</f>
      </c>
      <c r="F19" t="str">
        <f>'orig. data'!U45</f>
        <v> </v>
      </c>
      <c r="G19" t="str">
        <f>'orig. data'!V45</f>
        <v> </v>
      </c>
      <c r="H19" s="19">
        <f>'orig. data'!C$18</f>
        <v>0.587911044</v>
      </c>
      <c r="I19" s="3">
        <f>'orig. data'!C45</f>
        <v>0.512953368</v>
      </c>
      <c r="J19" s="3">
        <f>'orig. data'!J45</f>
        <v>0.45625</v>
      </c>
      <c r="K19" s="19">
        <f>'orig. data'!J$18</f>
        <v>0.581843871</v>
      </c>
      <c r="L19" s="5">
        <f>'orig. data'!B45</f>
        <v>193</v>
      </c>
      <c r="M19" s="11">
        <f>'orig. data'!F45</f>
        <v>0.034374733</v>
      </c>
      <c r="N19" s="9"/>
      <c r="O19" s="5">
        <f>'orig. data'!I45</f>
        <v>160</v>
      </c>
      <c r="P19" s="11">
        <f>'orig. data'!M45</f>
        <v>0.001278591</v>
      </c>
      <c r="Q19" s="9"/>
      <c r="R19" s="11">
        <f>'orig. data'!P45</f>
        <v>0.288672184</v>
      </c>
    </row>
    <row r="20" spans="1:18" ht="12.75">
      <c r="A20" s="33" t="str">
        <f ca="1" t="shared" si="0"/>
        <v>AS West 1</v>
      </c>
      <c r="B20" s="2" t="s">
        <v>223</v>
      </c>
      <c r="C20" t="str">
        <f>'orig. data'!R46</f>
        <v> </v>
      </c>
      <c r="D20" t="str">
        <f>'orig. data'!S46</f>
        <v> </v>
      </c>
      <c r="E20">
        <f ca="1">IF(CELL("contents",F20)="s","s",IF(CELL("contents",G20)="s","s",IF(CELL("contents",'orig. data'!T46)="t","t","")))</f>
      </c>
      <c r="F20" t="str">
        <f>'orig. data'!U46</f>
        <v> </v>
      </c>
      <c r="G20" t="str">
        <f>'orig. data'!V46</f>
        <v> </v>
      </c>
      <c r="H20" s="19">
        <f>'orig. data'!C$18</f>
        <v>0.587911044</v>
      </c>
      <c r="I20" s="3">
        <f>'orig. data'!C46</f>
        <v>0.639344262</v>
      </c>
      <c r="J20" s="3">
        <f>'orig. data'!J46</f>
        <v>0.568345324</v>
      </c>
      <c r="K20" s="19">
        <f>'orig. data'!J$18</f>
        <v>0.581843871</v>
      </c>
      <c r="L20" s="5">
        <f>'orig. data'!B46</f>
        <v>122</v>
      </c>
      <c r="M20" s="11">
        <f>'orig. data'!F46</f>
        <v>0.248427712</v>
      </c>
      <c r="N20" s="9"/>
      <c r="O20" s="5">
        <f>'orig. data'!I46</f>
        <v>139</v>
      </c>
      <c r="P20" s="11">
        <f>'orig. data'!M46</f>
        <v>0.746965775</v>
      </c>
      <c r="Q20" s="9"/>
      <c r="R20" s="11">
        <f>'orig. data'!P46</f>
        <v>0.242427037</v>
      </c>
    </row>
    <row r="21" spans="1:18" ht="12.75">
      <c r="A21" s="33" t="str">
        <f ca="1" t="shared" si="0"/>
        <v>AS North 1</v>
      </c>
      <c r="B21" t="s">
        <v>224</v>
      </c>
      <c r="C21" t="str">
        <f>'orig. data'!R47</f>
        <v> </v>
      </c>
      <c r="D21" t="str">
        <f>'orig. data'!S47</f>
        <v> </v>
      </c>
      <c r="E21">
        <f ca="1">IF(CELL("contents",F21)="s","s",IF(CELL("contents",G21)="s","s",IF(CELL("contents",'orig. data'!T47)="t","t","")))</f>
      </c>
      <c r="F21" t="str">
        <f>'orig. data'!U47</f>
        <v> </v>
      </c>
      <c r="G21" t="str">
        <f>'orig. data'!V47</f>
        <v> </v>
      </c>
      <c r="H21" s="19">
        <f>'orig. data'!C$18</f>
        <v>0.587911044</v>
      </c>
      <c r="I21" s="3">
        <f>'orig. data'!C47</f>
        <v>0.594405594</v>
      </c>
      <c r="J21" s="3">
        <f>'orig. data'!J47</f>
        <v>0.55862069</v>
      </c>
      <c r="K21" s="19">
        <f>'orig. data'!J$18</f>
        <v>0.581843871</v>
      </c>
      <c r="L21" s="5">
        <f>'orig. data'!B47</f>
        <v>143</v>
      </c>
      <c r="M21" s="11">
        <f>'orig. data'!F47</f>
        <v>0.874626181</v>
      </c>
      <c r="N21" s="9"/>
      <c r="O21" s="5">
        <f>'orig. data'!I47</f>
        <v>145</v>
      </c>
      <c r="P21" s="11">
        <f>'orig. data'!M47</f>
        <v>0.570758354</v>
      </c>
      <c r="Q21" s="9"/>
      <c r="R21" s="11">
        <f>'orig. data'!P47</f>
        <v>0.538892187</v>
      </c>
    </row>
    <row r="22" spans="1:18" ht="12.75">
      <c r="A22" s="33" t="str">
        <f ca="1" t="shared" si="0"/>
        <v>AS West 2 (1)</v>
      </c>
      <c r="B22" t="s">
        <v>169</v>
      </c>
      <c r="C22">
        <f>'orig. data'!R48</f>
        <v>1</v>
      </c>
      <c r="D22" t="str">
        <f>'orig. data'!S48</f>
        <v> </v>
      </c>
      <c r="E22">
        <f ca="1">IF(CELL("contents",F22)="s","s",IF(CELL("contents",G22)="s","s",IF(CELL("contents",'orig. data'!T48)="t","t","")))</f>
      </c>
      <c r="F22" t="str">
        <f>'orig. data'!U48</f>
        <v> </v>
      </c>
      <c r="G22" t="str">
        <f>'orig. data'!V48</f>
        <v> </v>
      </c>
      <c r="H22" s="19">
        <f>'orig. data'!C$18</f>
        <v>0.587911044</v>
      </c>
      <c r="I22" s="3">
        <f>'orig. data'!C48</f>
        <v>0.484848485</v>
      </c>
      <c r="J22" s="3">
        <f>'orig. data'!J48</f>
        <v>0.504201681</v>
      </c>
      <c r="K22" s="19">
        <f>'orig. data'!J$18</f>
        <v>0.581843871</v>
      </c>
      <c r="L22" s="5">
        <f>'orig. data'!B48</f>
        <v>264</v>
      </c>
      <c r="M22" s="11">
        <f>'orig. data'!F48</f>
        <v>0.000668615</v>
      </c>
      <c r="N22" s="9"/>
      <c r="O22" s="5">
        <f>'orig. data'!I48</f>
        <v>238</v>
      </c>
      <c r="P22" s="11">
        <f>'orig. data'!M48</f>
        <v>0.01516711</v>
      </c>
      <c r="Q22" s="9"/>
      <c r="R22" s="11">
        <f>'orig. data'!P48</f>
        <v>0.664968123</v>
      </c>
    </row>
    <row r="23" spans="1:18" ht="12.75">
      <c r="A23" s="33" t="str">
        <f ca="1" t="shared" si="0"/>
        <v>AS East 1</v>
      </c>
      <c r="B23" t="s">
        <v>170</v>
      </c>
      <c r="C23" t="str">
        <f>'orig. data'!R49</f>
        <v> </v>
      </c>
      <c r="D23" t="str">
        <f>'orig. data'!S49</f>
        <v> </v>
      </c>
      <c r="E23">
        <f ca="1">IF(CELL("contents",F23)="s","s",IF(CELL("contents",G23)="s","s",IF(CELL("contents",'orig. data'!T49)="t","t","")))</f>
      </c>
      <c r="F23" t="str">
        <f>'orig. data'!U49</f>
        <v> </v>
      </c>
      <c r="G23" t="str">
        <f>'orig. data'!V49</f>
        <v> </v>
      </c>
      <c r="H23" s="19">
        <f>'orig. data'!C$18</f>
        <v>0.587911044</v>
      </c>
      <c r="I23" s="3">
        <f>'orig. data'!C49</f>
        <v>0.503067485</v>
      </c>
      <c r="J23" s="3">
        <f>'orig. data'!J49</f>
        <v>0.578431373</v>
      </c>
      <c r="K23" s="19">
        <f>'orig. data'!J$18</f>
        <v>0.581843871</v>
      </c>
      <c r="L23" s="5">
        <f>'orig. data'!B49</f>
        <v>163</v>
      </c>
      <c r="M23" s="11">
        <f>'orig. data'!F49</f>
        <v>0.027757075</v>
      </c>
      <c r="N23" s="9"/>
      <c r="O23" s="5">
        <f>'orig. data'!I49</f>
        <v>102</v>
      </c>
      <c r="P23" s="11">
        <f>'orig. data'!M49</f>
        <v>0.944295928</v>
      </c>
      <c r="Q23" s="9"/>
      <c r="R23" s="11">
        <f>'orig. data'!P49</f>
        <v>0.231558428</v>
      </c>
    </row>
    <row r="24" spans="1:18" ht="12.75">
      <c r="A24" s="33" t="str">
        <f ca="1" t="shared" si="0"/>
        <v>AS North 2</v>
      </c>
      <c r="B24" t="s">
        <v>171</v>
      </c>
      <c r="C24" t="str">
        <f>'orig. data'!R50</f>
        <v> </v>
      </c>
      <c r="D24" t="str">
        <f>'orig. data'!S50</f>
        <v> </v>
      </c>
      <c r="E24">
        <f ca="1">IF(CELL("contents",F24)="s","s",IF(CELL("contents",G24)="s","s",IF(CELL("contents",'orig. data'!T50)="t","t","")))</f>
      </c>
      <c r="F24" t="str">
        <f>'orig. data'!U50</f>
        <v> </v>
      </c>
      <c r="G24" t="str">
        <f>'orig. data'!V50</f>
        <v> </v>
      </c>
      <c r="H24" s="19">
        <f>'orig. data'!C$18</f>
        <v>0.587911044</v>
      </c>
      <c r="I24" s="3">
        <f>'orig. data'!C50</f>
        <v>0.595375723</v>
      </c>
      <c r="J24" s="3">
        <f>'orig. data'!J50</f>
        <v>0.566433566</v>
      </c>
      <c r="K24" s="19">
        <f>'orig. data'!J$18</f>
        <v>0.581843871</v>
      </c>
      <c r="L24" s="5">
        <f>'orig. data'!B50</f>
        <v>173</v>
      </c>
      <c r="M24" s="11">
        <f>'orig. data'!F50</f>
        <v>0.841893203</v>
      </c>
      <c r="N24" s="9"/>
      <c r="O24" s="5">
        <f>'orig. data'!I50</f>
        <v>143</v>
      </c>
      <c r="P24" s="11">
        <f>'orig. data'!M50</f>
        <v>0.708701985</v>
      </c>
      <c r="Q24" s="9"/>
      <c r="R24" s="11">
        <f>'orig. data'!P50</f>
        <v>0.603592159</v>
      </c>
    </row>
    <row r="25" spans="1:18" ht="12.75">
      <c r="A25" s="33"/>
      <c r="H25" s="19"/>
      <c r="I25" s="3"/>
      <c r="J25" s="3"/>
      <c r="K25" s="19"/>
      <c r="L25" s="5"/>
      <c r="M25" s="11"/>
      <c r="N25" s="9"/>
      <c r="O25" s="5"/>
      <c r="P25" s="11"/>
      <c r="Q25" s="9"/>
      <c r="R25" s="11"/>
    </row>
    <row r="26" spans="1:18" ht="12.75">
      <c r="A26" s="33" t="str">
        <f ca="1" t="shared" si="0"/>
        <v>BDN Rural (t)</v>
      </c>
      <c r="B26" t="s">
        <v>225</v>
      </c>
      <c r="C26" t="str">
        <f>'orig. data'!R51</f>
        <v> </v>
      </c>
      <c r="D26" t="str">
        <f>'orig. data'!S51</f>
        <v> </v>
      </c>
      <c r="E26" t="str">
        <f ca="1">IF(CELL("contents",F26)="s","s",IF(CELL("contents",G26)="s","s",IF(CELL("contents",'orig. data'!T51)="t","t","")))</f>
        <v>t</v>
      </c>
      <c r="F26" t="str">
        <f>'orig. data'!U51</f>
        <v> </v>
      </c>
      <c r="G26" t="str">
        <f>'orig. data'!V51</f>
        <v> </v>
      </c>
      <c r="H26" s="19">
        <f>'orig. data'!C$18</f>
        <v>0.587911044</v>
      </c>
      <c r="I26" s="3">
        <f>'orig. data'!C51</f>
        <v>0.532467533</v>
      </c>
      <c r="J26" s="3">
        <f>'orig. data'!J51</f>
        <v>0.708333333</v>
      </c>
      <c r="K26" s="19">
        <f>'orig. data'!J$18</f>
        <v>0.581843871</v>
      </c>
      <c r="L26" s="5">
        <f>'orig. data'!B51</f>
        <v>77</v>
      </c>
      <c r="M26" s="11">
        <f>'orig. data'!F51</f>
        <v>0.322943358</v>
      </c>
      <c r="N26" s="9"/>
      <c r="O26" s="5">
        <f>'orig. data'!I51</f>
        <v>72</v>
      </c>
      <c r="P26" s="11">
        <f>'orig. data'!M51</f>
        <v>0.029559293</v>
      </c>
      <c r="Q26" s="9"/>
      <c r="R26" s="11">
        <f>'orig. data'!P51</f>
        <v>0.027295437</v>
      </c>
    </row>
    <row r="27" spans="1:18" ht="12.75">
      <c r="A27" s="33" t="str">
        <f ca="1" t="shared" si="0"/>
        <v>BDN Southeast</v>
      </c>
      <c r="B27" t="s">
        <v>122</v>
      </c>
      <c r="C27" t="str">
        <f>'orig. data'!R52</f>
        <v> </v>
      </c>
      <c r="D27" t="str">
        <f>'orig. data'!S52</f>
        <v> </v>
      </c>
      <c r="E27">
        <f ca="1">IF(CELL("contents",F27)="s","s",IF(CELL("contents",G27)="s","s",IF(CELL("contents",'orig. data'!T52)="t","t","")))</f>
      </c>
      <c r="F27" t="str">
        <f>'orig. data'!U52</f>
        <v> </v>
      </c>
      <c r="G27" t="str">
        <f>'orig. data'!V52</f>
        <v> </v>
      </c>
      <c r="H27" s="19">
        <f>'orig. data'!C$18</f>
        <v>0.587911044</v>
      </c>
      <c r="I27" s="3">
        <f>'orig. data'!C52</f>
        <v>0.632352941</v>
      </c>
      <c r="J27" s="3">
        <f>'orig. data'!J52</f>
        <v>0.666666667</v>
      </c>
      <c r="K27" s="19">
        <f>'orig. data'!J$18</f>
        <v>0.581843871</v>
      </c>
      <c r="L27" s="5">
        <f>'orig. data'!B52</f>
        <v>68</v>
      </c>
      <c r="M27" s="11">
        <f>'orig. data'!F52</f>
        <v>0.456541849</v>
      </c>
      <c r="N27" s="9"/>
      <c r="O27" s="5">
        <f>'orig. data'!I52</f>
        <v>78</v>
      </c>
      <c r="P27" s="11">
        <f>'orig. data'!M52</f>
        <v>0.128824445</v>
      </c>
      <c r="Q27" s="9"/>
      <c r="R27" s="11">
        <f>'orig. data'!P52</f>
        <v>0.664426703</v>
      </c>
    </row>
    <row r="28" spans="1:18" ht="12.75">
      <c r="A28" s="33" t="str">
        <f ca="1" t="shared" si="0"/>
        <v>BDN West (2)</v>
      </c>
      <c r="B28" t="s">
        <v>198</v>
      </c>
      <c r="C28" t="str">
        <f>'orig. data'!R53</f>
        <v> </v>
      </c>
      <c r="D28">
        <f>'orig. data'!S53</f>
        <v>2</v>
      </c>
      <c r="E28">
        <f ca="1">IF(CELL("contents",F28)="s","s",IF(CELL("contents",G28)="s","s",IF(CELL("contents",'orig. data'!T53)="t","t","")))</f>
      </c>
      <c r="F28" t="str">
        <f>'orig. data'!U53</f>
        <v> </v>
      </c>
      <c r="G28" t="str">
        <f>'orig. data'!V53</f>
        <v> </v>
      </c>
      <c r="H28" s="19">
        <f>'orig. data'!C$18</f>
        <v>0.587911044</v>
      </c>
      <c r="I28" s="3">
        <f>'orig. data'!C53</f>
        <v>0.588235294</v>
      </c>
      <c r="J28" s="3">
        <f>'orig. data'!J53</f>
        <v>0.689119171</v>
      </c>
      <c r="K28" s="19">
        <f>'orig. data'!J$18</f>
        <v>0.581843871</v>
      </c>
      <c r="L28" s="5">
        <f>'orig. data'!B53</f>
        <v>153</v>
      </c>
      <c r="M28" s="11">
        <f>'orig. data'!F53</f>
        <v>0.993498547</v>
      </c>
      <c r="N28" s="9"/>
      <c r="O28" s="5">
        <f>'orig. data'!I53</f>
        <v>193</v>
      </c>
      <c r="P28" s="11">
        <f>'orig. data'!M53</f>
        <v>0.00251622</v>
      </c>
      <c r="Q28" s="9"/>
      <c r="R28" s="11">
        <f>'orig. data'!P53</f>
        <v>0.051527617</v>
      </c>
    </row>
    <row r="29" spans="1:18" ht="12.75">
      <c r="A29" s="33" t="str">
        <f ca="1" t="shared" si="0"/>
        <v>BDN Southwest</v>
      </c>
      <c r="B29" t="s">
        <v>172</v>
      </c>
      <c r="C29" t="str">
        <f>'orig. data'!R54</f>
        <v> </v>
      </c>
      <c r="D29" t="str">
        <f>'orig. data'!S54</f>
        <v> </v>
      </c>
      <c r="E29">
        <f ca="1">IF(CELL("contents",F29)="s","s",IF(CELL("contents",G29)="s","s",IF(CELL("contents",'orig. data'!T54)="t","t","")))</f>
      </c>
      <c r="F29" t="str">
        <f>'orig. data'!U54</f>
        <v> </v>
      </c>
      <c r="G29" t="str">
        <f>'orig. data'!V54</f>
        <v> </v>
      </c>
      <c r="H29" s="19">
        <f>'orig. data'!C$18</f>
        <v>0.587911044</v>
      </c>
      <c r="I29" s="3">
        <f>'orig. data'!C54</f>
        <v>0.627906977</v>
      </c>
      <c r="J29" s="3">
        <f>'orig. data'!J54</f>
        <v>0.630630631</v>
      </c>
      <c r="K29" s="19">
        <f>'orig. data'!J$18</f>
        <v>0.581843871</v>
      </c>
      <c r="L29" s="5">
        <f>'orig. data'!B54</f>
        <v>86</v>
      </c>
      <c r="M29" s="11">
        <f>'orig. data'!F54</f>
        <v>0.451117717</v>
      </c>
      <c r="N29" s="9"/>
      <c r="O29" s="5">
        <f>'orig. data'!I54</f>
        <v>111</v>
      </c>
      <c r="P29" s="11">
        <f>'orig. data'!M54</f>
        <v>0.297385788</v>
      </c>
      <c r="Q29" s="9"/>
      <c r="R29" s="11">
        <f>'orig. data'!P54</f>
        <v>0.968685031</v>
      </c>
    </row>
    <row r="30" spans="1:18" ht="12.75">
      <c r="A30" s="33" t="str">
        <f ca="1" t="shared" si="0"/>
        <v>BDN North End</v>
      </c>
      <c r="B30" t="s">
        <v>173</v>
      </c>
      <c r="C30" t="str">
        <f>'orig. data'!R55</f>
        <v> </v>
      </c>
      <c r="D30" t="str">
        <f>'orig. data'!S55</f>
        <v> </v>
      </c>
      <c r="E30">
        <f ca="1">IF(CELL("contents",F30)="s","s",IF(CELL("contents",G30)="s","s",IF(CELL("contents",'orig. data'!T55)="t","t","")))</f>
      </c>
      <c r="F30" t="str">
        <f>'orig. data'!U55</f>
        <v> </v>
      </c>
      <c r="G30" t="str">
        <f>'orig. data'!V55</f>
        <v> </v>
      </c>
      <c r="H30" s="19">
        <f>'orig. data'!C$18</f>
        <v>0.587911044</v>
      </c>
      <c r="I30" s="3">
        <f>'orig. data'!C55</f>
        <v>0.6</v>
      </c>
      <c r="J30" s="3">
        <f>'orig. data'!J55</f>
        <v>0.702970297</v>
      </c>
      <c r="K30" s="19">
        <f>'orig. data'!J$18</f>
        <v>0.581843871</v>
      </c>
      <c r="L30" s="5">
        <f>'orig. data'!B55</f>
        <v>80</v>
      </c>
      <c r="M30" s="11">
        <f>'orig. data'!F55</f>
        <v>0.826123538</v>
      </c>
      <c r="N30" s="9"/>
      <c r="O30" s="5">
        <f>'orig. data'!I55</f>
        <v>101</v>
      </c>
      <c r="P30" s="11">
        <f>'orig. data'!M55</f>
        <v>0.013590922</v>
      </c>
      <c r="Q30" s="9"/>
      <c r="R30" s="11">
        <f>'orig. data'!P55</f>
        <v>0.147133378</v>
      </c>
    </row>
    <row r="31" spans="1:18" ht="12.75">
      <c r="A31" s="33" t="str">
        <f ca="1" t="shared" si="0"/>
        <v>BDN East</v>
      </c>
      <c r="B31" t="s">
        <v>153</v>
      </c>
      <c r="C31" t="str">
        <f>'orig. data'!R56</f>
        <v> </v>
      </c>
      <c r="D31" t="str">
        <f>'orig. data'!S56</f>
        <v> </v>
      </c>
      <c r="E31">
        <f ca="1">IF(CELL("contents",F31)="s","s",IF(CELL("contents",G31)="s","s",IF(CELL("contents",'orig. data'!T56)="t","t","")))</f>
      </c>
      <c r="F31" t="str">
        <f>'orig. data'!U56</f>
        <v> </v>
      </c>
      <c r="G31" t="str">
        <f>'orig. data'!V56</f>
        <v> </v>
      </c>
      <c r="H31" s="19">
        <f>'orig. data'!C$18</f>
        <v>0.587911044</v>
      </c>
      <c r="I31" s="3">
        <f>'orig. data'!C56</f>
        <v>0.589473684</v>
      </c>
      <c r="J31" s="3">
        <f>'orig. data'!J56</f>
        <v>0.572649573</v>
      </c>
      <c r="K31" s="19">
        <f>'orig. data'!J$18</f>
        <v>0.581843871</v>
      </c>
      <c r="L31" s="5">
        <f>'orig. data'!B56</f>
        <v>95</v>
      </c>
      <c r="M31" s="11">
        <f>'orig. data'!F56</f>
        <v>0.975314587</v>
      </c>
      <c r="N31" s="9"/>
      <c r="O31" s="5">
        <f>'orig. data'!I56</f>
        <v>117</v>
      </c>
      <c r="P31" s="11">
        <f>'orig. data'!M56</f>
        <v>0.840211824</v>
      </c>
      <c r="Q31" s="9"/>
      <c r="R31" s="11">
        <f>'orig. data'!P56</f>
        <v>0.805035701</v>
      </c>
    </row>
    <row r="32" spans="1:18" ht="12.75">
      <c r="A32" s="33" t="str">
        <f ca="1" t="shared" si="0"/>
        <v>BDN Central</v>
      </c>
      <c r="B32" t="s">
        <v>187</v>
      </c>
      <c r="C32" t="str">
        <f>'orig. data'!R57</f>
        <v> </v>
      </c>
      <c r="D32" t="str">
        <f>'orig. data'!S57</f>
        <v> </v>
      </c>
      <c r="E32">
        <f ca="1">IF(CELL("contents",F32)="s","s",IF(CELL("contents",G32)="s","s",IF(CELL("contents",'orig. data'!T57)="t","t","")))</f>
      </c>
      <c r="F32" t="str">
        <f>'orig. data'!U57</f>
        <v> </v>
      </c>
      <c r="G32" t="str">
        <f>'orig. data'!V57</f>
        <v> </v>
      </c>
      <c r="H32" s="19">
        <f>'orig. data'!C$18</f>
        <v>0.587911044</v>
      </c>
      <c r="I32" s="3">
        <f>'orig. data'!C57</f>
        <v>0.66025641</v>
      </c>
      <c r="J32" s="3">
        <f>'orig. data'!J57</f>
        <v>0.614130435</v>
      </c>
      <c r="K32" s="19">
        <f>'orig. data'!J$18</f>
        <v>0.581843871</v>
      </c>
      <c r="L32" s="5">
        <f>'orig. data'!B57</f>
        <v>156</v>
      </c>
      <c r="M32" s="11">
        <f>'orig. data'!F57</f>
        <v>0.066389519</v>
      </c>
      <c r="N32" s="9"/>
      <c r="O32" s="5">
        <f>'orig. data'!I57</f>
        <v>184</v>
      </c>
      <c r="P32" s="11">
        <f>'orig. data'!M57</f>
        <v>0.374600912</v>
      </c>
      <c r="Q32" s="9"/>
      <c r="R32" s="11">
        <f>'orig. data'!P57</f>
        <v>0.378600412</v>
      </c>
    </row>
    <row r="33" spans="1:18" ht="12.75">
      <c r="A33" s="33"/>
      <c r="H33" s="19"/>
      <c r="I33" s="3"/>
      <c r="J33" s="3"/>
      <c r="K33" s="19"/>
      <c r="L33" s="5"/>
      <c r="M33" s="11"/>
      <c r="N33" s="9"/>
      <c r="O33" s="5"/>
      <c r="P33" s="11"/>
      <c r="Q33" s="9"/>
      <c r="R33" s="11"/>
    </row>
    <row r="34" spans="1:18" ht="12.75">
      <c r="A34" s="33" t="str">
        <f ca="1" t="shared" si="0"/>
        <v>IL Southwest</v>
      </c>
      <c r="B34" t="s">
        <v>188</v>
      </c>
      <c r="C34" t="str">
        <f>'orig. data'!R58</f>
        <v> </v>
      </c>
      <c r="D34" t="str">
        <f>'orig. data'!S58</f>
        <v> </v>
      </c>
      <c r="E34">
        <f ca="1">IF(CELL("contents",F34)="s","s",IF(CELL("contents",G34)="s","s",IF(CELL("contents",'orig. data'!T58)="t","t","")))</f>
      </c>
      <c r="F34" t="str">
        <f>'orig. data'!U58</f>
        <v> </v>
      </c>
      <c r="G34" t="str">
        <f>'orig. data'!V58</f>
        <v> </v>
      </c>
      <c r="H34" s="19">
        <f>'orig. data'!C$18</f>
        <v>0.587911044</v>
      </c>
      <c r="I34" s="3">
        <f>'orig. data'!C58</f>
        <v>0.569672131</v>
      </c>
      <c r="J34" s="3">
        <f>'orig. data'!J58</f>
        <v>0.56445993</v>
      </c>
      <c r="K34" s="19">
        <f>'orig. data'!J$18</f>
        <v>0.581843871</v>
      </c>
      <c r="L34" s="5">
        <f>'orig. data'!B58</f>
        <v>244</v>
      </c>
      <c r="M34" s="11">
        <f>'orig. data'!F58</f>
        <v>0.562711512</v>
      </c>
      <c r="N34" s="9"/>
      <c r="O34" s="5">
        <f>'orig. data'!I58</f>
        <v>287</v>
      </c>
      <c r="P34" s="11">
        <f>'orig. data'!M58</f>
        <v>0.550468471</v>
      </c>
      <c r="Q34" s="9"/>
      <c r="R34" s="11">
        <f>'orig. data'!P58</f>
        <v>0.903851617</v>
      </c>
    </row>
    <row r="35" spans="1:18" ht="12.75">
      <c r="A35" s="33" t="str">
        <f ca="1" t="shared" si="0"/>
        <v>IL Northeast</v>
      </c>
      <c r="B35" t="s">
        <v>174</v>
      </c>
      <c r="C35" t="str">
        <f>'orig. data'!R59</f>
        <v> </v>
      </c>
      <c r="D35" t="str">
        <f>'orig. data'!S59</f>
        <v> </v>
      </c>
      <c r="E35">
        <f ca="1">IF(CELL("contents",F35)="s","s",IF(CELL("contents",G35)="s","s",IF(CELL("contents",'orig. data'!T59)="t","t","")))</f>
      </c>
      <c r="F35" t="str">
        <f>'orig. data'!U59</f>
        <v> </v>
      </c>
      <c r="G35" t="str">
        <f>'orig. data'!V59</f>
        <v> </v>
      </c>
      <c r="H35" s="19">
        <f>'orig. data'!C$18</f>
        <v>0.587911044</v>
      </c>
      <c r="I35" s="3">
        <f>'orig. data'!C59</f>
        <v>0.530701754</v>
      </c>
      <c r="J35" s="3">
        <f>'orig. data'!J59</f>
        <v>0.509677419</v>
      </c>
      <c r="K35" s="19">
        <f>'orig. data'!J$18</f>
        <v>0.581843871</v>
      </c>
      <c r="L35" s="5">
        <f>'orig. data'!B59</f>
        <v>228</v>
      </c>
      <c r="M35" s="11">
        <f>'orig. data'!F59</f>
        <v>0.079255467</v>
      </c>
      <c r="N35" s="9"/>
      <c r="O35" s="5">
        <f>'orig. data'!I59</f>
        <v>155</v>
      </c>
      <c r="P35" s="11">
        <f>'orig. data'!M59</f>
        <v>0.068531165</v>
      </c>
      <c r="Q35" s="9"/>
      <c r="R35" s="11">
        <f>'orig. data'!P59</f>
        <v>0.68598484</v>
      </c>
    </row>
    <row r="36" spans="1:18" ht="12.75">
      <c r="A36" s="33" t="str">
        <f ca="1" t="shared" si="0"/>
        <v>IL Southeast</v>
      </c>
      <c r="B36" t="s">
        <v>175</v>
      </c>
      <c r="C36" t="str">
        <f>'orig. data'!R60</f>
        <v> </v>
      </c>
      <c r="D36" t="str">
        <f>'orig. data'!S60</f>
        <v> </v>
      </c>
      <c r="E36">
        <f ca="1">IF(CELL("contents",F36)="s","s",IF(CELL("contents",G36)="s","s",IF(CELL("contents",'orig. data'!T60)="t","t","")))</f>
      </c>
      <c r="F36" t="str">
        <f>'orig. data'!U60</f>
        <v> </v>
      </c>
      <c r="G36" t="str">
        <f>'orig. data'!V60</f>
        <v> </v>
      </c>
      <c r="H36" s="19">
        <f>'orig. data'!C$18</f>
        <v>0.587911044</v>
      </c>
      <c r="I36" s="3">
        <f>'orig. data'!C60</f>
        <v>0.538461539</v>
      </c>
      <c r="J36" s="3">
        <f>'orig. data'!J60</f>
        <v>0.559105431</v>
      </c>
      <c r="K36" s="19">
        <f>'orig. data'!J$18</f>
        <v>0.581843871</v>
      </c>
      <c r="L36" s="5">
        <f>'orig. data'!B60</f>
        <v>403</v>
      </c>
      <c r="M36" s="11">
        <f>'orig. data'!F60</f>
        <v>0.043716223</v>
      </c>
      <c r="N36" s="9"/>
      <c r="O36" s="5">
        <f>'orig. data'!I60</f>
        <v>313</v>
      </c>
      <c r="P36" s="11">
        <f>'orig. data'!M60</f>
        <v>0.414747049</v>
      </c>
      <c r="Q36" s="9"/>
      <c r="R36" s="11">
        <f>'orig. data'!P60</f>
        <v>0.581976531</v>
      </c>
    </row>
    <row r="37" spans="1:18" ht="12.75">
      <c r="A37" s="33" t="str">
        <f ca="1" t="shared" si="0"/>
        <v>IL Northwest</v>
      </c>
      <c r="B37" t="s">
        <v>176</v>
      </c>
      <c r="C37" t="str">
        <f>'orig. data'!R61</f>
        <v> </v>
      </c>
      <c r="D37" t="str">
        <f>'orig. data'!S61</f>
        <v> </v>
      </c>
      <c r="E37">
        <f ca="1">IF(CELL("contents",F37)="s","s",IF(CELL("contents",G37)="s","s",IF(CELL("contents",'orig. data'!T61)="t","t","")))</f>
      </c>
      <c r="F37" t="str">
        <f>'orig. data'!U61</f>
        <v> </v>
      </c>
      <c r="G37" t="str">
        <f>'orig. data'!V61</f>
        <v> </v>
      </c>
      <c r="H37" s="19">
        <f>'orig. data'!C$18</f>
        <v>0.587911044</v>
      </c>
      <c r="I37" s="3">
        <f>'orig. data'!C61</f>
        <v>0.512396694</v>
      </c>
      <c r="J37" s="3">
        <f>'orig. data'!J61</f>
        <v>0.536842105</v>
      </c>
      <c r="K37" s="19">
        <f>'orig. data'!J$18</f>
        <v>0.581843871</v>
      </c>
      <c r="L37" s="5">
        <f>'orig. data'!B61</f>
        <v>121</v>
      </c>
      <c r="M37" s="11">
        <f>'orig. data'!F61</f>
        <v>0.091487027</v>
      </c>
      <c r="N37" s="9"/>
      <c r="O37" s="5">
        <f>'orig. data'!I61</f>
        <v>95</v>
      </c>
      <c r="P37" s="11">
        <f>'orig. data'!M61</f>
        <v>0.373874213</v>
      </c>
      <c r="Q37" s="9"/>
      <c r="R37" s="11">
        <f>'orig. data'!P61</f>
        <v>0.721059399</v>
      </c>
    </row>
    <row r="38" spans="1:18" ht="12.75">
      <c r="A38" s="33"/>
      <c r="H38" s="19"/>
      <c r="I38" s="3"/>
      <c r="J38" s="3"/>
      <c r="K38" s="19"/>
      <c r="L38" s="5"/>
      <c r="M38" s="11"/>
      <c r="N38" s="9"/>
      <c r="O38" s="5"/>
      <c r="P38" s="11"/>
      <c r="Q38" s="9"/>
      <c r="R38" s="11"/>
    </row>
    <row r="39" spans="1:18" ht="12.75">
      <c r="A39" s="33" t="str">
        <f ca="1" t="shared" si="0"/>
        <v>NE Iron Rose (t)</v>
      </c>
      <c r="B39" t="s">
        <v>155</v>
      </c>
      <c r="C39" t="str">
        <f>'orig. data'!R62</f>
        <v> </v>
      </c>
      <c r="D39" t="str">
        <f>'orig. data'!S62</f>
        <v> </v>
      </c>
      <c r="E39" t="str">
        <f ca="1">IF(CELL("contents",F39)="s","s",IF(CELL("contents",G39)="s","s",IF(CELL("contents",'orig. data'!T62)="t","t","")))</f>
        <v>t</v>
      </c>
      <c r="F39" t="str">
        <f>'orig. data'!U62</f>
        <v> </v>
      </c>
      <c r="G39" t="str">
        <f>'orig. data'!V62</f>
        <v> </v>
      </c>
      <c r="H39" s="19">
        <f>'orig. data'!C$18</f>
        <v>0.587911044</v>
      </c>
      <c r="I39" s="3">
        <f>'orig. data'!C62</f>
        <v>0.434782609</v>
      </c>
      <c r="J39" s="3">
        <f>'orig. data'!J62</f>
        <v>0.642857143</v>
      </c>
      <c r="K39" s="19">
        <f>'orig. data'!J$18</f>
        <v>0.581843871</v>
      </c>
      <c r="L39" s="5">
        <f>'orig. data'!B62</f>
        <v>46</v>
      </c>
      <c r="M39" s="11">
        <f>'orig. data'!F62</f>
        <v>0.034857935</v>
      </c>
      <c r="N39" s="9"/>
      <c r="O39" s="5">
        <f>'orig. data'!I62</f>
        <v>56</v>
      </c>
      <c r="P39" s="11">
        <f>'orig. data'!M62</f>
        <v>0.354628948</v>
      </c>
      <c r="Q39" s="9"/>
      <c r="R39" s="11">
        <f>'orig. data'!P62</f>
        <v>0.035601502</v>
      </c>
    </row>
    <row r="40" spans="1:18" ht="12.75">
      <c r="A40" s="33" t="str">
        <f ca="1" t="shared" si="0"/>
        <v>NE Springfield</v>
      </c>
      <c r="B40" t="s">
        <v>199</v>
      </c>
      <c r="C40" t="str">
        <f>'orig. data'!R63</f>
        <v> </v>
      </c>
      <c r="D40" t="str">
        <f>'orig. data'!S63</f>
        <v> </v>
      </c>
      <c r="E40">
        <f ca="1">IF(CELL("contents",F40)="s","s",IF(CELL("contents",G40)="s","s",IF(CELL("contents",'orig. data'!T63)="t","t","")))</f>
      </c>
      <c r="F40" t="str">
        <f>'orig. data'!U63</f>
        <v> </v>
      </c>
      <c r="G40" t="str">
        <f>'orig. data'!V63</f>
        <v> </v>
      </c>
      <c r="H40" s="19">
        <f>'orig. data'!C$18</f>
        <v>0.587911044</v>
      </c>
      <c r="I40" s="3">
        <f>'orig. data'!C63</f>
        <v>0.621621622</v>
      </c>
      <c r="J40" s="3">
        <f>'orig. data'!J63</f>
        <v>0.5859375</v>
      </c>
      <c r="K40" s="19">
        <f>'orig. data'!J$18</f>
        <v>0.581843871</v>
      </c>
      <c r="L40" s="5">
        <f>'orig. data'!B63</f>
        <v>148</v>
      </c>
      <c r="M40" s="11">
        <f>'orig. data'!F63</f>
        <v>0.40473573</v>
      </c>
      <c r="N40" s="9"/>
      <c r="O40" s="5">
        <f>'orig. data'!I63</f>
        <v>128</v>
      </c>
      <c r="P40" s="11">
        <f>'orig. data'!M63</f>
        <v>0.925192825</v>
      </c>
      <c r="Q40" s="9"/>
      <c r="R40" s="11">
        <f>'orig. data'!P63</f>
        <v>0.545328433</v>
      </c>
    </row>
    <row r="41" spans="1:18" ht="12.75">
      <c r="A41" s="33" t="str">
        <f ca="1" t="shared" si="0"/>
        <v>NE Winnipeg River</v>
      </c>
      <c r="B41" t="s">
        <v>156</v>
      </c>
      <c r="C41" t="str">
        <f>'orig. data'!R64</f>
        <v> </v>
      </c>
      <c r="D41" t="str">
        <f>'orig. data'!S64</f>
        <v> </v>
      </c>
      <c r="E41">
        <f ca="1">IF(CELL("contents",F41)="s","s",IF(CELL("contents",G41)="s","s",IF(CELL("contents",'orig. data'!T64)="t","t","")))</f>
      </c>
      <c r="F41" t="str">
        <f>'orig. data'!U64</f>
        <v> </v>
      </c>
      <c r="G41" t="str">
        <f>'orig. data'!V64</f>
        <v> </v>
      </c>
      <c r="H41" s="19">
        <f>'orig. data'!C$18</f>
        <v>0.587911044</v>
      </c>
      <c r="I41" s="3">
        <f>'orig. data'!C64</f>
        <v>0.492957747</v>
      </c>
      <c r="J41" s="3">
        <f>'orig. data'!J64</f>
        <v>0.536231884</v>
      </c>
      <c r="K41" s="19">
        <f>'orig. data'!J$18</f>
        <v>0.581843871</v>
      </c>
      <c r="L41" s="5">
        <f>'orig. data'!B64</f>
        <v>71</v>
      </c>
      <c r="M41" s="11">
        <f>'orig. data'!F64</f>
        <v>0.104055305</v>
      </c>
      <c r="N41" s="9"/>
      <c r="O41" s="5">
        <f>'orig. data'!I64</f>
        <v>69</v>
      </c>
      <c r="P41" s="11">
        <f>'orig. data'!M64</f>
        <v>0.442413792</v>
      </c>
      <c r="Q41" s="9"/>
      <c r="R41" s="11">
        <f>'orig. data'!P64</f>
        <v>0.608522696</v>
      </c>
    </row>
    <row r="42" spans="1:18" ht="12.75">
      <c r="A42" s="33" t="str">
        <f ca="1" t="shared" si="0"/>
        <v>NE Brokenhead</v>
      </c>
      <c r="B42" t="s">
        <v>157</v>
      </c>
      <c r="C42" t="str">
        <f>'orig. data'!R65</f>
        <v> </v>
      </c>
      <c r="D42" t="str">
        <f>'orig. data'!S65</f>
        <v> </v>
      </c>
      <c r="E42">
        <f ca="1">IF(CELL("contents",F42)="s","s",IF(CELL("contents",G42)="s","s",IF(CELL("contents",'orig. data'!T65)="t","t","")))</f>
      </c>
      <c r="F42" t="str">
        <f>'orig. data'!U65</f>
        <v> </v>
      </c>
      <c r="G42" t="str">
        <f>'orig. data'!V65</f>
        <v> </v>
      </c>
      <c r="H42" s="19">
        <f>'orig. data'!C$18</f>
        <v>0.587911044</v>
      </c>
      <c r="I42" s="3">
        <f>'orig. data'!C65</f>
        <v>0.627118644</v>
      </c>
      <c r="J42" s="3">
        <f>'orig. data'!J65</f>
        <v>0.675213675</v>
      </c>
      <c r="K42" s="19">
        <f>'orig. data'!J$18</f>
        <v>0.581843871</v>
      </c>
      <c r="L42" s="5">
        <f>'orig. data'!B65</f>
        <v>118</v>
      </c>
      <c r="M42" s="11">
        <f>'orig. data'!F65</f>
        <v>0.386881511</v>
      </c>
      <c r="N42" s="9"/>
      <c r="O42" s="5">
        <f>'orig. data'!I65</f>
        <v>117</v>
      </c>
      <c r="P42" s="11">
        <f>'orig. data'!M65</f>
        <v>0.040607629</v>
      </c>
      <c r="Q42" s="9"/>
      <c r="R42" s="11">
        <f>'orig. data'!P65</f>
        <v>0.439273819</v>
      </c>
    </row>
    <row r="43" spans="1:18" ht="12.75">
      <c r="A43" s="33" t="str">
        <f ca="1" t="shared" si="0"/>
        <v>NE Blue Water</v>
      </c>
      <c r="B43" t="s">
        <v>200</v>
      </c>
      <c r="C43" t="str">
        <f>'orig. data'!R66</f>
        <v> </v>
      </c>
      <c r="D43" t="str">
        <f>'orig. data'!S66</f>
        <v> </v>
      </c>
      <c r="E43">
        <f ca="1">IF(CELL("contents",F43)="s","s",IF(CELL("contents",G43)="s","s",IF(CELL("contents",'orig. data'!T66)="t","t","")))</f>
      </c>
      <c r="F43" t="str">
        <f>'orig. data'!U66</f>
        <v> </v>
      </c>
      <c r="G43" t="str">
        <f>'orig. data'!V66</f>
        <v> </v>
      </c>
      <c r="H43" s="19">
        <f>'orig. data'!C$18</f>
        <v>0.587911044</v>
      </c>
      <c r="I43" s="3">
        <f>'orig. data'!C66</f>
        <v>0.618705036</v>
      </c>
      <c r="J43" s="3">
        <f>'orig. data'!J66</f>
        <v>0.68907563</v>
      </c>
      <c r="K43" s="19">
        <f>'orig. data'!J$18</f>
        <v>0.581843871</v>
      </c>
      <c r="L43" s="5">
        <f>'orig. data'!B66</f>
        <v>139</v>
      </c>
      <c r="M43" s="11">
        <f>'orig. data'!F66</f>
        <v>0.460756323</v>
      </c>
      <c r="N43" s="9"/>
      <c r="O43" s="5">
        <f>'orig. data'!I66</f>
        <v>119</v>
      </c>
      <c r="P43" s="11">
        <f>'orig. data'!M66</f>
        <v>0.017715702</v>
      </c>
      <c r="Q43" s="9"/>
      <c r="R43" s="11">
        <f>'orig. data'!P66</f>
        <v>0.237110045</v>
      </c>
    </row>
    <row r="44" spans="1:18" ht="12.75">
      <c r="A44" s="33" t="str">
        <f ca="1" t="shared" si="0"/>
        <v>NE Northern Remote (s)</v>
      </c>
      <c r="B44" t="s">
        <v>201</v>
      </c>
      <c r="C44" t="str">
        <f>'orig. data'!R67</f>
        <v> </v>
      </c>
      <c r="D44" t="str">
        <f>'orig. data'!S67</f>
        <v> </v>
      </c>
      <c r="E44" t="str">
        <f ca="1">IF(CELL("contents",F44)="s","s",IF(CELL("contents",G44)="s","s",IF(CELL("contents",'orig. data'!T67)="t","t","")))</f>
        <v>s</v>
      </c>
      <c r="F44" t="str">
        <f>'orig. data'!U67</f>
        <v>s</v>
      </c>
      <c r="G44" t="str">
        <f>'orig. data'!V67</f>
        <v> </v>
      </c>
      <c r="H44" s="19">
        <f>'orig. data'!C$18</f>
        <v>0.587911044</v>
      </c>
      <c r="I44" s="3" t="str">
        <f>'orig. data'!C67</f>
        <v> </v>
      </c>
      <c r="J44" s="3">
        <f>'orig. data'!J67</f>
        <v>0.4</v>
      </c>
      <c r="K44" s="19">
        <f>'orig. data'!J$18</f>
        <v>0.581843871</v>
      </c>
      <c r="L44" s="5" t="str">
        <f>'orig. data'!B67</f>
        <v> </v>
      </c>
      <c r="M44" s="11" t="str">
        <f>'orig. data'!F67</f>
        <v> </v>
      </c>
      <c r="N44" s="9"/>
      <c r="O44" s="5">
        <f>'orig. data'!I67</f>
        <v>20</v>
      </c>
      <c r="P44" s="11">
        <f>'orig. data'!M67</f>
        <v>0.09920945</v>
      </c>
      <c r="Q44" s="9"/>
      <c r="R44" s="11" t="str">
        <f>'orig. data'!P67</f>
        <v> </v>
      </c>
    </row>
    <row r="45" spans="1:18" ht="12.75">
      <c r="A45" s="33"/>
      <c r="H45" s="19"/>
      <c r="I45" s="3"/>
      <c r="J45" s="3"/>
      <c r="K45" s="19"/>
      <c r="L45" s="5"/>
      <c r="M45" s="11"/>
      <c r="N45" s="9"/>
      <c r="O45" s="5"/>
      <c r="P45" s="11"/>
      <c r="Q45" s="9"/>
      <c r="R45" s="11"/>
    </row>
    <row r="46" spans="1:18" ht="12.75">
      <c r="A46" s="33" t="str">
        <f ca="1" t="shared" si="0"/>
        <v>PL West</v>
      </c>
      <c r="B46" t="s">
        <v>177</v>
      </c>
      <c r="C46" t="str">
        <f>'orig. data'!R68</f>
        <v> </v>
      </c>
      <c r="D46" t="str">
        <f>'orig. data'!S68</f>
        <v> </v>
      </c>
      <c r="E46">
        <f ca="1">IF(CELL("contents",F46)="s","s",IF(CELL("contents",G46)="s","s",IF(CELL("contents",'orig. data'!T68)="t","t","")))</f>
      </c>
      <c r="F46" t="str">
        <f>'orig. data'!U68</f>
        <v> </v>
      </c>
      <c r="G46" t="str">
        <f>'orig. data'!V68</f>
        <v> </v>
      </c>
      <c r="H46" s="19">
        <f>'orig. data'!C$18</f>
        <v>0.587911044</v>
      </c>
      <c r="I46" s="3">
        <f>'orig. data'!C68</f>
        <v>0.591549296</v>
      </c>
      <c r="J46" s="3">
        <f>'orig. data'!J68</f>
        <v>0.602409639</v>
      </c>
      <c r="K46" s="19">
        <f>'orig. data'!J$18</f>
        <v>0.581843871</v>
      </c>
      <c r="L46" s="5">
        <f>'orig. data'!B68</f>
        <v>71</v>
      </c>
      <c r="M46" s="11">
        <f>'orig. data'!F68</f>
        <v>0.950337334</v>
      </c>
      <c r="N46" s="9"/>
      <c r="O46" s="5">
        <f>'orig. data'!I68</f>
        <v>83</v>
      </c>
      <c r="P46" s="11">
        <f>'orig. data'!M68</f>
        <v>0.704057177</v>
      </c>
      <c r="Q46" s="9"/>
      <c r="R46" s="11">
        <f>'orig. data'!P68</f>
        <v>0.891040323</v>
      </c>
    </row>
    <row r="47" spans="1:18" ht="12.75">
      <c r="A47" s="33" t="str">
        <f ca="1" t="shared" si="0"/>
        <v>PL East</v>
      </c>
      <c r="B47" t="s">
        <v>178</v>
      </c>
      <c r="C47" t="str">
        <f>'orig. data'!R69</f>
        <v> </v>
      </c>
      <c r="D47" t="str">
        <f>'orig. data'!S69</f>
        <v> </v>
      </c>
      <c r="E47">
        <f ca="1">IF(CELL("contents",F47)="s","s",IF(CELL("contents",G47)="s","s",IF(CELL("contents",'orig. data'!T69)="t","t","")))</f>
      </c>
      <c r="F47" t="str">
        <f>'orig. data'!U69</f>
        <v> </v>
      </c>
      <c r="G47" t="str">
        <f>'orig. data'!V69</f>
        <v> </v>
      </c>
      <c r="H47" s="19">
        <f>'orig. data'!C$18</f>
        <v>0.587911044</v>
      </c>
      <c r="I47" s="3">
        <f>'orig. data'!C69</f>
        <v>0.621359223</v>
      </c>
      <c r="J47" s="3">
        <f>'orig. data'!J69</f>
        <v>0.482142857</v>
      </c>
      <c r="K47" s="19">
        <f>'orig. data'!J$18</f>
        <v>0.581843871</v>
      </c>
      <c r="L47" s="5">
        <f>'orig. data'!B69</f>
        <v>103</v>
      </c>
      <c r="M47" s="11">
        <f>'orig. data'!F69</f>
        <v>0.490403265</v>
      </c>
      <c r="N47" s="9"/>
      <c r="O47" s="5">
        <f>'orig. data'!I69</f>
        <v>56</v>
      </c>
      <c r="P47" s="11">
        <f>'orig. data'!M69</f>
        <v>0.130383925</v>
      </c>
      <c r="Q47" s="9"/>
      <c r="R47" s="11">
        <f>'orig. data'!P69</f>
        <v>0.090107537</v>
      </c>
    </row>
    <row r="48" spans="1:18" ht="12.75">
      <c r="A48" s="33" t="str">
        <f ca="1" t="shared" si="0"/>
        <v>PL Central</v>
      </c>
      <c r="B48" t="s">
        <v>154</v>
      </c>
      <c r="C48" t="str">
        <f>'orig. data'!R70</f>
        <v> </v>
      </c>
      <c r="D48" t="str">
        <f>'orig. data'!S70</f>
        <v> </v>
      </c>
      <c r="E48">
        <f ca="1">IF(CELL("contents",F48)="s","s",IF(CELL("contents",G48)="s","s",IF(CELL("contents",'orig. data'!T70)="t","t","")))</f>
      </c>
      <c r="F48" t="str">
        <f>'orig. data'!U70</f>
        <v> </v>
      </c>
      <c r="G48" t="str">
        <f>'orig. data'!V70</f>
        <v> </v>
      </c>
      <c r="H48" s="19">
        <f>'orig. data'!C$18</f>
        <v>0.587911044</v>
      </c>
      <c r="I48" s="3">
        <f>'orig. data'!C70</f>
        <v>0.578181818</v>
      </c>
      <c r="J48" s="3">
        <f>'orig. data'!J70</f>
        <v>0.561904762</v>
      </c>
      <c r="K48" s="19">
        <f>'orig. data'!J$18</f>
        <v>0.581843871</v>
      </c>
      <c r="L48" s="5">
        <f>'orig. data'!B70</f>
        <v>275</v>
      </c>
      <c r="M48" s="11">
        <f>'orig. data'!F70</f>
        <v>0.743071812</v>
      </c>
      <c r="N48" s="9"/>
      <c r="O48" s="5">
        <f>'orig. data'!I70</f>
        <v>210</v>
      </c>
      <c r="P48" s="11">
        <f>'orig. data'!M70</f>
        <v>0.55801575</v>
      </c>
      <c r="Q48" s="9"/>
      <c r="R48" s="11">
        <f>'orig. data'!P70</f>
        <v>0.719683675</v>
      </c>
    </row>
    <row r="49" spans="1:18" ht="12.75">
      <c r="A49" s="33" t="str">
        <f ca="1" t="shared" si="0"/>
        <v>PL North</v>
      </c>
      <c r="B49" t="s">
        <v>208</v>
      </c>
      <c r="C49" t="str">
        <f>'orig. data'!R71</f>
        <v> </v>
      </c>
      <c r="D49" t="str">
        <f>'orig. data'!S71</f>
        <v> </v>
      </c>
      <c r="E49">
        <f ca="1">IF(CELL("contents",F49)="s","s",IF(CELL("contents",G49)="s","s",IF(CELL("contents",'orig. data'!T71)="t","t","")))</f>
      </c>
      <c r="F49" t="str">
        <f>'orig. data'!U71</f>
        <v> </v>
      </c>
      <c r="G49" t="str">
        <f>'orig. data'!V71</f>
        <v> </v>
      </c>
      <c r="H49" s="19">
        <f>'orig. data'!C$18</f>
        <v>0.587911044</v>
      </c>
      <c r="I49" s="3">
        <f>'orig. data'!C71</f>
        <v>0.555555556</v>
      </c>
      <c r="J49" s="3">
        <f>'orig. data'!J71</f>
        <v>0.606557377</v>
      </c>
      <c r="K49" s="19">
        <f>'orig. data'!J$18</f>
        <v>0.581843871</v>
      </c>
      <c r="L49" s="5">
        <f>'orig. data'!B71</f>
        <v>171</v>
      </c>
      <c r="M49" s="11">
        <f>'orig. data'!F71</f>
        <v>0.390011425</v>
      </c>
      <c r="N49" s="9"/>
      <c r="O49" s="5">
        <f>'orig. data'!I71</f>
        <v>122</v>
      </c>
      <c r="P49" s="11">
        <f>'orig. data'!M71</f>
        <v>0.579987227</v>
      </c>
      <c r="Q49" s="9"/>
      <c r="R49" s="11">
        <f>'orig. data'!P71</f>
        <v>0.383726648</v>
      </c>
    </row>
    <row r="50" spans="1:18" ht="12.75">
      <c r="A50" s="33"/>
      <c r="H50" s="19"/>
      <c r="I50" s="3"/>
      <c r="J50" s="3"/>
      <c r="K50" s="19"/>
      <c r="L50" s="5"/>
      <c r="M50" s="11"/>
      <c r="N50" s="9"/>
      <c r="O50" s="5"/>
      <c r="P50" s="11"/>
      <c r="Q50" s="9"/>
      <c r="R50" s="11"/>
    </row>
    <row r="51" spans="1:18" ht="12.75">
      <c r="A51" s="33" t="str">
        <f ca="1" t="shared" si="0"/>
        <v>NM F Flon/Snow L/Cran</v>
      </c>
      <c r="B51" t="s">
        <v>179</v>
      </c>
      <c r="C51" t="str">
        <f>'orig. data'!R72</f>
        <v> </v>
      </c>
      <c r="D51" t="str">
        <f>'orig. data'!S72</f>
        <v> </v>
      </c>
      <c r="E51">
        <f ca="1">IF(CELL("contents",F51)="s","s",IF(CELL("contents",G51)="s","s",IF(CELL("contents",'orig. data'!T72)="t","t","")))</f>
      </c>
      <c r="F51" t="str">
        <f>'orig. data'!U72</f>
        <v> </v>
      </c>
      <c r="G51" t="str">
        <f>'orig. data'!V72</f>
        <v> </v>
      </c>
      <c r="H51" s="19">
        <f>'orig. data'!C$18</f>
        <v>0.587911044</v>
      </c>
      <c r="I51" s="3">
        <f>'orig. data'!C72</f>
        <v>0.621428571</v>
      </c>
      <c r="J51" s="3">
        <f>'orig. data'!J72</f>
        <v>0.626168224</v>
      </c>
      <c r="K51" s="19">
        <f>'orig. data'!J$18</f>
        <v>0.581843871</v>
      </c>
      <c r="L51" s="5">
        <f>'orig. data'!B72</f>
        <v>140</v>
      </c>
      <c r="M51" s="11">
        <f>'orig. data'!F72</f>
        <v>0.42040372</v>
      </c>
      <c r="N51" s="9"/>
      <c r="O51" s="5">
        <f>'orig. data'!I72</f>
        <v>107</v>
      </c>
      <c r="P51" s="11">
        <f>'orig. data'!M72</f>
        <v>0.352616241</v>
      </c>
      <c r="Q51" s="9"/>
      <c r="R51" s="11">
        <f>'orig. data'!P72</f>
        <v>0.939274762</v>
      </c>
    </row>
    <row r="52" spans="1:18" ht="12.75">
      <c r="A52" s="33" t="str">
        <f ca="1" t="shared" si="0"/>
        <v>NM The Pas/OCN/Kelsey</v>
      </c>
      <c r="B52" t="s">
        <v>207</v>
      </c>
      <c r="C52" t="str">
        <f>'orig. data'!R73</f>
        <v> </v>
      </c>
      <c r="D52" t="str">
        <f>'orig. data'!S73</f>
        <v> </v>
      </c>
      <c r="E52">
        <f ca="1">IF(CELL("contents",F52)="s","s",IF(CELL("contents",G52)="s","s",IF(CELL("contents",'orig. data'!T73)="t","t","")))</f>
      </c>
      <c r="F52" t="str">
        <f>'orig. data'!U73</f>
        <v> </v>
      </c>
      <c r="G52" t="str">
        <f>'orig. data'!V73</f>
        <v> </v>
      </c>
      <c r="H52" s="19">
        <f>'orig. data'!C$18</f>
        <v>0.587911044</v>
      </c>
      <c r="I52" s="3">
        <f>'orig. data'!C73</f>
        <v>0.473214286</v>
      </c>
      <c r="J52" s="3">
        <f>'orig. data'!J73</f>
        <v>0.551724138</v>
      </c>
      <c r="K52" s="19">
        <f>'orig. data'!J$18</f>
        <v>0.581843871</v>
      </c>
      <c r="L52" s="5">
        <f>'orig. data'!B73</f>
        <v>112</v>
      </c>
      <c r="M52" s="11">
        <f>'orig. data'!F73</f>
        <v>0.013659715</v>
      </c>
      <c r="N52" s="9"/>
      <c r="O52" s="5">
        <f>'orig. data'!I73</f>
        <v>116</v>
      </c>
      <c r="P52" s="11">
        <f>'orig. data'!M73</f>
        <v>0.510750571</v>
      </c>
      <c r="Q52" s="9"/>
      <c r="R52" s="11">
        <f>'orig. data'!P73</f>
        <v>0.235740418</v>
      </c>
    </row>
    <row r="53" spans="1:18" ht="12.75">
      <c r="A53" s="33" t="str">
        <f ca="1" t="shared" si="0"/>
        <v>NM Nor-Man Other</v>
      </c>
      <c r="B53" t="s">
        <v>206</v>
      </c>
      <c r="C53" t="str">
        <f>'orig. data'!R74</f>
        <v> </v>
      </c>
      <c r="D53" t="str">
        <f>'orig. data'!S74</f>
        <v> </v>
      </c>
      <c r="E53">
        <f ca="1">IF(CELL("contents",F53)="s","s",IF(CELL("contents",G53)="s","s",IF(CELL("contents",'orig. data'!T74)="t","t","")))</f>
      </c>
      <c r="F53" t="str">
        <f>'orig. data'!U74</f>
        <v> </v>
      </c>
      <c r="G53" t="str">
        <f>'orig. data'!V74</f>
        <v> </v>
      </c>
      <c r="H53" s="19">
        <f>'orig. data'!C$18</f>
        <v>0.587911044</v>
      </c>
      <c r="I53" s="3">
        <f>'orig. data'!C74</f>
        <v>0.43902439</v>
      </c>
      <c r="J53" s="3">
        <f>'orig. data'!J74</f>
        <v>0.379310345</v>
      </c>
      <c r="K53" s="19">
        <f>'orig. data'!J$18</f>
        <v>0.581843871</v>
      </c>
      <c r="L53" s="5">
        <f>'orig. data'!B74</f>
        <v>41</v>
      </c>
      <c r="M53" s="11">
        <f>'orig. data'!F74</f>
        <v>0.052763458</v>
      </c>
      <c r="N53" s="9"/>
      <c r="O53" s="5">
        <f>'orig. data'!I74</f>
        <v>29</v>
      </c>
      <c r="P53" s="11">
        <f>'orig. data'!M74</f>
        <v>0.0270236</v>
      </c>
      <c r="Q53" s="9"/>
      <c r="R53" s="11">
        <f>'orig. data'!P74</f>
        <v>0.617354259</v>
      </c>
    </row>
    <row r="54" spans="1:18" ht="12.75">
      <c r="A54" s="33"/>
      <c r="H54" s="19"/>
      <c r="I54" s="3"/>
      <c r="J54" s="3"/>
      <c r="K54" s="19"/>
      <c r="L54" s="5"/>
      <c r="M54" s="11"/>
      <c r="N54" s="9"/>
      <c r="O54" s="5"/>
      <c r="P54" s="11"/>
      <c r="Q54" s="9"/>
      <c r="R54" s="11"/>
    </row>
    <row r="55" spans="1:18" ht="12.75">
      <c r="A55" s="33" t="str">
        <f ca="1" t="shared" si="0"/>
        <v>BW Thompson (1)</v>
      </c>
      <c r="B55" t="s">
        <v>180</v>
      </c>
      <c r="C55">
        <f>'orig. data'!R75</f>
        <v>1</v>
      </c>
      <c r="D55" t="str">
        <f>'orig. data'!S75</f>
        <v> </v>
      </c>
      <c r="E55">
        <f ca="1">IF(CELL("contents",F55)="s","s",IF(CELL("contents",G55)="s","s",IF(CELL("contents",'orig. data'!T75)="t","t","")))</f>
      </c>
      <c r="F55" t="str">
        <f>'orig. data'!U75</f>
        <v> </v>
      </c>
      <c r="G55" t="str">
        <f>'orig. data'!V75</f>
        <v> </v>
      </c>
      <c r="H55" s="19">
        <f>'orig. data'!C$18</f>
        <v>0.587911044</v>
      </c>
      <c r="I55" s="3">
        <f>'orig. data'!C75</f>
        <v>0.451428571</v>
      </c>
      <c r="J55" s="3">
        <f>'orig. data'!J75</f>
        <v>0.481818182</v>
      </c>
      <c r="K55" s="19">
        <f>'orig. data'!J$18</f>
        <v>0.581843871</v>
      </c>
      <c r="L55" s="5">
        <f>'orig. data'!B75</f>
        <v>175</v>
      </c>
      <c r="M55" s="11">
        <f>'orig. data'!F75</f>
        <v>0.000244332</v>
      </c>
      <c r="N55" s="9"/>
      <c r="O55" s="5">
        <f>'orig. data'!I75</f>
        <v>110</v>
      </c>
      <c r="P55" s="11">
        <f>'orig. data'!M75</f>
        <v>0.03343313</v>
      </c>
      <c r="Q55" s="9"/>
      <c r="R55" s="11">
        <f>'orig. data'!P75</f>
        <v>0.616458373</v>
      </c>
    </row>
    <row r="56" spans="1:18" ht="12.75">
      <c r="A56" s="33" t="str">
        <f ca="1" t="shared" si="0"/>
        <v>BW Gillam/Fox Lake</v>
      </c>
      <c r="B56" t="s">
        <v>158</v>
      </c>
      <c r="C56" t="str">
        <f>'orig. data'!R76</f>
        <v> </v>
      </c>
      <c r="D56" t="str">
        <f>'orig. data'!S76</f>
        <v> </v>
      </c>
      <c r="E56">
        <f ca="1">IF(CELL("contents",F56)="s","s",IF(CELL("contents",G56)="s","s",IF(CELL("contents",'orig. data'!T76)="t","t","")))</f>
      </c>
      <c r="F56" t="str">
        <f>'orig. data'!U76</f>
        <v> </v>
      </c>
      <c r="G56" t="str">
        <f>'orig. data'!V76</f>
        <v> </v>
      </c>
      <c r="H56" s="19">
        <f>'orig. data'!C$18</f>
        <v>0.587911044</v>
      </c>
      <c r="I56" s="3">
        <f>'orig. data'!C76</f>
        <v>0.533333333</v>
      </c>
      <c r="J56" s="3">
        <f>'orig. data'!J76</f>
        <v>0.540540541</v>
      </c>
      <c r="K56" s="19">
        <f>'orig. data'!J$18</f>
        <v>0.581843871</v>
      </c>
      <c r="L56" s="5">
        <f>'orig. data'!B76</f>
        <v>15</v>
      </c>
      <c r="M56" s="11">
        <f>'orig. data'!F76</f>
        <v>0.667597906</v>
      </c>
      <c r="N56" s="9"/>
      <c r="O56" s="5">
        <f>'orig. data'!I76</f>
        <v>37</v>
      </c>
      <c r="P56" s="11">
        <f>'orig. data'!M76</f>
        <v>0.610509249</v>
      </c>
      <c r="Q56" s="9"/>
      <c r="R56" s="11">
        <f>'orig. data'!P76</f>
        <v>0.962328827</v>
      </c>
    </row>
    <row r="57" spans="1:18" ht="12.75">
      <c r="A57" s="33" t="str">
        <f ca="1" t="shared" si="0"/>
        <v>BW Lynn/Leaf/SIL (2)</v>
      </c>
      <c r="B57" t="s">
        <v>226</v>
      </c>
      <c r="C57" t="str">
        <f>'orig. data'!R77</f>
        <v> </v>
      </c>
      <c r="D57">
        <f>'orig. data'!S77</f>
        <v>2</v>
      </c>
      <c r="E57">
        <f ca="1">IF(CELL("contents",F57)="s","s",IF(CELL("contents",G57)="s","s",IF(CELL("contents",'orig. data'!T77)="t","t","")))</f>
      </c>
      <c r="F57" t="str">
        <f>'orig. data'!U77</f>
        <v> </v>
      </c>
      <c r="G57" t="str">
        <f>'orig. data'!V77</f>
        <v> </v>
      </c>
      <c r="H57" s="19">
        <f>'orig. data'!C$18</f>
        <v>0.587911044</v>
      </c>
      <c r="I57" s="3">
        <f>'orig. data'!C77</f>
        <v>0.423076923</v>
      </c>
      <c r="J57" s="3">
        <f>'orig. data'!J77</f>
        <v>0.275862069</v>
      </c>
      <c r="K57" s="19">
        <f>'orig. data'!J$18</f>
        <v>0.581843871</v>
      </c>
      <c r="L57" s="5">
        <f>'orig. data'!B77</f>
        <v>52</v>
      </c>
      <c r="M57" s="11">
        <f>'orig. data'!F77</f>
        <v>0.01573993</v>
      </c>
      <c r="N57" s="9"/>
      <c r="O57" s="5">
        <f>'orig. data'!I77</f>
        <v>29</v>
      </c>
      <c r="P57" s="11">
        <f>'orig. data'!M77</f>
        <v>0.00083603</v>
      </c>
      <c r="Q57" s="9"/>
      <c r="R57" s="11">
        <f>'orig. data'!P77</f>
        <v>0.188384397</v>
      </c>
    </row>
    <row r="58" spans="1:18" ht="12.75">
      <c r="A58" s="33" t="str">
        <f ca="1" t="shared" si="0"/>
        <v>BW Thick Por/Pik/Wab (s)</v>
      </c>
      <c r="B58" t="s">
        <v>189</v>
      </c>
      <c r="C58" t="str">
        <f>'orig. data'!R78</f>
        <v> </v>
      </c>
      <c r="D58" t="str">
        <f>'orig. data'!S78</f>
        <v> </v>
      </c>
      <c r="E58" t="str">
        <f ca="1">IF(CELL("contents",F58)="s","s",IF(CELL("contents",G58)="s","s",IF(CELL("contents",'orig. data'!T78)="t","t","")))</f>
        <v>s</v>
      </c>
      <c r="F58" t="str">
        <f>'orig. data'!U78</f>
        <v> </v>
      </c>
      <c r="G58" t="str">
        <f>'orig. data'!V78</f>
        <v>s</v>
      </c>
      <c r="H58" s="19">
        <f>'orig. data'!C$18</f>
        <v>0.587911044</v>
      </c>
      <c r="I58" s="3">
        <f>'orig. data'!C78</f>
        <v>0.5</v>
      </c>
      <c r="J58" s="3" t="str">
        <f>'orig. data'!J78</f>
        <v> </v>
      </c>
      <c r="K58" s="19">
        <f>'orig. data'!J$18</f>
        <v>0.581843871</v>
      </c>
      <c r="L58" s="5">
        <f>'orig. data'!B78</f>
        <v>12</v>
      </c>
      <c r="M58" s="11">
        <f>'orig. data'!F78</f>
        <v>0.536111527</v>
      </c>
      <c r="N58" s="9"/>
      <c r="O58" s="5" t="str">
        <f>'orig. data'!I78</f>
        <v> </v>
      </c>
      <c r="P58" s="11" t="str">
        <f>'orig. data'!M78</f>
        <v> </v>
      </c>
      <c r="Q58" s="9"/>
      <c r="R58" s="11" t="str">
        <f>'orig. data'!P78</f>
        <v> </v>
      </c>
    </row>
    <row r="59" spans="1:18" ht="12.75">
      <c r="A59" s="33" t="str">
        <f ca="1" t="shared" si="0"/>
        <v>BW Oxford H &amp; Gods (s)</v>
      </c>
      <c r="B59" t="s">
        <v>227</v>
      </c>
      <c r="C59" t="str">
        <f>'orig. data'!R79</f>
        <v> </v>
      </c>
      <c r="D59" t="str">
        <f>'orig. data'!S79</f>
        <v> </v>
      </c>
      <c r="E59" t="str">
        <f ca="1">IF(CELL("contents",F59)="s","s",IF(CELL("contents",G59)="s","s",IF(CELL("contents",'orig. data'!T79)="t","t","")))</f>
        <v>s</v>
      </c>
      <c r="F59" t="str">
        <f>'orig. data'!U79</f>
        <v> </v>
      </c>
      <c r="G59" t="str">
        <f>'orig. data'!V79</f>
        <v>s</v>
      </c>
      <c r="H59" s="19">
        <f>'orig. data'!C$18</f>
        <v>0.587911044</v>
      </c>
      <c r="I59" s="3">
        <f>'orig. data'!C79</f>
        <v>0.388888889</v>
      </c>
      <c r="J59" s="3" t="str">
        <f>'orig. data'!J79</f>
        <v> </v>
      </c>
      <c r="K59" s="19">
        <f>'orig. data'!J$18</f>
        <v>0.581843871</v>
      </c>
      <c r="L59" s="5">
        <f>'orig. data'!B79</f>
        <v>18</v>
      </c>
      <c r="M59" s="11">
        <f>'orig. data'!F79</f>
        <v>0.086256738</v>
      </c>
      <c r="N59" s="9"/>
      <c r="O59" s="5" t="str">
        <f>'orig. data'!I79</f>
        <v> </v>
      </c>
      <c r="P59" s="11" t="str">
        <f>'orig. data'!M79</f>
        <v> </v>
      </c>
      <c r="Q59" s="9"/>
      <c r="R59" s="11" t="str">
        <f>'orig. data'!P79</f>
        <v> </v>
      </c>
    </row>
    <row r="60" spans="1:18" ht="12.75">
      <c r="A60" s="33" t="str">
        <f ca="1" t="shared" si="0"/>
        <v>BW Cross Lake (2)</v>
      </c>
      <c r="B60" t="s">
        <v>228</v>
      </c>
      <c r="C60" t="str">
        <f>'orig. data'!R80</f>
        <v> </v>
      </c>
      <c r="D60">
        <f>'orig. data'!S80</f>
        <v>2</v>
      </c>
      <c r="E60">
        <f ca="1">IF(CELL("contents",F60)="s","s",IF(CELL("contents",G60)="s","s",IF(CELL("contents",'orig. data'!T80)="t","t","")))</f>
      </c>
      <c r="F60" t="str">
        <f>'orig. data'!U80</f>
        <v> </v>
      </c>
      <c r="G60" t="str">
        <f>'orig. data'!V80</f>
        <v> </v>
      </c>
      <c r="H60" s="19">
        <f>'orig. data'!C$18</f>
        <v>0.587911044</v>
      </c>
      <c r="I60" s="3">
        <f>'orig. data'!C80</f>
        <v>0.533333333</v>
      </c>
      <c r="J60" s="3">
        <f>'orig. data'!J80</f>
        <v>0.307692308</v>
      </c>
      <c r="K60" s="19">
        <f>'orig. data'!J$18</f>
        <v>0.581843871</v>
      </c>
      <c r="L60" s="5">
        <f>'orig. data'!B80</f>
        <v>15</v>
      </c>
      <c r="M60" s="11">
        <f>'orig. data'!F80</f>
        <v>0.667597906</v>
      </c>
      <c r="N60" s="9"/>
      <c r="O60" s="5">
        <f>'orig. data'!I80</f>
        <v>26</v>
      </c>
      <c r="P60" s="11">
        <f>'orig. data'!M80</f>
        <v>0.004596455</v>
      </c>
      <c r="Q60" s="9"/>
      <c r="R60" s="11">
        <f>'orig. data'!P80</f>
        <v>0.153685673</v>
      </c>
    </row>
    <row r="61" spans="1:18" ht="12.75">
      <c r="A61" s="33" t="str">
        <f ca="1" t="shared" si="0"/>
        <v>BW Tad/Broch/Lac Br (s)</v>
      </c>
      <c r="B61" t="s">
        <v>205</v>
      </c>
      <c r="C61" t="str">
        <f>'orig. data'!R81</f>
        <v> </v>
      </c>
      <c r="D61" t="str">
        <f>'orig. data'!S81</f>
        <v> </v>
      </c>
      <c r="E61" t="str">
        <f ca="1">IF(CELL("contents",F61)="s","s",IF(CELL("contents",G61)="s","s",IF(CELL("contents",'orig. data'!T81)="t","t","")))</f>
        <v>s</v>
      </c>
      <c r="F61" t="str">
        <f>'orig. data'!U81</f>
        <v>s</v>
      </c>
      <c r="G61" t="str">
        <f>'orig. data'!V81</f>
        <v>s</v>
      </c>
      <c r="H61" s="19">
        <f>'orig. data'!C$18</f>
        <v>0.587911044</v>
      </c>
      <c r="I61" s="3" t="str">
        <f>'orig. data'!C81</f>
        <v> </v>
      </c>
      <c r="J61" s="3" t="str">
        <f>'orig. data'!J81</f>
        <v> </v>
      </c>
      <c r="K61" s="19">
        <f>'orig. data'!J$18</f>
        <v>0.581843871</v>
      </c>
      <c r="L61" s="5" t="str">
        <f>'orig. data'!B81</f>
        <v> </v>
      </c>
      <c r="M61" s="11" t="str">
        <f>'orig. data'!F81</f>
        <v> </v>
      </c>
      <c r="N61" s="9"/>
      <c r="O61" s="5" t="str">
        <f>'orig. data'!I81</f>
        <v> </v>
      </c>
      <c r="P61" s="11" t="str">
        <f>'orig. data'!M81</f>
        <v> </v>
      </c>
      <c r="Q61" s="9"/>
      <c r="R61" s="11" t="str">
        <f>'orig. data'!P81</f>
        <v> </v>
      </c>
    </row>
    <row r="62" spans="1:18" ht="12.75">
      <c r="A62" s="33" t="str">
        <f ca="1" t="shared" si="0"/>
        <v>BW Norway House (2)</v>
      </c>
      <c r="B62" t="s">
        <v>204</v>
      </c>
      <c r="C62" t="str">
        <f>'orig. data'!R82</f>
        <v> </v>
      </c>
      <c r="D62">
        <f>'orig. data'!S82</f>
        <v>2</v>
      </c>
      <c r="E62">
        <f ca="1">IF(CELL("contents",F62)="s","s",IF(CELL("contents",G62)="s","s",IF(CELL("contents",'orig. data'!T82)="t","t","")))</f>
      </c>
      <c r="F62" t="str">
        <f>'orig. data'!U82</f>
        <v> </v>
      </c>
      <c r="G62" t="str">
        <f>'orig. data'!V82</f>
        <v> </v>
      </c>
      <c r="H62" s="19">
        <f>'orig. data'!C$18</f>
        <v>0.587911044</v>
      </c>
      <c r="I62" s="3">
        <f>'orig. data'!C82</f>
        <v>0.476190476</v>
      </c>
      <c r="J62" s="3">
        <f>'orig. data'!J82</f>
        <v>0.322580645</v>
      </c>
      <c r="K62" s="19">
        <f>'orig. data'!J$18</f>
        <v>0.581843871</v>
      </c>
      <c r="L62" s="5">
        <f>'orig. data'!B82</f>
        <v>21</v>
      </c>
      <c r="M62" s="11">
        <f>'orig. data'!F82</f>
        <v>0.298275213</v>
      </c>
      <c r="N62" s="9"/>
      <c r="O62" s="5">
        <f>'orig. data'!I82</f>
        <v>31</v>
      </c>
      <c r="P62" s="11">
        <f>'orig. data'!M82</f>
        <v>0.003427938</v>
      </c>
      <c r="Q62" s="9"/>
      <c r="R62" s="11">
        <f>'orig. data'!P82</f>
        <v>0.263919528</v>
      </c>
    </row>
    <row r="63" spans="1:18" ht="12.75">
      <c r="A63" s="33" t="str">
        <f ca="1" t="shared" si="0"/>
        <v>BW Island Lake (1,2)</v>
      </c>
      <c r="B63" t="s">
        <v>229</v>
      </c>
      <c r="C63">
        <f>'orig. data'!R83</f>
        <v>1</v>
      </c>
      <c r="D63">
        <f>'orig. data'!S83</f>
        <v>2</v>
      </c>
      <c r="E63">
        <f ca="1">IF(CELL("contents",F63)="s","s",IF(CELL("contents",G63)="s","s",IF(CELL("contents",'orig. data'!T83)="t","t","")))</f>
      </c>
      <c r="F63" t="str">
        <f>'orig. data'!U83</f>
        <v> </v>
      </c>
      <c r="G63" t="str">
        <f>'orig. data'!V83</f>
        <v> </v>
      </c>
      <c r="H63" s="19">
        <f>'orig. data'!C$18</f>
        <v>0.587911044</v>
      </c>
      <c r="I63" s="3">
        <f>'orig. data'!C83</f>
        <v>0.314285714</v>
      </c>
      <c r="J63" s="3">
        <f>'orig. data'!J83</f>
        <v>0.307692308</v>
      </c>
      <c r="K63" s="19">
        <f>'orig. data'!J$18</f>
        <v>0.581843871</v>
      </c>
      <c r="L63" s="5">
        <f>'orig. data'!B83</f>
        <v>35</v>
      </c>
      <c r="M63" s="11">
        <f>'orig. data'!F83</f>
        <v>0.001006113</v>
      </c>
      <c r="N63" s="9"/>
      <c r="O63" s="5">
        <f>'orig. data'!I83</f>
        <v>26</v>
      </c>
      <c r="P63" s="11">
        <f>'orig. data'!M83</f>
        <v>0.004596455</v>
      </c>
      <c r="Q63" s="9"/>
      <c r="R63" s="11">
        <f>'orig. data'!P83</f>
        <v>0.956145391</v>
      </c>
    </row>
    <row r="64" spans="1:18" ht="12.75">
      <c r="A64" s="33" t="str">
        <f ca="1" t="shared" si="0"/>
        <v>BW Sha/York/Split/War (s)</v>
      </c>
      <c r="B64" t="s">
        <v>203</v>
      </c>
      <c r="C64" t="str">
        <f>'orig. data'!R84</f>
        <v> </v>
      </c>
      <c r="D64" t="str">
        <f>'orig. data'!S84</f>
        <v> </v>
      </c>
      <c r="E64" t="str">
        <f ca="1">IF(CELL("contents",F64)="s","s",IF(CELL("contents",G64)="s","s",IF(CELL("contents",'orig. data'!T84)="t","t","")))</f>
        <v>s</v>
      </c>
      <c r="F64" t="str">
        <f>'orig. data'!U84</f>
        <v>s</v>
      </c>
      <c r="G64" t="str">
        <f>'orig. data'!V84</f>
        <v> </v>
      </c>
      <c r="H64" s="19">
        <f>'orig. data'!C$18</f>
        <v>0.587911044</v>
      </c>
      <c r="I64" s="3" t="str">
        <f>'orig. data'!C84</f>
        <v> </v>
      </c>
      <c r="J64" s="3">
        <f>'orig. data'!J84</f>
        <v>0.388888889</v>
      </c>
      <c r="K64" s="19">
        <f>'orig. data'!J$18</f>
        <v>0.581843871</v>
      </c>
      <c r="L64" s="5" t="str">
        <f>'orig. data'!B84</f>
        <v> </v>
      </c>
      <c r="M64" s="11" t="str">
        <f>'orig. data'!F84</f>
        <v> </v>
      </c>
      <c r="N64" s="9"/>
      <c r="O64" s="5">
        <f>'orig. data'!I84</f>
        <v>18</v>
      </c>
      <c r="P64" s="11">
        <f>'orig. data'!M84</f>
        <v>0.096982365</v>
      </c>
      <c r="Q64" s="9"/>
      <c r="R64" s="11" t="str">
        <f>'orig. data'!P84</f>
        <v> </v>
      </c>
    </row>
    <row r="65" spans="1:18" ht="12.75">
      <c r="A65" s="33" t="str">
        <f ca="1" t="shared" si="0"/>
        <v>BW Nelson House (s)</v>
      </c>
      <c r="B65" t="s">
        <v>307</v>
      </c>
      <c r="C65" t="str">
        <f>'orig. data'!R85</f>
        <v> </v>
      </c>
      <c r="D65" t="str">
        <f>'orig. data'!S85</f>
        <v> </v>
      </c>
      <c r="E65" t="str">
        <f ca="1">IF(CELL("contents",F65)="s","s",IF(CELL("contents",G65)="s","s",IF(CELL("contents",'orig. data'!T85)="t","t","")))</f>
        <v>s</v>
      </c>
      <c r="F65" t="str">
        <f>'orig. data'!U85</f>
        <v> </v>
      </c>
      <c r="G65" t="str">
        <f>'orig. data'!V85</f>
        <v>s</v>
      </c>
      <c r="H65" s="19">
        <f>'orig. data'!C$18</f>
        <v>0.587911044</v>
      </c>
      <c r="I65" s="3">
        <f>'orig. data'!C85</f>
        <v>0.545454546</v>
      </c>
      <c r="J65" s="3" t="str">
        <f>'orig. data'!J85</f>
        <v> </v>
      </c>
      <c r="K65" s="19">
        <f>'orig. data'!J$18</f>
        <v>0.581843871</v>
      </c>
      <c r="L65" s="5">
        <f>'orig. data'!B85</f>
        <v>11</v>
      </c>
      <c r="M65" s="11">
        <f>'orig. data'!F85</f>
        <v>0.774815983</v>
      </c>
      <c r="N65" s="9"/>
      <c r="O65" s="5" t="str">
        <f>'orig. data'!I85</f>
        <v> </v>
      </c>
      <c r="P65" s="11" t="str">
        <f>'orig. data'!M85</f>
        <v> </v>
      </c>
      <c r="Q65" s="9"/>
      <c r="R65" s="11" t="str">
        <f>'orig. data'!P85</f>
        <v> </v>
      </c>
    </row>
    <row r="66" spans="1:18" ht="12.75">
      <c r="A66" s="33"/>
      <c r="H66" s="19"/>
      <c r="I66" s="3"/>
      <c r="J66" s="3"/>
      <c r="K66" s="19"/>
      <c r="L66" s="5"/>
      <c r="M66" s="11"/>
      <c r="N66" s="9"/>
      <c r="O66" s="5"/>
      <c r="P66" s="11"/>
      <c r="Q66" s="9"/>
      <c r="R66" s="11"/>
    </row>
    <row r="67" spans="1:18" ht="12.75">
      <c r="A67" s="33" t="str">
        <f ca="1" t="shared" si="0"/>
        <v>Fort Garry S</v>
      </c>
      <c r="B67" t="s">
        <v>230</v>
      </c>
      <c r="C67" t="str">
        <f>'orig. data'!R86</f>
        <v> </v>
      </c>
      <c r="D67" t="str">
        <f>'orig. data'!S86</f>
        <v> </v>
      </c>
      <c r="E67">
        <f ca="1">IF(CELL("contents",F67)="s","s",IF(CELL("contents",G67)="s","s",IF(CELL("contents",'orig. data'!T86)="t","t","")))</f>
      </c>
      <c r="F67" t="str">
        <f>'orig. data'!U86</f>
        <v> </v>
      </c>
      <c r="G67" t="str">
        <f>'orig. data'!V86</f>
        <v> </v>
      </c>
      <c r="H67" s="19">
        <f>'orig. data'!C$18</f>
        <v>0.587911044</v>
      </c>
      <c r="I67" s="3">
        <f>'orig. data'!C86</f>
        <v>0.593457944</v>
      </c>
      <c r="J67" s="3">
        <f>'orig. data'!J86</f>
        <v>0.615606936</v>
      </c>
      <c r="K67" s="19">
        <f>'orig. data'!J$18</f>
        <v>0.581843871</v>
      </c>
      <c r="L67" s="5">
        <f>'orig. data'!B86</f>
        <v>428</v>
      </c>
      <c r="M67" s="11">
        <f>'orig. data'!F86</f>
        <v>0.81565096</v>
      </c>
      <c r="N67" s="9"/>
      <c r="O67" s="5">
        <f>'orig. data'!I86</f>
        <v>346</v>
      </c>
      <c r="P67" s="11">
        <f>'orig. data'!M86</f>
        <v>0.202935829</v>
      </c>
      <c r="Q67" s="9"/>
      <c r="R67" s="11">
        <f>'orig. data'!P86</f>
        <v>0.531142443</v>
      </c>
    </row>
    <row r="68" spans="1:18" ht="12.75">
      <c r="A68" s="33" t="str">
        <f ca="1" t="shared" si="0"/>
        <v>Fort Garry N</v>
      </c>
      <c r="B68" t="s">
        <v>231</v>
      </c>
      <c r="C68" t="str">
        <f>'orig. data'!R87</f>
        <v> </v>
      </c>
      <c r="D68" t="str">
        <f>'orig. data'!S87</f>
        <v> </v>
      </c>
      <c r="E68">
        <f ca="1">IF(CELL("contents",F68)="s","s",IF(CELL("contents",G68)="s","s",IF(CELL("contents",'orig. data'!T87)="t","t","")))</f>
      </c>
      <c r="F68" t="str">
        <f>'orig. data'!U87</f>
        <v> </v>
      </c>
      <c r="G68" t="str">
        <f>'orig. data'!V87</f>
        <v> </v>
      </c>
      <c r="H68" s="19">
        <f>'orig. data'!C$18</f>
        <v>0.587911044</v>
      </c>
      <c r="I68" s="3">
        <f>'orig. data'!C87</f>
        <v>0.61341853</v>
      </c>
      <c r="J68" s="3">
        <f>'orig. data'!J87</f>
        <v>0.615635179</v>
      </c>
      <c r="K68" s="19">
        <f>'orig. data'!J$18</f>
        <v>0.581843871</v>
      </c>
      <c r="L68" s="5">
        <f>'orig. data'!B87</f>
        <v>313</v>
      </c>
      <c r="M68" s="11">
        <f>'orig. data'!F87</f>
        <v>0.359232032</v>
      </c>
      <c r="N68" s="9"/>
      <c r="O68" s="5">
        <f>'orig. data'!I87</f>
        <v>307</v>
      </c>
      <c r="P68" s="11">
        <f>'orig. data'!M87</f>
        <v>0.230010064</v>
      </c>
      <c r="Q68" s="9"/>
      <c r="R68" s="11">
        <f>'orig. data'!P87</f>
        <v>0.954785256</v>
      </c>
    </row>
    <row r="69" spans="1:18" ht="12.75">
      <c r="A69" s="33"/>
      <c r="H69" s="19"/>
      <c r="I69" s="3"/>
      <c r="J69" s="3"/>
      <c r="K69" s="19"/>
      <c r="L69" s="5"/>
      <c r="M69" s="11"/>
      <c r="N69" s="9"/>
      <c r="O69" s="5"/>
      <c r="P69" s="11"/>
      <c r="Q69" s="9"/>
      <c r="R69" s="11"/>
    </row>
    <row r="70" spans="1:18" ht="12.75">
      <c r="A70" s="33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142</v>
      </c>
      <c r="C70" t="str">
        <f>'orig. data'!R88</f>
        <v> </v>
      </c>
      <c r="D70" t="str">
        <f>'orig. data'!S88</f>
        <v> </v>
      </c>
      <c r="E70">
        <f ca="1">IF(CELL("contents",F70)="s","s",IF(CELL("contents",G70)="s","s",IF(CELL("contents",'orig. data'!T88)="t","t","")))</f>
      </c>
      <c r="F70" t="str">
        <f>'orig. data'!U88</f>
        <v> </v>
      </c>
      <c r="G70" t="str">
        <f>'orig. data'!V88</f>
        <v> </v>
      </c>
      <c r="H70" s="19">
        <f>'orig. data'!C$18</f>
        <v>0.587911044</v>
      </c>
      <c r="I70" s="3">
        <f>'orig. data'!C88</f>
        <v>0.618677043</v>
      </c>
      <c r="J70" s="3">
        <f>'orig. data'!J88</f>
        <v>0.598778004</v>
      </c>
      <c r="K70" s="19">
        <f>'orig. data'!J$18</f>
        <v>0.581843871</v>
      </c>
      <c r="L70" s="5">
        <f>'orig. data'!B88</f>
        <v>514</v>
      </c>
      <c r="M70" s="11">
        <f>'orig. data'!F88</f>
        <v>0.156452939</v>
      </c>
      <c r="N70" s="9"/>
      <c r="O70" s="5">
        <f>'orig. data'!I88</f>
        <v>491</v>
      </c>
      <c r="P70" s="11">
        <f>'orig. data'!M88</f>
        <v>0.446817625</v>
      </c>
      <c r="Q70" s="9"/>
      <c r="R70" s="11">
        <f>'orig. data'!P88</f>
        <v>0.518151291</v>
      </c>
    </row>
    <row r="71" spans="1:18" ht="12.75">
      <c r="A71" s="33"/>
      <c r="H71" s="19"/>
      <c r="I71" s="3"/>
      <c r="J71" s="3"/>
      <c r="K71" s="19"/>
      <c r="L71" s="5"/>
      <c r="M71" s="11"/>
      <c r="N71" s="9"/>
      <c r="O71" s="5"/>
      <c r="P71" s="11"/>
      <c r="Q71" s="9"/>
      <c r="R71" s="11"/>
    </row>
    <row r="72" spans="1:18" ht="12.75">
      <c r="A72" s="33" t="str">
        <f ca="1" t="shared" si="1"/>
        <v>St. Boniface E</v>
      </c>
      <c r="B72" t="s">
        <v>232</v>
      </c>
      <c r="C72" t="str">
        <f>'orig. data'!R89</f>
        <v> </v>
      </c>
      <c r="D72" t="str">
        <f>'orig. data'!S89</f>
        <v> </v>
      </c>
      <c r="E72">
        <f ca="1">IF(CELL("contents",F72)="s","s",IF(CELL("contents",G72)="s","s",IF(CELL("contents",'orig. data'!T89)="t","t","")))</f>
      </c>
      <c r="F72" t="str">
        <f>'orig. data'!U89</f>
        <v> </v>
      </c>
      <c r="G72" t="str">
        <f>'orig. data'!V89</f>
        <v> </v>
      </c>
      <c r="H72" s="19">
        <f>'orig. data'!C$18</f>
        <v>0.587911044</v>
      </c>
      <c r="I72" s="3">
        <f>'orig. data'!C89</f>
        <v>0.610126582</v>
      </c>
      <c r="J72" s="3">
        <f>'orig. data'!J89</f>
        <v>0.589235128</v>
      </c>
      <c r="K72" s="19">
        <f>'orig. data'!J$18</f>
        <v>0.581843871</v>
      </c>
      <c r="L72" s="5">
        <f>'orig. data'!B89</f>
        <v>395</v>
      </c>
      <c r="M72" s="11">
        <f>'orig. data'!F89</f>
        <v>0.369706069</v>
      </c>
      <c r="N72" s="9"/>
      <c r="O72" s="5">
        <f>'orig. data'!I89</f>
        <v>353</v>
      </c>
      <c r="P72" s="11">
        <f>'orig. data'!M89</f>
        <v>0.778299718</v>
      </c>
      <c r="Q72" s="9"/>
      <c r="R72" s="11">
        <f>'orig. data'!P89</f>
        <v>0.560364781</v>
      </c>
    </row>
    <row r="73" spans="1:18" ht="12.75">
      <c r="A73" s="33" t="str">
        <f ca="1" t="shared" si="1"/>
        <v>St. Boniface W (1,t)</v>
      </c>
      <c r="B73" t="s">
        <v>181</v>
      </c>
      <c r="C73">
        <f>'orig. data'!R90</f>
        <v>1</v>
      </c>
      <c r="D73" t="str">
        <f>'orig. data'!S90</f>
        <v> </v>
      </c>
      <c r="E73" t="str">
        <f ca="1">IF(CELL("contents",F73)="s","s",IF(CELL("contents",G73)="s","s",IF(CELL("contents",'orig. data'!T90)="t","t","")))</f>
        <v>t</v>
      </c>
      <c r="F73" t="str">
        <f>'orig. data'!U90</f>
        <v> </v>
      </c>
      <c r="G73" t="str">
        <f>'orig. data'!V90</f>
        <v> </v>
      </c>
      <c r="H73" s="19">
        <f>'orig. data'!C$18</f>
        <v>0.587911044</v>
      </c>
      <c r="I73" s="3">
        <f>'orig. data'!C90</f>
        <v>0.707964602</v>
      </c>
      <c r="J73" s="3">
        <f>'orig. data'!J90</f>
        <v>0.56281407</v>
      </c>
      <c r="K73" s="19">
        <f>'orig. data'!J$18</f>
        <v>0.581843871</v>
      </c>
      <c r="L73" s="5">
        <f>'orig. data'!B90</f>
        <v>226</v>
      </c>
      <c r="M73" s="11">
        <f>'orig. data'!F90</f>
        <v>0.00024568</v>
      </c>
      <c r="N73" s="9"/>
      <c r="O73" s="5">
        <f>'orig. data'!I90</f>
        <v>199</v>
      </c>
      <c r="P73" s="11">
        <f>'orig. data'!M90</f>
        <v>0.586278172</v>
      </c>
      <c r="Q73" s="9"/>
      <c r="R73" s="11">
        <f>'orig. data'!P90</f>
        <v>0.001866193</v>
      </c>
    </row>
    <row r="74" spans="1:18" ht="12.75">
      <c r="A74" s="33"/>
      <c r="H74" s="19"/>
      <c r="I74" s="3"/>
      <c r="J74" s="3"/>
      <c r="K74" s="19"/>
      <c r="L74" s="5"/>
      <c r="M74" s="11"/>
      <c r="N74" s="9"/>
      <c r="O74" s="5"/>
      <c r="P74" s="11"/>
      <c r="Q74" s="9"/>
      <c r="R74" s="11"/>
    </row>
    <row r="75" spans="1:18" ht="12.75">
      <c r="A75" s="33" t="str">
        <f ca="1" t="shared" si="1"/>
        <v>St. Vital S (t)</v>
      </c>
      <c r="B75" t="s">
        <v>240</v>
      </c>
      <c r="C75" t="str">
        <f>'orig. data'!R91</f>
        <v> </v>
      </c>
      <c r="D75" t="str">
        <f>'orig. data'!S91</f>
        <v> </v>
      </c>
      <c r="E75" t="str">
        <f ca="1">IF(CELL("contents",F75)="s","s",IF(CELL("contents",G75)="s","s",IF(CELL("contents",'orig. data'!T91)="t","t","")))</f>
        <v>t</v>
      </c>
      <c r="F75" t="str">
        <f>'orig. data'!U91</f>
        <v> </v>
      </c>
      <c r="G75" t="str">
        <f>'orig. data'!V91</f>
        <v> </v>
      </c>
      <c r="H75" s="19">
        <f>'orig. data'!C$18</f>
        <v>0.587911044</v>
      </c>
      <c r="I75" s="3">
        <f>'orig. data'!C91</f>
        <v>0.627753304</v>
      </c>
      <c r="J75" s="3">
        <f>'orig. data'!J91</f>
        <v>0.546546547</v>
      </c>
      <c r="K75" s="19">
        <f>'orig. data'!J$18</f>
        <v>0.581843871</v>
      </c>
      <c r="L75" s="5">
        <f>'orig. data'!B91</f>
        <v>454</v>
      </c>
      <c r="M75" s="11">
        <f>'orig. data'!F91</f>
        <v>0.084576513</v>
      </c>
      <c r="N75" s="9"/>
      <c r="O75" s="5">
        <f>'orig. data'!I91</f>
        <v>333</v>
      </c>
      <c r="P75" s="11">
        <f>'orig. data'!M91</f>
        <v>0.191605465</v>
      </c>
      <c r="Q75" s="9"/>
      <c r="R75" s="11">
        <f>'orig. data'!P91</f>
        <v>0.021941741</v>
      </c>
    </row>
    <row r="76" spans="1:18" ht="12.75">
      <c r="A76" s="33" t="str">
        <f ca="1" t="shared" si="1"/>
        <v>St. Vital N</v>
      </c>
      <c r="B76" t="s">
        <v>239</v>
      </c>
      <c r="C76" t="str">
        <f>'orig. data'!R92</f>
        <v> </v>
      </c>
      <c r="D76" t="str">
        <f>'orig. data'!S92</f>
        <v> </v>
      </c>
      <c r="E76">
        <f ca="1">IF(CELL("contents",F76)="s","s",IF(CELL("contents",G76)="s","s",IF(CELL("contents",'orig. data'!T92)="t","t","")))</f>
      </c>
      <c r="F76" t="str">
        <f>'orig. data'!U92</f>
        <v> </v>
      </c>
      <c r="G76" t="str">
        <f>'orig. data'!V92</f>
        <v> </v>
      </c>
      <c r="H76" s="19">
        <f>'orig. data'!C$18</f>
        <v>0.587911044</v>
      </c>
      <c r="I76" s="3">
        <f>'orig. data'!C92</f>
        <v>0.589403974</v>
      </c>
      <c r="J76" s="3">
        <f>'orig. data'!J92</f>
        <v>0.611111111</v>
      </c>
      <c r="K76" s="19">
        <f>'orig. data'!J$18</f>
        <v>0.581843871</v>
      </c>
      <c r="L76" s="5">
        <f>'orig. data'!B92</f>
        <v>453</v>
      </c>
      <c r="M76" s="11">
        <f>'orig. data'!F92</f>
        <v>0.948527444</v>
      </c>
      <c r="N76" s="9"/>
      <c r="O76" s="5">
        <f>'orig. data'!I92</f>
        <v>360</v>
      </c>
      <c r="P76" s="11">
        <f>'orig. data'!M92</f>
        <v>0.260250947</v>
      </c>
      <c r="Q76" s="9"/>
      <c r="R76" s="11">
        <f>'orig. data'!P92</f>
        <v>0.530462968</v>
      </c>
    </row>
    <row r="77" spans="1:18" ht="12.75">
      <c r="A77" s="33"/>
      <c r="H77" s="19"/>
      <c r="I77" s="3"/>
      <c r="J77" s="3"/>
      <c r="K77" s="19"/>
      <c r="L77" s="5"/>
      <c r="M77" s="11"/>
      <c r="N77" s="9"/>
      <c r="O77" s="5"/>
      <c r="P77" s="11"/>
      <c r="Q77" s="9"/>
      <c r="R77" s="11"/>
    </row>
    <row r="78" spans="1:18" ht="12.75">
      <c r="A78" s="33" t="str">
        <f ca="1" t="shared" si="1"/>
        <v>Transcona</v>
      </c>
      <c r="B78" t="s">
        <v>147</v>
      </c>
      <c r="C78" t="str">
        <f>'orig. data'!R93</f>
        <v> </v>
      </c>
      <c r="D78" t="str">
        <f>'orig. data'!S93</f>
        <v> </v>
      </c>
      <c r="E78">
        <f ca="1">IF(CELL("contents",F78)="s","s",IF(CELL("contents",G78)="s","s",IF(CELL("contents",'orig. data'!T93)="t","t","")))</f>
      </c>
      <c r="F78" t="str">
        <f>'orig. data'!U93</f>
        <v> </v>
      </c>
      <c r="G78" t="str">
        <f>'orig. data'!V93</f>
        <v> </v>
      </c>
      <c r="H78" s="19">
        <f>'orig. data'!C$18</f>
        <v>0.587911044</v>
      </c>
      <c r="I78" s="3">
        <f>'orig. data'!C93</f>
        <v>0.580645161</v>
      </c>
      <c r="J78" s="3">
        <f>'orig. data'!J93</f>
        <v>0.552401747</v>
      </c>
      <c r="K78" s="19">
        <f>'orig. data'!J$18</f>
        <v>0.581843871</v>
      </c>
      <c r="L78" s="5">
        <f>'orig. data'!B93</f>
        <v>527</v>
      </c>
      <c r="M78" s="11">
        <f>'orig. data'!F93</f>
        <v>0.734702232</v>
      </c>
      <c r="N78" s="9"/>
      <c r="O78" s="5">
        <f>'orig. data'!I93</f>
        <v>458</v>
      </c>
      <c r="P78" s="11">
        <f>'orig. data'!M93</f>
        <v>0.20145846</v>
      </c>
      <c r="Q78" s="9"/>
      <c r="R78" s="11">
        <f>'orig. data'!P93</f>
        <v>0.372175161</v>
      </c>
    </row>
    <row r="79" spans="1:18" ht="12.75">
      <c r="A79" s="33"/>
      <c r="H79" s="19"/>
      <c r="I79" s="3"/>
      <c r="J79" s="3"/>
      <c r="K79" s="19"/>
      <c r="L79" s="5"/>
      <c r="M79" s="11"/>
      <c r="N79" s="9"/>
      <c r="O79" s="5"/>
      <c r="P79" s="11"/>
      <c r="Q79" s="9"/>
      <c r="R79" s="11"/>
    </row>
    <row r="80" spans="1:18" ht="12.75">
      <c r="A80" s="33" t="str">
        <f ca="1" t="shared" si="1"/>
        <v>River Heights W</v>
      </c>
      <c r="B80" t="s">
        <v>202</v>
      </c>
      <c r="C80" t="str">
        <f>'orig. data'!R94</f>
        <v> </v>
      </c>
      <c r="D80" t="str">
        <f>'orig. data'!S94</f>
        <v> </v>
      </c>
      <c r="E80">
        <f ca="1">IF(CELL("contents",F80)="s","s",IF(CELL("contents",G80)="s","s",IF(CELL("contents",'orig. data'!T94)="t","t","")))</f>
      </c>
      <c r="F80" t="str">
        <f>'orig. data'!U94</f>
        <v> </v>
      </c>
      <c r="G80" t="str">
        <f>'orig. data'!V94</f>
        <v> </v>
      </c>
      <c r="H80" s="19">
        <f>'orig. data'!C$18</f>
        <v>0.587911044</v>
      </c>
      <c r="I80" s="3">
        <f>'orig. data'!C94</f>
        <v>0.61423221</v>
      </c>
      <c r="J80" s="3">
        <f>'orig. data'!J94</f>
        <v>0.605371901</v>
      </c>
      <c r="K80" s="19">
        <f>'orig. data'!J$18</f>
        <v>0.581843871</v>
      </c>
      <c r="L80" s="5">
        <f>'orig. data'!B94</f>
        <v>534</v>
      </c>
      <c r="M80" s="11">
        <f>'orig. data'!F94</f>
        <v>0.216558023</v>
      </c>
      <c r="N80" s="9"/>
      <c r="O80" s="5">
        <f>'orig. data'!I94</f>
        <v>484</v>
      </c>
      <c r="P80" s="11">
        <f>'orig. data'!M94</f>
        <v>0.293999939</v>
      </c>
      <c r="Q80" s="9"/>
      <c r="R80" s="11">
        <f>'orig. data'!P94</f>
        <v>0.772236295</v>
      </c>
    </row>
    <row r="81" spans="1:18" ht="12.75">
      <c r="A81" s="33" t="str">
        <f ca="1" t="shared" si="1"/>
        <v>River Heights E</v>
      </c>
      <c r="B81" t="s">
        <v>182</v>
      </c>
      <c r="C81" t="str">
        <f>'orig. data'!R95</f>
        <v> </v>
      </c>
      <c r="D81" t="str">
        <f>'orig. data'!S95</f>
        <v> </v>
      </c>
      <c r="E81">
        <f ca="1">IF(CELL("contents",F81)="s","s",IF(CELL("contents",G81)="s","s",IF(CELL("contents",'orig. data'!T95)="t","t","")))</f>
      </c>
      <c r="F81" t="str">
        <f>'orig. data'!U95</f>
        <v> </v>
      </c>
      <c r="G81" t="str">
        <f>'orig. data'!V95</f>
        <v> </v>
      </c>
      <c r="H81" s="19">
        <f>'orig. data'!C$18</f>
        <v>0.587911044</v>
      </c>
      <c r="I81" s="3">
        <f>'orig. data'!C95</f>
        <v>0.657824934</v>
      </c>
      <c r="J81" s="3">
        <f>'orig. data'!J95</f>
        <v>0.58490566</v>
      </c>
      <c r="K81" s="19">
        <f>'orig. data'!J$18</f>
        <v>0.581843871</v>
      </c>
      <c r="L81" s="5">
        <f>'orig. data'!B95</f>
        <v>377</v>
      </c>
      <c r="M81" s="11">
        <f>'orig. data'!F95</f>
        <v>0.00581691</v>
      </c>
      <c r="N81" s="9"/>
      <c r="O81" s="5">
        <f>'orig. data'!I95</f>
        <v>265</v>
      </c>
      <c r="P81" s="11">
        <f>'orig. data'!M95</f>
        <v>0.919512726</v>
      </c>
      <c r="Q81" s="9"/>
      <c r="R81" s="11">
        <f>'orig. data'!P95</f>
        <v>0.059875818</v>
      </c>
    </row>
    <row r="82" spans="1:18" ht="12.75">
      <c r="A82" s="33"/>
      <c r="H82" s="19"/>
      <c r="I82" s="3"/>
      <c r="J82" s="3"/>
      <c r="K82" s="19"/>
      <c r="L82" s="5"/>
      <c r="M82" s="11"/>
      <c r="N82" s="9"/>
      <c r="O82" s="5"/>
      <c r="P82" s="11"/>
      <c r="Q82" s="9"/>
      <c r="R82" s="11"/>
    </row>
    <row r="83" spans="1:18" ht="12.75">
      <c r="A83" s="33" t="str">
        <f ca="1" t="shared" si="1"/>
        <v>River East N</v>
      </c>
      <c r="B83" t="s">
        <v>210</v>
      </c>
      <c r="C83" t="str">
        <f>'orig. data'!R96</f>
        <v> </v>
      </c>
      <c r="D83" t="str">
        <f>'orig. data'!S96</f>
        <v> </v>
      </c>
      <c r="E83">
        <f ca="1">IF(CELL("contents",F83)="s","s",IF(CELL("contents",G83)="s","s",IF(CELL("contents",'orig. data'!T96)="t","t","")))</f>
      </c>
      <c r="F83" t="str">
        <f>'orig. data'!U96</f>
        <v> </v>
      </c>
      <c r="G83" t="str">
        <f>'orig. data'!V96</f>
        <v> </v>
      </c>
      <c r="H83" s="19">
        <f>'orig. data'!C$18</f>
        <v>0.587911044</v>
      </c>
      <c r="I83" s="3">
        <f>'orig. data'!C96</f>
        <v>0.525641026</v>
      </c>
      <c r="J83" s="3">
        <f>'orig. data'!J96</f>
        <v>0.613445378</v>
      </c>
      <c r="K83" s="19">
        <f>'orig. data'!J$18</f>
        <v>0.581843871</v>
      </c>
      <c r="L83" s="5">
        <f>'orig. data'!B96</f>
        <v>78</v>
      </c>
      <c r="M83" s="11">
        <f>'orig. data'!F96</f>
        <v>0.263860362</v>
      </c>
      <c r="N83" s="9"/>
      <c r="O83" s="5">
        <f>'orig. data'!I96</f>
        <v>119</v>
      </c>
      <c r="P83" s="11">
        <f>'orig. data'!M96</f>
        <v>0.484620799</v>
      </c>
      <c r="Q83" s="9"/>
      <c r="R83" s="11">
        <f>'orig. data'!P96</f>
        <v>0.222232074</v>
      </c>
    </row>
    <row r="84" spans="1:18" ht="12.75">
      <c r="A84" s="33" t="str">
        <f ca="1" t="shared" si="1"/>
        <v>River East E</v>
      </c>
      <c r="B84" t="s">
        <v>209</v>
      </c>
      <c r="C84" t="str">
        <f>'orig. data'!R97</f>
        <v> </v>
      </c>
      <c r="D84" t="str">
        <f>'orig. data'!S97</f>
        <v> </v>
      </c>
      <c r="E84">
        <f ca="1">IF(CELL("contents",F84)="s","s",IF(CELL("contents",G84)="s","s",IF(CELL("contents",'orig. data'!T97)="t","t","")))</f>
      </c>
      <c r="F84" t="str">
        <f>'orig. data'!U97</f>
        <v> </v>
      </c>
      <c r="G84" t="str">
        <f>'orig. data'!V97</f>
        <v> </v>
      </c>
      <c r="H84" s="19">
        <f>'orig. data'!C$18</f>
        <v>0.587911044</v>
      </c>
      <c r="I84" s="3">
        <f>'orig. data'!C97</f>
        <v>0.575342466</v>
      </c>
      <c r="J84" s="3">
        <f>'orig. data'!J97</f>
        <v>0.568862275</v>
      </c>
      <c r="K84" s="19">
        <f>'orig. data'!J$18</f>
        <v>0.581843871</v>
      </c>
      <c r="L84" s="5">
        <f>'orig. data'!B97</f>
        <v>365</v>
      </c>
      <c r="M84" s="11">
        <f>'orig. data'!F97</f>
        <v>0.625660101</v>
      </c>
      <c r="N84" s="9"/>
      <c r="O84" s="5">
        <f>'orig. data'!I97</f>
        <v>334</v>
      </c>
      <c r="P84" s="11">
        <f>'orig. data'!M97</f>
        <v>0.630529266</v>
      </c>
      <c r="Q84" s="9"/>
      <c r="R84" s="11">
        <f>'orig. data'!P97</f>
        <v>0.862671991</v>
      </c>
    </row>
    <row r="85" spans="1:18" ht="12.75">
      <c r="A85" s="33" t="str">
        <f ca="1" t="shared" si="1"/>
        <v>River East W</v>
      </c>
      <c r="B85" t="s">
        <v>211</v>
      </c>
      <c r="C85" t="str">
        <f>'orig. data'!R98</f>
        <v> </v>
      </c>
      <c r="D85" t="str">
        <f>'orig. data'!S98</f>
        <v> </v>
      </c>
      <c r="E85">
        <f ca="1">IF(CELL("contents",F85)="s","s",IF(CELL("contents",G85)="s","s",IF(CELL("contents",'orig. data'!T98)="t","t","")))</f>
      </c>
      <c r="F85" t="str">
        <f>'orig. data'!U98</f>
        <v> </v>
      </c>
      <c r="G85" t="str">
        <f>'orig. data'!V98</f>
        <v> </v>
      </c>
      <c r="H85" s="19">
        <f>'orig. data'!C$18</f>
        <v>0.587911044</v>
      </c>
      <c r="I85" s="3">
        <f>'orig. data'!C98</f>
        <v>0.624365482</v>
      </c>
      <c r="J85" s="3">
        <f>'orig. data'!J98</f>
        <v>0.587112172</v>
      </c>
      <c r="K85" s="19">
        <f>'orig. data'!J$18</f>
        <v>0.581843871</v>
      </c>
      <c r="L85" s="5">
        <f>'orig. data'!B98</f>
        <v>591</v>
      </c>
      <c r="M85" s="11">
        <f>'orig. data'!F98</f>
        <v>0.071781898</v>
      </c>
      <c r="N85" s="9"/>
      <c r="O85" s="5">
        <f>'orig. data'!I98</f>
        <v>419</v>
      </c>
      <c r="P85" s="11">
        <f>'orig. data'!M98</f>
        <v>0.826940116</v>
      </c>
      <c r="Q85" s="9"/>
      <c r="R85" s="11">
        <f>'orig. data'!P98</f>
        <v>0.23195556</v>
      </c>
    </row>
    <row r="86" spans="1:18" ht="12.75">
      <c r="A86" s="33" t="str">
        <f ca="1" t="shared" si="1"/>
        <v>River East S</v>
      </c>
      <c r="B86" t="s">
        <v>212</v>
      </c>
      <c r="C86" t="str">
        <f>'orig. data'!R99</f>
        <v> </v>
      </c>
      <c r="D86" t="str">
        <f>'orig. data'!S99</f>
        <v> </v>
      </c>
      <c r="E86">
        <f ca="1">IF(CELL("contents",F86)="s","s",IF(CELL("contents",G86)="s","s",IF(CELL("contents",'orig. data'!T99)="t","t","")))</f>
      </c>
      <c r="F86" t="str">
        <f>'orig. data'!U99</f>
        <v> </v>
      </c>
      <c r="G86" t="str">
        <f>'orig. data'!V99</f>
        <v> </v>
      </c>
      <c r="H86" s="19">
        <f>'orig. data'!C$18</f>
        <v>0.587911044</v>
      </c>
      <c r="I86" s="3">
        <f>'orig. data'!C99</f>
        <v>0.552</v>
      </c>
      <c r="J86" s="3">
        <f>'orig. data'!J99</f>
        <v>0.547008547</v>
      </c>
      <c r="K86" s="19">
        <f>'orig. data'!J$18</f>
        <v>0.581843871</v>
      </c>
      <c r="L86" s="5">
        <f>'orig. data'!B99</f>
        <v>250</v>
      </c>
      <c r="M86" s="11">
        <f>'orig. data'!F99</f>
        <v>0.248673475</v>
      </c>
      <c r="N86" s="9"/>
      <c r="O86" s="5">
        <f>'orig. data'!I99</f>
        <v>234</v>
      </c>
      <c r="P86" s="11">
        <f>'orig. data'!M99</f>
        <v>0.279996488</v>
      </c>
      <c r="Q86" s="9"/>
      <c r="R86" s="11">
        <f>'orig. data'!P99</f>
        <v>0.912174877</v>
      </c>
    </row>
    <row r="87" spans="1:18" ht="12.75">
      <c r="A87" s="33"/>
      <c r="H87" s="19"/>
      <c r="I87" s="3"/>
      <c r="J87" s="3"/>
      <c r="K87" s="19"/>
      <c r="L87" s="5"/>
      <c r="M87" s="11"/>
      <c r="N87" s="9"/>
      <c r="O87" s="5"/>
      <c r="P87" s="11"/>
      <c r="Q87" s="9"/>
      <c r="R87" s="11"/>
    </row>
    <row r="88" spans="1:18" ht="12.75">
      <c r="A88" s="33" t="str">
        <f ca="1" t="shared" si="1"/>
        <v>Seven Oaks N (2)</v>
      </c>
      <c r="B88" t="s">
        <v>159</v>
      </c>
      <c r="C88" t="str">
        <f>'orig. data'!R100</f>
        <v> </v>
      </c>
      <c r="D88">
        <f>'orig. data'!S100</f>
        <v>2</v>
      </c>
      <c r="E88">
        <f ca="1">IF(CELL("contents",F88)="s","s",IF(CELL("contents",G88)="s","s",IF(CELL("contents",'orig. data'!T100)="t","t","")))</f>
      </c>
      <c r="F88" t="str">
        <f>'orig. data'!U100</f>
        <v> </v>
      </c>
      <c r="G88" t="str">
        <f>'orig. data'!V100</f>
        <v> </v>
      </c>
      <c r="H88" s="19">
        <f>'orig. data'!C$18</f>
        <v>0.587911044</v>
      </c>
      <c r="I88" s="3">
        <f>'orig. data'!C100</f>
        <v>0.68</v>
      </c>
      <c r="J88" s="3">
        <f>'orig. data'!J100</f>
        <v>0.78</v>
      </c>
      <c r="K88" s="19">
        <f>'orig. data'!J$18</f>
        <v>0.581843871</v>
      </c>
      <c r="L88" s="5">
        <f>'orig. data'!B100</f>
        <v>50</v>
      </c>
      <c r="M88" s="11">
        <f>'orig. data'!F100</f>
        <v>0.185854208</v>
      </c>
      <c r="N88" s="9"/>
      <c r="O88" s="5">
        <f>'orig. data'!I100</f>
        <v>50</v>
      </c>
      <c r="P88" s="11">
        <f>'orig. data'!M100</f>
        <v>0.004501955</v>
      </c>
      <c r="Q88" s="9"/>
      <c r="R88" s="11">
        <f>'orig. data'!P100</f>
        <v>0.260068617</v>
      </c>
    </row>
    <row r="89" spans="1:18" ht="12.75">
      <c r="A89" s="33" t="str">
        <f ca="1" t="shared" si="1"/>
        <v>Seven Oaks W</v>
      </c>
      <c r="B89" t="s">
        <v>183</v>
      </c>
      <c r="C89" t="str">
        <f>'orig. data'!R101</f>
        <v> </v>
      </c>
      <c r="D89" t="str">
        <f>'orig. data'!S101</f>
        <v> </v>
      </c>
      <c r="E89">
        <f ca="1">IF(CELL("contents",F89)="s","s",IF(CELL("contents",G89)="s","s",IF(CELL("contents",'orig. data'!T101)="t","t","")))</f>
      </c>
      <c r="F89" t="str">
        <f>'orig. data'!U101</f>
        <v> </v>
      </c>
      <c r="G89" t="str">
        <f>'orig. data'!V101</f>
        <v> </v>
      </c>
      <c r="H89" s="19">
        <f>'orig. data'!C$18</f>
        <v>0.587911044</v>
      </c>
      <c r="I89" s="3">
        <f>'orig. data'!C101</f>
        <v>0.596226415</v>
      </c>
      <c r="J89" s="3">
        <f>'orig. data'!J101</f>
        <v>0.592964824</v>
      </c>
      <c r="K89" s="19">
        <f>'orig. data'!J$18</f>
        <v>0.581843871</v>
      </c>
      <c r="L89" s="5">
        <f>'orig. data'!B101</f>
        <v>265</v>
      </c>
      <c r="M89" s="11">
        <f>'orig. data'!F101</f>
        <v>0.783306214</v>
      </c>
      <c r="N89" s="9"/>
      <c r="O89" s="5">
        <f>'orig. data'!I101</f>
        <v>199</v>
      </c>
      <c r="P89" s="11">
        <f>'orig. data'!M101</f>
        <v>0.75044664</v>
      </c>
      <c r="Q89" s="9"/>
      <c r="R89" s="11">
        <f>'orig. data'!P101</f>
        <v>0.94353471</v>
      </c>
    </row>
    <row r="90" spans="1:18" ht="12.75">
      <c r="A90" s="33" t="str">
        <f ca="1" t="shared" si="1"/>
        <v>Seven Oaks E</v>
      </c>
      <c r="B90" t="s">
        <v>184</v>
      </c>
      <c r="C90" t="str">
        <f>'orig. data'!R102</f>
        <v> </v>
      </c>
      <c r="D90" t="str">
        <f>'orig. data'!S102</f>
        <v> </v>
      </c>
      <c r="E90">
        <f ca="1">IF(CELL("contents",F90)="s","s",IF(CELL("contents",G90)="s","s",IF(CELL("contents",'orig. data'!T102)="t","t","")))</f>
      </c>
      <c r="F90" t="str">
        <f>'orig. data'!U102</f>
        <v> </v>
      </c>
      <c r="G90" t="str">
        <f>'orig. data'!V102</f>
        <v> </v>
      </c>
      <c r="H90" s="19">
        <f>'orig. data'!C$18</f>
        <v>0.587911044</v>
      </c>
      <c r="I90" s="3">
        <f>'orig. data'!C102</f>
        <v>0.645833333</v>
      </c>
      <c r="J90" s="3">
        <f>'orig. data'!J102</f>
        <v>0.647540984</v>
      </c>
      <c r="K90" s="19">
        <f>'orig. data'!J$18</f>
        <v>0.581843871</v>
      </c>
      <c r="L90" s="5">
        <f>'orig. data'!B102</f>
        <v>432</v>
      </c>
      <c r="M90" s="11">
        <f>'orig. data'!F102</f>
        <v>0.014449648</v>
      </c>
      <c r="N90" s="9"/>
      <c r="O90" s="5">
        <f>'orig. data'!I102</f>
        <v>366</v>
      </c>
      <c r="P90" s="11">
        <f>'orig. data'!M102</f>
        <v>0.010831526</v>
      </c>
      <c r="Q90" s="9"/>
      <c r="R90" s="11">
        <f>'orig. data'!P102</f>
        <v>0.959895744</v>
      </c>
    </row>
    <row r="91" spans="1:18" ht="12.75">
      <c r="A91" s="33"/>
      <c r="H91" s="19"/>
      <c r="I91" s="3"/>
      <c r="J91" s="3"/>
      <c r="K91" s="19"/>
      <c r="L91" s="5"/>
      <c r="M91" s="11"/>
      <c r="N91" s="9"/>
      <c r="O91" s="5"/>
      <c r="P91" s="11"/>
      <c r="Q91" s="9"/>
      <c r="R91" s="11"/>
    </row>
    <row r="92" spans="1:18" ht="12.75">
      <c r="A92" s="33" t="str">
        <f ca="1" t="shared" si="1"/>
        <v>St. James - Assiniboia W</v>
      </c>
      <c r="B92" t="s">
        <v>233</v>
      </c>
      <c r="C92" t="str">
        <f>'orig. data'!R103</f>
        <v> </v>
      </c>
      <c r="D92" t="str">
        <f>'orig. data'!S103</f>
        <v> </v>
      </c>
      <c r="E92">
        <f ca="1">IF(CELL("contents",F92)="s","s",IF(CELL("contents",G92)="s","s",IF(CELL("contents",'orig. data'!T103)="t","t","")))</f>
      </c>
      <c r="F92" t="str">
        <f>'orig. data'!U103</f>
        <v> </v>
      </c>
      <c r="G92" t="str">
        <f>'orig. data'!V103</f>
        <v> </v>
      </c>
      <c r="H92" s="19">
        <f>'orig. data'!C$18</f>
        <v>0.587911044</v>
      </c>
      <c r="I92" s="3">
        <f>'orig. data'!C103</f>
        <v>0.578732106</v>
      </c>
      <c r="J92" s="3">
        <f>'orig. data'!J103</f>
        <v>0.562790698</v>
      </c>
      <c r="K92" s="19">
        <f>'orig. data'!J$18</f>
        <v>0.581843871</v>
      </c>
      <c r="L92" s="5">
        <f>'orig. data'!B103</f>
        <v>489</v>
      </c>
      <c r="M92" s="11">
        <f>'orig. data'!F103</f>
        <v>0.680062356</v>
      </c>
      <c r="N92" s="9"/>
      <c r="O92" s="5">
        <f>'orig. data'!I103</f>
        <v>430</v>
      </c>
      <c r="P92" s="11">
        <f>'orig. data'!M103</f>
        <v>0.423135304</v>
      </c>
      <c r="Q92" s="9"/>
      <c r="R92" s="11">
        <f>'orig. data'!P103</f>
        <v>0.626086345</v>
      </c>
    </row>
    <row r="93" spans="1:18" ht="12.75">
      <c r="A93" s="33" t="str">
        <f ca="1" t="shared" si="1"/>
        <v>St. James - Assiniboia E</v>
      </c>
      <c r="B93" t="s">
        <v>185</v>
      </c>
      <c r="C93" t="str">
        <f>'orig. data'!R104</f>
        <v> </v>
      </c>
      <c r="D93" t="str">
        <f>'orig. data'!S104</f>
        <v> </v>
      </c>
      <c r="E93">
        <f ca="1">IF(CELL("contents",F93)="s","s",IF(CELL("contents",G93)="s","s",IF(CELL("contents",'orig. data'!T104)="t","t","")))</f>
      </c>
      <c r="F93" t="str">
        <f>'orig. data'!U104</f>
        <v> </v>
      </c>
      <c r="G93" t="str">
        <f>'orig. data'!V104</f>
        <v> </v>
      </c>
      <c r="H93" s="19">
        <f>'orig. data'!C$18</f>
        <v>0.587911044</v>
      </c>
      <c r="I93" s="3">
        <f>'orig. data'!C104</f>
        <v>0.639344262</v>
      </c>
      <c r="J93" s="3">
        <f>'orig. data'!J104</f>
        <v>0.6373057</v>
      </c>
      <c r="K93" s="19">
        <f>'orig. data'!J$18</f>
        <v>0.581843871</v>
      </c>
      <c r="L93" s="5">
        <f>'orig. data'!B104</f>
        <v>427</v>
      </c>
      <c r="M93" s="11">
        <f>'orig. data'!F104</f>
        <v>0.03082946</v>
      </c>
      <c r="N93" s="9"/>
      <c r="O93" s="5">
        <f>'orig. data'!I104</f>
        <v>386</v>
      </c>
      <c r="P93" s="11">
        <f>'orig. data'!M104</f>
        <v>0.027167689</v>
      </c>
      <c r="Q93" s="9"/>
      <c r="R93" s="11">
        <f>'orig. data'!P104</f>
        <v>0.9518279</v>
      </c>
    </row>
    <row r="94" spans="1:18" ht="12.75">
      <c r="A94" s="33"/>
      <c r="H94" s="19"/>
      <c r="I94" s="3"/>
      <c r="J94" s="3"/>
      <c r="K94" s="19"/>
      <c r="L94" s="5"/>
      <c r="M94" s="11"/>
      <c r="N94" s="9"/>
      <c r="O94" s="5"/>
      <c r="P94" s="11"/>
      <c r="Q94" s="9"/>
      <c r="R94" s="11"/>
    </row>
    <row r="95" spans="1:18" ht="12.75">
      <c r="A95" s="33" t="str">
        <f ca="1" t="shared" si="1"/>
        <v>Inkster West</v>
      </c>
      <c r="B95" t="s">
        <v>234</v>
      </c>
      <c r="C95" t="str">
        <f>'orig. data'!R105</f>
        <v> </v>
      </c>
      <c r="D95" t="str">
        <f>'orig. data'!S105</f>
        <v> </v>
      </c>
      <c r="E95">
        <f ca="1">IF(CELL("contents",F95)="s","s",IF(CELL("contents",G95)="s","s",IF(CELL("contents",'orig. data'!T105)="t","t","")))</f>
      </c>
      <c r="F95" t="str">
        <f>'orig. data'!U105</f>
        <v> </v>
      </c>
      <c r="G95" t="str">
        <f>'orig. data'!V105</f>
        <v> </v>
      </c>
      <c r="H95" s="19">
        <f>'orig. data'!C$18</f>
        <v>0.587911044</v>
      </c>
      <c r="I95" s="3">
        <f>'orig. data'!C105</f>
        <v>0.635761589</v>
      </c>
      <c r="J95" s="3">
        <f>'orig. data'!J105</f>
        <v>0.6</v>
      </c>
      <c r="K95" s="19">
        <f>'orig. data'!J$18</f>
        <v>0.581843871</v>
      </c>
      <c r="L95" s="5">
        <f>'orig. data'!B105</f>
        <v>151</v>
      </c>
      <c r="M95" s="11">
        <f>'orig. data'!F105</f>
        <v>0.232241669</v>
      </c>
      <c r="N95" s="9"/>
      <c r="O95" s="5">
        <f>'orig. data'!I105</f>
        <v>140</v>
      </c>
      <c r="P95" s="11">
        <f>'orig. data'!M105</f>
        <v>0.66318015</v>
      </c>
      <c r="Q95" s="9"/>
      <c r="R95" s="11">
        <f>'orig. data'!P105</f>
        <v>0.53032744</v>
      </c>
    </row>
    <row r="96" spans="1:18" ht="12.75">
      <c r="A96" s="33" t="str">
        <f ca="1" t="shared" si="1"/>
        <v>Inkster East</v>
      </c>
      <c r="B96" t="s">
        <v>235</v>
      </c>
      <c r="C96" t="str">
        <f>'orig. data'!R106</f>
        <v> </v>
      </c>
      <c r="D96" t="str">
        <f>'orig. data'!S106</f>
        <v> </v>
      </c>
      <c r="E96">
        <f ca="1">IF(CELL("contents",F96)="s","s",IF(CELL("contents",G96)="s","s",IF(CELL("contents",'orig. data'!T106)="t","t","")))</f>
      </c>
      <c r="F96" t="str">
        <f>'orig. data'!U106</f>
        <v> </v>
      </c>
      <c r="G96" t="str">
        <f>'orig. data'!V106</f>
        <v> </v>
      </c>
      <c r="H96" s="19">
        <f>'orig. data'!C$18</f>
        <v>0.587911044</v>
      </c>
      <c r="I96" s="3">
        <f>'orig. data'!C106</f>
        <v>0.585798817</v>
      </c>
      <c r="J96" s="3">
        <f>'orig. data'!J106</f>
        <v>0.595890411</v>
      </c>
      <c r="K96" s="19">
        <f>'orig. data'!J$18</f>
        <v>0.581843871</v>
      </c>
      <c r="L96" s="5">
        <f>'orig. data'!B106</f>
        <v>169</v>
      </c>
      <c r="M96" s="11">
        <f>'orig. data'!F106</f>
        <v>0.955511529</v>
      </c>
      <c r="N96" s="9"/>
      <c r="O96" s="5">
        <f>'orig. data'!I106</f>
        <v>146</v>
      </c>
      <c r="P96" s="11">
        <f>'orig. data'!M106</f>
        <v>0.730777854</v>
      </c>
      <c r="Q96" s="9"/>
      <c r="R96" s="11">
        <f>'orig. data'!P106</f>
        <v>0.855874439</v>
      </c>
    </row>
    <row r="97" spans="1:18" ht="12.75">
      <c r="A97" s="33"/>
      <c r="H97" s="19"/>
      <c r="I97" s="3"/>
      <c r="J97" s="3"/>
      <c r="K97" s="19"/>
      <c r="L97" s="5"/>
      <c r="M97" s="11"/>
      <c r="N97" s="9"/>
      <c r="O97" s="5"/>
      <c r="P97" s="11"/>
      <c r="Q97" s="9"/>
      <c r="R97" s="11"/>
    </row>
    <row r="98" spans="1:18" ht="12.75">
      <c r="A98" s="33" t="str">
        <f ca="1" t="shared" si="1"/>
        <v>Downtown W</v>
      </c>
      <c r="B98" t="s">
        <v>186</v>
      </c>
      <c r="C98" t="str">
        <f>'orig. data'!R107</f>
        <v> </v>
      </c>
      <c r="D98" t="str">
        <f>'orig. data'!S107</f>
        <v> </v>
      </c>
      <c r="E98">
        <f ca="1">IF(CELL("contents",F98)="s","s",IF(CELL("contents",G98)="s","s",IF(CELL("contents",'orig. data'!T107)="t","t","")))</f>
      </c>
      <c r="F98" t="str">
        <f>'orig. data'!U107</f>
        <v> </v>
      </c>
      <c r="G98" t="str">
        <f>'orig. data'!V107</f>
        <v> </v>
      </c>
      <c r="H98" s="19">
        <f>'orig. data'!C$18</f>
        <v>0.587911044</v>
      </c>
      <c r="I98" s="3">
        <f>'orig. data'!C107</f>
        <v>0.583497053</v>
      </c>
      <c r="J98" s="3">
        <f>'orig. data'!J107</f>
        <v>0.587737844</v>
      </c>
      <c r="K98" s="19">
        <f>'orig. data'!J$18</f>
        <v>0.581843871</v>
      </c>
      <c r="L98" s="5">
        <f>'orig. data'!B107</f>
        <v>509</v>
      </c>
      <c r="M98" s="11">
        <f>'orig. data'!F107</f>
        <v>0.839666504</v>
      </c>
      <c r="N98" s="9"/>
      <c r="O98" s="5">
        <f>'orig. data'!I107</f>
        <v>473</v>
      </c>
      <c r="P98" s="11">
        <f>'orig. data'!M107</f>
        <v>0.79495942</v>
      </c>
      <c r="Q98" s="9"/>
      <c r="R98" s="11">
        <f>'orig. data'!P107</f>
        <v>0.892777121</v>
      </c>
    </row>
    <row r="99" spans="1:18" ht="12.75">
      <c r="A99" s="33" t="str">
        <f ca="1" t="shared" si="1"/>
        <v>Downtown E (1,2)</v>
      </c>
      <c r="B99" t="s">
        <v>236</v>
      </c>
      <c r="C99">
        <f>'orig. data'!R108</f>
        <v>1</v>
      </c>
      <c r="D99">
        <f>'orig. data'!S108</f>
        <v>2</v>
      </c>
      <c r="E99">
        <f ca="1">IF(CELL("contents",F99)="s","s",IF(CELL("contents",G99)="s","s",IF(CELL("contents",'orig. data'!T108)="t","t","")))</f>
      </c>
      <c r="F99" t="str">
        <f>'orig. data'!U108</f>
        <v> </v>
      </c>
      <c r="G99" t="str">
        <f>'orig. data'!V108</f>
        <v> </v>
      </c>
      <c r="H99" s="19">
        <f>'orig. data'!C$18</f>
        <v>0.587911044</v>
      </c>
      <c r="I99" s="3">
        <f>'orig. data'!C108</f>
        <v>0.656429942</v>
      </c>
      <c r="J99" s="3">
        <f>'orig. data'!J108</f>
        <v>0.652087475</v>
      </c>
      <c r="K99" s="19">
        <f>'orig. data'!J$18</f>
        <v>0.581843871</v>
      </c>
      <c r="L99" s="5">
        <f>'orig. data'!B108</f>
        <v>521</v>
      </c>
      <c r="M99" s="11">
        <f>'orig. data'!F108</f>
        <v>0.001485793</v>
      </c>
      <c r="N99" s="9"/>
      <c r="O99" s="5">
        <f>'orig. data'!I108</f>
        <v>503</v>
      </c>
      <c r="P99" s="11">
        <f>'orig. data'!M108</f>
        <v>0.001403755</v>
      </c>
      <c r="Q99" s="9"/>
      <c r="R99" s="11">
        <f>'orig. data'!P108</f>
        <v>0.883868963</v>
      </c>
    </row>
    <row r="100" spans="1:18" ht="12.75">
      <c r="A100" s="33"/>
      <c r="H100" s="19"/>
      <c r="I100" s="3"/>
      <c r="J100" s="3"/>
      <c r="K100" s="19"/>
      <c r="L100" s="5"/>
      <c r="M100" s="11"/>
      <c r="N100" s="9"/>
      <c r="O100" s="5"/>
      <c r="P100" s="11"/>
      <c r="Q100" s="9"/>
      <c r="R100" s="11"/>
    </row>
    <row r="101" spans="1:18" ht="12.75">
      <c r="A101" s="33" t="str">
        <f ca="1" t="shared" si="1"/>
        <v>Point Douglas N</v>
      </c>
      <c r="B101" t="s">
        <v>237</v>
      </c>
      <c r="C101" t="str">
        <f>'orig. data'!R109</f>
        <v> </v>
      </c>
      <c r="D101" t="str">
        <f>'orig. data'!S109</f>
        <v> </v>
      </c>
      <c r="E101">
        <f ca="1">IF(CELL("contents",F101)="s","s",IF(CELL("contents",G101)="s","s",IF(CELL("contents",'orig. data'!T109)="t","t","")))</f>
      </c>
      <c r="F101" t="str">
        <f>'orig. data'!U109</f>
        <v> </v>
      </c>
      <c r="G101" t="str">
        <f>'orig. data'!V109</f>
        <v> </v>
      </c>
      <c r="H101" s="19">
        <f>'orig. data'!C$18</f>
        <v>0.587911044</v>
      </c>
      <c r="I101" s="3">
        <f>'orig. data'!C109</f>
        <v>0.58988764</v>
      </c>
      <c r="J101" s="3">
        <f>'orig. data'!J109</f>
        <v>0.605421687</v>
      </c>
      <c r="K101" s="19">
        <f>'orig. data'!J$18</f>
        <v>0.581843871</v>
      </c>
      <c r="L101" s="5">
        <f>'orig. data'!B109</f>
        <v>356</v>
      </c>
      <c r="M101" s="11">
        <f>'orig. data'!F109</f>
        <v>0.939602843</v>
      </c>
      <c r="N101" s="9"/>
      <c r="O101" s="5">
        <f>'orig. data'!I109</f>
        <v>332</v>
      </c>
      <c r="P101" s="11">
        <f>'orig. data'!M109</f>
        <v>0.383773882</v>
      </c>
      <c r="Q101" s="9"/>
      <c r="R101" s="11">
        <f>'orig. data'!P109</f>
        <v>0.678027188</v>
      </c>
    </row>
    <row r="102" spans="1:18" ht="12.75">
      <c r="A102" s="33" t="str">
        <f ca="1" t="shared" si="1"/>
        <v>Point Douglas S (2)</v>
      </c>
      <c r="B102" t="s">
        <v>238</v>
      </c>
      <c r="C102" t="str">
        <f>'orig. data'!R110</f>
        <v> </v>
      </c>
      <c r="D102">
        <f>'orig. data'!S110</f>
        <v>2</v>
      </c>
      <c r="E102">
        <f ca="1">IF(CELL("contents",F102)="s","s",IF(CELL("contents",G102)="s","s",IF(CELL("contents",'orig. data'!T110)="t","t","")))</f>
      </c>
      <c r="F102" t="str">
        <f>'orig. data'!U110</f>
        <v> </v>
      </c>
      <c r="G102" t="str">
        <f>'orig. data'!V110</f>
        <v> </v>
      </c>
      <c r="H102" s="19">
        <f>'orig. data'!C$18</f>
        <v>0.587911044</v>
      </c>
      <c r="I102" s="3">
        <f>'orig. data'!C110</f>
        <v>0.673469388</v>
      </c>
      <c r="J102" s="3">
        <f>'orig. data'!J110</f>
        <v>0.682819383</v>
      </c>
      <c r="K102" s="19">
        <f>'orig. data'!J$18</f>
        <v>0.581843871</v>
      </c>
      <c r="L102" s="5">
        <f>'orig. data'!B110</f>
        <v>196</v>
      </c>
      <c r="M102" s="11">
        <f>'orig. data'!F110</f>
        <v>0.01495184</v>
      </c>
      <c r="N102" s="9"/>
      <c r="O102" s="5">
        <f>'orig. data'!I110</f>
        <v>227</v>
      </c>
      <c r="P102" s="11">
        <f>'orig. data'!M110</f>
        <v>0.002040322</v>
      </c>
      <c r="Q102" s="9"/>
      <c r="R102" s="11">
        <f>'orig. data'!P110</f>
        <v>0.837329177</v>
      </c>
    </row>
    <row r="103" spans="1:18" ht="12.75">
      <c r="A103" s="33"/>
      <c r="H103" s="19"/>
      <c r="I103" s="3"/>
      <c r="J103" s="3"/>
      <c r="K103" s="19"/>
      <c r="L103" s="5"/>
      <c r="M103" s="11"/>
      <c r="N103" s="9"/>
      <c r="O103" s="5"/>
      <c r="P103" s="11"/>
      <c r="Q103" s="9"/>
      <c r="R103" s="11"/>
    </row>
    <row r="104" spans="1:18" s="37" customFormat="1" ht="12.75">
      <c r="A104" s="43" t="str">
        <f ca="1" t="shared" si="1"/>
        <v>Winnipeg (1,2)</v>
      </c>
      <c r="B104" s="37" t="s">
        <v>137</v>
      </c>
      <c r="C104" s="37">
        <f>'orig. data'!R8</f>
        <v>1</v>
      </c>
      <c r="D104" s="37">
        <f>'orig. data'!S8</f>
        <v>2</v>
      </c>
      <c r="E104" s="37">
        <f ca="1">IF(CELL("contents",F104)="s","s",IF(CELL("contents",G104)="s","s",IF(CELL("contents",'orig. data'!T8)="t","t","")))</f>
      </c>
      <c r="F104" s="37" t="str">
        <f>'orig. data'!U8</f>
        <v> </v>
      </c>
      <c r="G104" s="37" t="str">
        <f>'orig. data'!V8</f>
        <v> </v>
      </c>
      <c r="H104" s="38">
        <f>'orig. data'!C$18</f>
        <v>0.587911044</v>
      </c>
      <c r="I104" s="39">
        <f>'orig. data'!C8</f>
        <v>0.613009923</v>
      </c>
      <c r="J104" s="39">
        <f>'orig. data'!J8</f>
        <v>0.599823988</v>
      </c>
      <c r="K104" s="38">
        <f>'orig. data'!J$18</f>
        <v>0.581843871</v>
      </c>
      <c r="L104" s="40">
        <f>'orig. data'!B8</f>
        <v>9070</v>
      </c>
      <c r="M104" s="41">
        <f>'orig. data'!F8</f>
        <v>1.2E-06</v>
      </c>
      <c r="N104" s="9"/>
      <c r="O104" s="40">
        <f>'orig. data'!I8</f>
        <v>7954</v>
      </c>
      <c r="P104" s="41">
        <f>'orig. data'!M8</f>
        <v>0.001150124</v>
      </c>
      <c r="Q104" s="9"/>
      <c r="R104" s="41">
        <f>'orig. data'!P8</f>
        <v>0.078859335</v>
      </c>
    </row>
    <row r="105" spans="1:18" s="37" customFormat="1" ht="12.75">
      <c r="A105" s="43" t="str">
        <f ca="1" t="shared" si="1"/>
        <v>Manitoba</v>
      </c>
      <c r="B105" s="37" t="s">
        <v>138</v>
      </c>
      <c r="C105" s="37" t="str">
        <f>'orig. data'!R18</f>
        <v> </v>
      </c>
      <c r="D105" s="37" t="str">
        <f>'orig. data'!S18</f>
        <v> </v>
      </c>
      <c r="E105" s="37">
        <f ca="1">IF(CELL("contents",F105)="s","s",IF(CELL("contents",G105)="s","s",IF(CELL("contents",'orig. data'!T18)="t","t","")))</f>
      </c>
      <c r="F105" s="37" t="str">
        <f>'orig. data'!U18</f>
        <v> </v>
      </c>
      <c r="G105" s="37" t="str">
        <f>'orig. data'!V18</f>
        <v> </v>
      </c>
      <c r="H105" s="38">
        <f>'orig. data'!C$18</f>
        <v>0.587911044</v>
      </c>
      <c r="I105" s="39">
        <f>'orig. data'!C18</f>
        <v>0.587911044</v>
      </c>
      <c r="J105" s="39">
        <f>'orig. data'!J18</f>
        <v>0.581843871</v>
      </c>
      <c r="K105" s="38">
        <f>'orig. data'!J$18</f>
        <v>0.581843871</v>
      </c>
      <c r="L105" s="40">
        <f>'orig. data'!B18</f>
        <v>15783</v>
      </c>
      <c r="M105" s="41">
        <f>'orig. data'!F18</f>
        <v>1</v>
      </c>
      <c r="N105" s="9"/>
      <c r="O105" s="40">
        <f>'orig. data'!I18</f>
        <v>14155</v>
      </c>
      <c r="P105" s="41">
        <f>'orig. data'!M18</f>
        <v>1</v>
      </c>
      <c r="Q105" s="9"/>
      <c r="R105" s="41">
        <f>'orig. data'!P18</f>
        <v>0.287453582</v>
      </c>
    </row>
    <row r="106" spans="8:18" ht="12.75">
      <c r="H106" s="19"/>
      <c r="I106" s="10"/>
      <c r="J106" s="10"/>
      <c r="K106" s="19"/>
      <c r="L106" s="5"/>
      <c r="M106" s="11"/>
      <c r="N106" s="35"/>
      <c r="O106" s="5"/>
      <c r="P106" s="11"/>
      <c r="Q106" s="35"/>
      <c r="R106" s="11"/>
    </row>
    <row r="108" ht="12.75">
      <c r="S108" t="s">
        <v>192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5.00390625" style="37" customWidth="1"/>
    <col min="2" max="16384" width="9.140625" style="37" customWidth="1"/>
  </cols>
  <sheetData>
    <row r="1" ht="12.75">
      <c r="A1" s="37" t="s">
        <v>253</v>
      </c>
    </row>
    <row r="3" spans="1:22" ht="12.75">
      <c r="A3" s="37" t="s">
        <v>0</v>
      </c>
      <c r="B3" s="37" t="s">
        <v>108</v>
      </c>
      <c r="C3" s="37" t="s">
        <v>110</v>
      </c>
      <c r="D3" s="37" t="s">
        <v>246</v>
      </c>
      <c r="E3" s="37" t="s">
        <v>247</v>
      </c>
      <c r="F3" s="37" t="s">
        <v>109</v>
      </c>
      <c r="G3" s="37" t="s">
        <v>160</v>
      </c>
      <c r="H3" s="37" t="s">
        <v>248</v>
      </c>
      <c r="I3" s="37" t="s">
        <v>111</v>
      </c>
      <c r="J3" s="37" t="s">
        <v>113</v>
      </c>
      <c r="K3" s="37" t="s">
        <v>249</v>
      </c>
      <c r="L3" s="37" t="s">
        <v>250</v>
      </c>
      <c r="M3" s="37" t="s">
        <v>112</v>
      </c>
      <c r="N3" s="37" t="s">
        <v>161</v>
      </c>
      <c r="O3" s="37" t="s">
        <v>251</v>
      </c>
      <c r="P3" s="37" t="s">
        <v>114</v>
      </c>
      <c r="Q3" s="37" t="s">
        <v>252</v>
      </c>
      <c r="R3" s="37" t="s">
        <v>213</v>
      </c>
      <c r="S3" s="37" t="s">
        <v>214</v>
      </c>
      <c r="T3" s="37" t="s">
        <v>215</v>
      </c>
      <c r="U3" s="37" t="s">
        <v>216</v>
      </c>
      <c r="V3" s="37" t="s">
        <v>217</v>
      </c>
    </row>
    <row r="4" spans="1:22" ht="12.75">
      <c r="A4" s="37" t="s">
        <v>3</v>
      </c>
      <c r="B4" s="37">
        <v>738</v>
      </c>
      <c r="C4" s="37">
        <v>0.570460705</v>
      </c>
      <c r="D4" s="37">
        <v>0.523521903</v>
      </c>
      <c r="E4" s="37">
        <v>0.617399506</v>
      </c>
      <c r="F4" s="37">
        <v>0.335486918</v>
      </c>
      <c r="G4" s="37">
        <v>0.018221584</v>
      </c>
      <c r="H4" s="37">
        <v>0.927601624</v>
      </c>
      <c r="I4" s="37">
        <v>713</v>
      </c>
      <c r="J4" s="37">
        <v>0.577840112</v>
      </c>
      <c r="K4" s="37">
        <v>0.53019225</v>
      </c>
      <c r="L4" s="37">
        <v>0.625487974</v>
      </c>
      <c r="M4" s="37">
        <v>0.828410513</v>
      </c>
      <c r="N4" s="37">
        <v>0.018496841</v>
      </c>
      <c r="O4" s="37">
        <v>0.046976483</v>
      </c>
      <c r="P4" s="37">
        <v>0.776263464</v>
      </c>
      <c r="Q4" s="37">
        <v>0.080764931</v>
      </c>
      <c r="R4" s="37" t="s">
        <v>192</v>
      </c>
      <c r="S4" s="37" t="s">
        <v>192</v>
      </c>
      <c r="T4" s="37" t="s">
        <v>192</v>
      </c>
      <c r="U4" s="37" t="s">
        <v>192</v>
      </c>
      <c r="V4" s="37" t="s">
        <v>192</v>
      </c>
    </row>
    <row r="5" spans="1:22" ht="12.75">
      <c r="A5" s="37" t="s">
        <v>1</v>
      </c>
      <c r="B5" s="37">
        <v>1333</v>
      </c>
      <c r="C5" s="37">
        <v>0.540135034</v>
      </c>
      <c r="D5" s="37">
        <v>0.504971127</v>
      </c>
      <c r="E5" s="37">
        <v>0.575298941</v>
      </c>
      <c r="F5" s="37">
        <v>0.00039435</v>
      </c>
      <c r="G5" s="37">
        <v>0.013650585</v>
      </c>
      <c r="H5" s="37">
        <v>12.55877572</v>
      </c>
      <c r="I5" s="37">
        <v>1244</v>
      </c>
      <c r="J5" s="37">
        <v>0.522508039</v>
      </c>
      <c r="K5" s="37">
        <v>0.486027168</v>
      </c>
      <c r="L5" s="37">
        <v>0.558988909</v>
      </c>
      <c r="M5" s="44">
        <v>2.20727E-05</v>
      </c>
      <c r="N5" s="37">
        <v>0.014161829</v>
      </c>
      <c r="O5" s="37">
        <v>18.00153482</v>
      </c>
      <c r="P5" s="37">
        <v>0.370209975</v>
      </c>
      <c r="Q5" s="37">
        <v>0.802959577</v>
      </c>
      <c r="R5" s="37">
        <v>1</v>
      </c>
      <c r="S5" s="37">
        <v>2</v>
      </c>
      <c r="T5" s="37" t="s">
        <v>192</v>
      </c>
      <c r="U5" s="37" t="s">
        <v>192</v>
      </c>
      <c r="V5" s="37" t="s">
        <v>192</v>
      </c>
    </row>
    <row r="6" spans="1:22" ht="12.75">
      <c r="A6" s="37" t="s">
        <v>10</v>
      </c>
      <c r="B6" s="37">
        <v>1058</v>
      </c>
      <c r="C6" s="37">
        <v>0.543478261</v>
      </c>
      <c r="D6" s="37">
        <v>0.504030274</v>
      </c>
      <c r="E6" s="37">
        <v>0.582926248</v>
      </c>
      <c r="F6" s="37">
        <v>0.003321919</v>
      </c>
      <c r="G6" s="37">
        <v>0.01531366</v>
      </c>
      <c r="H6" s="37">
        <v>8.621644235</v>
      </c>
      <c r="I6" s="37">
        <v>927</v>
      </c>
      <c r="J6" s="37">
        <v>0.531823085</v>
      </c>
      <c r="K6" s="37">
        <v>0.489605384</v>
      </c>
      <c r="L6" s="37">
        <v>0.574040786</v>
      </c>
      <c r="M6" s="37">
        <v>0.002017949</v>
      </c>
      <c r="N6" s="37">
        <v>0.016388859</v>
      </c>
      <c r="O6" s="37">
        <v>9.533136919</v>
      </c>
      <c r="P6" s="37">
        <v>0.60330708</v>
      </c>
      <c r="Q6" s="37">
        <v>0.270036811</v>
      </c>
      <c r="R6" s="37">
        <v>1</v>
      </c>
      <c r="S6" s="37">
        <v>2</v>
      </c>
      <c r="T6" s="37" t="s">
        <v>192</v>
      </c>
      <c r="U6" s="37" t="s">
        <v>192</v>
      </c>
      <c r="V6" s="37" t="s">
        <v>192</v>
      </c>
    </row>
    <row r="7" spans="1:22" ht="12.75">
      <c r="A7" s="37" t="s">
        <v>9</v>
      </c>
      <c r="B7" s="37">
        <v>715</v>
      </c>
      <c r="C7" s="37">
        <v>0.608391608</v>
      </c>
      <c r="D7" s="37">
        <v>0.561368597</v>
      </c>
      <c r="E7" s="37">
        <v>0.65541462</v>
      </c>
      <c r="F7" s="37">
        <v>0.265875198</v>
      </c>
      <c r="G7" s="37">
        <v>0.018254275</v>
      </c>
      <c r="H7" s="37">
        <v>1.237904976</v>
      </c>
      <c r="I7" s="37">
        <v>856</v>
      </c>
      <c r="J7" s="37">
        <v>0.650700935</v>
      </c>
      <c r="K7" s="37">
        <v>0.608725191</v>
      </c>
      <c r="L7" s="37">
        <v>0.692676679</v>
      </c>
      <c r="M7" s="44">
        <v>4.42183E-05</v>
      </c>
      <c r="N7" s="37">
        <v>0.016294932</v>
      </c>
      <c r="O7" s="37">
        <v>16.68114376</v>
      </c>
      <c r="P7" s="37">
        <v>0.083436183</v>
      </c>
      <c r="Q7" s="37">
        <v>2.996663468</v>
      </c>
      <c r="R7" s="37" t="s">
        <v>192</v>
      </c>
      <c r="S7" s="37">
        <v>2</v>
      </c>
      <c r="T7" s="37" t="s">
        <v>192</v>
      </c>
      <c r="U7" s="37" t="s">
        <v>192</v>
      </c>
      <c r="V7" s="37" t="s">
        <v>192</v>
      </c>
    </row>
    <row r="8" spans="1:22" ht="12.75">
      <c r="A8" s="37" t="s">
        <v>11</v>
      </c>
      <c r="B8" s="37">
        <v>9070</v>
      </c>
      <c r="C8" s="37">
        <v>0.613009923</v>
      </c>
      <c r="D8" s="37">
        <v>0.599835673</v>
      </c>
      <c r="E8" s="37">
        <v>0.626184172</v>
      </c>
      <c r="F8" s="44">
        <v>1.2E-06</v>
      </c>
      <c r="G8" s="37">
        <v>0.005114227</v>
      </c>
      <c r="H8" s="37">
        <v>23.58377662</v>
      </c>
      <c r="I8" s="37">
        <v>7954</v>
      </c>
      <c r="J8" s="37">
        <v>0.599823988</v>
      </c>
      <c r="K8" s="37">
        <v>0.585672878</v>
      </c>
      <c r="L8" s="37">
        <v>0.613975098</v>
      </c>
      <c r="M8" s="37">
        <v>0.001150124</v>
      </c>
      <c r="N8" s="37">
        <v>0.005493443</v>
      </c>
      <c r="O8" s="37">
        <v>10.56879951</v>
      </c>
      <c r="P8" s="37">
        <v>0.078859335</v>
      </c>
      <c r="Q8" s="37">
        <v>3.08825499</v>
      </c>
      <c r="R8" s="37">
        <v>1</v>
      </c>
      <c r="S8" s="37">
        <v>2</v>
      </c>
      <c r="T8" s="37" t="s">
        <v>192</v>
      </c>
      <c r="U8" s="37" t="s">
        <v>192</v>
      </c>
      <c r="V8" s="37" t="s">
        <v>192</v>
      </c>
    </row>
    <row r="9" spans="1:22" ht="12.75">
      <c r="A9" s="37" t="s">
        <v>4</v>
      </c>
      <c r="B9" s="37">
        <v>996</v>
      </c>
      <c r="C9" s="37">
        <v>0.541164659</v>
      </c>
      <c r="D9" s="37">
        <v>0.500491366</v>
      </c>
      <c r="E9" s="37">
        <v>0.581837952</v>
      </c>
      <c r="F9" s="37">
        <v>0.00272406</v>
      </c>
      <c r="G9" s="37">
        <v>0.015789322</v>
      </c>
      <c r="H9" s="37">
        <v>8.983649621</v>
      </c>
      <c r="I9" s="37">
        <v>850</v>
      </c>
      <c r="J9" s="37">
        <v>0.549411765</v>
      </c>
      <c r="K9" s="37">
        <v>0.505449982</v>
      </c>
      <c r="L9" s="37">
        <v>0.593373548</v>
      </c>
      <c r="M9" s="37">
        <v>0.055243514</v>
      </c>
      <c r="N9" s="37">
        <v>0.01706591</v>
      </c>
      <c r="O9" s="37">
        <v>3.674720533</v>
      </c>
      <c r="P9" s="37">
        <v>0.722840822</v>
      </c>
      <c r="Q9" s="37">
        <v>0.125787028</v>
      </c>
      <c r="R9" s="37">
        <v>1</v>
      </c>
      <c r="S9" s="37" t="s">
        <v>192</v>
      </c>
      <c r="T9" s="37" t="s">
        <v>192</v>
      </c>
      <c r="U9" s="37" t="s">
        <v>192</v>
      </c>
      <c r="V9" s="37" t="s">
        <v>192</v>
      </c>
    </row>
    <row r="10" spans="1:22" ht="12.75">
      <c r="A10" s="37" t="s">
        <v>2</v>
      </c>
      <c r="B10" s="37">
        <v>535</v>
      </c>
      <c r="C10" s="37">
        <v>0.58317757</v>
      </c>
      <c r="D10" s="37">
        <v>0.528268396</v>
      </c>
      <c r="E10" s="37">
        <v>0.638086745</v>
      </c>
      <c r="F10" s="37">
        <v>0.823974306</v>
      </c>
      <c r="G10" s="37">
        <v>0.021315673</v>
      </c>
      <c r="H10" s="37">
        <v>0.049477879</v>
      </c>
      <c r="I10" s="37">
        <v>509</v>
      </c>
      <c r="J10" s="37">
        <v>0.622789784</v>
      </c>
      <c r="K10" s="37">
        <v>0.567448475</v>
      </c>
      <c r="L10" s="37">
        <v>0.678131093</v>
      </c>
      <c r="M10" s="37">
        <v>0.061092685</v>
      </c>
      <c r="N10" s="37">
        <v>0.021483428</v>
      </c>
      <c r="O10" s="37">
        <v>3.507469952</v>
      </c>
      <c r="P10" s="37">
        <v>0.191120539</v>
      </c>
      <c r="Q10" s="37">
        <v>1.70895863</v>
      </c>
      <c r="R10" s="37" t="s">
        <v>192</v>
      </c>
      <c r="S10" s="37" t="s">
        <v>192</v>
      </c>
      <c r="T10" s="37" t="s">
        <v>192</v>
      </c>
      <c r="U10" s="37" t="s">
        <v>192</v>
      </c>
      <c r="V10" s="37" t="s">
        <v>192</v>
      </c>
    </row>
    <row r="11" spans="1:22" ht="12.75">
      <c r="A11" s="37" t="s">
        <v>6</v>
      </c>
      <c r="B11" s="37">
        <v>620</v>
      </c>
      <c r="C11" s="37">
        <v>0.580645161</v>
      </c>
      <c r="D11" s="37">
        <v>0.529595102</v>
      </c>
      <c r="E11" s="37">
        <v>0.63169522</v>
      </c>
      <c r="F11" s="37">
        <v>0.713198404</v>
      </c>
      <c r="G11" s="37">
        <v>0.01981757</v>
      </c>
      <c r="H11" s="37">
        <v>0.135103253</v>
      </c>
      <c r="I11" s="37">
        <v>471</v>
      </c>
      <c r="J11" s="37">
        <v>0.571125265</v>
      </c>
      <c r="K11" s="37">
        <v>0.512380886</v>
      </c>
      <c r="L11" s="37">
        <v>0.629869645</v>
      </c>
      <c r="M11" s="37">
        <v>0.637210388</v>
      </c>
      <c r="N11" s="37">
        <v>0.022804495</v>
      </c>
      <c r="O11" s="37">
        <v>0.222409121</v>
      </c>
      <c r="P11" s="37">
        <v>0.752599692</v>
      </c>
      <c r="Q11" s="37">
        <v>0.099359438</v>
      </c>
      <c r="R11" s="37" t="s">
        <v>192</v>
      </c>
      <c r="S11" s="37" t="s">
        <v>192</v>
      </c>
      <c r="T11" s="37" t="s">
        <v>192</v>
      </c>
      <c r="U11" s="37" t="s">
        <v>192</v>
      </c>
      <c r="V11" s="37" t="s">
        <v>192</v>
      </c>
    </row>
    <row r="12" spans="1:22" ht="12.75">
      <c r="A12" s="37" t="s">
        <v>8</v>
      </c>
      <c r="B12" s="37">
        <v>11</v>
      </c>
      <c r="C12" s="37">
        <v>0.545454546</v>
      </c>
      <c r="D12" s="37">
        <v>0.158716001</v>
      </c>
      <c r="E12" s="37">
        <v>0.93219309</v>
      </c>
      <c r="F12" s="37">
        <v>0.774815983</v>
      </c>
      <c r="G12" s="37">
        <v>0.150131423</v>
      </c>
      <c r="H12" s="37">
        <v>0.081842414</v>
      </c>
      <c r="I12" s="37" t="s">
        <v>192</v>
      </c>
      <c r="J12" s="37" t="s">
        <v>192</v>
      </c>
      <c r="K12" s="37" t="s">
        <v>192</v>
      </c>
      <c r="L12" s="37" t="s">
        <v>192</v>
      </c>
      <c r="M12" s="37" t="s">
        <v>192</v>
      </c>
      <c r="N12" s="37" t="s">
        <v>192</v>
      </c>
      <c r="O12" s="37" t="s">
        <v>192</v>
      </c>
      <c r="P12" s="37" t="s">
        <v>192</v>
      </c>
      <c r="Q12" s="37" t="s">
        <v>192</v>
      </c>
      <c r="R12" s="37" t="s">
        <v>192</v>
      </c>
      <c r="S12" s="37" t="s">
        <v>192</v>
      </c>
      <c r="T12" s="37" t="s">
        <v>192</v>
      </c>
      <c r="U12" s="37" t="s">
        <v>192</v>
      </c>
      <c r="V12" s="37" t="s">
        <v>241</v>
      </c>
    </row>
    <row r="13" spans="1:22" ht="12.75">
      <c r="A13" s="37" t="s">
        <v>5</v>
      </c>
      <c r="B13" s="37">
        <v>293</v>
      </c>
      <c r="C13" s="37">
        <v>0.539249147</v>
      </c>
      <c r="D13" s="37">
        <v>0.464235573</v>
      </c>
      <c r="E13" s="37">
        <v>0.61426272</v>
      </c>
      <c r="F13" s="37">
        <v>0.090593101</v>
      </c>
      <c r="G13" s="37">
        <v>0.029120176</v>
      </c>
      <c r="H13" s="37">
        <v>2.863802687</v>
      </c>
      <c r="I13" s="37">
        <v>252</v>
      </c>
      <c r="J13" s="37">
        <v>0.563492064</v>
      </c>
      <c r="K13" s="37">
        <v>0.483012509</v>
      </c>
      <c r="L13" s="37">
        <v>0.643971618</v>
      </c>
      <c r="M13" s="37">
        <v>0.554776418</v>
      </c>
      <c r="N13" s="37">
        <v>0.031242063</v>
      </c>
      <c r="O13" s="37">
        <v>0.348829593</v>
      </c>
      <c r="P13" s="37">
        <v>0.570545205</v>
      </c>
      <c r="Q13" s="37">
        <v>0.321771121</v>
      </c>
      <c r="R13" s="37" t="s">
        <v>192</v>
      </c>
      <c r="S13" s="37" t="s">
        <v>192</v>
      </c>
      <c r="T13" s="37" t="s">
        <v>192</v>
      </c>
      <c r="U13" s="37" t="s">
        <v>192</v>
      </c>
      <c r="V13" s="37" t="s">
        <v>192</v>
      </c>
    </row>
    <row r="14" spans="1:22" ht="12.75">
      <c r="A14" s="37" t="s">
        <v>7</v>
      </c>
      <c r="B14" s="37">
        <v>372</v>
      </c>
      <c r="C14" s="37">
        <v>0.438172043</v>
      </c>
      <c r="D14" s="37">
        <v>0.371904878</v>
      </c>
      <c r="E14" s="37">
        <v>0.504439208</v>
      </c>
      <c r="F14" s="44">
        <v>4.42E-09</v>
      </c>
      <c r="G14" s="37">
        <v>0.025724831</v>
      </c>
      <c r="H14" s="37">
        <v>34.42787405</v>
      </c>
      <c r="I14" s="37">
        <v>338</v>
      </c>
      <c r="J14" s="37">
        <v>0.384615385</v>
      </c>
      <c r="K14" s="37">
        <v>0.316448389</v>
      </c>
      <c r="L14" s="37">
        <v>0.45278238</v>
      </c>
      <c r="M14" s="44">
        <v>1.97E-13</v>
      </c>
      <c r="N14" s="37">
        <v>0.026462343</v>
      </c>
      <c r="O14" s="37">
        <v>54.03946679</v>
      </c>
      <c r="P14" s="37">
        <v>0.147708381</v>
      </c>
      <c r="Q14" s="37">
        <v>2.095758602</v>
      </c>
      <c r="R14" s="37">
        <v>1</v>
      </c>
      <c r="S14" s="37">
        <v>2</v>
      </c>
      <c r="T14" s="37" t="s">
        <v>192</v>
      </c>
      <c r="U14" s="37" t="s">
        <v>192</v>
      </c>
      <c r="V14" s="37" t="s">
        <v>192</v>
      </c>
    </row>
    <row r="15" spans="1:22" ht="12.75">
      <c r="A15" s="37" t="s">
        <v>14</v>
      </c>
      <c r="B15" s="37">
        <v>3129</v>
      </c>
      <c r="C15" s="37">
        <v>0.548418025</v>
      </c>
      <c r="D15" s="37">
        <v>0.525500525</v>
      </c>
      <c r="E15" s="37">
        <v>0.571335525</v>
      </c>
      <c r="F15" s="44">
        <v>7.18E-06</v>
      </c>
      <c r="G15" s="37">
        <v>0.008896545</v>
      </c>
      <c r="H15" s="37">
        <v>20.14390332</v>
      </c>
      <c r="I15" s="37">
        <v>2884</v>
      </c>
      <c r="J15" s="37">
        <v>0.539181692</v>
      </c>
      <c r="K15" s="37">
        <v>0.515271632</v>
      </c>
      <c r="L15" s="37">
        <v>0.563091752</v>
      </c>
      <c r="M15" s="44">
        <v>3.4E-06</v>
      </c>
      <c r="N15" s="37">
        <v>0.009281856</v>
      </c>
      <c r="O15" s="37">
        <v>21.5742844</v>
      </c>
      <c r="P15" s="37">
        <v>0.472505318</v>
      </c>
      <c r="Q15" s="37">
        <v>0.516111074</v>
      </c>
      <c r="R15" s="37">
        <v>1</v>
      </c>
      <c r="S15" s="37">
        <v>2</v>
      </c>
      <c r="T15" s="37" t="s">
        <v>192</v>
      </c>
      <c r="U15" s="37" t="s">
        <v>192</v>
      </c>
      <c r="V15" s="37" t="s">
        <v>192</v>
      </c>
    </row>
    <row r="16" spans="1:22" ht="12.75">
      <c r="A16" s="37" t="s">
        <v>12</v>
      </c>
      <c r="B16" s="37">
        <v>2151</v>
      </c>
      <c r="C16" s="37">
        <v>0.562993956</v>
      </c>
      <c r="D16" s="37">
        <v>0.535443979</v>
      </c>
      <c r="E16" s="37">
        <v>0.590543933</v>
      </c>
      <c r="F16" s="37">
        <v>0.018883266</v>
      </c>
      <c r="G16" s="37">
        <v>0.010694867</v>
      </c>
      <c r="H16" s="37">
        <v>5.512293854</v>
      </c>
      <c r="I16" s="37">
        <v>1830</v>
      </c>
      <c r="J16" s="37">
        <v>0.575409836</v>
      </c>
      <c r="K16" s="37">
        <v>0.545645656</v>
      </c>
      <c r="L16" s="37">
        <v>0.605174016</v>
      </c>
      <c r="M16" s="37">
        <v>0.576842345</v>
      </c>
      <c r="N16" s="37">
        <v>0.011554418</v>
      </c>
      <c r="O16" s="37">
        <v>0.311367332</v>
      </c>
      <c r="P16" s="37">
        <v>0.430516522</v>
      </c>
      <c r="Q16" s="37">
        <v>0.62142963</v>
      </c>
      <c r="R16" s="37" t="s">
        <v>192</v>
      </c>
      <c r="S16" s="37" t="s">
        <v>192</v>
      </c>
      <c r="T16" s="37" t="s">
        <v>192</v>
      </c>
      <c r="U16" s="37" t="s">
        <v>192</v>
      </c>
      <c r="V16" s="37" t="s">
        <v>192</v>
      </c>
    </row>
    <row r="17" spans="1:22" ht="12.75">
      <c r="A17" s="37" t="s">
        <v>13</v>
      </c>
      <c r="B17" s="37">
        <v>676</v>
      </c>
      <c r="C17" s="37">
        <v>0.483727811</v>
      </c>
      <c r="D17" s="37">
        <v>0.43421559</v>
      </c>
      <c r="E17" s="37">
        <v>0.533240031</v>
      </c>
      <c r="F17" s="44">
        <v>3.73E-08</v>
      </c>
      <c r="G17" s="37">
        <v>0.019220583</v>
      </c>
      <c r="H17" s="37">
        <v>30.28584959</v>
      </c>
      <c r="I17" s="37">
        <v>593</v>
      </c>
      <c r="J17" s="37">
        <v>0.458684654</v>
      </c>
      <c r="K17" s="37">
        <v>0.405973711</v>
      </c>
      <c r="L17" s="37">
        <v>0.511395597</v>
      </c>
      <c r="M17" s="44">
        <v>1.2E-09</v>
      </c>
      <c r="N17" s="37">
        <v>0.020462323</v>
      </c>
      <c r="O17" s="37">
        <v>36.96950214</v>
      </c>
      <c r="P17" s="37">
        <v>0.372607702</v>
      </c>
      <c r="Q17" s="37">
        <v>0.794949455</v>
      </c>
      <c r="R17" s="37">
        <v>1</v>
      </c>
      <c r="S17" s="37">
        <v>2</v>
      </c>
      <c r="T17" s="37" t="s">
        <v>192</v>
      </c>
      <c r="U17" s="37" t="s">
        <v>192</v>
      </c>
      <c r="V17" s="37" t="s">
        <v>192</v>
      </c>
    </row>
    <row r="18" spans="1:22" ht="12.75">
      <c r="A18" s="37" t="s">
        <v>15</v>
      </c>
      <c r="B18" s="37">
        <v>15783</v>
      </c>
      <c r="C18" s="37">
        <v>0.587911044</v>
      </c>
      <c r="D18" s="37">
        <v>0.577818459</v>
      </c>
      <c r="E18" s="37">
        <v>0.598003628</v>
      </c>
      <c r="F18" s="37">
        <v>1</v>
      </c>
      <c r="G18" s="37">
        <v>0.003917929</v>
      </c>
      <c r="H18" s="37">
        <v>0</v>
      </c>
      <c r="I18" s="37">
        <v>14155</v>
      </c>
      <c r="J18" s="37">
        <v>0.581843871</v>
      </c>
      <c r="K18" s="37">
        <v>0.571164065</v>
      </c>
      <c r="L18" s="37">
        <v>0.592523678</v>
      </c>
      <c r="M18" s="37">
        <v>1</v>
      </c>
      <c r="N18" s="37">
        <v>0.004145888</v>
      </c>
      <c r="O18" s="37">
        <v>0</v>
      </c>
      <c r="P18" s="37">
        <v>0.287453582</v>
      </c>
      <c r="Q18" s="37">
        <v>1.131509531</v>
      </c>
      <c r="R18" s="37" t="s">
        <v>192</v>
      </c>
      <c r="S18" s="37" t="s">
        <v>192</v>
      </c>
      <c r="T18" s="37" t="s">
        <v>192</v>
      </c>
      <c r="U18" s="37" t="s">
        <v>192</v>
      </c>
      <c r="V18" s="37" t="s">
        <v>192</v>
      </c>
    </row>
    <row r="19" spans="1:22" ht="12.75">
      <c r="A19" s="37" t="s">
        <v>162</v>
      </c>
      <c r="B19" s="37">
        <v>42</v>
      </c>
      <c r="C19" s="37">
        <v>0.714285714</v>
      </c>
      <c r="D19" s="37">
        <v>0.534720101</v>
      </c>
      <c r="E19" s="37">
        <v>0.893851328</v>
      </c>
      <c r="F19" s="37">
        <v>0.096127695</v>
      </c>
      <c r="G19" s="37">
        <v>0.069707148</v>
      </c>
      <c r="H19" s="37">
        <v>2.768641793</v>
      </c>
      <c r="I19" s="37">
        <v>38</v>
      </c>
      <c r="J19" s="37">
        <v>0.736842105</v>
      </c>
      <c r="K19" s="37">
        <v>0.552828693</v>
      </c>
      <c r="L19" s="37">
        <v>0.920855518</v>
      </c>
      <c r="M19" s="37">
        <v>0.052736369</v>
      </c>
      <c r="N19" s="37">
        <v>0.071433778</v>
      </c>
      <c r="O19" s="37">
        <v>3.752253447</v>
      </c>
      <c r="P19" s="37">
        <v>0.821485621</v>
      </c>
      <c r="Q19" s="37">
        <v>0.050910977</v>
      </c>
      <c r="R19" s="37" t="s">
        <v>192</v>
      </c>
      <c r="S19" s="37" t="s">
        <v>192</v>
      </c>
      <c r="T19" s="37" t="s">
        <v>192</v>
      </c>
      <c r="U19" s="37" t="s">
        <v>192</v>
      </c>
      <c r="V19" s="37" t="s">
        <v>192</v>
      </c>
    </row>
    <row r="20" spans="1:22" ht="12.75">
      <c r="A20" s="37" t="s">
        <v>72</v>
      </c>
      <c r="B20" s="37">
        <v>741</v>
      </c>
      <c r="C20" s="37">
        <v>0.601889339</v>
      </c>
      <c r="D20" s="37">
        <v>0.555566306</v>
      </c>
      <c r="E20" s="37">
        <v>0.648212371</v>
      </c>
      <c r="F20" s="37">
        <v>0.439488123</v>
      </c>
      <c r="G20" s="37">
        <v>0.017982544</v>
      </c>
      <c r="H20" s="37">
        <v>0.597618495</v>
      </c>
      <c r="I20" s="37">
        <v>653</v>
      </c>
      <c r="J20" s="37">
        <v>0.615620214</v>
      </c>
      <c r="K20" s="37">
        <v>0.566582979</v>
      </c>
      <c r="L20" s="37">
        <v>0.664657449</v>
      </c>
      <c r="M20" s="37">
        <v>0.080147031</v>
      </c>
      <c r="N20" s="37">
        <v>0.019036194</v>
      </c>
      <c r="O20" s="37">
        <v>3.061917624</v>
      </c>
      <c r="P20" s="37">
        <v>0.600219976</v>
      </c>
      <c r="Q20" s="37">
        <v>0.274664251</v>
      </c>
      <c r="R20" s="37" t="s">
        <v>192</v>
      </c>
      <c r="S20" s="37" t="s">
        <v>192</v>
      </c>
      <c r="T20" s="37" t="s">
        <v>192</v>
      </c>
      <c r="U20" s="37" t="s">
        <v>192</v>
      </c>
      <c r="V20" s="37" t="s">
        <v>192</v>
      </c>
    </row>
    <row r="21" spans="1:22" ht="12.75">
      <c r="A21" s="37" t="s">
        <v>71</v>
      </c>
      <c r="B21" s="37">
        <v>514</v>
      </c>
      <c r="C21" s="37">
        <v>0.618677043</v>
      </c>
      <c r="D21" s="37">
        <v>0.563489282</v>
      </c>
      <c r="E21" s="37">
        <v>0.673864804</v>
      </c>
      <c r="F21" s="37">
        <v>0.156452939</v>
      </c>
      <c r="G21" s="37">
        <v>0.02142382</v>
      </c>
      <c r="H21" s="37">
        <v>2.008179714</v>
      </c>
      <c r="I21" s="37">
        <v>491</v>
      </c>
      <c r="J21" s="37">
        <v>0.598778004</v>
      </c>
      <c r="K21" s="37">
        <v>0.541796961</v>
      </c>
      <c r="L21" s="37">
        <v>0.655759048</v>
      </c>
      <c r="M21" s="37">
        <v>0.446817625</v>
      </c>
      <c r="N21" s="37">
        <v>0.02211997</v>
      </c>
      <c r="O21" s="37">
        <v>0.578711985</v>
      </c>
      <c r="P21" s="37">
        <v>0.518151291</v>
      </c>
      <c r="Q21" s="37">
        <v>0.417571544</v>
      </c>
      <c r="R21" s="37" t="s">
        <v>192</v>
      </c>
      <c r="S21" s="37" t="s">
        <v>192</v>
      </c>
      <c r="T21" s="37" t="s">
        <v>192</v>
      </c>
      <c r="U21" s="37" t="s">
        <v>192</v>
      </c>
      <c r="V21" s="37" t="s">
        <v>192</v>
      </c>
    </row>
    <row r="22" spans="1:22" ht="12.75">
      <c r="A22" s="37" t="s">
        <v>74</v>
      </c>
      <c r="B22" s="37">
        <v>621</v>
      </c>
      <c r="C22" s="37">
        <v>0.645732689</v>
      </c>
      <c r="D22" s="37">
        <v>0.59629115</v>
      </c>
      <c r="E22" s="37">
        <v>0.695174229</v>
      </c>
      <c r="F22" s="37">
        <v>0.003417876</v>
      </c>
      <c r="G22" s="37">
        <v>0.019193144</v>
      </c>
      <c r="H22" s="37">
        <v>8.569784521</v>
      </c>
      <c r="I22" s="37">
        <v>552</v>
      </c>
      <c r="J22" s="37">
        <v>0.579710145</v>
      </c>
      <c r="K22" s="37">
        <v>0.52559034</v>
      </c>
      <c r="L22" s="37">
        <v>0.63382995</v>
      </c>
      <c r="M22" s="37">
        <v>0.919047785</v>
      </c>
      <c r="N22" s="37">
        <v>0.021009241</v>
      </c>
      <c r="O22" s="37">
        <v>0.010329318</v>
      </c>
      <c r="P22" s="37">
        <v>0.020389535</v>
      </c>
      <c r="Q22" s="37">
        <v>5.378231643</v>
      </c>
      <c r="R22" s="37">
        <v>1</v>
      </c>
      <c r="S22" s="37" t="s">
        <v>192</v>
      </c>
      <c r="T22" s="37" t="s">
        <v>123</v>
      </c>
      <c r="U22" s="37" t="s">
        <v>192</v>
      </c>
      <c r="V22" s="37" t="s">
        <v>192</v>
      </c>
    </row>
    <row r="23" spans="1:22" ht="12.75">
      <c r="A23" s="37" t="s">
        <v>73</v>
      </c>
      <c r="B23" s="37">
        <v>907</v>
      </c>
      <c r="C23" s="37">
        <v>0.60859978</v>
      </c>
      <c r="D23" s="37">
        <v>0.566853417</v>
      </c>
      <c r="E23" s="37">
        <v>0.650346142</v>
      </c>
      <c r="F23" s="37">
        <v>0.205562555</v>
      </c>
      <c r="G23" s="37">
        <v>0.016205886</v>
      </c>
      <c r="H23" s="37">
        <v>1.602406164</v>
      </c>
      <c r="I23" s="37">
        <v>693</v>
      </c>
      <c r="J23" s="37">
        <v>0.58008658</v>
      </c>
      <c r="K23" s="37">
        <v>0.531791207</v>
      </c>
      <c r="L23" s="37">
        <v>0.628381953</v>
      </c>
      <c r="M23" s="37">
        <v>0.925279169</v>
      </c>
      <c r="N23" s="37">
        <v>0.018748204</v>
      </c>
      <c r="O23" s="37">
        <v>0.00879581</v>
      </c>
      <c r="P23" s="37">
        <v>0.249393803</v>
      </c>
      <c r="Q23" s="37">
        <v>1.326696289</v>
      </c>
      <c r="R23" s="37" t="s">
        <v>192</v>
      </c>
      <c r="S23" s="37" t="s">
        <v>192</v>
      </c>
      <c r="T23" s="37" t="s">
        <v>192</v>
      </c>
      <c r="U23" s="37" t="s">
        <v>192</v>
      </c>
      <c r="V23" s="37" t="s">
        <v>192</v>
      </c>
    </row>
    <row r="24" spans="1:22" ht="12.75">
      <c r="A24" s="37" t="s">
        <v>75</v>
      </c>
      <c r="B24" s="37">
        <v>527</v>
      </c>
      <c r="C24" s="37">
        <v>0.580645161</v>
      </c>
      <c r="D24" s="37">
        <v>0.525273598</v>
      </c>
      <c r="E24" s="37">
        <v>0.636016725</v>
      </c>
      <c r="F24" s="37">
        <v>0.734702232</v>
      </c>
      <c r="G24" s="37">
        <v>0.021495172</v>
      </c>
      <c r="H24" s="37">
        <v>0.114837765</v>
      </c>
      <c r="I24" s="37">
        <v>458</v>
      </c>
      <c r="J24" s="37">
        <v>0.552401747</v>
      </c>
      <c r="K24" s="37">
        <v>0.492548897</v>
      </c>
      <c r="L24" s="37">
        <v>0.612254596</v>
      </c>
      <c r="M24" s="37">
        <v>0.20145846</v>
      </c>
      <c r="N24" s="37">
        <v>0.023234802</v>
      </c>
      <c r="O24" s="37">
        <v>1.631769619</v>
      </c>
      <c r="P24" s="37">
        <v>0.372175161</v>
      </c>
      <c r="Q24" s="37">
        <v>0.79638912</v>
      </c>
      <c r="R24" s="37" t="s">
        <v>192</v>
      </c>
      <c r="S24" s="37" t="s">
        <v>192</v>
      </c>
      <c r="T24" s="37" t="s">
        <v>192</v>
      </c>
      <c r="U24" s="37" t="s">
        <v>192</v>
      </c>
      <c r="V24" s="37" t="s">
        <v>192</v>
      </c>
    </row>
    <row r="25" spans="1:22" ht="12.75">
      <c r="A25" s="37" t="s">
        <v>81</v>
      </c>
      <c r="B25" s="37">
        <v>911</v>
      </c>
      <c r="C25" s="37">
        <v>0.632272228</v>
      </c>
      <c r="D25" s="37">
        <v>0.591119187</v>
      </c>
      <c r="E25" s="37">
        <v>0.67342527</v>
      </c>
      <c r="F25" s="37">
        <v>0.006522985</v>
      </c>
      <c r="G25" s="37">
        <v>0.01597556</v>
      </c>
      <c r="H25" s="37">
        <v>7.399835342</v>
      </c>
      <c r="I25" s="37">
        <v>749</v>
      </c>
      <c r="J25" s="37">
        <v>0.598130841</v>
      </c>
      <c r="K25" s="37">
        <v>0.551983638</v>
      </c>
      <c r="L25" s="37">
        <v>0.644278045</v>
      </c>
      <c r="M25" s="37">
        <v>0.366171662</v>
      </c>
      <c r="N25" s="37">
        <v>0.017914287</v>
      </c>
      <c r="O25" s="37">
        <v>0.816615209</v>
      </c>
      <c r="P25" s="37">
        <v>0.154496991</v>
      </c>
      <c r="Q25" s="37">
        <v>2.027279069</v>
      </c>
      <c r="R25" s="37">
        <v>1</v>
      </c>
      <c r="S25" s="37" t="s">
        <v>192</v>
      </c>
      <c r="T25" s="37" t="s">
        <v>192</v>
      </c>
      <c r="U25" s="37" t="s">
        <v>192</v>
      </c>
      <c r="V25" s="37" t="s">
        <v>192</v>
      </c>
    </row>
    <row r="26" spans="1:22" ht="12.75">
      <c r="A26" s="37" t="s">
        <v>76</v>
      </c>
      <c r="B26" s="37">
        <v>1284</v>
      </c>
      <c r="C26" s="37">
        <v>0.590342679</v>
      </c>
      <c r="D26" s="37">
        <v>0.554989718</v>
      </c>
      <c r="E26" s="37">
        <v>0.62569564</v>
      </c>
      <c r="F26" s="37">
        <v>0.85949032</v>
      </c>
      <c r="G26" s="37">
        <v>0.013723976</v>
      </c>
      <c r="H26" s="37">
        <v>0.031337144</v>
      </c>
      <c r="I26" s="37">
        <v>1106</v>
      </c>
      <c r="J26" s="37">
        <v>0.575949367</v>
      </c>
      <c r="K26" s="37">
        <v>0.537669598</v>
      </c>
      <c r="L26" s="37">
        <v>0.614229136</v>
      </c>
      <c r="M26" s="37">
        <v>0.691055968</v>
      </c>
      <c r="N26" s="37">
        <v>0.014860159</v>
      </c>
      <c r="O26" s="37">
        <v>0.157944599</v>
      </c>
      <c r="P26" s="37">
        <v>0.476626049</v>
      </c>
      <c r="Q26" s="37">
        <v>0.506573241</v>
      </c>
      <c r="R26" s="37" t="s">
        <v>192</v>
      </c>
      <c r="S26" s="37" t="s">
        <v>192</v>
      </c>
      <c r="T26" s="37" t="s">
        <v>192</v>
      </c>
      <c r="U26" s="37" t="s">
        <v>192</v>
      </c>
      <c r="V26" s="37" t="s">
        <v>192</v>
      </c>
    </row>
    <row r="27" spans="1:22" ht="12.75">
      <c r="A27" s="37" t="s">
        <v>77</v>
      </c>
      <c r="B27" s="37">
        <v>747</v>
      </c>
      <c r="C27" s="37">
        <v>0.630522088</v>
      </c>
      <c r="D27" s="37">
        <v>0.585030621</v>
      </c>
      <c r="E27" s="37">
        <v>0.676013556</v>
      </c>
      <c r="F27" s="37">
        <v>0.017977093</v>
      </c>
      <c r="G27" s="37">
        <v>0.017659731</v>
      </c>
      <c r="H27" s="37">
        <v>5.598380005</v>
      </c>
      <c r="I27" s="37">
        <v>615</v>
      </c>
      <c r="J27" s="37">
        <v>0.640650407</v>
      </c>
      <c r="K27" s="37">
        <v>0.590810476</v>
      </c>
      <c r="L27" s="37">
        <v>0.690490338</v>
      </c>
      <c r="M27" s="37">
        <v>0.003110643</v>
      </c>
      <c r="N27" s="37">
        <v>0.019347799</v>
      </c>
      <c r="O27" s="37">
        <v>8.741407529</v>
      </c>
      <c r="P27" s="37">
        <v>0.699200199</v>
      </c>
      <c r="Q27" s="37">
        <v>0.149305222</v>
      </c>
      <c r="R27" s="37" t="s">
        <v>192</v>
      </c>
      <c r="S27" s="37">
        <v>2</v>
      </c>
      <c r="T27" s="37" t="s">
        <v>192</v>
      </c>
      <c r="U27" s="37" t="s">
        <v>192</v>
      </c>
      <c r="V27" s="37" t="s">
        <v>192</v>
      </c>
    </row>
    <row r="28" spans="1:22" ht="12.75">
      <c r="A28" s="37" t="s">
        <v>70</v>
      </c>
      <c r="B28" s="37">
        <v>916</v>
      </c>
      <c r="C28" s="37">
        <v>0.6069869</v>
      </c>
      <c r="D28" s="37">
        <v>0.565415821</v>
      </c>
      <c r="E28" s="37">
        <v>0.648557978</v>
      </c>
      <c r="F28" s="37">
        <v>0.2408148</v>
      </c>
      <c r="G28" s="37">
        <v>0.016137841</v>
      </c>
      <c r="H28" s="37">
        <v>1.375817888</v>
      </c>
      <c r="I28" s="37">
        <v>816</v>
      </c>
      <c r="J28" s="37">
        <v>0.598039216</v>
      </c>
      <c r="K28" s="37">
        <v>0.553825455</v>
      </c>
      <c r="L28" s="37">
        <v>0.642252976</v>
      </c>
      <c r="M28" s="37">
        <v>0.348288852</v>
      </c>
      <c r="N28" s="37">
        <v>0.017163727</v>
      </c>
      <c r="O28" s="37">
        <v>0.879681779</v>
      </c>
      <c r="P28" s="37">
        <v>0.704043264</v>
      </c>
      <c r="Q28" s="37">
        <v>0.144299839</v>
      </c>
      <c r="R28" s="37" t="s">
        <v>192</v>
      </c>
      <c r="S28" s="37" t="s">
        <v>192</v>
      </c>
      <c r="T28" s="37" t="s">
        <v>192</v>
      </c>
      <c r="U28" s="37" t="s">
        <v>192</v>
      </c>
      <c r="V28" s="37" t="s">
        <v>192</v>
      </c>
    </row>
    <row r="29" spans="1:22" ht="12.75">
      <c r="A29" s="37" t="s">
        <v>78</v>
      </c>
      <c r="B29" s="37">
        <v>320</v>
      </c>
      <c r="C29" s="37">
        <v>0.609375</v>
      </c>
      <c r="D29" s="37">
        <v>0.539117417</v>
      </c>
      <c r="E29" s="37">
        <v>0.679632583</v>
      </c>
      <c r="F29" s="37">
        <v>0.435349785</v>
      </c>
      <c r="G29" s="37">
        <v>0.027273906</v>
      </c>
      <c r="H29" s="37">
        <v>0.60850891</v>
      </c>
      <c r="I29" s="37">
        <v>286</v>
      </c>
      <c r="J29" s="37">
        <v>0.597902098</v>
      </c>
      <c r="K29" s="37">
        <v>0.52321531</v>
      </c>
      <c r="L29" s="37">
        <v>0.672588886</v>
      </c>
      <c r="M29" s="37">
        <v>0.581932315</v>
      </c>
      <c r="N29" s="37">
        <v>0.028993319</v>
      </c>
      <c r="O29" s="37">
        <v>0.303121164</v>
      </c>
      <c r="P29" s="37">
        <v>0.773128895</v>
      </c>
      <c r="Q29" s="37">
        <v>0.08310801</v>
      </c>
      <c r="R29" s="37" t="s">
        <v>192</v>
      </c>
      <c r="S29" s="37" t="s">
        <v>192</v>
      </c>
      <c r="T29" s="37" t="s">
        <v>192</v>
      </c>
      <c r="U29" s="37" t="s">
        <v>192</v>
      </c>
      <c r="V29" s="37" t="s">
        <v>192</v>
      </c>
    </row>
    <row r="30" spans="1:22" ht="12.75">
      <c r="A30" s="37" t="s">
        <v>80</v>
      </c>
      <c r="B30" s="37">
        <v>1030</v>
      </c>
      <c r="C30" s="37">
        <v>0.62038835</v>
      </c>
      <c r="D30" s="37">
        <v>0.581436433</v>
      </c>
      <c r="E30" s="37">
        <v>0.659340266</v>
      </c>
      <c r="F30" s="37">
        <v>0.03420756</v>
      </c>
      <c r="G30" s="37">
        <v>0.015121086</v>
      </c>
      <c r="H30" s="37">
        <v>4.484299642</v>
      </c>
      <c r="I30" s="37">
        <v>976</v>
      </c>
      <c r="J30" s="37">
        <v>0.620901639</v>
      </c>
      <c r="K30" s="37">
        <v>0.580897189</v>
      </c>
      <c r="L30" s="37">
        <v>0.66090609</v>
      </c>
      <c r="M30" s="37">
        <v>0.013369457</v>
      </c>
      <c r="N30" s="37">
        <v>0.015529678</v>
      </c>
      <c r="O30" s="37">
        <v>6.119553391</v>
      </c>
      <c r="P30" s="37">
        <v>0.981107296</v>
      </c>
      <c r="Q30" s="37">
        <v>0.000560776</v>
      </c>
      <c r="R30" s="37" t="s">
        <v>192</v>
      </c>
      <c r="S30" s="37" t="s">
        <v>192</v>
      </c>
      <c r="T30" s="37" t="s">
        <v>192</v>
      </c>
      <c r="U30" s="37" t="s">
        <v>192</v>
      </c>
      <c r="V30" s="37" t="s">
        <v>192</v>
      </c>
    </row>
    <row r="31" spans="1:22" ht="12.75">
      <c r="A31" s="37" t="s">
        <v>79</v>
      </c>
      <c r="B31" s="37">
        <v>552</v>
      </c>
      <c r="C31" s="37">
        <v>0.619565217</v>
      </c>
      <c r="D31" s="37">
        <v>0.566334791</v>
      </c>
      <c r="E31" s="37">
        <v>0.672795644</v>
      </c>
      <c r="F31" s="37">
        <v>0.13080196</v>
      </c>
      <c r="G31" s="37">
        <v>0.020663985</v>
      </c>
      <c r="H31" s="37">
        <v>2.282960778</v>
      </c>
      <c r="I31" s="37">
        <v>559</v>
      </c>
      <c r="J31" s="37">
        <v>0.636851521</v>
      </c>
      <c r="K31" s="37">
        <v>0.584455155</v>
      </c>
      <c r="L31" s="37">
        <v>0.689247886</v>
      </c>
      <c r="M31" s="37">
        <v>0.008372312</v>
      </c>
      <c r="N31" s="37">
        <v>0.020340204</v>
      </c>
      <c r="O31" s="37">
        <v>6.952052568</v>
      </c>
      <c r="P31" s="37">
        <v>0.551096744</v>
      </c>
      <c r="Q31" s="37">
        <v>0.355356057</v>
      </c>
      <c r="R31" s="37" t="s">
        <v>192</v>
      </c>
      <c r="S31" s="37">
        <v>2</v>
      </c>
      <c r="T31" s="37" t="s">
        <v>192</v>
      </c>
      <c r="U31" s="37" t="s">
        <v>192</v>
      </c>
      <c r="V31" s="37" t="s">
        <v>192</v>
      </c>
    </row>
    <row r="32" spans="1:22" ht="12.75">
      <c r="A32" s="37" t="s">
        <v>32</v>
      </c>
      <c r="B32" s="37">
        <v>233</v>
      </c>
      <c r="C32" s="37">
        <v>0.60944206</v>
      </c>
      <c r="D32" s="37">
        <v>0.519725338</v>
      </c>
      <c r="E32" s="37">
        <v>0.699158783</v>
      </c>
      <c r="F32" s="37">
        <v>0.504315469</v>
      </c>
      <c r="G32" s="37">
        <v>0.031961782</v>
      </c>
      <c r="H32" s="37">
        <v>0.445843456</v>
      </c>
      <c r="I32" s="37">
        <v>207</v>
      </c>
      <c r="J32" s="37">
        <v>0.560386473</v>
      </c>
      <c r="K32" s="37">
        <v>0.463550531</v>
      </c>
      <c r="L32" s="37">
        <v>0.657222416</v>
      </c>
      <c r="M32" s="37">
        <v>0.531394892</v>
      </c>
      <c r="N32" s="37">
        <v>0.03449802</v>
      </c>
      <c r="O32" s="37">
        <v>0.391723412</v>
      </c>
      <c r="P32" s="37">
        <v>0.297006032</v>
      </c>
      <c r="Q32" s="37">
        <v>1.087588976</v>
      </c>
      <c r="R32" s="37" t="s">
        <v>192</v>
      </c>
      <c r="S32" s="37" t="s">
        <v>192</v>
      </c>
      <c r="T32" s="37" t="s">
        <v>192</v>
      </c>
      <c r="U32" s="37" t="s">
        <v>192</v>
      </c>
      <c r="V32" s="37" t="s">
        <v>192</v>
      </c>
    </row>
    <row r="33" spans="1:22" ht="12.75">
      <c r="A33" s="37" t="s">
        <v>31</v>
      </c>
      <c r="B33" s="37">
        <v>303</v>
      </c>
      <c r="C33" s="37">
        <v>0.508250825</v>
      </c>
      <c r="D33" s="37">
        <v>0.427632835</v>
      </c>
      <c r="E33" s="37">
        <v>0.588868815</v>
      </c>
      <c r="F33" s="37">
        <v>0.004845039</v>
      </c>
      <c r="G33" s="37">
        <v>0.028720338</v>
      </c>
      <c r="H33" s="37">
        <v>7.936390348</v>
      </c>
      <c r="I33" s="37">
        <v>330</v>
      </c>
      <c r="J33" s="37">
        <v>0.560606061</v>
      </c>
      <c r="K33" s="37">
        <v>0.483915596</v>
      </c>
      <c r="L33" s="37">
        <v>0.637296525</v>
      </c>
      <c r="M33" s="37">
        <v>0.434121977</v>
      </c>
      <c r="N33" s="37">
        <v>0.027321149</v>
      </c>
      <c r="O33" s="37">
        <v>0.611770463</v>
      </c>
      <c r="P33" s="37">
        <v>0.187045306</v>
      </c>
      <c r="Q33" s="37">
        <v>1.740738301</v>
      </c>
      <c r="R33" s="37">
        <v>1</v>
      </c>
      <c r="S33" s="37" t="s">
        <v>192</v>
      </c>
      <c r="T33" s="37" t="s">
        <v>192</v>
      </c>
      <c r="U33" s="37" t="s">
        <v>192</v>
      </c>
      <c r="V33" s="37" t="s">
        <v>192</v>
      </c>
    </row>
    <row r="34" spans="1:22" ht="12.75">
      <c r="A34" s="37" t="s">
        <v>34</v>
      </c>
      <c r="B34" s="37">
        <v>119</v>
      </c>
      <c r="C34" s="37">
        <v>0.605042017</v>
      </c>
      <c r="D34" s="37">
        <v>0.479254615</v>
      </c>
      <c r="E34" s="37">
        <v>0.730829419</v>
      </c>
      <c r="F34" s="37">
        <v>0.70419173</v>
      </c>
      <c r="G34" s="37">
        <v>0.044812042</v>
      </c>
      <c r="H34" s="37">
        <v>0.144147941</v>
      </c>
      <c r="I34" s="37">
        <v>123</v>
      </c>
      <c r="J34" s="37">
        <v>0.617886179</v>
      </c>
      <c r="K34" s="37">
        <v>0.494904485</v>
      </c>
      <c r="L34" s="37">
        <v>0.740867873</v>
      </c>
      <c r="M34" s="37">
        <v>0.41771756</v>
      </c>
      <c r="N34" s="37">
        <v>0.043812502</v>
      </c>
      <c r="O34" s="37">
        <v>0.65672773</v>
      </c>
      <c r="P34" s="37">
        <v>0.837612374</v>
      </c>
      <c r="Q34" s="37">
        <v>0.042003881</v>
      </c>
      <c r="R34" s="37" t="s">
        <v>192</v>
      </c>
      <c r="S34" s="37" t="s">
        <v>192</v>
      </c>
      <c r="T34" s="37" t="s">
        <v>192</v>
      </c>
      <c r="U34" s="37" t="s">
        <v>192</v>
      </c>
      <c r="V34" s="37" t="s">
        <v>192</v>
      </c>
    </row>
    <row r="35" spans="1:22" ht="12.75">
      <c r="A35" s="37" t="s">
        <v>33</v>
      </c>
      <c r="B35" s="37">
        <v>83</v>
      </c>
      <c r="C35" s="37">
        <v>0.638554217</v>
      </c>
      <c r="D35" s="37">
        <v>0.490533046</v>
      </c>
      <c r="E35" s="37">
        <v>0.786575388</v>
      </c>
      <c r="F35" s="37">
        <v>0.34857092</v>
      </c>
      <c r="G35" s="37">
        <v>0.052732872</v>
      </c>
      <c r="H35" s="37">
        <v>0.878652846</v>
      </c>
      <c r="I35" s="37">
        <v>53</v>
      </c>
      <c r="J35" s="37">
        <v>0.660377359</v>
      </c>
      <c r="K35" s="37">
        <v>0.477778153</v>
      </c>
      <c r="L35" s="37">
        <v>0.842976564</v>
      </c>
      <c r="M35" s="37">
        <v>0.246416029</v>
      </c>
      <c r="N35" s="37">
        <v>0.065051373</v>
      </c>
      <c r="O35" s="37">
        <v>1.343509378</v>
      </c>
      <c r="P35" s="37">
        <v>0.795081445</v>
      </c>
      <c r="Q35" s="37">
        <v>0.067453347</v>
      </c>
      <c r="R35" s="37" t="s">
        <v>192</v>
      </c>
      <c r="S35" s="37" t="s">
        <v>192</v>
      </c>
      <c r="T35" s="37" t="s">
        <v>192</v>
      </c>
      <c r="U35" s="37" t="s">
        <v>192</v>
      </c>
      <c r="V35" s="37" t="s">
        <v>192</v>
      </c>
    </row>
    <row r="36" spans="1:22" ht="12.75">
      <c r="A36" s="37" t="s">
        <v>23</v>
      </c>
      <c r="B36" s="37">
        <v>150</v>
      </c>
      <c r="C36" s="37">
        <v>0.52</v>
      </c>
      <c r="D36" s="37">
        <v>0.405496418</v>
      </c>
      <c r="E36" s="37">
        <v>0.634503582</v>
      </c>
      <c r="F36" s="37">
        <v>0.091066648</v>
      </c>
      <c r="G36" s="37">
        <v>0.040792156</v>
      </c>
      <c r="H36" s="37">
        <v>2.855416552</v>
      </c>
      <c r="I36" s="37">
        <v>121</v>
      </c>
      <c r="J36" s="37">
        <v>0.570247934</v>
      </c>
      <c r="K36" s="37">
        <v>0.443922565</v>
      </c>
      <c r="L36" s="37">
        <v>0.696573303</v>
      </c>
      <c r="M36" s="37">
        <v>0.795945001</v>
      </c>
      <c r="N36" s="37">
        <v>0.045003694</v>
      </c>
      <c r="O36" s="37">
        <v>0.066873211</v>
      </c>
      <c r="P36" s="37">
        <v>0.409136775</v>
      </c>
      <c r="Q36" s="37">
        <v>0.681307733</v>
      </c>
      <c r="R36" s="37" t="s">
        <v>192</v>
      </c>
      <c r="S36" s="37" t="s">
        <v>192</v>
      </c>
      <c r="T36" s="37" t="s">
        <v>192</v>
      </c>
      <c r="U36" s="37" t="s">
        <v>192</v>
      </c>
      <c r="V36" s="37" t="s">
        <v>192</v>
      </c>
    </row>
    <row r="37" spans="1:22" ht="12.75">
      <c r="A37" s="37" t="s">
        <v>16</v>
      </c>
      <c r="B37" s="37">
        <v>55</v>
      </c>
      <c r="C37" s="37">
        <v>0.563636364</v>
      </c>
      <c r="D37" s="37">
        <v>0.375927472</v>
      </c>
      <c r="E37" s="37">
        <v>0.751345256</v>
      </c>
      <c r="F37" s="37">
        <v>0.71455212</v>
      </c>
      <c r="G37" s="37">
        <v>0.066871711</v>
      </c>
      <c r="H37" s="37">
        <v>0.133772585</v>
      </c>
      <c r="I37" s="37">
        <v>71</v>
      </c>
      <c r="J37" s="37">
        <v>0.633802817</v>
      </c>
      <c r="K37" s="37">
        <v>0.473312875</v>
      </c>
      <c r="L37" s="37">
        <v>0.794292759</v>
      </c>
      <c r="M37" s="37">
        <v>0.374756235</v>
      </c>
      <c r="N37" s="37">
        <v>0.057174899</v>
      </c>
      <c r="O37" s="37">
        <v>0.787832831</v>
      </c>
      <c r="P37" s="37">
        <v>0.42462455</v>
      </c>
      <c r="Q37" s="37">
        <v>0.637480693</v>
      </c>
      <c r="R37" s="37" t="s">
        <v>192</v>
      </c>
      <c r="S37" s="37" t="s">
        <v>192</v>
      </c>
      <c r="T37" s="37" t="s">
        <v>192</v>
      </c>
      <c r="U37" s="37" t="s">
        <v>192</v>
      </c>
      <c r="V37" s="37" t="s">
        <v>192</v>
      </c>
    </row>
    <row r="38" spans="1:22" ht="12.75">
      <c r="A38" s="37" t="s">
        <v>21</v>
      </c>
      <c r="B38" s="37">
        <v>71</v>
      </c>
      <c r="C38" s="37">
        <v>0.605633803</v>
      </c>
      <c r="D38" s="37">
        <v>0.442828655</v>
      </c>
      <c r="E38" s="37">
        <v>0.768438951</v>
      </c>
      <c r="F38" s="37">
        <v>0.761588431</v>
      </c>
      <c r="G38" s="37">
        <v>0.057999696</v>
      </c>
      <c r="H38" s="37">
        <v>0.092048864</v>
      </c>
      <c r="I38" s="37">
        <v>59</v>
      </c>
      <c r="J38" s="37">
        <v>0.542372881</v>
      </c>
      <c r="K38" s="37">
        <v>0.360310061</v>
      </c>
      <c r="L38" s="37">
        <v>0.724435702</v>
      </c>
      <c r="M38" s="37">
        <v>0.538782451</v>
      </c>
      <c r="N38" s="37">
        <v>0.064860285</v>
      </c>
      <c r="O38" s="37">
        <v>0.377801016</v>
      </c>
      <c r="P38" s="37">
        <v>0.467312109</v>
      </c>
      <c r="Q38" s="37">
        <v>0.528324544</v>
      </c>
      <c r="R38" s="37" t="s">
        <v>192</v>
      </c>
      <c r="S38" s="37" t="s">
        <v>192</v>
      </c>
      <c r="T38" s="37" t="s">
        <v>192</v>
      </c>
      <c r="U38" s="37" t="s">
        <v>192</v>
      </c>
      <c r="V38" s="37" t="s">
        <v>192</v>
      </c>
    </row>
    <row r="39" spans="1:22" ht="12.75">
      <c r="A39" s="37" t="s">
        <v>22</v>
      </c>
      <c r="B39" s="37">
        <v>292</v>
      </c>
      <c r="C39" s="37">
        <v>0.455479452</v>
      </c>
      <c r="D39" s="37">
        <v>0.373672066</v>
      </c>
      <c r="E39" s="37">
        <v>0.537286839</v>
      </c>
      <c r="F39" s="44">
        <v>4.27E-06</v>
      </c>
      <c r="G39" s="37">
        <v>0.029144064</v>
      </c>
      <c r="H39" s="37">
        <v>21.13797858</v>
      </c>
      <c r="I39" s="37">
        <v>290</v>
      </c>
      <c r="J39" s="37">
        <v>0.562068966</v>
      </c>
      <c r="K39" s="37">
        <v>0.480290101</v>
      </c>
      <c r="L39" s="37">
        <v>0.643847831</v>
      </c>
      <c r="M39" s="37">
        <v>0.494785445</v>
      </c>
      <c r="N39" s="37">
        <v>0.029133903</v>
      </c>
      <c r="O39" s="37">
        <v>0.466103022</v>
      </c>
      <c r="P39" s="37">
        <v>0.010117074</v>
      </c>
      <c r="Q39" s="37">
        <v>6.614165376</v>
      </c>
      <c r="R39" s="37">
        <v>1</v>
      </c>
      <c r="S39" s="37" t="s">
        <v>192</v>
      </c>
      <c r="T39" s="37" t="s">
        <v>123</v>
      </c>
      <c r="U39" s="37" t="s">
        <v>192</v>
      </c>
      <c r="V39" s="37" t="s">
        <v>192</v>
      </c>
    </row>
    <row r="40" spans="1:22" ht="12.75">
      <c r="A40" s="37" t="s">
        <v>19</v>
      </c>
      <c r="B40" s="37">
        <v>183</v>
      </c>
      <c r="C40" s="37">
        <v>0.584699454</v>
      </c>
      <c r="D40" s="37">
        <v>0.482449184</v>
      </c>
      <c r="E40" s="37">
        <v>0.686949723</v>
      </c>
      <c r="F40" s="37">
        <v>0.929665117</v>
      </c>
      <c r="G40" s="37">
        <v>0.036426886</v>
      </c>
      <c r="H40" s="37">
        <v>0.007790919</v>
      </c>
      <c r="I40" s="37">
        <v>146</v>
      </c>
      <c r="J40" s="37">
        <v>0.47260274</v>
      </c>
      <c r="K40" s="37">
        <v>0.356622758</v>
      </c>
      <c r="L40" s="37">
        <v>0.588582722</v>
      </c>
      <c r="M40" s="37">
        <v>0.007450111</v>
      </c>
      <c r="N40" s="37">
        <v>0.041318127</v>
      </c>
      <c r="O40" s="37">
        <v>7.161109368</v>
      </c>
      <c r="P40" s="37">
        <v>0.042835903</v>
      </c>
      <c r="Q40" s="37">
        <v>4.101866364</v>
      </c>
      <c r="R40" s="37" t="s">
        <v>192</v>
      </c>
      <c r="S40" s="37" t="s">
        <v>192</v>
      </c>
      <c r="T40" s="37" t="s">
        <v>123</v>
      </c>
      <c r="U40" s="37" t="s">
        <v>192</v>
      </c>
      <c r="V40" s="37" t="s">
        <v>192</v>
      </c>
    </row>
    <row r="41" spans="1:22" ht="12.75">
      <c r="A41" s="37" t="s">
        <v>24</v>
      </c>
      <c r="B41" s="37">
        <v>142</v>
      </c>
      <c r="C41" s="37">
        <v>0.549295775</v>
      </c>
      <c r="D41" s="37">
        <v>0.432090493</v>
      </c>
      <c r="E41" s="37">
        <v>0.666501057</v>
      </c>
      <c r="F41" s="37">
        <v>0.349854506</v>
      </c>
      <c r="G41" s="37">
        <v>0.041754643</v>
      </c>
      <c r="H41" s="37">
        <v>0.873984794</v>
      </c>
      <c r="I41" s="37">
        <v>136</v>
      </c>
      <c r="J41" s="37">
        <v>0.522058824</v>
      </c>
      <c r="K41" s="37">
        <v>0.40182687</v>
      </c>
      <c r="L41" s="37">
        <v>0.642290777</v>
      </c>
      <c r="M41" s="37">
        <v>0.157514731</v>
      </c>
      <c r="N41" s="37">
        <v>0.042832901</v>
      </c>
      <c r="O41" s="37">
        <v>1.997924814</v>
      </c>
      <c r="P41" s="37">
        <v>0.648962139</v>
      </c>
      <c r="Q41" s="37">
        <v>0.207211117</v>
      </c>
      <c r="R41" s="37" t="s">
        <v>192</v>
      </c>
      <c r="S41" s="37" t="s">
        <v>192</v>
      </c>
      <c r="T41" s="37" t="s">
        <v>192</v>
      </c>
      <c r="U41" s="37" t="s">
        <v>192</v>
      </c>
      <c r="V41" s="37" t="s">
        <v>192</v>
      </c>
    </row>
    <row r="42" spans="1:22" ht="12.75">
      <c r="A42" s="37" t="s">
        <v>20</v>
      </c>
      <c r="B42" s="37">
        <v>53</v>
      </c>
      <c r="C42" s="37">
        <v>0.528301887</v>
      </c>
      <c r="D42" s="37">
        <v>0.335825424</v>
      </c>
      <c r="E42" s="37">
        <v>0.720778349</v>
      </c>
      <c r="F42" s="37">
        <v>0.37796237</v>
      </c>
      <c r="G42" s="37">
        <v>0.068570168</v>
      </c>
      <c r="H42" s="37">
        <v>0.777318907</v>
      </c>
      <c r="I42" s="37">
        <v>59</v>
      </c>
      <c r="J42" s="37">
        <v>0.576271186</v>
      </c>
      <c r="K42" s="37">
        <v>0.395689436</v>
      </c>
      <c r="L42" s="37">
        <v>0.756852937</v>
      </c>
      <c r="M42" s="37">
        <v>0.930846641</v>
      </c>
      <c r="N42" s="37">
        <v>0.064332651</v>
      </c>
      <c r="O42" s="37">
        <v>0.007530713</v>
      </c>
      <c r="P42" s="37">
        <v>0.610145812</v>
      </c>
      <c r="Q42" s="37">
        <v>0.259962656</v>
      </c>
      <c r="R42" s="37" t="s">
        <v>192</v>
      </c>
      <c r="S42" s="37" t="s">
        <v>192</v>
      </c>
      <c r="T42" s="37" t="s">
        <v>192</v>
      </c>
      <c r="U42" s="37" t="s">
        <v>192</v>
      </c>
      <c r="V42" s="37" t="s">
        <v>192</v>
      </c>
    </row>
    <row r="43" spans="1:22" ht="12.75">
      <c r="A43" s="37" t="s">
        <v>17</v>
      </c>
      <c r="B43" s="37">
        <v>325</v>
      </c>
      <c r="C43" s="37">
        <v>0.572307692</v>
      </c>
      <c r="D43" s="37">
        <v>0.495273906</v>
      </c>
      <c r="E43" s="37">
        <v>0.649341478</v>
      </c>
      <c r="F43" s="37">
        <v>0.567667865</v>
      </c>
      <c r="G43" s="37">
        <v>0.027443458</v>
      </c>
      <c r="H43" s="37">
        <v>0.326600267</v>
      </c>
      <c r="I43" s="37">
        <v>316</v>
      </c>
      <c r="J43" s="37">
        <v>0.462025317</v>
      </c>
      <c r="K43" s="37">
        <v>0.383300315</v>
      </c>
      <c r="L43" s="37">
        <v>0.540750318</v>
      </c>
      <c r="M43" s="44">
        <v>1.57361E-05</v>
      </c>
      <c r="N43" s="37">
        <v>0.028045957</v>
      </c>
      <c r="O43" s="37">
        <v>18.64619868</v>
      </c>
      <c r="P43" s="37">
        <v>0.005211678</v>
      </c>
      <c r="Q43" s="37">
        <v>7.804482972</v>
      </c>
      <c r="R43" s="37" t="s">
        <v>192</v>
      </c>
      <c r="S43" s="37">
        <v>2</v>
      </c>
      <c r="T43" s="37" t="s">
        <v>123</v>
      </c>
      <c r="U43" s="37" t="s">
        <v>192</v>
      </c>
      <c r="V43" s="37" t="s">
        <v>192</v>
      </c>
    </row>
    <row r="44" spans="1:22" ht="12.75">
      <c r="A44" s="37" t="s">
        <v>18</v>
      </c>
      <c r="B44" s="37">
        <v>62</v>
      </c>
      <c r="C44" s="37">
        <v>0.580645161</v>
      </c>
      <c r="D44" s="37">
        <v>0.40473424</v>
      </c>
      <c r="E44" s="37">
        <v>0.756556082</v>
      </c>
      <c r="F44" s="37">
        <v>0.907467151</v>
      </c>
      <c r="G44" s="37">
        <v>0.062668657</v>
      </c>
      <c r="H44" s="37">
        <v>0.013510325</v>
      </c>
      <c r="I44" s="37">
        <v>46</v>
      </c>
      <c r="J44" s="37">
        <v>0.456521739</v>
      </c>
      <c r="K44" s="37">
        <v>0.2503708</v>
      </c>
      <c r="L44" s="37">
        <v>0.662672678</v>
      </c>
      <c r="M44" s="37">
        <v>0.084853411</v>
      </c>
      <c r="N44" s="37">
        <v>0.073441731</v>
      </c>
      <c r="O44" s="37">
        <v>2.969398278</v>
      </c>
      <c r="P44" s="37">
        <v>0.201366673</v>
      </c>
      <c r="Q44" s="37">
        <v>1.632434357</v>
      </c>
      <c r="R44" s="37" t="s">
        <v>192</v>
      </c>
      <c r="S44" s="37" t="s">
        <v>192</v>
      </c>
      <c r="T44" s="37" t="s">
        <v>192</v>
      </c>
      <c r="U44" s="37" t="s">
        <v>192</v>
      </c>
      <c r="V44" s="37" t="s">
        <v>192</v>
      </c>
    </row>
    <row r="45" spans="1:22" ht="12.75">
      <c r="A45" s="37" t="s">
        <v>67</v>
      </c>
      <c r="B45" s="37">
        <v>193</v>
      </c>
      <c r="C45" s="37">
        <v>0.512953368</v>
      </c>
      <c r="D45" s="37">
        <v>0.411961135</v>
      </c>
      <c r="E45" s="37">
        <v>0.613945601</v>
      </c>
      <c r="F45" s="37">
        <v>0.034374733</v>
      </c>
      <c r="G45" s="37">
        <v>0.035978708</v>
      </c>
      <c r="H45" s="37">
        <v>4.475967629</v>
      </c>
      <c r="I45" s="37">
        <v>160</v>
      </c>
      <c r="J45" s="37">
        <v>0.45625</v>
      </c>
      <c r="K45" s="37">
        <v>0.345719154</v>
      </c>
      <c r="L45" s="37">
        <v>0.566780846</v>
      </c>
      <c r="M45" s="37">
        <v>0.001278591</v>
      </c>
      <c r="N45" s="37">
        <v>0.03937686</v>
      </c>
      <c r="O45" s="37">
        <v>10.3731808</v>
      </c>
      <c r="P45" s="37">
        <v>0.288672184</v>
      </c>
      <c r="Q45" s="37">
        <v>1.125803732</v>
      </c>
      <c r="R45" s="37" t="s">
        <v>192</v>
      </c>
      <c r="S45" s="37">
        <v>2</v>
      </c>
      <c r="T45" s="37" t="s">
        <v>192</v>
      </c>
      <c r="U45" s="37" t="s">
        <v>192</v>
      </c>
      <c r="V45" s="37" t="s">
        <v>192</v>
      </c>
    </row>
    <row r="46" spans="1:22" ht="12.75">
      <c r="A46" s="37" t="s">
        <v>68</v>
      </c>
      <c r="B46" s="37">
        <v>122</v>
      </c>
      <c r="C46" s="37">
        <v>0.639344262</v>
      </c>
      <c r="D46" s="37">
        <v>0.517311538</v>
      </c>
      <c r="E46" s="37">
        <v>0.761376987</v>
      </c>
      <c r="F46" s="37">
        <v>0.248427712</v>
      </c>
      <c r="G46" s="37">
        <v>0.04347443</v>
      </c>
      <c r="H46" s="37">
        <v>1.332123974</v>
      </c>
      <c r="I46" s="37">
        <v>139</v>
      </c>
      <c r="J46" s="37">
        <v>0.568345324</v>
      </c>
      <c r="K46" s="37">
        <v>0.450419374</v>
      </c>
      <c r="L46" s="37">
        <v>0.686271274</v>
      </c>
      <c r="M46" s="37">
        <v>0.746965775</v>
      </c>
      <c r="N46" s="37">
        <v>0.042011382</v>
      </c>
      <c r="O46" s="37">
        <v>0.104098377</v>
      </c>
      <c r="P46" s="37">
        <v>0.242427037</v>
      </c>
      <c r="Q46" s="37">
        <v>1.366425187</v>
      </c>
      <c r="R46" s="37" t="s">
        <v>192</v>
      </c>
      <c r="S46" s="37" t="s">
        <v>192</v>
      </c>
      <c r="T46" s="37" t="s">
        <v>192</v>
      </c>
      <c r="U46" s="37" t="s">
        <v>192</v>
      </c>
      <c r="V46" s="37" t="s">
        <v>192</v>
      </c>
    </row>
    <row r="47" spans="1:22" ht="12.75">
      <c r="A47" s="37" t="s">
        <v>64</v>
      </c>
      <c r="B47" s="37">
        <v>143</v>
      </c>
      <c r="C47" s="37">
        <v>0.594405594</v>
      </c>
      <c r="D47" s="37">
        <v>0.479150053</v>
      </c>
      <c r="E47" s="37">
        <v>0.709661136</v>
      </c>
      <c r="F47" s="37">
        <v>0.874626181</v>
      </c>
      <c r="G47" s="37">
        <v>0.041060043</v>
      </c>
      <c r="H47" s="37">
        <v>0.024896121</v>
      </c>
      <c r="I47" s="37">
        <v>145</v>
      </c>
      <c r="J47" s="37">
        <v>0.55862069</v>
      </c>
      <c r="K47" s="37">
        <v>0.442870182</v>
      </c>
      <c r="L47" s="37">
        <v>0.674371198</v>
      </c>
      <c r="M47" s="37">
        <v>0.570758354</v>
      </c>
      <c r="N47" s="37">
        <v>0.041236376</v>
      </c>
      <c r="O47" s="37">
        <v>0.321415277</v>
      </c>
      <c r="P47" s="37">
        <v>0.538892187</v>
      </c>
      <c r="Q47" s="37">
        <v>0.37759683</v>
      </c>
      <c r="R47" s="37" t="s">
        <v>192</v>
      </c>
      <c r="S47" s="37" t="s">
        <v>192</v>
      </c>
      <c r="T47" s="37" t="s">
        <v>192</v>
      </c>
      <c r="U47" s="37" t="s">
        <v>192</v>
      </c>
      <c r="V47" s="37" t="s">
        <v>192</v>
      </c>
    </row>
    <row r="48" spans="1:22" ht="12.75">
      <c r="A48" s="37" t="s">
        <v>69</v>
      </c>
      <c r="B48" s="37">
        <v>264</v>
      </c>
      <c r="C48" s="37">
        <v>0.484848485</v>
      </c>
      <c r="D48" s="37">
        <v>0.3985087</v>
      </c>
      <c r="E48" s="37">
        <v>0.57118827</v>
      </c>
      <c r="F48" s="37">
        <v>0.000668615</v>
      </c>
      <c r="G48" s="37">
        <v>0.030758741</v>
      </c>
      <c r="H48" s="37">
        <v>11.57452489</v>
      </c>
      <c r="I48" s="37">
        <v>238</v>
      </c>
      <c r="J48" s="37">
        <v>0.504201681</v>
      </c>
      <c r="K48" s="37">
        <v>0.4132295</v>
      </c>
      <c r="L48" s="37">
        <v>0.595173861</v>
      </c>
      <c r="M48" s="37">
        <v>0.01516711</v>
      </c>
      <c r="N48" s="37">
        <v>0.032409042</v>
      </c>
      <c r="O48" s="37">
        <v>5.896951942</v>
      </c>
      <c r="P48" s="37">
        <v>0.664968123</v>
      </c>
      <c r="Q48" s="37">
        <v>0.187544609</v>
      </c>
      <c r="R48" s="37">
        <v>1</v>
      </c>
      <c r="S48" s="37" t="s">
        <v>192</v>
      </c>
      <c r="T48" s="37" t="s">
        <v>192</v>
      </c>
      <c r="U48" s="37" t="s">
        <v>192</v>
      </c>
      <c r="V48" s="37" t="s">
        <v>192</v>
      </c>
    </row>
    <row r="49" spans="1:22" ht="12.75">
      <c r="A49" s="37" t="s">
        <v>66</v>
      </c>
      <c r="B49" s="37">
        <v>163</v>
      </c>
      <c r="C49" s="37">
        <v>0.503067485</v>
      </c>
      <c r="D49" s="37">
        <v>0.393138949</v>
      </c>
      <c r="E49" s="37">
        <v>0.61299602</v>
      </c>
      <c r="F49" s="37">
        <v>0.027757075</v>
      </c>
      <c r="G49" s="37">
        <v>0.039162286</v>
      </c>
      <c r="H49" s="37">
        <v>4.843092508</v>
      </c>
      <c r="I49" s="37">
        <v>102</v>
      </c>
      <c r="J49" s="37">
        <v>0.578431373</v>
      </c>
      <c r="K49" s="37">
        <v>0.441184522</v>
      </c>
      <c r="L49" s="37">
        <v>0.715678224</v>
      </c>
      <c r="M49" s="37">
        <v>0.944295928</v>
      </c>
      <c r="N49" s="37">
        <v>0.048894496</v>
      </c>
      <c r="O49" s="37">
        <v>0.004882028</v>
      </c>
      <c r="P49" s="37">
        <v>0.231558428</v>
      </c>
      <c r="Q49" s="37">
        <v>1.431262992</v>
      </c>
      <c r="R49" s="37" t="s">
        <v>192</v>
      </c>
      <c r="S49" s="37" t="s">
        <v>192</v>
      </c>
      <c r="T49" s="37" t="s">
        <v>192</v>
      </c>
      <c r="U49" s="37" t="s">
        <v>192</v>
      </c>
      <c r="V49" s="37" t="s">
        <v>192</v>
      </c>
    </row>
    <row r="50" spans="1:22" ht="12.75">
      <c r="A50" s="37" t="s">
        <v>65</v>
      </c>
      <c r="B50" s="37">
        <v>173</v>
      </c>
      <c r="C50" s="37">
        <v>0.595375723</v>
      </c>
      <c r="D50" s="37">
        <v>0.490628892</v>
      </c>
      <c r="E50" s="37">
        <v>0.700122553</v>
      </c>
      <c r="F50" s="37">
        <v>0.841893203</v>
      </c>
      <c r="G50" s="37">
        <v>0.037316292</v>
      </c>
      <c r="H50" s="37">
        <v>0.039789253</v>
      </c>
      <c r="I50" s="37">
        <v>143</v>
      </c>
      <c r="J50" s="37">
        <v>0.566433566</v>
      </c>
      <c r="K50" s="37">
        <v>0.450107589</v>
      </c>
      <c r="L50" s="37">
        <v>0.682759544</v>
      </c>
      <c r="M50" s="37">
        <v>0.708701985</v>
      </c>
      <c r="N50" s="37">
        <v>0.041441389</v>
      </c>
      <c r="O50" s="37">
        <v>0.139576909</v>
      </c>
      <c r="P50" s="37">
        <v>0.603592159</v>
      </c>
      <c r="Q50" s="37">
        <v>0.269612009</v>
      </c>
      <c r="R50" s="37" t="s">
        <v>192</v>
      </c>
      <c r="S50" s="37" t="s">
        <v>192</v>
      </c>
      <c r="T50" s="37" t="s">
        <v>192</v>
      </c>
      <c r="U50" s="37" t="s">
        <v>192</v>
      </c>
      <c r="V50" s="37" t="s">
        <v>192</v>
      </c>
    </row>
    <row r="51" spans="1:22" ht="12.75">
      <c r="A51" s="37" t="s">
        <v>57</v>
      </c>
      <c r="B51" s="37">
        <v>77</v>
      </c>
      <c r="C51" s="37">
        <v>0.532467533</v>
      </c>
      <c r="D51" s="37">
        <v>0.372861426</v>
      </c>
      <c r="E51" s="37">
        <v>0.692073639</v>
      </c>
      <c r="F51" s="37">
        <v>0.322943358</v>
      </c>
      <c r="G51" s="37">
        <v>0.056860031</v>
      </c>
      <c r="H51" s="37">
        <v>0.97698879</v>
      </c>
      <c r="I51" s="37">
        <v>72</v>
      </c>
      <c r="J51" s="37">
        <v>0.708333333</v>
      </c>
      <c r="K51" s="37">
        <v>0.557971226</v>
      </c>
      <c r="L51" s="37">
        <v>0.858695441</v>
      </c>
      <c r="M51" s="37">
        <v>0.029559293</v>
      </c>
      <c r="N51" s="37">
        <v>0.053566836</v>
      </c>
      <c r="O51" s="37">
        <v>4.734741315</v>
      </c>
      <c r="P51" s="37">
        <v>0.027295437</v>
      </c>
      <c r="Q51" s="37">
        <v>4.872025977</v>
      </c>
      <c r="R51" s="37" t="s">
        <v>192</v>
      </c>
      <c r="S51" s="37" t="s">
        <v>192</v>
      </c>
      <c r="T51" s="37" t="s">
        <v>123</v>
      </c>
      <c r="U51" s="37" t="s">
        <v>192</v>
      </c>
      <c r="V51" s="37" t="s">
        <v>192</v>
      </c>
    </row>
    <row r="52" spans="1:22" ht="12.75">
      <c r="A52" s="37" t="s">
        <v>61</v>
      </c>
      <c r="B52" s="37">
        <v>68</v>
      </c>
      <c r="C52" s="37">
        <v>0.632352941</v>
      </c>
      <c r="D52" s="37">
        <v>0.468224715</v>
      </c>
      <c r="E52" s="37">
        <v>0.796481167</v>
      </c>
      <c r="F52" s="37">
        <v>0.456541849</v>
      </c>
      <c r="G52" s="37">
        <v>0.058471046</v>
      </c>
      <c r="H52" s="37">
        <v>0.554359518</v>
      </c>
      <c r="I52" s="37">
        <v>78</v>
      </c>
      <c r="J52" s="37">
        <v>0.666666667</v>
      </c>
      <c r="K52" s="37">
        <v>0.516840091</v>
      </c>
      <c r="L52" s="37">
        <v>0.816493243</v>
      </c>
      <c r="M52" s="37">
        <v>0.128824445</v>
      </c>
      <c r="N52" s="37">
        <v>0.053376051</v>
      </c>
      <c r="O52" s="37">
        <v>2.306613515</v>
      </c>
      <c r="P52" s="37">
        <v>0.664426703</v>
      </c>
      <c r="Q52" s="37">
        <v>0.188190777</v>
      </c>
      <c r="R52" s="37" t="s">
        <v>192</v>
      </c>
      <c r="S52" s="37" t="s">
        <v>192</v>
      </c>
      <c r="T52" s="37" t="s">
        <v>192</v>
      </c>
      <c r="U52" s="37" t="s">
        <v>192</v>
      </c>
      <c r="V52" s="37" t="s">
        <v>192</v>
      </c>
    </row>
    <row r="53" spans="1:22" ht="12.75">
      <c r="A53" s="37" t="s">
        <v>59</v>
      </c>
      <c r="B53" s="37">
        <v>153</v>
      </c>
      <c r="C53" s="37">
        <v>0.588235294</v>
      </c>
      <c r="D53" s="37">
        <v>0.476549793</v>
      </c>
      <c r="E53" s="37">
        <v>0.699920795</v>
      </c>
      <c r="F53" s="37">
        <v>0.993498547</v>
      </c>
      <c r="G53" s="37">
        <v>0.039788208</v>
      </c>
      <c r="H53" s="44">
        <v>6.63973E-05</v>
      </c>
      <c r="I53" s="37">
        <v>193</v>
      </c>
      <c r="J53" s="37">
        <v>0.689119171</v>
      </c>
      <c r="K53" s="37">
        <v>0.59559844</v>
      </c>
      <c r="L53" s="37">
        <v>0.782639902</v>
      </c>
      <c r="M53" s="37">
        <v>0.00251622</v>
      </c>
      <c r="N53" s="37">
        <v>0.033316969</v>
      </c>
      <c r="O53" s="37">
        <v>9.128761282</v>
      </c>
      <c r="P53" s="37">
        <v>0.051527617</v>
      </c>
      <c r="Q53" s="37">
        <v>3.791040211</v>
      </c>
      <c r="R53" s="37" t="s">
        <v>192</v>
      </c>
      <c r="S53" s="37">
        <v>2</v>
      </c>
      <c r="T53" s="37" t="s">
        <v>192</v>
      </c>
      <c r="U53" s="37" t="s">
        <v>192</v>
      </c>
      <c r="V53" s="37" t="s">
        <v>192</v>
      </c>
    </row>
    <row r="54" spans="1:22" ht="12.75">
      <c r="A54" s="37" t="s">
        <v>58</v>
      </c>
      <c r="B54" s="37">
        <v>86</v>
      </c>
      <c r="C54" s="37">
        <v>0.627906977</v>
      </c>
      <c r="D54" s="37">
        <v>0.481599472</v>
      </c>
      <c r="E54" s="37">
        <v>0.774214482</v>
      </c>
      <c r="F54" s="37">
        <v>0.451117717</v>
      </c>
      <c r="G54" s="37">
        <v>0.052122375</v>
      </c>
      <c r="H54" s="37">
        <v>0.567842019</v>
      </c>
      <c r="I54" s="37">
        <v>111</v>
      </c>
      <c r="J54" s="37">
        <v>0.630630631</v>
      </c>
      <c r="K54" s="37">
        <v>0.502043089</v>
      </c>
      <c r="L54" s="37">
        <v>0.759218172</v>
      </c>
      <c r="M54" s="37">
        <v>0.297385788</v>
      </c>
      <c r="N54" s="37">
        <v>0.045809598</v>
      </c>
      <c r="O54" s="37">
        <v>1.085880385</v>
      </c>
      <c r="P54" s="37">
        <v>0.968685031</v>
      </c>
      <c r="Q54" s="37">
        <v>0.001541157</v>
      </c>
      <c r="R54" s="37" t="s">
        <v>192</v>
      </c>
      <c r="S54" s="37" t="s">
        <v>192</v>
      </c>
      <c r="T54" s="37" t="s">
        <v>192</v>
      </c>
      <c r="U54" s="37" t="s">
        <v>192</v>
      </c>
      <c r="V54" s="37" t="s">
        <v>192</v>
      </c>
    </row>
    <row r="55" spans="1:22" ht="12.75">
      <c r="A55" s="37" t="s">
        <v>63</v>
      </c>
      <c r="B55" s="37">
        <v>80</v>
      </c>
      <c r="C55" s="37">
        <v>0.6</v>
      </c>
      <c r="D55" s="37">
        <v>0.446254278</v>
      </c>
      <c r="E55" s="37">
        <v>0.753745722</v>
      </c>
      <c r="F55" s="37">
        <v>0.826123538</v>
      </c>
      <c r="G55" s="37">
        <v>0.054772256</v>
      </c>
      <c r="H55" s="37">
        <v>0.048257522</v>
      </c>
      <c r="I55" s="37">
        <v>101</v>
      </c>
      <c r="J55" s="37">
        <v>0.702970297</v>
      </c>
      <c r="K55" s="37">
        <v>0.575341066</v>
      </c>
      <c r="L55" s="37">
        <v>0.830599528</v>
      </c>
      <c r="M55" s="37">
        <v>0.013590922</v>
      </c>
      <c r="N55" s="37">
        <v>0.045468198</v>
      </c>
      <c r="O55" s="37">
        <v>6.090518215</v>
      </c>
      <c r="P55" s="37">
        <v>0.147133378</v>
      </c>
      <c r="Q55" s="37">
        <v>2.101721736</v>
      </c>
      <c r="R55" s="37" t="s">
        <v>192</v>
      </c>
      <c r="S55" s="37" t="s">
        <v>192</v>
      </c>
      <c r="T55" s="37" t="s">
        <v>192</v>
      </c>
      <c r="U55" s="37" t="s">
        <v>192</v>
      </c>
      <c r="V55" s="37" t="s">
        <v>192</v>
      </c>
    </row>
    <row r="56" spans="1:22" ht="12.75">
      <c r="A56" s="37" t="s">
        <v>62</v>
      </c>
      <c r="B56" s="37">
        <v>95</v>
      </c>
      <c r="C56" s="37">
        <v>0.589473684</v>
      </c>
      <c r="D56" s="37">
        <v>0.447801914</v>
      </c>
      <c r="E56" s="37">
        <v>0.731145455</v>
      </c>
      <c r="F56" s="37">
        <v>0.975314587</v>
      </c>
      <c r="G56" s="37">
        <v>0.050470884</v>
      </c>
      <c r="H56" s="37">
        <v>0.000957501</v>
      </c>
      <c r="I56" s="37">
        <v>117</v>
      </c>
      <c r="J56" s="37">
        <v>0.572649573</v>
      </c>
      <c r="K56" s="37">
        <v>0.444272927</v>
      </c>
      <c r="L56" s="37">
        <v>0.701026218</v>
      </c>
      <c r="M56" s="37">
        <v>0.840211824</v>
      </c>
      <c r="N56" s="37">
        <v>0.045734466</v>
      </c>
      <c r="O56" s="37">
        <v>0.040651648</v>
      </c>
      <c r="P56" s="37">
        <v>0.805035701</v>
      </c>
      <c r="Q56" s="37">
        <v>0.060927659</v>
      </c>
      <c r="R56" s="37" t="s">
        <v>192</v>
      </c>
      <c r="S56" s="37" t="s">
        <v>192</v>
      </c>
      <c r="T56" s="37" t="s">
        <v>192</v>
      </c>
      <c r="U56" s="37" t="s">
        <v>192</v>
      </c>
      <c r="V56" s="37" t="s">
        <v>192</v>
      </c>
    </row>
    <row r="57" spans="1:22" ht="12.75">
      <c r="A57" s="37" t="s">
        <v>60</v>
      </c>
      <c r="B57" s="37">
        <v>156</v>
      </c>
      <c r="C57" s="37">
        <v>0.66025641</v>
      </c>
      <c r="D57" s="37">
        <v>0.553814647</v>
      </c>
      <c r="E57" s="37">
        <v>0.766698174</v>
      </c>
      <c r="F57" s="37">
        <v>0.066389519</v>
      </c>
      <c r="G57" s="37">
        <v>0.037920115</v>
      </c>
      <c r="H57" s="37">
        <v>3.370105132</v>
      </c>
      <c r="I57" s="37">
        <v>184</v>
      </c>
      <c r="J57" s="37">
        <v>0.614130435</v>
      </c>
      <c r="K57" s="37">
        <v>0.51339458</v>
      </c>
      <c r="L57" s="37">
        <v>0.714866289</v>
      </c>
      <c r="M57" s="37">
        <v>0.374600912</v>
      </c>
      <c r="N57" s="37">
        <v>0.035887372</v>
      </c>
      <c r="O57" s="37">
        <v>0.788345392</v>
      </c>
      <c r="P57" s="37">
        <v>0.378600412</v>
      </c>
      <c r="Q57" s="37">
        <v>0.775241529</v>
      </c>
      <c r="R57" s="37" t="s">
        <v>192</v>
      </c>
      <c r="S57" s="37" t="s">
        <v>192</v>
      </c>
      <c r="T57" s="37" t="s">
        <v>192</v>
      </c>
      <c r="U57" s="37" t="s">
        <v>192</v>
      </c>
      <c r="V57" s="37" t="s">
        <v>192</v>
      </c>
    </row>
    <row r="58" spans="1:22" ht="12.75">
      <c r="A58" s="37" t="s">
        <v>38</v>
      </c>
      <c r="B58" s="37">
        <v>244</v>
      </c>
      <c r="C58" s="37">
        <v>0.569672131</v>
      </c>
      <c r="D58" s="37">
        <v>0.480698826</v>
      </c>
      <c r="E58" s="37">
        <v>0.658645436</v>
      </c>
      <c r="F58" s="37">
        <v>0.562711512</v>
      </c>
      <c r="G58" s="37">
        <v>0.031696938</v>
      </c>
      <c r="H58" s="37">
        <v>0.335031087</v>
      </c>
      <c r="I58" s="37">
        <v>287</v>
      </c>
      <c r="J58" s="37">
        <v>0.56445993</v>
      </c>
      <c r="K58" s="37">
        <v>0.482305293</v>
      </c>
      <c r="L58" s="37">
        <v>0.646614567</v>
      </c>
      <c r="M58" s="37">
        <v>0.550468471</v>
      </c>
      <c r="N58" s="37">
        <v>0.029267772</v>
      </c>
      <c r="O58" s="37">
        <v>0.356478589</v>
      </c>
      <c r="P58" s="37">
        <v>0.903851617</v>
      </c>
      <c r="Q58" s="37">
        <v>0.014591979</v>
      </c>
      <c r="R58" s="37" t="s">
        <v>192</v>
      </c>
      <c r="S58" s="37" t="s">
        <v>192</v>
      </c>
      <c r="T58" s="37" t="s">
        <v>192</v>
      </c>
      <c r="U58" s="37" t="s">
        <v>192</v>
      </c>
      <c r="V58" s="37" t="s">
        <v>192</v>
      </c>
    </row>
    <row r="59" spans="1:22" ht="12.75">
      <c r="A59" s="37" t="s">
        <v>35</v>
      </c>
      <c r="B59" s="37">
        <v>228</v>
      </c>
      <c r="C59" s="37">
        <v>0.530701754</v>
      </c>
      <c r="D59" s="37">
        <v>0.437928089</v>
      </c>
      <c r="E59" s="37">
        <v>0.62347542</v>
      </c>
      <c r="F59" s="37">
        <v>0.079255467</v>
      </c>
      <c r="G59" s="37">
        <v>0.033050825</v>
      </c>
      <c r="H59" s="37">
        <v>3.080103822</v>
      </c>
      <c r="I59" s="37">
        <v>155</v>
      </c>
      <c r="J59" s="37">
        <v>0.509677419</v>
      </c>
      <c r="K59" s="37">
        <v>0.396966704</v>
      </c>
      <c r="L59" s="37">
        <v>0.622388135</v>
      </c>
      <c r="M59" s="37">
        <v>0.068531165</v>
      </c>
      <c r="N59" s="37">
        <v>0.040153443</v>
      </c>
      <c r="O59" s="37">
        <v>3.31785557</v>
      </c>
      <c r="P59" s="37">
        <v>0.68598484</v>
      </c>
      <c r="Q59" s="37">
        <v>0.163466503</v>
      </c>
      <c r="R59" s="37" t="s">
        <v>192</v>
      </c>
      <c r="S59" s="37" t="s">
        <v>192</v>
      </c>
      <c r="T59" s="37" t="s">
        <v>192</v>
      </c>
      <c r="U59" s="37" t="s">
        <v>192</v>
      </c>
      <c r="V59" s="37" t="s">
        <v>192</v>
      </c>
    </row>
    <row r="60" spans="1:22" ht="12.75">
      <c r="A60" s="37" t="s">
        <v>37</v>
      </c>
      <c r="B60" s="37">
        <v>403</v>
      </c>
      <c r="C60" s="37">
        <v>0.538461539</v>
      </c>
      <c r="D60" s="37">
        <v>0.468755375</v>
      </c>
      <c r="E60" s="37">
        <v>0.608167702</v>
      </c>
      <c r="F60" s="37">
        <v>0.043716223</v>
      </c>
      <c r="G60" s="37">
        <v>0.024832976</v>
      </c>
      <c r="H60" s="37">
        <v>4.067488654</v>
      </c>
      <c r="I60" s="37">
        <v>313</v>
      </c>
      <c r="J60" s="37">
        <v>0.559105431</v>
      </c>
      <c r="K60" s="37">
        <v>0.480331146</v>
      </c>
      <c r="L60" s="37">
        <v>0.637879717</v>
      </c>
      <c r="M60" s="37">
        <v>0.414747049</v>
      </c>
      <c r="N60" s="37">
        <v>0.028063515</v>
      </c>
      <c r="O60" s="37">
        <v>0.665151758</v>
      </c>
      <c r="P60" s="37">
        <v>0.581976531</v>
      </c>
      <c r="Q60" s="37">
        <v>0.303050163</v>
      </c>
      <c r="R60" s="37" t="s">
        <v>192</v>
      </c>
      <c r="S60" s="37" t="s">
        <v>192</v>
      </c>
      <c r="T60" s="37" t="s">
        <v>192</v>
      </c>
      <c r="U60" s="37" t="s">
        <v>192</v>
      </c>
      <c r="V60" s="37" t="s">
        <v>192</v>
      </c>
    </row>
    <row r="61" spans="1:22" ht="12.75">
      <c r="A61" s="37" t="s">
        <v>36</v>
      </c>
      <c r="B61" s="37">
        <v>121</v>
      </c>
      <c r="C61" s="37">
        <v>0.512396694</v>
      </c>
      <c r="D61" s="37">
        <v>0.384845007</v>
      </c>
      <c r="E61" s="37">
        <v>0.639948381</v>
      </c>
      <c r="F61" s="37">
        <v>0.091487027</v>
      </c>
      <c r="G61" s="37">
        <v>0.045440573</v>
      </c>
      <c r="H61" s="37">
        <v>2.848011543</v>
      </c>
      <c r="I61" s="37">
        <v>95</v>
      </c>
      <c r="J61" s="37">
        <v>0.536842105</v>
      </c>
      <c r="K61" s="37">
        <v>0.393237479</v>
      </c>
      <c r="L61" s="37">
        <v>0.680446732</v>
      </c>
      <c r="M61" s="37">
        <v>0.373874213</v>
      </c>
      <c r="N61" s="37">
        <v>0.051159468</v>
      </c>
      <c r="O61" s="37">
        <v>0.790747435</v>
      </c>
      <c r="P61" s="37">
        <v>0.721059399</v>
      </c>
      <c r="Q61" s="37">
        <v>0.12747991</v>
      </c>
      <c r="R61" s="37" t="s">
        <v>192</v>
      </c>
      <c r="S61" s="37" t="s">
        <v>192</v>
      </c>
      <c r="T61" s="37" t="s">
        <v>192</v>
      </c>
      <c r="U61" s="37" t="s">
        <v>192</v>
      </c>
      <c r="V61" s="37" t="s">
        <v>192</v>
      </c>
    </row>
    <row r="62" spans="1:22" ht="12.75">
      <c r="A62" s="37" t="s">
        <v>27</v>
      </c>
      <c r="B62" s="37">
        <v>46</v>
      </c>
      <c r="C62" s="37">
        <v>0.434782609</v>
      </c>
      <c r="D62" s="37">
        <v>0.22961569</v>
      </c>
      <c r="E62" s="37">
        <v>0.639949528</v>
      </c>
      <c r="F62" s="37">
        <v>0.034857935</v>
      </c>
      <c r="G62" s="37">
        <v>0.073091172</v>
      </c>
      <c r="H62" s="37">
        <v>4.452120644</v>
      </c>
      <c r="I62" s="37">
        <v>56</v>
      </c>
      <c r="J62" s="37">
        <v>0.642857143</v>
      </c>
      <c r="K62" s="37">
        <v>0.463124641</v>
      </c>
      <c r="L62" s="37">
        <v>0.822589645</v>
      </c>
      <c r="M62" s="37">
        <v>0.354628948</v>
      </c>
      <c r="N62" s="37">
        <v>0.064030104</v>
      </c>
      <c r="O62" s="37">
        <v>0.856824192</v>
      </c>
      <c r="P62" s="37">
        <v>0.035601502</v>
      </c>
      <c r="Q62" s="37">
        <v>4.4160912</v>
      </c>
      <c r="R62" s="37" t="s">
        <v>192</v>
      </c>
      <c r="S62" s="37" t="s">
        <v>192</v>
      </c>
      <c r="T62" s="37" t="s">
        <v>123</v>
      </c>
      <c r="U62" s="37" t="s">
        <v>192</v>
      </c>
      <c r="V62" s="37" t="s">
        <v>192</v>
      </c>
    </row>
    <row r="63" spans="1:22" ht="12.75">
      <c r="A63" s="37" t="s">
        <v>28</v>
      </c>
      <c r="B63" s="37">
        <v>148</v>
      </c>
      <c r="C63" s="37">
        <v>0.621621622</v>
      </c>
      <c r="D63" s="37">
        <v>0.509719643</v>
      </c>
      <c r="E63" s="37">
        <v>0.733523601</v>
      </c>
      <c r="F63" s="37">
        <v>0.40473573</v>
      </c>
      <c r="G63" s="37">
        <v>0.039865329</v>
      </c>
      <c r="H63" s="37">
        <v>0.694211049</v>
      </c>
      <c r="I63" s="37">
        <v>128</v>
      </c>
      <c r="J63" s="37">
        <v>0.5859375</v>
      </c>
      <c r="K63" s="37">
        <v>0.463730516</v>
      </c>
      <c r="L63" s="37">
        <v>0.708144484</v>
      </c>
      <c r="M63" s="37">
        <v>0.925192825</v>
      </c>
      <c r="N63" s="37">
        <v>0.04353651</v>
      </c>
      <c r="O63" s="37">
        <v>0.00881621</v>
      </c>
      <c r="P63" s="37">
        <v>0.545328433</v>
      </c>
      <c r="Q63" s="37">
        <v>0.365752935</v>
      </c>
      <c r="R63" s="37" t="s">
        <v>192</v>
      </c>
      <c r="S63" s="37" t="s">
        <v>192</v>
      </c>
      <c r="T63" s="37" t="s">
        <v>192</v>
      </c>
      <c r="U63" s="37" t="s">
        <v>192</v>
      </c>
      <c r="V63" s="37" t="s">
        <v>192</v>
      </c>
    </row>
    <row r="64" spans="1:22" ht="12.75">
      <c r="A64" s="37" t="s">
        <v>30</v>
      </c>
      <c r="B64" s="37">
        <v>71</v>
      </c>
      <c r="C64" s="37">
        <v>0.492957747</v>
      </c>
      <c r="D64" s="37">
        <v>0.326409463</v>
      </c>
      <c r="E64" s="37">
        <v>0.65950603</v>
      </c>
      <c r="F64" s="37">
        <v>0.104055305</v>
      </c>
      <c r="G64" s="37">
        <v>0.059333197</v>
      </c>
      <c r="H64" s="37">
        <v>2.642261842</v>
      </c>
      <c r="I64" s="37">
        <v>69</v>
      </c>
      <c r="J64" s="37">
        <v>0.536231884</v>
      </c>
      <c r="K64" s="37">
        <v>0.367714532</v>
      </c>
      <c r="L64" s="37">
        <v>0.704749237</v>
      </c>
      <c r="M64" s="37">
        <v>0.442413792</v>
      </c>
      <c r="N64" s="37">
        <v>0.060034682</v>
      </c>
      <c r="O64" s="37">
        <v>0.590013775</v>
      </c>
      <c r="P64" s="37">
        <v>0.608522696</v>
      </c>
      <c r="Q64" s="37">
        <v>0.262331782</v>
      </c>
      <c r="R64" s="37" t="s">
        <v>192</v>
      </c>
      <c r="S64" s="37" t="s">
        <v>192</v>
      </c>
      <c r="T64" s="37" t="s">
        <v>192</v>
      </c>
      <c r="U64" s="37" t="s">
        <v>192</v>
      </c>
      <c r="V64" s="37" t="s">
        <v>192</v>
      </c>
    </row>
    <row r="65" spans="1:22" ht="12.75">
      <c r="A65" s="37" t="s">
        <v>26</v>
      </c>
      <c r="B65" s="37">
        <v>118</v>
      </c>
      <c r="C65" s="37">
        <v>0.627118644</v>
      </c>
      <c r="D65" s="37">
        <v>0.502161354</v>
      </c>
      <c r="E65" s="37">
        <v>0.752075935</v>
      </c>
      <c r="F65" s="37">
        <v>0.386881511</v>
      </c>
      <c r="G65" s="37">
        <v>0.044516313</v>
      </c>
      <c r="H65" s="37">
        <v>0.748720876</v>
      </c>
      <c r="I65" s="37">
        <v>117</v>
      </c>
      <c r="J65" s="37">
        <v>0.675213675</v>
      </c>
      <c r="K65" s="37">
        <v>0.553687742</v>
      </c>
      <c r="L65" s="37">
        <v>0.796739608</v>
      </c>
      <c r="M65" s="37">
        <v>0.040607629</v>
      </c>
      <c r="N65" s="37">
        <v>0.043293884</v>
      </c>
      <c r="O65" s="37">
        <v>4.192314195</v>
      </c>
      <c r="P65" s="37">
        <v>0.439273819</v>
      </c>
      <c r="Q65" s="37">
        <v>0.598178596</v>
      </c>
      <c r="R65" s="37" t="s">
        <v>192</v>
      </c>
      <c r="S65" s="37" t="s">
        <v>192</v>
      </c>
      <c r="T65" s="37" t="s">
        <v>192</v>
      </c>
      <c r="U65" s="37" t="s">
        <v>192</v>
      </c>
      <c r="V65" s="37" t="s">
        <v>192</v>
      </c>
    </row>
    <row r="66" spans="1:22" ht="12.75">
      <c r="A66" s="37" t="s">
        <v>25</v>
      </c>
      <c r="B66" s="37">
        <v>139</v>
      </c>
      <c r="C66" s="37">
        <v>0.618705036</v>
      </c>
      <c r="D66" s="37">
        <v>0.503065225</v>
      </c>
      <c r="E66" s="37">
        <v>0.734344847</v>
      </c>
      <c r="F66" s="37">
        <v>0.460756323</v>
      </c>
      <c r="G66" s="37">
        <v>0.04119694</v>
      </c>
      <c r="H66" s="37">
        <v>0.544056751</v>
      </c>
      <c r="I66" s="37">
        <v>119</v>
      </c>
      <c r="J66" s="37">
        <v>0.68907563</v>
      </c>
      <c r="K66" s="37">
        <v>0.569970695</v>
      </c>
      <c r="L66" s="37">
        <v>0.808180566</v>
      </c>
      <c r="M66" s="37">
        <v>0.017715702</v>
      </c>
      <c r="N66" s="37">
        <v>0.042431399</v>
      </c>
      <c r="O66" s="37">
        <v>5.62404633</v>
      </c>
      <c r="P66" s="37">
        <v>0.237110045</v>
      </c>
      <c r="Q66" s="37">
        <v>1.397694042</v>
      </c>
      <c r="R66" s="37" t="s">
        <v>192</v>
      </c>
      <c r="S66" s="37" t="s">
        <v>192</v>
      </c>
      <c r="T66" s="37" t="s">
        <v>192</v>
      </c>
      <c r="U66" s="37" t="s">
        <v>192</v>
      </c>
      <c r="V66" s="37" t="s">
        <v>192</v>
      </c>
    </row>
    <row r="67" spans="1:22" ht="12.75">
      <c r="A67" s="37" t="s">
        <v>29</v>
      </c>
      <c r="B67" s="37" t="s">
        <v>192</v>
      </c>
      <c r="C67" s="37" t="s">
        <v>192</v>
      </c>
      <c r="D67" s="37" t="s">
        <v>192</v>
      </c>
      <c r="E67" s="37" t="s">
        <v>192</v>
      </c>
      <c r="F67" s="37" t="s">
        <v>192</v>
      </c>
      <c r="G67" s="37" t="s">
        <v>192</v>
      </c>
      <c r="H67" s="37" t="s">
        <v>192</v>
      </c>
      <c r="I67" s="37">
        <v>20</v>
      </c>
      <c r="J67" s="37">
        <v>0.4</v>
      </c>
      <c r="K67" s="37">
        <v>0.092508556</v>
      </c>
      <c r="L67" s="37">
        <v>0.707491444</v>
      </c>
      <c r="M67" s="37">
        <v>0.09920945</v>
      </c>
      <c r="N67" s="37">
        <v>0.109544512</v>
      </c>
      <c r="O67" s="37">
        <v>2.718206226</v>
      </c>
      <c r="P67" s="37" t="s">
        <v>192</v>
      </c>
      <c r="Q67" s="37" t="s">
        <v>192</v>
      </c>
      <c r="R67" s="37" t="s">
        <v>192</v>
      </c>
      <c r="S67" s="37" t="s">
        <v>192</v>
      </c>
      <c r="T67" s="37" t="s">
        <v>192</v>
      </c>
      <c r="U67" s="37" t="s">
        <v>241</v>
      </c>
      <c r="V67" s="37" t="s">
        <v>192</v>
      </c>
    </row>
    <row r="68" spans="1:22" ht="12.75">
      <c r="A68" s="37" t="s">
        <v>45</v>
      </c>
      <c r="B68" s="37">
        <v>71</v>
      </c>
      <c r="C68" s="37">
        <v>0.591549296</v>
      </c>
      <c r="D68" s="37">
        <v>0.427800342</v>
      </c>
      <c r="E68" s="37">
        <v>0.75529825</v>
      </c>
      <c r="F68" s="37">
        <v>0.950337334</v>
      </c>
      <c r="G68" s="37">
        <v>0.058335929</v>
      </c>
      <c r="H68" s="37">
        <v>0.003879193</v>
      </c>
      <c r="I68" s="37">
        <v>83</v>
      </c>
      <c r="J68" s="37">
        <v>0.602409639</v>
      </c>
      <c r="K68" s="37">
        <v>0.451621477</v>
      </c>
      <c r="L68" s="37">
        <v>0.7531978</v>
      </c>
      <c r="M68" s="37">
        <v>0.704057177</v>
      </c>
      <c r="N68" s="37">
        <v>0.053718618</v>
      </c>
      <c r="O68" s="37">
        <v>0.1442856</v>
      </c>
      <c r="P68" s="37">
        <v>0.891040323</v>
      </c>
      <c r="Q68" s="37">
        <v>0.018765698</v>
      </c>
      <c r="R68" s="37" t="s">
        <v>192</v>
      </c>
      <c r="S68" s="37" t="s">
        <v>192</v>
      </c>
      <c r="T68" s="37" t="s">
        <v>192</v>
      </c>
      <c r="U68" s="37" t="s">
        <v>192</v>
      </c>
      <c r="V68" s="37" t="s">
        <v>192</v>
      </c>
    </row>
    <row r="69" spans="1:22" ht="12.75">
      <c r="A69" s="37" t="s">
        <v>43</v>
      </c>
      <c r="B69" s="37">
        <v>103</v>
      </c>
      <c r="C69" s="37">
        <v>0.621359223</v>
      </c>
      <c r="D69" s="37">
        <v>0.487203605</v>
      </c>
      <c r="E69" s="37">
        <v>0.755514842</v>
      </c>
      <c r="F69" s="37">
        <v>0.490403265</v>
      </c>
      <c r="G69" s="37">
        <v>0.047793238</v>
      </c>
      <c r="H69" s="37">
        <v>0.475641355</v>
      </c>
      <c r="I69" s="37">
        <v>56</v>
      </c>
      <c r="J69" s="37">
        <v>0.482142857</v>
      </c>
      <c r="K69" s="37">
        <v>0.29471193</v>
      </c>
      <c r="L69" s="37">
        <v>0.669573784</v>
      </c>
      <c r="M69" s="37">
        <v>0.130383925</v>
      </c>
      <c r="N69" s="37">
        <v>0.066772685</v>
      </c>
      <c r="O69" s="37">
        <v>2.287927453</v>
      </c>
      <c r="P69" s="37">
        <v>0.090107537</v>
      </c>
      <c r="Q69" s="37">
        <v>2.872451193</v>
      </c>
      <c r="R69" s="37" t="s">
        <v>192</v>
      </c>
      <c r="S69" s="37" t="s">
        <v>192</v>
      </c>
      <c r="T69" s="37" t="s">
        <v>192</v>
      </c>
      <c r="U69" s="37" t="s">
        <v>192</v>
      </c>
      <c r="V69" s="37" t="s">
        <v>192</v>
      </c>
    </row>
    <row r="70" spans="1:22" ht="12.75">
      <c r="A70" s="37" t="s">
        <v>42</v>
      </c>
      <c r="B70" s="37">
        <v>275</v>
      </c>
      <c r="C70" s="37">
        <v>0.578181818</v>
      </c>
      <c r="D70" s="37">
        <v>0.494588622</v>
      </c>
      <c r="E70" s="37">
        <v>0.661775014</v>
      </c>
      <c r="F70" s="37">
        <v>0.743071812</v>
      </c>
      <c r="G70" s="37">
        <v>0.029780262</v>
      </c>
      <c r="H70" s="37">
        <v>0.107445103</v>
      </c>
      <c r="I70" s="37">
        <v>210</v>
      </c>
      <c r="J70" s="37">
        <v>0.561904762</v>
      </c>
      <c r="K70" s="37">
        <v>0.46579923</v>
      </c>
      <c r="L70" s="37">
        <v>0.658010294</v>
      </c>
      <c r="M70" s="37">
        <v>0.55801575</v>
      </c>
      <c r="N70" s="37">
        <v>0.03423781</v>
      </c>
      <c r="O70" s="37">
        <v>0.343151484</v>
      </c>
      <c r="P70" s="37">
        <v>0.719683675</v>
      </c>
      <c r="Q70" s="37">
        <v>0.128795993</v>
      </c>
      <c r="R70" s="37" t="s">
        <v>192</v>
      </c>
      <c r="S70" s="37" t="s">
        <v>192</v>
      </c>
      <c r="T70" s="37" t="s">
        <v>192</v>
      </c>
      <c r="U70" s="37" t="s">
        <v>192</v>
      </c>
      <c r="V70" s="37" t="s">
        <v>192</v>
      </c>
    </row>
    <row r="71" spans="1:22" ht="12.75">
      <c r="A71" s="37" t="s">
        <v>44</v>
      </c>
      <c r="B71" s="37">
        <v>171</v>
      </c>
      <c r="C71" s="37">
        <v>0.555555556</v>
      </c>
      <c r="D71" s="37">
        <v>0.448891806</v>
      </c>
      <c r="E71" s="37">
        <v>0.662219305</v>
      </c>
      <c r="F71" s="37">
        <v>0.390011425</v>
      </c>
      <c r="G71" s="37">
        <v>0.037999198</v>
      </c>
      <c r="H71" s="37">
        <v>0.738906393</v>
      </c>
      <c r="I71" s="37">
        <v>122</v>
      </c>
      <c r="J71" s="37">
        <v>0.606557377</v>
      </c>
      <c r="K71" s="37">
        <v>0.482409544</v>
      </c>
      <c r="L71" s="37">
        <v>0.730705211</v>
      </c>
      <c r="M71" s="37">
        <v>0.579987227</v>
      </c>
      <c r="N71" s="37">
        <v>0.044227942</v>
      </c>
      <c r="O71" s="37">
        <v>0.306255297</v>
      </c>
      <c r="P71" s="37">
        <v>0.383726648</v>
      </c>
      <c r="Q71" s="37">
        <v>0.758728758</v>
      </c>
      <c r="R71" s="37" t="s">
        <v>192</v>
      </c>
      <c r="S71" s="37" t="s">
        <v>192</v>
      </c>
      <c r="T71" s="37" t="s">
        <v>192</v>
      </c>
      <c r="U71" s="37" t="s">
        <v>192</v>
      </c>
      <c r="V71" s="37" t="s">
        <v>192</v>
      </c>
    </row>
    <row r="72" spans="1:22" ht="12.75">
      <c r="A72" s="37" t="s">
        <v>39</v>
      </c>
      <c r="B72" s="37">
        <v>140</v>
      </c>
      <c r="C72" s="37">
        <v>0.621428571</v>
      </c>
      <c r="D72" s="37">
        <v>0.506362332</v>
      </c>
      <c r="E72" s="37">
        <v>0.736494811</v>
      </c>
      <c r="F72" s="37">
        <v>0.42040372</v>
      </c>
      <c r="G72" s="37">
        <v>0.040992604</v>
      </c>
      <c r="H72" s="37">
        <v>0.649186381</v>
      </c>
      <c r="I72" s="37">
        <v>107</v>
      </c>
      <c r="J72" s="37">
        <v>0.626168224</v>
      </c>
      <c r="K72" s="37">
        <v>0.49487747</v>
      </c>
      <c r="L72" s="37">
        <v>0.757458979</v>
      </c>
      <c r="M72" s="37">
        <v>0.352616241</v>
      </c>
      <c r="N72" s="37">
        <v>0.046772624</v>
      </c>
      <c r="O72" s="37">
        <v>0.86401972</v>
      </c>
      <c r="P72" s="37">
        <v>0.939274762</v>
      </c>
      <c r="Q72" s="37">
        <v>0.005803609</v>
      </c>
      <c r="R72" s="37" t="s">
        <v>192</v>
      </c>
      <c r="S72" s="37" t="s">
        <v>192</v>
      </c>
      <c r="T72" s="37" t="s">
        <v>192</v>
      </c>
      <c r="U72" s="37" t="s">
        <v>192</v>
      </c>
      <c r="V72" s="37" t="s">
        <v>192</v>
      </c>
    </row>
    <row r="73" spans="1:22" ht="12.75">
      <c r="A73" s="37" t="s">
        <v>40</v>
      </c>
      <c r="B73" s="37">
        <v>112</v>
      </c>
      <c r="C73" s="37">
        <v>0.473214286</v>
      </c>
      <c r="D73" s="37">
        <v>0.340786439</v>
      </c>
      <c r="E73" s="37">
        <v>0.605642133</v>
      </c>
      <c r="F73" s="37">
        <v>0.013659715</v>
      </c>
      <c r="G73" s="37">
        <v>0.047177715</v>
      </c>
      <c r="H73" s="37">
        <v>6.081598032</v>
      </c>
      <c r="I73" s="37">
        <v>116</v>
      </c>
      <c r="J73" s="37">
        <v>0.551724138</v>
      </c>
      <c r="K73" s="37">
        <v>0.422111578</v>
      </c>
      <c r="L73" s="37">
        <v>0.681336698</v>
      </c>
      <c r="M73" s="37">
        <v>0.510750571</v>
      </c>
      <c r="N73" s="37">
        <v>0.046174763</v>
      </c>
      <c r="O73" s="37">
        <v>0.432529077</v>
      </c>
      <c r="P73" s="37">
        <v>0.235740418</v>
      </c>
      <c r="Q73" s="37">
        <v>1.405886751</v>
      </c>
      <c r="R73" s="37" t="s">
        <v>192</v>
      </c>
      <c r="S73" s="37" t="s">
        <v>192</v>
      </c>
      <c r="T73" s="37" t="s">
        <v>192</v>
      </c>
      <c r="U73" s="37" t="s">
        <v>192</v>
      </c>
      <c r="V73" s="37" t="s">
        <v>192</v>
      </c>
    </row>
    <row r="74" spans="1:22" ht="12.75">
      <c r="A74" s="37" t="s">
        <v>41</v>
      </c>
      <c r="B74" s="37">
        <v>41</v>
      </c>
      <c r="C74" s="37">
        <v>0.43902439</v>
      </c>
      <c r="D74" s="37">
        <v>0.221470528</v>
      </c>
      <c r="E74" s="37">
        <v>0.656578253</v>
      </c>
      <c r="F74" s="37">
        <v>0.052763458</v>
      </c>
      <c r="G74" s="37">
        <v>0.077504048</v>
      </c>
      <c r="H74" s="37">
        <v>3.751395025</v>
      </c>
      <c r="I74" s="37">
        <v>29</v>
      </c>
      <c r="J74" s="37">
        <v>0.379310345</v>
      </c>
      <c r="K74" s="37">
        <v>0.126393351</v>
      </c>
      <c r="L74" s="37">
        <v>0.632227339</v>
      </c>
      <c r="M74" s="37">
        <v>0.0270236</v>
      </c>
      <c r="N74" s="37">
        <v>0.090102242</v>
      </c>
      <c r="O74" s="37">
        <v>4.889302605</v>
      </c>
      <c r="P74" s="37">
        <v>0.617354259</v>
      </c>
      <c r="Q74" s="37">
        <v>0.249603705</v>
      </c>
      <c r="R74" s="37" t="s">
        <v>192</v>
      </c>
      <c r="S74" s="37" t="s">
        <v>192</v>
      </c>
      <c r="T74" s="37" t="s">
        <v>192</v>
      </c>
      <c r="U74" s="37" t="s">
        <v>192</v>
      </c>
      <c r="V74" s="37" t="s">
        <v>192</v>
      </c>
    </row>
    <row r="75" spans="1:22" ht="12.75">
      <c r="A75" s="37" t="s">
        <v>46</v>
      </c>
      <c r="B75" s="37">
        <v>175</v>
      </c>
      <c r="C75" s="37">
        <v>0.451428571</v>
      </c>
      <c r="D75" s="37">
        <v>0.345835724</v>
      </c>
      <c r="E75" s="37">
        <v>0.557021419</v>
      </c>
      <c r="F75" s="37">
        <v>0.000244332</v>
      </c>
      <c r="G75" s="37">
        <v>0.037617687</v>
      </c>
      <c r="H75" s="37">
        <v>13.4551708</v>
      </c>
      <c r="I75" s="37">
        <v>110</v>
      </c>
      <c r="J75" s="37">
        <v>0.481818182</v>
      </c>
      <c r="K75" s="37">
        <v>0.348088212</v>
      </c>
      <c r="L75" s="37">
        <v>0.615548152</v>
      </c>
      <c r="M75" s="37">
        <v>0.03343313</v>
      </c>
      <c r="N75" s="37">
        <v>0.0476416</v>
      </c>
      <c r="O75" s="37">
        <v>4.523461133</v>
      </c>
      <c r="P75" s="37">
        <v>0.616458373</v>
      </c>
      <c r="Q75" s="37">
        <v>0.250876797</v>
      </c>
      <c r="R75" s="37">
        <v>1</v>
      </c>
      <c r="S75" s="37" t="s">
        <v>192</v>
      </c>
      <c r="T75" s="37" t="s">
        <v>192</v>
      </c>
      <c r="U75" s="37" t="s">
        <v>192</v>
      </c>
      <c r="V75" s="37" t="s">
        <v>192</v>
      </c>
    </row>
    <row r="76" spans="1:22" ht="12.75">
      <c r="A76" s="37" t="s">
        <v>48</v>
      </c>
      <c r="B76" s="37">
        <v>15</v>
      </c>
      <c r="C76" s="37">
        <v>0.533333333</v>
      </c>
      <c r="D76" s="37">
        <v>0.171757382</v>
      </c>
      <c r="E76" s="37">
        <v>0.894909285</v>
      </c>
      <c r="F76" s="37">
        <v>0.667597906</v>
      </c>
      <c r="G76" s="37">
        <v>0.128812238</v>
      </c>
      <c r="H76" s="37">
        <v>0.184424785</v>
      </c>
      <c r="I76" s="37">
        <v>37</v>
      </c>
      <c r="J76" s="37">
        <v>0.540540541</v>
      </c>
      <c r="K76" s="37">
        <v>0.310566251</v>
      </c>
      <c r="L76" s="37">
        <v>0.77051483</v>
      </c>
      <c r="M76" s="37">
        <v>0.610509249</v>
      </c>
      <c r="N76" s="37">
        <v>0.081928853</v>
      </c>
      <c r="O76" s="37">
        <v>0.259434033</v>
      </c>
      <c r="P76" s="37">
        <v>0.962328827</v>
      </c>
      <c r="Q76" s="37">
        <v>0.002230802</v>
      </c>
      <c r="R76" s="37" t="s">
        <v>192</v>
      </c>
      <c r="S76" s="37" t="s">
        <v>192</v>
      </c>
      <c r="T76" s="37" t="s">
        <v>192</v>
      </c>
      <c r="U76" s="37" t="s">
        <v>192</v>
      </c>
      <c r="V76" s="37" t="s">
        <v>192</v>
      </c>
    </row>
    <row r="77" spans="1:22" ht="12.75">
      <c r="A77" s="37" t="s">
        <v>47</v>
      </c>
      <c r="B77" s="37">
        <v>52</v>
      </c>
      <c r="C77" s="37">
        <v>0.423076923</v>
      </c>
      <c r="D77" s="37">
        <v>0.230763603</v>
      </c>
      <c r="E77" s="37">
        <v>0.615390243</v>
      </c>
      <c r="F77" s="37">
        <v>0.01573993</v>
      </c>
      <c r="G77" s="37">
        <v>0.068512048</v>
      </c>
      <c r="H77" s="37">
        <v>5.831697382</v>
      </c>
      <c r="I77" s="37">
        <v>29</v>
      </c>
      <c r="J77" s="37">
        <v>0.275862069</v>
      </c>
      <c r="K77" s="37">
        <v>0.042892038</v>
      </c>
      <c r="L77" s="37">
        <v>0.5088321</v>
      </c>
      <c r="M77" s="37">
        <v>0.00083603</v>
      </c>
      <c r="N77" s="37">
        <v>0.082996092</v>
      </c>
      <c r="O77" s="37">
        <v>11.15948787</v>
      </c>
      <c r="P77" s="37">
        <v>0.188384397</v>
      </c>
      <c r="Q77" s="37">
        <v>1.730207521</v>
      </c>
      <c r="R77" s="37" t="s">
        <v>192</v>
      </c>
      <c r="S77" s="37">
        <v>2</v>
      </c>
      <c r="T77" s="37" t="s">
        <v>192</v>
      </c>
      <c r="U77" s="37" t="s">
        <v>192</v>
      </c>
      <c r="V77" s="37" t="s">
        <v>192</v>
      </c>
    </row>
    <row r="78" spans="1:22" ht="12.75">
      <c r="A78" s="37" t="s">
        <v>53</v>
      </c>
      <c r="B78" s="37">
        <v>12</v>
      </c>
      <c r="C78" s="37">
        <v>0.5</v>
      </c>
      <c r="D78" s="37">
        <v>0.094844449</v>
      </c>
      <c r="E78" s="37">
        <v>0.905155551</v>
      </c>
      <c r="F78" s="37">
        <v>0.536111527</v>
      </c>
      <c r="G78" s="37">
        <v>0.144337567</v>
      </c>
      <c r="H78" s="37">
        <v>0.382794353</v>
      </c>
      <c r="I78" s="37" t="s">
        <v>192</v>
      </c>
      <c r="J78" s="37" t="s">
        <v>192</v>
      </c>
      <c r="K78" s="37" t="s">
        <v>192</v>
      </c>
      <c r="L78" s="37" t="s">
        <v>192</v>
      </c>
      <c r="M78" s="37" t="s">
        <v>192</v>
      </c>
      <c r="N78" s="37" t="s">
        <v>192</v>
      </c>
      <c r="O78" s="37" t="s">
        <v>192</v>
      </c>
      <c r="P78" s="37" t="s">
        <v>192</v>
      </c>
      <c r="Q78" s="37" t="s">
        <v>192</v>
      </c>
      <c r="R78" s="37" t="s">
        <v>192</v>
      </c>
      <c r="S78" s="37" t="s">
        <v>192</v>
      </c>
      <c r="T78" s="37" t="s">
        <v>192</v>
      </c>
      <c r="U78" s="37" t="s">
        <v>192</v>
      </c>
      <c r="V78" s="37" t="s">
        <v>241</v>
      </c>
    </row>
    <row r="79" spans="1:22" ht="12.75">
      <c r="A79" s="37" t="s">
        <v>55</v>
      </c>
      <c r="B79" s="37">
        <v>18</v>
      </c>
      <c r="C79" s="37">
        <v>0.388888889</v>
      </c>
      <c r="D79" s="37">
        <v>0.066352279</v>
      </c>
      <c r="E79" s="37">
        <v>0.711425499</v>
      </c>
      <c r="F79" s="37">
        <v>0.086256738</v>
      </c>
      <c r="G79" s="37">
        <v>0.114904386</v>
      </c>
      <c r="H79" s="37">
        <v>2.942881387</v>
      </c>
      <c r="I79" s="37" t="s">
        <v>192</v>
      </c>
      <c r="J79" s="37" t="s">
        <v>192</v>
      </c>
      <c r="K79" s="37" t="s">
        <v>192</v>
      </c>
      <c r="L79" s="37" t="s">
        <v>192</v>
      </c>
      <c r="M79" s="37" t="s">
        <v>192</v>
      </c>
      <c r="N79" s="37" t="s">
        <v>192</v>
      </c>
      <c r="O79" s="37" t="s">
        <v>192</v>
      </c>
      <c r="P79" s="37" t="s">
        <v>192</v>
      </c>
      <c r="Q79" s="37" t="s">
        <v>192</v>
      </c>
      <c r="R79" s="37" t="s">
        <v>192</v>
      </c>
      <c r="S79" s="37" t="s">
        <v>192</v>
      </c>
      <c r="T79" s="37" t="s">
        <v>192</v>
      </c>
      <c r="U79" s="37" t="s">
        <v>192</v>
      </c>
      <c r="V79" s="37" t="s">
        <v>241</v>
      </c>
    </row>
    <row r="80" spans="1:22" ht="12.75">
      <c r="A80" s="37" t="s">
        <v>51</v>
      </c>
      <c r="B80" s="37">
        <v>15</v>
      </c>
      <c r="C80" s="37">
        <v>0.533333333</v>
      </c>
      <c r="D80" s="37">
        <v>0.171757382</v>
      </c>
      <c r="E80" s="37">
        <v>0.894909285</v>
      </c>
      <c r="F80" s="37">
        <v>0.667597906</v>
      </c>
      <c r="G80" s="37">
        <v>0.128812238</v>
      </c>
      <c r="H80" s="37">
        <v>0.184424785</v>
      </c>
      <c r="I80" s="37">
        <v>26</v>
      </c>
      <c r="J80" s="37">
        <v>0.307692308</v>
      </c>
      <c r="K80" s="37">
        <v>0.053616312</v>
      </c>
      <c r="L80" s="37">
        <v>0.561768304</v>
      </c>
      <c r="M80" s="37">
        <v>0.004596455</v>
      </c>
      <c r="N80" s="37">
        <v>0.090515139</v>
      </c>
      <c r="O80" s="37">
        <v>8.031744272</v>
      </c>
      <c r="P80" s="37">
        <v>0.153685673</v>
      </c>
      <c r="Q80" s="37">
        <v>2.035282051</v>
      </c>
      <c r="R80" s="37" t="s">
        <v>192</v>
      </c>
      <c r="S80" s="37">
        <v>2</v>
      </c>
      <c r="T80" s="37" t="s">
        <v>192</v>
      </c>
      <c r="U80" s="37" t="s">
        <v>192</v>
      </c>
      <c r="V80" s="37" t="s">
        <v>192</v>
      </c>
    </row>
    <row r="81" spans="1:22" ht="12.75">
      <c r="A81" s="37" t="s">
        <v>54</v>
      </c>
      <c r="B81" s="37" t="s">
        <v>192</v>
      </c>
      <c r="C81" s="37" t="s">
        <v>192</v>
      </c>
      <c r="D81" s="37" t="s">
        <v>192</v>
      </c>
      <c r="E81" s="37" t="s">
        <v>192</v>
      </c>
      <c r="F81" s="37" t="s">
        <v>192</v>
      </c>
      <c r="G81" s="37" t="s">
        <v>192</v>
      </c>
      <c r="H81" s="37" t="s">
        <v>192</v>
      </c>
      <c r="I81" s="37" t="s">
        <v>192</v>
      </c>
      <c r="J81" s="37" t="s">
        <v>192</v>
      </c>
      <c r="K81" s="37" t="s">
        <v>192</v>
      </c>
      <c r="L81" s="37" t="s">
        <v>192</v>
      </c>
      <c r="M81" s="37" t="s">
        <v>192</v>
      </c>
      <c r="N81" s="37" t="s">
        <v>192</v>
      </c>
      <c r="O81" s="37" t="s">
        <v>192</v>
      </c>
      <c r="P81" s="37" t="s">
        <v>192</v>
      </c>
      <c r="Q81" s="37" t="s">
        <v>192</v>
      </c>
      <c r="R81" s="37" t="s">
        <v>192</v>
      </c>
      <c r="S81" s="37" t="s">
        <v>192</v>
      </c>
      <c r="T81" s="37" t="s">
        <v>192</v>
      </c>
      <c r="U81" s="37" t="s">
        <v>241</v>
      </c>
      <c r="V81" s="37" t="s">
        <v>241</v>
      </c>
    </row>
    <row r="82" spans="1:22" ht="12.75">
      <c r="A82" s="37" t="s">
        <v>50</v>
      </c>
      <c r="B82" s="37">
        <v>21</v>
      </c>
      <c r="C82" s="37">
        <v>0.476190476</v>
      </c>
      <c r="D82" s="37">
        <v>0.170269108</v>
      </c>
      <c r="E82" s="37">
        <v>0.782111845</v>
      </c>
      <c r="F82" s="37">
        <v>0.298275213</v>
      </c>
      <c r="G82" s="37">
        <v>0.108985169</v>
      </c>
      <c r="H82" s="37">
        <v>1.081889648</v>
      </c>
      <c r="I82" s="37">
        <v>31</v>
      </c>
      <c r="J82" s="37">
        <v>0.322580645</v>
      </c>
      <c r="K82" s="37">
        <v>0.086907814</v>
      </c>
      <c r="L82" s="37">
        <v>0.558253476</v>
      </c>
      <c r="M82" s="37">
        <v>0.003427938</v>
      </c>
      <c r="N82" s="37">
        <v>0.083958971</v>
      </c>
      <c r="O82" s="37">
        <v>8.564432788</v>
      </c>
      <c r="P82" s="37">
        <v>0.263919528</v>
      </c>
      <c r="Q82" s="37">
        <v>1.248079877</v>
      </c>
      <c r="R82" s="37" t="s">
        <v>192</v>
      </c>
      <c r="S82" s="37">
        <v>2</v>
      </c>
      <c r="T82" s="37" t="s">
        <v>192</v>
      </c>
      <c r="U82" s="37" t="s">
        <v>192</v>
      </c>
      <c r="V82" s="37" t="s">
        <v>192</v>
      </c>
    </row>
    <row r="83" spans="1:22" ht="12.75">
      <c r="A83" s="37" t="s">
        <v>52</v>
      </c>
      <c r="B83" s="37">
        <v>35</v>
      </c>
      <c r="C83" s="37">
        <v>0.314285714</v>
      </c>
      <c r="D83" s="37">
        <v>0.094022329</v>
      </c>
      <c r="E83" s="37">
        <v>0.5345491</v>
      </c>
      <c r="F83" s="37">
        <v>0.001006113</v>
      </c>
      <c r="G83" s="37">
        <v>0.078469321</v>
      </c>
      <c r="H83" s="37">
        <v>10.81628307</v>
      </c>
      <c r="I83" s="37">
        <v>26</v>
      </c>
      <c r="J83" s="37">
        <v>0.307692308</v>
      </c>
      <c r="K83" s="37">
        <v>0.053616312</v>
      </c>
      <c r="L83" s="37">
        <v>0.561768304</v>
      </c>
      <c r="M83" s="37">
        <v>0.004596455</v>
      </c>
      <c r="N83" s="37">
        <v>0.090515139</v>
      </c>
      <c r="O83" s="37">
        <v>8.031744272</v>
      </c>
      <c r="P83" s="37">
        <v>0.956145391</v>
      </c>
      <c r="Q83" s="37">
        <v>0.003024044</v>
      </c>
      <c r="R83" s="37">
        <v>1</v>
      </c>
      <c r="S83" s="37">
        <v>2</v>
      </c>
      <c r="T83" s="37" t="s">
        <v>192</v>
      </c>
      <c r="U83" s="37" t="s">
        <v>192</v>
      </c>
      <c r="V83" s="37" t="s">
        <v>192</v>
      </c>
    </row>
    <row r="84" spans="1:22" ht="12.75">
      <c r="A84" s="37" t="s">
        <v>56</v>
      </c>
      <c r="B84" s="37" t="s">
        <v>192</v>
      </c>
      <c r="C84" s="37" t="s">
        <v>192</v>
      </c>
      <c r="D84" s="37" t="s">
        <v>192</v>
      </c>
      <c r="E84" s="37" t="s">
        <v>192</v>
      </c>
      <c r="F84" s="37" t="s">
        <v>192</v>
      </c>
      <c r="G84" s="37" t="s">
        <v>192</v>
      </c>
      <c r="H84" s="37" t="s">
        <v>192</v>
      </c>
      <c r="I84" s="37">
        <v>18</v>
      </c>
      <c r="J84" s="37">
        <v>0.388888889</v>
      </c>
      <c r="K84" s="37">
        <v>0.066352279</v>
      </c>
      <c r="L84" s="37">
        <v>0.711425499</v>
      </c>
      <c r="M84" s="37">
        <v>0.096982365</v>
      </c>
      <c r="N84" s="37">
        <v>0.114904386</v>
      </c>
      <c r="O84" s="37">
        <v>2.754479659</v>
      </c>
      <c r="P84" s="37" t="s">
        <v>192</v>
      </c>
      <c r="Q84" s="37" t="s">
        <v>192</v>
      </c>
      <c r="R84" s="37" t="s">
        <v>192</v>
      </c>
      <c r="S84" s="37" t="s">
        <v>192</v>
      </c>
      <c r="T84" s="37" t="s">
        <v>192</v>
      </c>
      <c r="U84" s="37" t="s">
        <v>241</v>
      </c>
      <c r="V84" s="37" t="s">
        <v>192</v>
      </c>
    </row>
    <row r="85" spans="1:22" ht="12.75">
      <c r="A85" s="37" t="s">
        <v>49</v>
      </c>
      <c r="B85" s="37">
        <v>11</v>
      </c>
      <c r="C85" s="37">
        <v>0.545454546</v>
      </c>
      <c r="D85" s="37">
        <v>0.124035642</v>
      </c>
      <c r="E85" s="37">
        <v>0.966873449</v>
      </c>
      <c r="F85" s="37">
        <v>0.774815983</v>
      </c>
      <c r="G85" s="37">
        <v>0.150131423</v>
      </c>
      <c r="H85" s="37">
        <v>0.081842414</v>
      </c>
      <c r="I85" s="37" t="s">
        <v>192</v>
      </c>
      <c r="J85" s="37" t="s">
        <v>192</v>
      </c>
      <c r="K85" s="37" t="s">
        <v>192</v>
      </c>
      <c r="L85" s="37" t="s">
        <v>192</v>
      </c>
      <c r="M85" s="37" t="s">
        <v>192</v>
      </c>
      <c r="N85" s="37" t="s">
        <v>192</v>
      </c>
      <c r="O85" s="37" t="s">
        <v>192</v>
      </c>
      <c r="P85" s="37" t="s">
        <v>192</v>
      </c>
      <c r="Q85" s="37" t="s">
        <v>192</v>
      </c>
      <c r="R85" s="37" t="s">
        <v>192</v>
      </c>
      <c r="S85" s="37" t="s">
        <v>192</v>
      </c>
      <c r="T85" s="37" t="s">
        <v>192</v>
      </c>
      <c r="U85" s="37" t="s">
        <v>192</v>
      </c>
      <c r="V85" s="37" t="s">
        <v>241</v>
      </c>
    </row>
    <row r="86" spans="1:22" ht="12.75">
      <c r="A86" s="37" t="s">
        <v>87</v>
      </c>
      <c r="B86" s="37">
        <v>428</v>
      </c>
      <c r="C86" s="37">
        <v>0.593457944</v>
      </c>
      <c r="D86" s="37">
        <v>0.526812841</v>
      </c>
      <c r="E86" s="37">
        <v>0.660103047</v>
      </c>
      <c r="F86" s="37">
        <v>0.81565096</v>
      </c>
      <c r="G86" s="37">
        <v>0.023742466</v>
      </c>
      <c r="H86" s="37">
        <v>0.054355302</v>
      </c>
      <c r="I86" s="37">
        <v>346</v>
      </c>
      <c r="J86" s="37">
        <v>0.615606936</v>
      </c>
      <c r="K86" s="37">
        <v>0.542198853</v>
      </c>
      <c r="L86" s="37">
        <v>0.68901502</v>
      </c>
      <c r="M86" s="37">
        <v>0.202935829</v>
      </c>
      <c r="N86" s="37">
        <v>0.026151793</v>
      </c>
      <c r="O86" s="37">
        <v>1.621119007</v>
      </c>
      <c r="P86" s="37">
        <v>0.531142443</v>
      </c>
      <c r="Q86" s="37">
        <v>0.39220536</v>
      </c>
      <c r="R86" s="37" t="s">
        <v>192</v>
      </c>
      <c r="S86" s="37" t="s">
        <v>192</v>
      </c>
      <c r="T86" s="37" t="s">
        <v>192</v>
      </c>
      <c r="U86" s="37" t="s">
        <v>192</v>
      </c>
      <c r="V86" s="37" t="s">
        <v>192</v>
      </c>
    </row>
    <row r="87" spans="1:22" ht="12.75">
      <c r="A87" s="37" t="s">
        <v>86</v>
      </c>
      <c r="B87" s="37">
        <v>313</v>
      </c>
      <c r="C87" s="37">
        <v>0.61341853</v>
      </c>
      <c r="D87" s="37">
        <v>0.53615595</v>
      </c>
      <c r="E87" s="37">
        <v>0.69068111</v>
      </c>
      <c r="F87" s="37">
        <v>0.359232032</v>
      </c>
      <c r="G87" s="37">
        <v>0.027524966</v>
      </c>
      <c r="H87" s="37">
        <v>0.840576192</v>
      </c>
      <c r="I87" s="37">
        <v>307</v>
      </c>
      <c r="J87" s="37">
        <v>0.615635179</v>
      </c>
      <c r="K87" s="37">
        <v>0.537704806</v>
      </c>
      <c r="L87" s="37">
        <v>0.693565552</v>
      </c>
      <c r="M87" s="37">
        <v>0.230010064</v>
      </c>
      <c r="N87" s="37">
        <v>0.027762869</v>
      </c>
      <c r="O87" s="37">
        <v>1.44079915</v>
      </c>
      <c r="P87" s="37">
        <v>0.954785256</v>
      </c>
      <c r="Q87" s="37">
        <v>0.003214736</v>
      </c>
      <c r="R87" s="37" t="s">
        <v>192</v>
      </c>
      <c r="S87" s="37" t="s">
        <v>192</v>
      </c>
      <c r="T87" s="37" t="s">
        <v>192</v>
      </c>
      <c r="U87" s="37" t="s">
        <v>192</v>
      </c>
      <c r="V87" s="37" t="s">
        <v>192</v>
      </c>
    </row>
    <row r="88" spans="1:22" ht="12.75">
      <c r="A88" s="37" t="s">
        <v>82</v>
      </c>
      <c r="B88" s="37">
        <v>514</v>
      </c>
      <c r="C88" s="37">
        <v>0.618677043</v>
      </c>
      <c r="D88" s="37">
        <v>0.558540379</v>
      </c>
      <c r="E88" s="37">
        <v>0.678813706</v>
      </c>
      <c r="F88" s="37">
        <v>0.156452939</v>
      </c>
      <c r="G88" s="37">
        <v>0.02142382</v>
      </c>
      <c r="H88" s="37">
        <v>2.008179714</v>
      </c>
      <c r="I88" s="37">
        <v>491</v>
      </c>
      <c r="J88" s="37">
        <v>0.598778004</v>
      </c>
      <c r="K88" s="37">
        <v>0.536687247</v>
      </c>
      <c r="L88" s="37">
        <v>0.660868761</v>
      </c>
      <c r="M88" s="37">
        <v>0.446817625</v>
      </c>
      <c r="N88" s="37">
        <v>0.02211997</v>
      </c>
      <c r="O88" s="37">
        <v>0.578711985</v>
      </c>
      <c r="P88" s="37">
        <v>0.518151291</v>
      </c>
      <c r="Q88" s="37">
        <v>0.417571544</v>
      </c>
      <c r="R88" s="37" t="s">
        <v>192</v>
      </c>
      <c r="S88" s="37" t="s">
        <v>192</v>
      </c>
      <c r="T88" s="37" t="s">
        <v>192</v>
      </c>
      <c r="U88" s="37" t="s">
        <v>192</v>
      </c>
      <c r="V88" s="37" t="s">
        <v>192</v>
      </c>
    </row>
    <row r="89" spans="1:22" ht="12.75">
      <c r="A89" s="37" t="s">
        <v>91</v>
      </c>
      <c r="B89" s="37">
        <v>395</v>
      </c>
      <c r="C89" s="37">
        <v>0.610126582</v>
      </c>
      <c r="D89" s="37">
        <v>0.541243012</v>
      </c>
      <c r="E89" s="37">
        <v>0.679010153</v>
      </c>
      <c r="F89" s="37">
        <v>0.369706069</v>
      </c>
      <c r="G89" s="37">
        <v>0.024539925</v>
      </c>
      <c r="H89" s="37">
        <v>0.804652196</v>
      </c>
      <c r="I89" s="37">
        <v>353</v>
      </c>
      <c r="J89" s="37">
        <v>0.589235128</v>
      </c>
      <c r="K89" s="37">
        <v>0.515733658</v>
      </c>
      <c r="L89" s="37">
        <v>0.662736597</v>
      </c>
      <c r="M89" s="37">
        <v>0.778299718</v>
      </c>
      <c r="N89" s="37">
        <v>0.026185062</v>
      </c>
      <c r="O89" s="37">
        <v>0.079262227</v>
      </c>
      <c r="P89" s="37">
        <v>0.560364781</v>
      </c>
      <c r="Q89" s="37">
        <v>0.339073022</v>
      </c>
      <c r="R89" s="37" t="s">
        <v>192</v>
      </c>
      <c r="S89" s="37" t="s">
        <v>192</v>
      </c>
      <c r="T89" s="37" t="s">
        <v>192</v>
      </c>
      <c r="U89" s="37" t="s">
        <v>192</v>
      </c>
      <c r="V89" s="37" t="s">
        <v>192</v>
      </c>
    </row>
    <row r="90" spans="1:22" ht="12.75">
      <c r="A90" s="37" t="s">
        <v>90</v>
      </c>
      <c r="B90" s="37">
        <v>226</v>
      </c>
      <c r="C90" s="37">
        <v>0.707964602</v>
      </c>
      <c r="D90" s="37">
        <v>0.623063815</v>
      </c>
      <c r="E90" s="37">
        <v>0.792865388</v>
      </c>
      <c r="F90" s="37">
        <v>0.00024568</v>
      </c>
      <c r="G90" s="37">
        <v>0.030246094</v>
      </c>
      <c r="H90" s="37">
        <v>13.44484866</v>
      </c>
      <c r="I90" s="37">
        <v>199</v>
      </c>
      <c r="J90" s="37">
        <v>0.56281407</v>
      </c>
      <c r="K90" s="37">
        <v>0.464110824</v>
      </c>
      <c r="L90" s="37">
        <v>0.661517316</v>
      </c>
      <c r="M90" s="37">
        <v>0.586278172</v>
      </c>
      <c r="N90" s="37">
        <v>0.035163251</v>
      </c>
      <c r="O90" s="37">
        <v>0.296194263</v>
      </c>
      <c r="P90" s="37">
        <v>0.001866193</v>
      </c>
      <c r="Q90" s="37">
        <v>9.676702095</v>
      </c>
      <c r="R90" s="37">
        <v>1</v>
      </c>
      <c r="S90" s="37" t="s">
        <v>192</v>
      </c>
      <c r="T90" s="37" t="s">
        <v>123</v>
      </c>
      <c r="U90" s="37" t="s">
        <v>192</v>
      </c>
      <c r="V90" s="37" t="s">
        <v>192</v>
      </c>
    </row>
    <row r="91" spans="1:22" ht="12.75">
      <c r="A91" s="37" t="s">
        <v>89</v>
      </c>
      <c r="B91" s="37">
        <v>454</v>
      </c>
      <c r="C91" s="37">
        <v>0.627753304</v>
      </c>
      <c r="D91" s="37">
        <v>0.564070172</v>
      </c>
      <c r="E91" s="37">
        <v>0.691436436</v>
      </c>
      <c r="F91" s="37">
        <v>0.084576513</v>
      </c>
      <c r="G91" s="37">
        <v>0.022687258</v>
      </c>
      <c r="H91" s="37">
        <v>2.974686473</v>
      </c>
      <c r="I91" s="37">
        <v>333</v>
      </c>
      <c r="J91" s="37">
        <v>0.546546547</v>
      </c>
      <c r="K91" s="37">
        <v>0.469969215</v>
      </c>
      <c r="L91" s="37">
        <v>0.623123878</v>
      </c>
      <c r="M91" s="37">
        <v>0.191605465</v>
      </c>
      <c r="N91" s="37">
        <v>0.027280845</v>
      </c>
      <c r="O91" s="37">
        <v>1.705229697</v>
      </c>
      <c r="P91" s="37">
        <v>0.021941741</v>
      </c>
      <c r="Q91" s="37">
        <v>5.250398882</v>
      </c>
      <c r="R91" s="37" t="s">
        <v>192</v>
      </c>
      <c r="S91" s="37" t="s">
        <v>192</v>
      </c>
      <c r="T91" s="37" t="s">
        <v>123</v>
      </c>
      <c r="U91" s="37" t="s">
        <v>192</v>
      </c>
      <c r="V91" s="37" t="s">
        <v>192</v>
      </c>
    </row>
    <row r="92" spans="1:22" ht="12.75">
      <c r="A92" s="37" t="s">
        <v>88</v>
      </c>
      <c r="B92" s="37">
        <v>453</v>
      </c>
      <c r="C92" s="37">
        <v>0.589403974</v>
      </c>
      <c r="D92" s="37">
        <v>0.524524516</v>
      </c>
      <c r="E92" s="37">
        <v>0.654283431</v>
      </c>
      <c r="F92" s="37">
        <v>0.948527444</v>
      </c>
      <c r="G92" s="37">
        <v>0.023113451</v>
      </c>
      <c r="H92" s="37">
        <v>0.004167489</v>
      </c>
      <c r="I92" s="37">
        <v>360</v>
      </c>
      <c r="J92" s="37">
        <v>0.611111111</v>
      </c>
      <c r="K92" s="37">
        <v>0.538989733</v>
      </c>
      <c r="L92" s="37">
        <v>0.68323249</v>
      </c>
      <c r="M92" s="37">
        <v>0.260250947</v>
      </c>
      <c r="N92" s="37">
        <v>0.025693402</v>
      </c>
      <c r="O92" s="37">
        <v>1.267421584</v>
      </c>
      <c r="P92" s="37">
        <v>0.530462968</v>
      </c>
      <c r="Q92" s="37">
        <v>0.393504593</v>
      </c>
      <c r="R92" s="37" t="s">
        <v>192</v>
      </c>
      <c r="S92" s="37" t="s">
        <v>192</v>
      </c>
      <c r="T92" s="37" t="s">
        <v>192</v>
      </c>
      <c r="U92" s="37" t="s">
        <v>192</v>
      </c>
      <c r="V92" s="37" t="s">
        <v>192</v>
      </c>
    </row>
    <row r="93" spans="1:22" ht="12.75">
      <c r="A93" s="37" t="s">
        <v>83</v>
      </c>
      <c r="B93" s="37">
        <v>527</v>
      </c>
      <c r="C93" s="37">
        <v>0.580645161</v>
      </c>
      <c r="D93" s="37">
        <v>0.520308213</v>
      </c>
      <c r="E93" s="37">
        <v>0.64098211</v>
      </c>
      <c r="F93" s="37">
        <v>0.734702232</v>
      </c>
      <c r="G93" s="37">
        <v>0.021495172</v>
      </c>
      <c r="H93" s="37">
        <v>0.114837765</v>
      </c>
      <c r="I93" s="37">
        <v>458</v>
      </c>
      <c r="J93" s="37">
        <v>0.552401747</v>
      </c>
      <c r="K93" s="37">
        <v>0.487181658</v>
      </c>
      <c r="L93" s="37">
        <v>0.617621836</v>
      </c>
      <c r="M93" s="37">
        <v>0.20145846</v>
      </c>
      <c r="N93" s="37">
        <v>0.023234802</v>
      </c>
      <c r="O93" s="37">
        <v>1.631769619</v>
      </c>
      <c r="P93" s="37">
        <v>0.372175161</v>
      </c>
      <c r="Q93" s="37">
        <v>0.79638912</v>
      </c>
      <c r="R93" s="37" t="s">
        <v>192</v>
      </c>
      <c r="S93" s="37" t="s">
        <v>192</v>
      </c>
      <c r="T93" s="37" t="s">
        <v>192</v>
      </c>
      <c r="U93" s="37" t="s">
        <v>192</v>
      </c>
      <c r="V93" s="37" t="s">
        <v>192</v>
      </c>
    </row>
    <row r="94" spans="1:22" ht="12.75">
      <c r="A94" s="37" t="s">
        <v>105</v>
      </c>
      <c r="B94" s="37">
        <v>534</v>
      </c>
      <c r="C94" s="37">
        <v>0.61423221</v>
      </c>
      <c r="D94" s="37">
        <v>0.555103138</v>
      </c>
      <c r="E94" s="37">
        <v>0.673361281</v>
      </c>
      <c r="F94" s="37">
        <v>0.216558023</v>
      </c>
      <c r="G94" s="37">
        <v>0.021064863</v>
      </c>
      <c r="H94" s="37">
        <v>1.527034742</v>
      </c>
      <c r="I94" s="37">
        <v>484</v>
      </c>
      <c r="J94" s="37">
        <v>0.605371901</v>
      </c>
      <c r="K94" s="37">
        <v>0.543009207</v>
      </c>
      <c r="L94" s="37">
        <v>0.667734594</v>
      </c>
      <c r="M94" s="37">
        <v>0.293999939</v>
      </c>
      <c r="N94" s="37">
        <v>0.022216848</v>
      </c>
      <c r="O94" s="37">
        <v>1.101213532</v>
      </c>
      <c r="P94" s="37">
        <v>0.772236295</v>
      </c>
      <c r="Q94" s="37">
        <v>0.083781864</v>
      </c>
      <c r="R94" s="37" t="s">
        <v>192</v>
      </c>
      <c r="S94" s="37" t="s">
        <v>192</v>
      </c>
      <c r="T94" s="37" t="s">
        <v>192</v>
      </c>
      <c r="U94" s="37" t="s">
        <v>192</v>
      </c>
      <c r="V94" s="37" t="s">
        <v>192</v>
      </c>
    </row>
    <row r="95" spans="1:22" ht="12.75">
      <c r="A95" s="37" t="s">
        <v>106</v>
      </c>
      <c r="B95" s="37">
        <v>377</v>
      </c>
      <c r="C95" s="37">
        <v>0.657824934</v>
      </c>
      <c r="D95" s="37">
        <v>0.589236469</v>
      </c>
      <c r="E95" s="37">
        <v>0.726413399</v>
      </c>
      <c r="F95" s="37">
        <v>0.00581691</v>
      </c>
      <c r="G95" s="37">
        <v>0.024434793</v>
      </c>
      <c r="H95" s="37">
        <v>7.606164114</v>
      </c>
      <c r="I95" s="37">
        <v>265</v>
      </c>
      <c r="J95" s="37">
        <v>0.58490566</v>
      </c>
      <c r="K95" s="37">
        <v>0.499941495</v>
      </c>
      <c r="L95" s="37">
        <v>0.669869825</v>
      </c>
      <c r="M95" s="37">
        <v>0.919512726</v>
      </c>
      <c r="N95" s="37">
        <v>0.030268673</v>
      </c>
      <c r="O95" s="37">
        <v>0.010210604</v>
      </c>
      <c r="P95" s="37">
        <v>0.059875818</v>
      </c>
      <c r="Q95" s="37">
        <v>3.540820973</v>
      </c>
      <c r="R95" s="37" t="s">
        <v>192</v>
      </c>
      <c r="S95" s="37" t="s">
        <v>192</v>
      </c>
      <c r="T95" s="37" t="s">
        <v>192</v>
      </c>
      <c r="U95" s="37" t="s">
        <v>192</v>
      </c>
      <c r="V95" s="37" t="s">
        <v>192</v>
      </c>
    </row>
    <row r="96" spans="1:22" ht="12.75">
      <c r="A96" s="37" t="s">
        <v>95</v>
      </c>
      <c r="B96" s="37">
        <v>78</v>
      </c>
      <c r="C96" s="37">
        <v>0.525641026</v>
      </c>
      <c r="D96" s="37">
        <v>0.366935043</v>
      </c>
      <c r="E96" s="37">
        <v>0.684347009</v>
      </c>
      <c r="F96" s="37">
        <v>0.263860362</v>
      </c>
      <c r="G96" s="37">
        <v>0.05653936</v>
      </c>
      <c r="H96" s="37">
        <v>1.248389161</v>
      </c>
      <c r="I96" s="37">
        <v>119</v>
      </c>
      <c r="J96" s="37">
        <v>0.613445378</v>
      </c>
      <c r="K96" s="37">
        <v>0.488142134</v>
      </c>
      <c r="L96" s="37">
        <v>0.738748623</v>
      </c>
      <c r="M96" s="37">
        <v>0.484620799</v>
      </c>
      <c r="N96" s="37">
        <v>0.04463956</v>
      </c>
      <c r="O96" s="37">
        <v>0.488447184</v>
      </c>
      <c r="P96" s="37">
        <v>0.222232074</v>
      </c>
      <c r="Q96" s="37">
        <v>1.489899368</v>
      </c>
      <c r="R96" s="37" t="s">
        <v>192</v>
      </c>
      <c r="S96" s="37" t="s">
        <v>192</v>
      </c>
      <c r="T96" s="37" t="s">
        <v>192</v>
      </c>
      <c r="U96" s="37" t="s">
        <v>192</v>
      </c>
      <c r="V96" s="37" t="s">
        <v>192</v>
      </c>
    </row>
    <row r="97" spans="1:22" ht="12.75">
      <c r="A97" s="37" t="s">
        <v>94</v>
      </c>
      <c r="B97" s="37">
        <v>365</v>
      </c>
      <c r="C97" s="37">
        <v>0.575342466</v>
      </c>
      <c r="D97" s="37">
        <v>0.502718725</v>
      </c>
      <c r="E97" s="37">
        <v>0.647966206</v>
      </c>
      <c r="F97" s="37">
        <v>0.625660101</v>
      </c>
      <c r="G97" s="37">
        <v>0.025872369</v>
      </c>
      <c r="H97" s="37">
        <v>0.237992102</v>
      </c>
      <c r="I97" s="37">
        <v>334</v>
      </c>
      <c r="J97" s="37">
        <v>0.568862275</v>
      </c>
      <c r="K97" s="37">
        <v>0.492797995</v>
      </c>
      <c r="L97" s="37">
        <v>0.644926556</v>
      </c>
      <c r="M97" s="37">
        <v>0.630529266</v>
      </c>
      <c r="N97" s="37">
        <v>0.027098069</v>
      </c>
      <c r="O97" s="37">
        <v>0.231343719</v>
      </c>
      <c r="P97" s="37">
        <v>0.862671991</v>
      </c>
      <c r="Q97" s="37">
        <v>0.029919949</v>
      </c>
      <c r="R97" s="37" t="s">
        <v>192</v>
      </c>
      <c r="S97" s="37" t="s">
        <v>192</v>
      </c>
      <c r="T97" s="37" t="s">
        <v>192</v>
      </c>
      <c r="U97" s="37" t="s">
        <v>192</v>
      </c>
      <c r="V97" s="37" t="s">
        <v>192</v>
      </c>
    </row>
    <row r="98" spans="1:22" ht="12.75">
      <c r="A98" s="37" t="s">
        <v>93</v>
      </c>
      <c r="B98" s="37">
        <v>591</v>
      </c>
      <c r="C98" s="37">
        <v>0.624365482</v>
      </c>
      <c r="D98" s="37">
        <v>0.568447581</v>
      </c>
      <c r="E98" s="37">
        <v>0.680283383</v>
      </c>
      <c r="F98" s="37">
        <v>0.071781898</v>
      </c>
      <c r="G98" s="37">
        <v>0.019920877</v>
      </c>
      <c r="H98" s="37">
        <v>3.241796269</v>
      </c>
      <c r="I98" s="37">
        <v>419</v>
      </c>
      <c r="J98" s="37">
        <v>0.587112172</v>
      </c>
      <c r="K98" s="37">
        <v>0.519595351</v>
      </c>
      <c r="L98" s="37">
        <v>0.654628993</v>
      </c>
      <c r="M98" s="37">
        <v>0.826940116</v>
      </c>
      <c r="N98" s="37">
        <v>0.024053018</v>
      </c>
      <c r="O98" s="37">
        <v>0.047798047</v>
      </c>
      <c r="P98" s="37">
        <v>0.23195556</v>
      </c>
      <c r="Q98" s="37">
        <v>1.4288295</v>
      </c>
      <c r="R98" s="37" t="s">
        <v>192</v>
      </c>
      <c r="S98" s="37" t="s">
        <v>192</v>
      </c>
      <c r="T98" s="37" t="s">
        <v>192</v>
      </c>
      <c r="U98" s="37" t="s">
        <v>192</v>
      </c>
      <c r="V98" s="37" t="s">
        <v>192</v>
      </c>
    </row>
    <row r="99" spans="1:22" ht="12.75">
      <c r="A99" s="37" t="s">
        <v>92</v>
      </c>
      <c r="B99" s="37">
        <v>250</v>
      </c>
      <c r="C99" s="37">
        <v>0.552</v>
      </c>
      <c r="D99" s="37">
        <v>0.463716213</v>
      </c>
      <c r="E99" s="37">
        <v>0.640283787</v>
      </c>
      <c r="F99" s="37">
        <v>0.248673475</v>
      </c>
      <c r="G99" s="37">
        <v>0.031451296</v>
      </c>
      <c r="H99" s="37">
        <v>1.330740778</v>
      </c>
      <c r="I99" s="37">
        <v>234</v>
      </c>
      <c r="J99" s="37">
        <v>0.547008547</v>
      </c>
      <c r="K99" s="37">
        <v>0.455665279</v>
      </c>
      <c r="L99" s="37">
        <v>0.638351815</v>
      </c>
      <c r="M99" s="37">
        <v>0.279996488</v>
      </c>
      <c r="N99" s="37">
        <v>0.032541243</v>
      </c>
      <c r="O99" s="37">
        <v>1.167106924</v>
      </c>
      <c r="P99" s="37">
        <v>0.912174877</v>
      </c>
      <c r="Q99" s="37">
        <v>0.012165139</v>
      </c>
      <c r="R99" s="37" t="s">
        <v>192</v>
      </c>
      <c r="S99" s="37" t="s">
        <v>192</v>
      </c>
      <c r="T99" s="37" t="s">
        <v>192</v>
      </c>
      <c r="U99" s="37" t="s">
        <v>192</v>
      </c>
      <c r="V99" s="37" t="s">
        <v>192</v>
      </c>
    </row>
    <row r="100" spans="1:22" ht="12.75">
      <c r="A100" s="37" t="s">
        <v>98</v>
      </c>
      <c r="B100" s="37">
        <v>50</v>
      </c>
      <c r="C100" s="37">
        <v>0.68</v>
      </c>
      <c r="D100" s="37">
        <v>0.49482308</v>
      </c>
      <c r="E100" s="37">
        <v>0.86517692</v>
      </c>
      <c r="F100" s="37">
        <v>0.185854208</v>
      </c>
      <c r="G100" s="37">
        <v>0.06596969</v>
      </c>
      <c r="H100" s="37">
        <v>1.750179181</v>
      </c>
      <c r="I100" s="37">
        <v>50</v>
      </c>
      <c r="J100" s="37">
        <v>0.78</v>
      </c>
      <c r="K100" s="37">
        <v>0.61555675</v>
      </c>
      <c r="L100" s="37">
        <v>0.94444325</v>
      </c>
      <c r="M100" s="37">
        <v>0.004501955</v>
      </c>
      <c r="N100" s="37">
        <v>0.058583274</v>
      </c>
      <c r="O100" s="37">
        <v>8.069378583</v>
      </c>
      <c r="P100" s="37">
        <v>0.260068617</v>
      </c>
      <c r="Q100" s="37">
        <v>1.268391679</v>
      </c>
      <c r="R100" s="37" t="s">
        <v>192</v>
      </c>
      <c r="S100" s="37">
        <v>2</v>
      </c>
      <c r="T100" s="37" t="s">
        <v>192</v>
      </c>
      <c r="U100" s="37" t="s">
        <v>192</v>
      </c>
      <c r="V100" s="37" t="s">
        <v>192</v>
      </c>
    </row>
    <row r="101" spans="1:22" ht="12.75">
      <c r="A101" s="37" t="s">
        <v>96</v>
      </c>
      <c r="B101" s="37">
        <v>265</v>
      </c>
      <c r="C101" s="37">
        <v>0.596226415</v>
      </c>
      <c r="D101" s="37">
        <v>0.511621804</v>
      </c>
      <c r="E101" s="37">
        <v>0.680831026</v>
      </c>
      <c r="F101" s="37">
        <v>0.783306214</v>
      </c>
      <c r="G101" s="37">
        <v>0.030140581</v>
      </c>
      <c r="H101" s="37">
        <v>0.075632177</v>
      </c>
      <c r="I101" s="37">
        <v>199</v>
      </c>
      <c r="J101" s="37">
        <v>0.592964824</v>
      </c>
      <c r="K101" s="37">
        <v>0.495208174</v>
      </c>
      <c r="L101" s="37">
        <v>0.690721474</v>
      </c>
      <c r="M101" s="37">
        <v>0.75044664</v>
      </c>
      <c r="N101" s="37">
        <v>0.034826024</v>
      </c>
      <c r="O101" s="37">
        <v>0.101156113</v>
      </c>
      <c r="P101" s="37">
        <v>0.94353471</v>
      </c>
      <c r="Q101" s="37">
        <v>0.005016594</v>
      </c>
      <c r="R101" s="37" t="s">
        <v>192</v>
      </c>
      <c r="S101" s="37" t="s">
        <v>192</v>
      </c>
      <c r="T101" s="37" t="s">
        <v>192</v>
      </c>
      <c r="U101" s="37" t="s">
        <v>192</v>
      </c>
      <c r="V101" s="37" t="s">
        <v>192</v>
      </c>
    </row>
    <row r="102" spans="1:22" ht="12.75">
      <c r="A102" s="37" t="s">
        <v>97</v>
      </c>
      <c r="B102" s="37">
        <v>432</v>
      </c>
      <c r="C102" s="37">
        <v>0.645833333</v>
      </c>
      <c r="D102" s="37">
        <v>0.581243434</v>
      </c>
      <c r="E102" s="37">
        <v>0.710423233</v>
      </c>
      <c r="F102" s="37">
        <v>0.014449648</v>
      </c>
      <c r="G102" s="37">
        <v>0.023010296</v>
      </c>
      <c r="H102" s="37">
        <v>5.98236073</v>
      </c>
      <c r="I102" s="37">
        <v>366</v>
      </c>
      <c r="J102" s="37">
        <v>0.647540984</v>
      </c>
      <c r="K102" s="37">
        <v>0.577445536</v>
      </c>
      <c r="L102" s="37">
        <v>0.717636431</v>
      </c>
      <c r="M102" s="37">
        <v>0.010831526</v>
      </c>
      <c r="N102" s="37">
        <v>0.024971659</v>
      </c>
      <c r="O102" s="37">
        <v>6.492750505</v>
      </c>
      <c r="P102" s="37">
        <v>0.959895744</v>
      </c>
      <c r="Q102" s="37">
        <v>0.002528522</v>
      </c>
      <c r="R102" s="37" t="s">
        <v>192</v>
      </c>
      <c r="S102" s="37" t="s">
        <v>192</v>
      </c>
      <c r="T102" s="37" t="s">
        <v>192</v>
      </c>
      <c r="U102" s="37" t="s">
        <v>192</v>
      </c>
      <c r="V102" s="37" t="s">
        <v>192</v>
      </c>
    </row>
    <row r="103" spans="1:22" ht="12.75">
      <c r="A103" s="37" t="s">
        <v>84</v>
      </c>
      <c r="B103" s="37">
        <v>489</v>
      </c>
      <c r="C103" s="37">
        <v>0.578732106</v>
      </c>
      <c r="D103" s="37">
        <v>0.516055431</v>
      </c>
      <c r="E103" s="37">
        <v>0.641408782</v>
      </c>
      <c r="F103" s="37">
        <v>0.680062356</v>
      </c>
      <c r="G103" s="37">
        <v>0.022328705</v>
      </c>
      <c r="H103" s="37">
        <v>0.170055648</v>
      </c>
      <c r="I103" s="37">
        <v>430</v>
      </c>
      <c r="J103" s="37">
        <v>0.562790698</v>
      </c>
      <c r="K103" s="37">
        <v>0.495643741</v>
      </c>
      <c r="L103" s="37">
        <v>0.629937655</v>
      </c>
      <c r="M103" s="37">
        <v>0.423135304</v>
      </c>
      <c r="N103" s="37">
        <v>0.023921253</v>
      </c>
      <c r="O103" s="37">
        <v>0.641590878</v>
      </c>
      <c r="P103" s="37">
        <v>0.626086345</v>
      </c>
      <c r="Q103" s="37">
        <v>0.237405454</v>
      </c>
      <c r="R103" s="37" t="s">
        <v>192</v>
      </c>
      <c r="S103" s="37" t="s">
        <v>192</v>
      </c>
      <c r="T103" s="37" t="s">
        <v>192</v>
      </c>
      <c r="U103" s="37" t="s">
        <v>192</v>
      </c>
      <c r="V103" s="37" t="s">
        <v>192</v>
      </c>
    </row>
    <row r="104" spans="1:22" ht="12.75">
      <c r="A104" s="37" t="s">
        <v>85</v>
      </c>
      <c r="B104" s="37">
        <v>427</v>
      </c>
      <c r="C104" s="37">
        <v>0.639344262</v>
      </c>
      <c r="D104" s="37">
        <v>0.574115028</v>
      </c>
      <c r="E104" s="37">
        <v>0.704573497</v>
      </c>
      <c r="F104" s="37">
        <v>0.03082946</v>
      </c>
      <c r="G104" s="37">
        <v>0.02323806</v>
      </c>
      <c r="H104" s="37">
        <v>4.662433909</v>
      </c>
      <c r="I104" s="37">
        <v>386</v>
      </c>
      <c r="J104" s="37">
        <v>0.6373057</v>
      </c>
      <c r="K104" s="37">
        <v>0.568615777</v>
      </c>
      <c r="L104" s="37">
        <v>0.705995622</v>
      </c>
      <c r="M104" s="37">
        <v>0.027167689</v>
      </c>
      <c r="N104" s="37">
        <v>0.024470938</v>
      </c>
      <c r="O104" s="37">
        <v>4.88012262</v>
      </c>
      <c r="P104" s="37">
        <v>0.9518279</v>
      </c>
      <c r="Q104" s="37">
        <v>0.003649549</v>
      </c>
      <c r="R104" s="37" t="s">
        <v>192</v>
      </c>
      <c r="S104" s="37" t="s">
        <v>192</v>
      </c>
      <c r="T104" s="37" t="s">
        <v>192</v>
      </c>
      <c r="U104" s="37" t="s">
        <v>192</v>
      </c>
      <c r="V104" s="37" t="s">
        <v>192</v>
      </c>
    </row>
    <row r="105" spans="1:22" ht="12.75">
      <c r="A105" s="37" t="s">
        <v>99</v>
      </c>
      <c r="B105" s="37">
        <v>151</v>
      </c>
      <c r="C105" s="37">
        <v>0.635761589</v>
      </c>
      <c r="D105" s="37">
        <v>0.525837228</v>
      </c>
      <c r="E105" s="37">
        <v>0.745685951</v>
      </c>
      <c r="F105" s="37">
        <v>0.232241669</v>
      </c>
      <c r="G105" s="37">
        <v>0.039160799</v>
      </c>
      <c r="H105" s="37">
        <v>1.42707943</v>
      </c>
      <c r="I105" s="37">
        <v>140</v>
      </c>
      <c r="J105" s="37">
        <v>0.6</v>
      </c>
      <c r="K105" s="37">
        <v>0.483779159</v>
      </c>
      <c r="L105" s="37">
        <v>0.716220842</v>
      </c>
      <c r="M105" s="37">
        <v>0.66318015</v>
      </c>
      <c r="N105" s="37">
        <v>0.041403934</v>
      </c>
      <c r="O105" s="37">
        <v>0.189683522</v>
      </c>
      <c r="P105" s="37">
        <v>0.53032744</v>
      </c>
      <c r="Q105" s="37">
        <v>0.393764095</v>
      </c>
      <c r="R105" s="37" t="s">
        <v>192</v>
      </c>
      <c r="S105" s="37" t="s">
        <v>192</v>
      </c>
      <c r="T105" s="37" t="s">
        <v>192</v>
      </c>
      <c r="U105" s="37" t="s">
        <v>192</v>
      </c>
      <c r="V105" s="37" t="s">
        <v>192</v>
      </c>
    </row>
    <row r="106" spans="1:22" ht="12.75">
      <c r="A106" s="37" t="s">
        <v>100</v>
      </c>
      <c r="B106" s="37">
        <v>169</v>
      </c>
      <c r="C106" s="37">
        <v>0.585798817</v>
      </c>
      <c r="D106" s="37">
        <v>0.479438659</v>
      </c>
      <c r="E106" s="37">
        <v>0.692158974</v>
      </c>
      <c r="F106" s="37">
        <v>0.955511529</v>
      </c>
      <c r="G106" s="37">
        <v>0.037891043</v>
      </c>
      <c r="H106" s="37">
        <v>0.003112184</v>
      </c>
      <c r="I106" s="37">
        <v>146</v>
      </c>
      <c r="J106" s="37">
        <v>0.595890411</v>
      </c>
      <c r="K106" s="37">
        <v>0.48189201</v>
      </c>
      <c r="L106" s="37">
        <v>0.709888812</v>
      </c>
      <c r="M106" s="37">
        <v>0.730777854</v>
      </c>
      <c r="N106" s="37">
        <v>0.040612184</v>
      </c>
      <c r="O106" s="37">
        <v>0.118398614</v>
      </c>
      <c r="P106" s="37">
        <v>0.855874439</v>
      </c>
      <c r="Q106" s="37">
        <v>0.032988839</v>
      </c>
      <c r="R106" s="37" t="s">
        <v>192</v>
      </c>
      <c r="S106" s="37" t="s">
        <v>192</v>
      </c>
      <c r="T106" s="37" t="s">
        <v>192</v>
      </c>
      <c r="U106" s="37" t="s">
        <v>192</v>
      </c>
      <c r="V106" s="37" t="s">
        <v>192</v>
      </c>
    </row>
    <row r="107" spans="1:22" ht="12.75">
      <c r="A107" s="37" t="s">
        <v>103</v>
      </c>
      <c r="B107" s="37">
        <v>509</v>
      </c>
      <c r="C107" s="37">
        <v>0.583497053</v>
      </c>
      <c r="D107" s="37">
        <v>0.522161555</v>
      </c>
      <c r="E107" s="37">
        <v>0.644832551</v>
      </c>
      <c r="F107" s="37">
        <v>0.839666504</v>
      </c>
      <c r="G107" s="37">
        <v>0.021850908</v>
      </c>
      <c r="H107" s="37">
        <v>0.040933415</v>
      </c>
      <c r="I107" s="37">
        <v>473</v>
      </c>
      <c r="J107" s="37">
        <v>0.587737844</v>
      </c>
      <c r="K107" s="37">
        <v>0.524206154</v>
      </c>
      <c r="L107" s="37">
        <v>0.651269533</v>
      </c>
      <c r="M107" s="37">
        <v>0.79495942</v>
      </c>
      <c r="N107" s="37">
        <v>0.022633306</v>
      </c>
      <c r="O107" s="37">
        <v>0.067535538</v>
      </c>
      <c r="P107" s="37">
        <v>0.892777121</v>
      </c>
      <c r="Q107" s="37">
        <v>0.018168614</v>
      </c>
      <c r="R107" s="37" t="s">
        <v>192</v>
      </c>
      <c r="S107" s="37" t="s">
        <v>192</v>
      </c>
      <c r="T107" s="37" t="s">
        <v>192</v>
      </c>
      <c r="U107" s="37" t="s">
        <v>192</v>
      </c>
      <c r="V107" s="37" t="s">
        <v>192</v>
      </c>
    </row>
    <row r="108" spans="1:22" ht="12.75">
      <c r="A108" s="37" t="s">
        <v>104</v>
      </c>
      <c r="B108" s="37">
        <v>521</v>
      </c>
      <c r="C108" s="37">
        <v>0.656429942</v>
      </c>
      <c r="D108" s="37">
        <v>0.598028255</v>
      </c>
      <c r="E108" s="37">
        <v>0.71483163</v>
      </c>
      <c r="F108" s="37">
        <v>0.001485793</v>
      </c>
      <c r="G108" s="37">
        <v>0.020805731</v>
      </c>
      <c r="H108" s="37">
        <v>10.09615198</v>
      </c>
      <c r="I108" s="37">
        <v>503</v>
      </c>
      <c r="J108" s="37">
        <v>0.652087475</v>
      </c>
      <c r="K108" s="37">
        <v>0.592473734</v>
      </c>
      <c r="L108" s="37">
        <v>0.711701217</v>
      </c>
      <c r="M108" s="37">
        <v>0.001403755</v>
      </c>
      <c r="N108" s="37">
        <v>0.021237528</v>
      </c>
      <c r="O108" s="37">
        <v>10.20085614</v>
      </c>
      <c r="P108" s="37">
        <v>0.883868963</v>
      </c>
      <c r="Q108" s="37">
        <v>0.021335396</v>
      </c>
      <c r="R108" s="37">
        <v>1</v>
      </c>
      <c r="S108" s="37">
        <v>2</v>
      </c>
      <c r="T108" s="37" t="s">
        <v>192</v>
      </c>
      <c r="U108" s="37" t="s">
        <v>192</v>
      </c>
      <c r="V108" s="37" t="s">
        <v>192</v>
      </c>
    </row>
    <row r="109" spans="1:22" ht="12.75">
      <c r="A109" s="37" t="s">
        <v>101</v>
      </c>
      <c r="B109" s="37">
        <v>356</v>
      </c>
      <c r="C109" s="37">
        <v>0.58988764</v>
      </c>
      <c r="D109" s="37">
        <v>0.516714197</v>
      </c>
      <c r="E109" s="37">
        <v>0.663061084</v>
      </c>
      <c r="F109" s="37">
        <v>0.939602843</v>
      </c>
      <c r="G109" s="37">
        <v>0.026068202</v>
      </c>
      <c r="H109" s="37">
        <v>0.005740948</v>
      </c>
      <c r="I109" s="37">
        <v>332</v>
      </c>
      <c r="J109" s="37">
        <v>0.605421687</v>
      </c>
      <c r="K109" s="37">
        <v>0.530126197</v>
      </c>
      <c r="L109" s="37">
        <v>0.680717177</v>
      </c>
      <c r="M109" s="37">
        <v>0.383773882</v>
      </c>
      <c r="N109" s="37">
        <v>0.026824186</v>
      </c>
      <c r="O109" s="37">
        <v>0.758578058</v>
      </c>
      <c r="P109" s="37">
        <v>0.678027188</v>
      </c>
      <c r="Q109" s="37">
        <v>0.172355092</v>
      </c>
      <c r="R109" s="37" t="s">
        <v>192</v>
      </c>
      <c r="S109" s="37" t="s">
        <v>192</v>
      </c>
      <c r="T109" s="37" t="s">
        <v>192</v>
      </c>
      <c r="U109" s="37" t="s">
        <v>192</v>
      </c>
      <c r="V109" s="37" t="s">
        <v>192</v>
      </c>
    </row>
    <row r="110" spans="1:22" ht="12.75">
      <c r="A110" s="37" t="s">
        <v>102</v>
      </c>
      <c r="B110" s="37">
        <v>196</v>
      </c>
      <c r="C110" s="37">
        <v>0.673469388</v>
      </c>
      <c r="D110" s="37">
        <v>0.579446138</v>
      </c>
      <c r="E110" s="37">
        <v>0.767492638</v>
      </c>
      <c r="F110" s="37">
        <v>0.01495184</v>
      </c>
      <c r="G110" s="37">
        <v>0.033495992</v>
      </c>
      <c r="H110" s="37">
        <v>5.922133859</v>
      </c>
      <c r="I110" s="37">
        <v>227</v>
      </c>
      <c r="J110" s="37">
        <v>0.682819383</v>
      </c>
      <c r="K110" s="37">
        <v>0.596116064</v>
      </c>
      <c r="L110" s="37">
        <v>0.769522703</v>
      </c>
      <c r="M110" s="37">
        <v>0.002040322</v>
      </c>
      <c r="N110" s="37">
        <v>0.030888251</v>
      </c>
      <c r="O110" s="37">
        <v>9.512902666</v>
      </c>
      <c r="P110" s="37">
        <v>0.837329177</v>
      </c>
      <c r="Q110" s="37">
        <v>0.042152593</v>
      </c>
      <c r="R110" s="37" t="s">
        <v>192</v>
      </c>
      <c r="S110" s="37">
        <v>2</v>
      </c>
      <c r="T110" s="37" t="s">
        <v>192</v>
      </c>
      <c r="U110" s="37" t="s">
        <v>192</v>
      </c>
      <c r="V110" s="37" t="s">
        <v>192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16.8515625" style="59" customWidth="1"/>
    <col min="3" max="3" width="17.00390625" style="64" customWidth="1"/>
    <col min="4" max="4" width="1.28515625" style="65" customWidth="1"/>
    <col min="5" max="5" width="9.57421875" style="55" customWidth="1"/>
    <col min="6" max="6" width="9.28125" style="56" bestFit="1" customWidth="1"/>
    <col min="7" max="7" width="9.28125" style="57" bestFit="1" customWidth="1"/>
    <col min="8" max="8" width="10.57421875" style="58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5" customFormat="1" ht="12.75">
      <c r="B1" s="46" t="s">
        <v>218</v>
      </c>
      <c r="C1" s="47" t="s">
        <v>219</v>
      </c>
      <c r="D1" s="48"/>
      <c r="E1" s="49" t="s">
        <v>218</v>
      </c>
      <c r="F1" s="50" t="s">
        <v>218</v>
      </c>
      <c r="G1" s="51"/>
      <c r="H1" s="52"/>
      <c r="I1" s="53"/>
      <c r="J1" s="50" t="s">
        <v>219</v>
      </c>
      <c r="K1" s="50" t="s">
        <v>219</v>
      </c>
      <c r="L1" s="50"/>
      <c r="M1" s="50"/>
    </row>
    <row r="2" spans="2:11" s="45" customFormat="1" ht="12.75">
      <c r="B2" s="46" t="s">
        <v>262</v>
      </c>
      <c r="C2" s="46" t="s">
        <v>262</v>
      </c>
      <c r="D2" s="48"/>
      <c r="E2" s="50" t="s">
        <v>263</v>
      </c>
      <c r="F2" s="54" t="s">
        <v>264</v>
      </c>
      <c r="G2" s="51"/>
      <c r="H2" s="52"/>
      <c r="I2" s="53"/>
      <c r="J2" s="45" t="s">
        <v>263</v>
      </c>
      <c r="K2" s="45" t="s">
        <v>264</v>
      </c>
    </row>
    <row r="3" spans="2:9" ht="12.75">
      <c r="B3" s="46" t="str">
        <f>'orig inc data'!A4</f>
        <v>1998/99-2000/01</v>
      </c>
      <c r="C3" s="47" t="str">
        <f>'orig inc data'!A16</f>
        <v>2003/04-2005/06</v>
      </c>
      <c r="D3" s="48"/>
      <c r="I3" s="53"/>
    </row>
    <row r="4" spans="1:12" ht="12.75">
      <c r="A4" t="s">
        <v>265</v>
      </c>
      <c r="B4" s="59">
        <f>'orig inc data'!E4</f>
        <v>0.751173709</v>
      </c>
      <c r="C4" s="60">
        <f>'orig inc data'!E16</f>
        <v>0.781609195</v>
      </c>
      <c r="D4" s="61"/>
      <c r="E4" s="55">
        <f>'orig inc data'!C4</f>
        <v>160</v>
      </c>
      <c r="F4" s="55">
        <f>'orig inc data'!D4</f>
        <v>213</v>
      </c>
      <c r="I4" s="62"/>
      <c r="J4">
        <f>'orig inc data'!C16</f>
        <v>136</v>
      </c>
      <c r="K4">
        <f>'orig inc data'!D16</f>
        <v>174</v>
      </c>
      <c r="L4" s="63"/>
    </row>
    <row r="5" spans="1:12" ht="12.75">
      <c r="C5" s="60"/>
      <c r="D5" s="61"/>
      <c r="I5" s="62"/>
      <c r="L5" s="63"/>
    </row>
    <row r="6" spans="1:12" ht="12.75">
      <c r="A6" t="s">
        <v>266</v>
      </c>
      <c r="B6" s="59">
        <f>'orig inc data'!E5</f>
        <v>0.530938124</v>
      </c>
      <c r="C6" s="60">
        <f>'orig inc data'!E17</f>
        <v>0.484918794</v>
      </c>
      <c r="D6" s="61"/>
      <c r="E6" s="55">
        <f>'orig inc data'!C5</f>
        <v>532</v>
      </c>
      <c r="F6" s="55">
        <f>'orig inc data'!D5</f>
        <v>1002</v>
      </c>
      <c r="I6" s="62"/>
      <c r="J6">
        <f>'orig inc data'!C17</f>
        <v>418</v>
      </c>
      <c r="K6">
        <f>'orig inc data'!D17</f>
        <v>862</v>
      </c>
      <c r="L6" s="63"/>
    </row>
    <row r="7" spans="1:12" ht="12.75">
      <c r="A7" t="s">
        <v>267</v>
      </c>
      <c r="B7" s="59">
        <f>'orig inc data'!E6</f>
        <v>0.545302013</v>
      </c>
      <c r="C7" s="60">
        <f>'orig inc data'!E18</f>
        <v>0.545711593</v>
      </c>
      <c r="D7" s="61"/>
      <c r="E7" s="55">
        <f>'orig inc data'!C6</f>
        <v>650</v>
      </c>
      <c r="F7" s="55">
        <f>'orig inc data'!D6</f>
        <v>1192</v>
      </c>
      <c r="I7" s="62"/>
      <c r="J7">
        <f>'orig inc data'!C18</f>
        <v>579</v>
      </c>
      <c r="K7">
        <f>'orig inc data'!D18</f>
        <v>1061</v>
      </c>
      <c r="L7" s="63"/>
    </row>
    <row r="8" spans="1:12" ht="12.75">
      <c r="A8" t="s">
        <v>268</v>
      </c>
      <c r="B8" s="59">
        <f>'orig inc data'!E7</f>
        <v>0.551890587</v>
      </c>
      <c r="C8" s="60">
        <f>'orig inc data'!E19</f>
        <v>0.546263345</v>
      </c>
      <c r="D8" s="61"/>
      <c r="E8" s="55">
        <f>'orig inc data'!C7</f>
        <v>686</v>
      </c>
      <c r="F8" s="55">
        <f>'orig inc data'!D7</f>
        <v>1243</v>
      </c>
      <c r="I8" s="62"/>
      <c r="J8">
        <f>'orig inc data'!C19</f>
        <v>614</v>
      </c>
      <c r="K8">
        <f>'orig inc data'!D19</f>
        <v>1124</v>
      </c>
      <c r="L8" s="63"/>
    </row>
    <row r="9" spans="1:12" ht="12.75">
      <c r="A9" t="s">
        <v>269</v>
      </c>
      <c r="B9" s="59">
        <f>'orig inc data'!E8</f>
        <v>0.559753277</v>
      </c>
      <c r="C9" s="60">
        <f>'orig inc data'!E20</f>
        <v>0.540262172</v>
      </c>
      <c r="D9" s="61"/>
      <c r="E9" s="55">
        <f>'orig inc data'!C8</f>
        <v>726</v>
      </c>
      <c r="F9" s="55">
        <f>'orig inc data'!D8</f>
        <v>1297</v>
      </c>
      <c r="I9" s="62"/>
      <c r="J9">
        <f>'orig inc data'!C20</f>
        <v>577</v>
      </c>
      <c r="K9">
        <f>'orig inc data'!D20</f>
        <v>1068</v>
      </c>
      <c r="L9" s="63"/>
    </row>
    <row r="10" spans="1:12" ht="12.75">
      <c r="A10" t="s">
        <v>270</v>
      </c>
      <c r="B10" s="59">
        <f>'orig inc data'!E9</f>
        <v>0.542118432</v>
      </c>
      <c r="C10" s="60">
        <f>'orig inc data'!E21</f>
        <v>0.578397213</v>
      </c>
      <c r="D10" s="61"/>
      <c r="E10" s="55">
        <f>'orig inc data'!C9</f>
        <v>650</v>
      </c>
      <c r="F10" s="55">
        <f>'orig inc data'!D9</f>
        <v>1199</v>
      </c>
      <c r="I10" s="62"/>
      <c r="J10">
        <f>'orig inc data'!C21</f>
        <v>664</v>
      </c>
      <c r="K10">
        <f>'orig inc data'!D21</f>
        <v>1148</v>
      </c>
      <c r="L10" s="63"/>
    </row>
    <row r="11" spans="1:12" ht="12.75">
      <c r="C11" s="60"/>
      <c r="D11" s="61"/>
      <c r="I11" s="62"/>
      <c r="L11" s="63"/>
    </row>
    <row r="12" spans="1:12" ht="12.75">
      <c r="A12" t="s">
        <v>271</v>
      </c>
      <c r="B12" s="59">
        <f>'orig inc data'!E10</f>
        <v>0.61952381</v>
      </c>
      <c r="C12" s="60">
        <f>'orig inc data'!E22</f>
        <v>0.629122273</v>
      </c>
      <c r="D12" s="61"/>
      <c r="E12" s="55">
        <f>'orig inc data'!C10</f>
        <v>1301</v>
      </c>
      <c r="F12" s="55">
        <f>'orig inc data'!D10</f>
        <v>2100</v>
      </c>
      <c r="I12" s="62"/>
      <c r="J12">
        <f>'orig inc data'!C22</f>
        <v>1240</v>
      </c>
      <c r="K12">
        <f>'orig inc data'!D22</f>
        <v>1971</v>
      </c>
      <c r="L12" s="63"/>
    </row>
    <row r="13" spans="1:12" ht="12.75">
      <c r="A13" t="s">
        <v>272</v>
      </c>
      <c r="B13" s="59">
        <f>'orig inc data'!E11</f>
        <v>0.615644616</v>
      </c>
      <c r="C13" s="60">
        <f>'orig inc data'!E23</f>
        <v>0.599457995</v>
      </c>
      <c r="D13" s="61"/>
      <c r="E13" s="55">
        <f>'orig inc data'!C11</f>
        <v>1275</v>
      </c>
      <c r="F13" s="55">
        <f>'orig inc data'!D11</f>
        <v>2071</v>
      </c>
      <c r="I13" s="62"/>
      <c r="J13">
        <f>'orig inc data'!C23</f>
        <v>1106</v>
      </c>
      <c r="K13">
        <f>'orig inc data'!D23</f>
        <v>1845</v>
      </c>
      <c r="L13" s="63"/>
    </row>
    <row r="14" spans="1:12" ht="12.75">
      <c r="A14" t="s">
        <v>273</v>
      </c>
      <c r="B14" s="59">
        <f>'orig inc data'!E12</f>
        <v>0.607285429</v>
      </c>
      <c r="C14" s="60">
        <f>'orig inc data'!E24</f>
        <v>0.600107933</v>
      </c>
      <c r="D14" s="61"/>
      <c r="E14" s="55">
        <f>'orig inc data'!C12</f>
        <v>1217</v>
      </c>
      <c r="F14" s="55">
        <f>'orig inc data'!D12</f>
        <v>2004</v>
      </c>
      <c r="I14" s="62"/>
      <c r="J14">
        <f>'orig inc data'!C24</f>
        <v>1112</v>
      </c>
      <c r="K14">
        <f>'orig inc data'!D24</f>
        <v>1853</v>
      </c>
      <c r="L14" s="63"/>
    </row>
    <row r="15" spans="1:12" ht="12.75">
      <c r="A15" t="s">
        <v>274</v>
      </c>
      <c r="B15" s="59">
        <f>'orig inc data'!E13</f>
        <v>0.610720087</v>
      </c>
      <c r="C15" s="60">
        <f>'orig inc data'!E25</f>
        <v>0.588531821</v>
      </c>
      <c r="D15" s="61"/>
      <c r="E15" s="55">
        <f>'orig inc data'!C13</f>
        <v>1128</v>
      </c>
      <c r="F15" s="55">
        <f>'orig inc data'!D13</f>
        <v>1847</v>
      </c>
      <c r="I15" s="62"/>
      <c r="J15">
        <f>'orig inc data'!C25</f>
        <v>934</v>
      </c>
      <c r="K15">
        <f>'orig inc data'!D25</f>
        <v>1587</v>
      </c>
      <c r="L15" s="63"/>
    </row>
    <row r="16" spans="1:12" ht="12.75">
      <c r="A16" t="s">
        <v>275</v>
      </c>
      <c r="B16" s="59">
        <f>'orig inc data'!E14</f>
        <v>0.590712074</v>
      </c>
      <c r="C16" s="60">
        <f>'orig inc data'!E26</f>
        <v>0.585499316</v>
      </c>
      <c r="D16" s="61"/>
      <c r="E16" s="55">
        <f>'orig inc data'!C14</f>
        <v>954</v>
      </c>
      <c r="F16" s="55">
        <f>'orig inc data'!D14</f>
        <v>1615</v>
      </c>
      <c r="I16" s="62"/>
      <c r="J16">
        <f>'orig inc data'!C26</f>
        <v>856</v>
      </c>
      <c r="K16">
        <f>'orig inc data'!D26</f>
        <v>1462</v>
      </c>
      <c r="L16" s="63"/>
    </row>
    <row r="17" ht="12.75">
      <c r="B17" s="66"/>
    </row>
    <row r="18" spans="1:2" ht="12.75">
      <c r="A18" t="s">
        <v>294</v>
      </c>
      <c r="B18" s="66">
        <f>'orig inc data'!J5</f>
        <v>0.45830667</v>
      </c>
    </row>
    <row r="19" spans="1:2" ht="12.75">
      <c r="A19" t="s">
        <v>295</v>
      </c>
      <c r="B19" s="66">
        <f>'orig inc data'!J17</f>
        <v>0.000433499</v>
      </c>
    </row>
    <row r="20" spans="1:2" ht="12.75">
      <c r="A20" t="s">
        <v>276</v>
      </c>
      <c r="B20" s="97"/>
    </row>
    <row r="21" ht="12.75">
      <c r="B21" s="66"/>
    </row>
    <row r="22" spans="1:2" ht="12.75">
      <c r="A22" t="s">
        <v>296</v>
      </c>
      <c r="B22" s="66">
        <f>'orig inc data'!J10</f>
        <v>0.089393325</v>
      </c>
    </row>
    <row r="23" spans="1:2" ht="12.75">
      <c r="A23" t="s">
        <v>297</v>
      </c>
      <c r="B23" s="66">
        <f>'orig inc data'!J22</f>
        <v>0.007039562</v>
      </c>
    </row>
    <row r="24" spans="1:2" ht="12.75">
      <c r="A24" t="s">
        <v>277</v>
      </c>
      <c r="B24" s="97"/>
    </row>
    <row r="25" ht="12.75">
      <c r="B25" s="66"/>
    </row>
    <row r="27" spans="2:7" ht="12.75">
      <c r="B27" s="66"/>
      <c r="C27" s="67"/>
      <c r="D27" s="56"/>
      <c r="F27" s="55"/>
      <c r="G27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9" max="9" width="21.421875" style="0" customWidth="1"/>
    <col min="10" max="10" width="9.140625" style="4" customWidth="1"/>
    <col min="11" max="11" width="42.28125" style="0" customWidth="1"/>
  </cols>
  <sheetData>
    <row r="1" spans="1:11" ht="12.75">
      <c r="A1" s="68" t="s">
        <v>278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 t="s">
        <v>279</v>
      </c>
      <c r="B3" s="68" t="s">
        <v>280</v>
      </c>
      <c r="C3" s="68" t="s">
        <v>263</v>
      </c>
      <c r="D3" s="68" t="s">
        <v>264</v>
      </c>
      <c r="E3" s="68" t="s">
        <v>281</v>
      </c>
      <c r="F3" s="68" t="s">
        <v>282</v>
      </c>
      <c r="G3" s="68" t="s">
        <v>283</v>
      </c>
      <c r="H3" s="68" t="s">
        <v>284</v>
      </c>
      <c r="I3" s="68" t="s">
        <v>285</v>
      </c>
      <c r="J3" s="68" t="s">
        <v>286</v>
      </c>
      <c r="K3" s="68" t="s">
        <v>287</v>
      </c>
    </row>
    <row r="4" spans="1:11" ht="12.75">
      <c r="A4" s="68" t="s">
        <v>254</v>
      </c>
      <c r="B4" s="68" t="s">
        <v>288</v>
      </c>
      <c r="C4" s="68">
        <v>160</v>
      </c>
      <c r="D4" s="68">
        <v>213</v>
      </c>
      <c r="E4" s="68">
        <v>0.751173709</v>
      </c>
      <c r="F4" s="68">
        <v>0.674864952</v>
      </c>
      <c r="G4" s="68">
        <v>0.827482466</v>
      </c>
      <c r="H4" s="68">
        <v>0.029622965</v>
      </c>
      <c r="I4" s="68" t="s">
        <v>192</v>
      </c>
      <c r="J4" s="68" t="s">
        <v>192</v>
      </c>
      <c r="K4" s="68" t="s">
        <v>192</v>
      </c>
    </row>
    <row r="5" spans="1:11" ht="12.75">
      <c r="A5" s="68" t="s">
        <v>254</v>
      </c>
      <c r="B5" s="68" t="s">
        <v>289</v>
      </c>
      <c r="C5" s="68">
        <v>532</v>
      </c>
      <c r="D5" s="68">
        <v>1002</v>
      </c>
      <c r="E5" s="68">
        <v>0.530938124</v>
      </c>
      <c r="F5" s="68">
        <v>0.490326625</v>
      </c>
      <c r="G5" s="68">
        <v>0.571549623</v>
      </c>
      <c r="H5" s="68">
        <v>0.015765334</v>
      </c>
      <c r="I5" s="68">
        <v>-0.741638039</v>
      </c>
      <c r="J5" s="68">
        <v>0.45830667</v>
      </c>
      <c r="K5" s="68" t="s">
        <v>192</v>
      </c>
    </row>
    <row r="6" spans="1:11" ht="12.75">
      <c r="A6" s="68" t="s">
        <v>254</v>
      </c>
      <c r="B6" s="68" t="s">
        <v>267</v>
      </c>
      <c r="C6" s="68">
        <v>650</v>
      </c>
      <c r="D6" s="68">
        <v>1192</v>
      </c>
      <c r="E6" s="68">
        <v>0.545302013</v>
      </c>
      <c r="F6" s="68">
        <v>0.508149534</v>
      </c>
      <c r="G6" s="68">
        <v>0.582454492</v>
      </c>
      <c r="H6" s="68">
        <v>0.014422546</v>
      </c>
      <c r="I6" s="68" t="s">
        <v>192</v>
      </c>
      <c r="J6" s="68" t="s">
        <v>192</v>
      </c>
      <c r="K6" s="68" t="s">
        <v>192</v>
      </c>
    </row>
    <row r="7" spans="1:11" ht="12.75">
      <c r="A7" s="68" t="s">
        <v>254</v>
      </c>
      <c r="B7" s="68" t="s">
        <v>268</v>
      </c>
      <c r="C7" s="68">
        <v>686</v>
      </c>
      <c r="D7" s="68">
        <v>1243</v>
      </c>
      <c r="E7" s="68">
        <v>0.551890587</v>
      </c>
      <c r="F7" s="68">
        <v>0.515555281</v>
      </c>
      <c r="G7" s="68">
        <v>0.588225893</v>
      </c>
      <c r="H7" s="68">
        <v>0.014105321</v>
      </c>
      <c r="I7" s="68" t="s">
        <v>192</v>
      </c>
      <c r="J7" s="68" t="s">
        <v>192</v>
      </c>
      <c r="K7" s="68" t="s">
        <v>192</v>
      </c>
    </row>
    <row r="8" spans="1:11" ht="12.75">
      <c r="A8" s="68" t="s">
        <v>254</v>
      </c>
      <c r="B8" s="68" t="s">
        <v>269</v>
      </c>
      <c r="C8" s="68">
        <v>726</v>
      </c>
      <c r="D8" s="68">
        <v>1297</v>
      </c>
      <c r="E8" s="68">
        <v>0.559753277</v>
      </c>
      <c r="F8" s="68">
        <v>0.5242456</v>
      </c>
      <c r="G8" s="68">
        <v>0.595260954</v>
      </c>
      <c r="H8" s="68">
        <v>0.013784036</v>
      </c>
      <c r="I8" s="68" t="s">
        <v>192</v>
      </c>
      <c r="J8" s="68" t="s">
        <v>192</v>
      </c>
      <c r="K8" s="68" t="s">
        <v>192</v>
      </c>
    </row>
    <row r="9" spans="1:11" ht="12.75">
      <c r="A9" s="68" t="s">
        <v>254</v>
      </c>
      <c r="B9" s="68" t="s">
        <v>290</v>
      </c>
      <c r="C9" s="68">
        <v>650</v>
      </c>
      <c r="D9" s="68">
        <v>1199</v>
      </c>
      <c r="E9" s="68">
        <v>0.542118432</v>
      </c>
      <c r="F9" s="68">
        <v>0.505053779</v>
      </c>
      <c r="G9" s="68">
        <v>0.579183085</v>
      </c>
      <c r="H9" s="68">
        <v>0.014388452</v>
      </c>
      <c r="I9" s="68" t="s">
        <v>192</v>
      </c>
      <c r="J9" s="68" t="s">
        <v>192</v>
      </c>
      <c r="K9" s="68" t="s">
        <v>192</v>
      </c>
    </row>
    <row r="10" spans="1:12" ht="12.75">
      <c r="A10" s="68" t="s">
        <v>254</v>
      </c>
      <c r="B10" s="68" t="s">
        <v>291</v>
      </c>
      <c r="C10" s="68">
        <v>1301</v>
      </c>
      <c r="D10" s="68">
        <v>2100</v>
      </c>
      <c r="E10" s="68">
        <v>0.61952381</v>
      </c>
      <c r="F10" s="68">
        <v>0.592232212</v>
      </c>
      <c r="G10" s="68">
        <v>0.646815407</v>
      </c>
      <c r="H10" s="68">
        <v>0.010594564</v>
      </c>
      <c r="I10" s="68">
        <v>1.698606637</v>
      </c>
      <c r="J10" s="68">
        <v>0.089393325</v>
      </c>
      <c r="K10" s="68" t="s">
        <v>192</v>
      </c>
      <c r="L10" s="63"/>
    </row>
    <row r="11" spans="1:11" ht="12.75">
      <c r="A11" s="68" t="s">
        <v>254</v>
      </c>
      <c r="B11" s="68" t="s">
        <v>272</v>
      </c>
      <c r="C11" s="68">
        <v>1275</v>
      </c>
      <c r="D11" s="68">
        <v>2071</v>
      </c>
      <c r="E11" s="68">
        <v>0.615644616</v>
      </c>
      <c r="F11" s="68">
        <v>0.588109473</v>
      </c>
      <c r="G11" s="68">
        <v>0.643179759</v>
      </c>
      <c r="H11" s="68">
        <v>0.010689108</v>
      </c>
      <c r="I11" s="68" t="s">
        <v>192</v>
      </c>
      <c r="J11" s="68" t="s">
        <v>192</v>
      </c>
      <c r="K11" s="68" t="s">
        <v>192</v>
      </c>
    </row>
    <row r="12" spans="1:11" ht="12.75">
      <c r="A12" s="68" t="s">
        <v>254</v>
      </c>
      <c r="B12" s="68" t="s">
        <v>273</v>
      </c>
      <c r="C12" s="68">
        <v>1217</v>
      </c>
      <c r="D12" s="68">
        <v>2004</v>
      </c>
      <c r="E12" s="68">
        <v>0.607285429</v>
      </c>
      <c r="F12" s="68">
        <v>0.579183772</v>
      </c>
      <c r="G12" s="68">
        <v>0.635387087</v>
      </c>
      <c r="H12" s="68">
        <v>0.010909029</v>
      </c>
      <c r="I12" s="68" t="s">
        <v>192</v>
      </c>
      <c r="J12" s="68" t="s">
        <v>192</v>
      </c>
      <c r="K12" s="68" t="s">
        <v>192</v>
      </c>
    </row>
    <row r="13" spans="1:11" ht="12.75">
      <c r="A13" s="68" t="s">
        <v>254</v>
      </c>
      <c r="B13" s="68" t="s">
        <v>274</v>
      </c>
      <c r="C13" s="68">
        <v>1128</v>
      </c>
      <c r="D13" s="68">
        <v>1847</v>
      </c>
      <c r="E13" s="68">
        <v>0.610720087</v>
      </c>
      <c r="F13" s="68">
        <v>0.581494414</v>
      </c>
      <c r="G13" s="68">
        <v>0.639945759</v>
      </c>
      <c r="H13" s="68">
        <v>0.01134537</v>
      </c>
      <c r="I13" s="68" t="s">
        <v>192</v>
      </c>
      <c r="J13" s="68" t="s">
        <v>192</v>
      </c>
      <c r="K13" s="68" t="s">
        <v>192</v>
      </c>
    </row>
    <row r="14" spans="1:11" ht="12.75">
      <c r="A14" s="68" t="s">
        <v>254</v>
      </c>
      <c r="B14" s="68" t="s">
        <v>292</v>
      </c>
      <c r="C14" s="68">
        <v>954</v>
      </c>
      <c r="D14" s="68">
        <v>1615</v>
      </c>
      <c r="E14" s="68">
        <v>0.590712074</v>
      </c>
      <c r="F14" s="68">
        <v>0.559193832</v>
      </c>
      <c r="G14" s="68">
        <v>0.622230316</v>
      </c>
      <c r="H14" s="68">
        <v>0.012235342</v>
      </c>
      <c r="I14" s="68" t="s">
        <v>192</v>
      </c>
      <c r="J14" s="68" t="s">
        <v>192</v>
      </c>
      <c r="K14" s="68" t="s">
        <v>192</v>
      </c>
    </row>
    <row r="15" spans="1:11" ht="12.75">
      <c r="A15" s="68" t="s">
        <v>254</v>
      </c>
      <c r="B15" s="68" t="s">
        <v>293</v>
      </c>
      <c r="C15" s="68">
        <v>9279</v>
      </c>
      <c r="D15" s="68">
        <v>15783</v>
      </c>
      <c r="E15" s="68">
        <v>0.587911044</v>
      </c>
      <c r="F15" s="68">
        <v>0.577818459</v>
      </c>
      <c r="G15" s="68">
        <v>0.598003628</v>
      </c>
      <c r="H15" s="68">
        <v>0.003917929</v>
      </c>
      <c r="I15" s="68" t="s">
        <v>192</v>
      </c>
      <c r="J15" s="68" t="s">
        <v>192</v>
      </c>
      <c r="K15" s="68" t="s">
        <v>192</v>
      </c>
    </row>
    <row r="16" spans="1:11" ht="12.75">
      <c r="A16" s="68" t="s">
        <v>256</v>
      </c>
      <c r="B16" s="68" t="s">
        <v>288</v>
      </c>
      <c r="C16" s="68">
        <v>136</v>
      </c>
      <c r="D16" s="68">
        <v>174</v>
      </c>
      <c r="E16" s="68">
        <v>0.781609195</v>
      </c>
      <c r="F16" s="68">
        <v>0.700925972</v>
      </c>
      <c r="G16" s="68">
        <v>0.862292419</v>
      </c>
      <c r="H16" s="68">
        <v>0.031321127</v>
      </c>
      <c r="I16" s="68" t="s">
        <v>192</v>
      </c>
      <c r="J16" s="68" t="s">
        <v>192</v>
      </c>
      <c r="K16" s="68" t="s">
        <v>192</v>
      </c>
    </row>
    <row r="17" spans="1:11" ht="12.75">
      <c r="A17" s="68" t="s">
        <v>256</v>
      </c>
      <c r="B17" s="68" t="s">
        <v>289</v>
      </c>
      <c r="C17" s="68">
        <v>418</v>
      </c>
      <c r="D17" s="68">
        <v>862</v>
      </c>
      <c r="E17" s="68">
        <v>0.484918794</v>
      </c>
      <c r="F17" s="68">
        <v>0.4410693</v>
      </c>
      <c r="G17" s="68">
        <v>0.528768288</v>
      </c>
      <c r="H17" s="68">
        <v>0.017022319</v>
      </c>
      <c r="I17" s="68">
        <v>-3.51880279</v>
      </c>
      <c r="J17" s="68">
        <v>0.000433499</v>
      </c>
      <c r="K17" s="68" t="s">
        <v>192</v>
      </c>
    </row>
    <row r="18" spans="1:11" ht="12.75">
      <c r="A18" s="68" t="s">
        <v>256</v>
      </c>
      <c r="B18" s="68" t="s">
        <v>267</v>
      </c>
      <c r="C18" s="68">
        <v>579</v>
      </c>
      <c r="D18" s="68">
        <v>1061</v>
      </c>
      <c r="E18" s="68">
        <v>0.545711593</v>
      </c>
      <c r="F18" s="68">
        <v>0.506335231</v>
      </c>
      <c r="G18" s="68">
        <v>0.585087954</v>
      </c>
      <c r="H18" s="68">
        <v>0.015285855</v>
      </c>
      <c r="I18" s="68" t="s">
        <v>192</v>
      </c>
      <c r="J18" s="68" t="s">
        <v>192</v>
      </c>
      <c r="K18" s="68" t="s">
        <v>192</v>
      </c>
    </row>
    <row r="19" spans="1:11" ht="12.75">
      <c r="A19" s="68" t="s">
        <v>256</v>
      </c>
      <c r="B19" s="68" t="s">
        <v>268</v>
      </c>
      <c r="C19" s="68">
        <v>614</v>
      </c>
      <c r="D19" s="68">
        <v>1124</v>
      </c>
      <c r="E19" s="68">
        <v>0.546263345</v>
      </c>
      <c r="F19" s="68">
        <v>0.508010331</v>
      </c>
      <c r="G19" s="68">
        <v>0.58451636</v>
      </c>
      <c r="H19" s="68">
        <v>0.014849773</v>
      </c>
      <c r="I19" s="68" t="s">
        <v>192</v>
      </c>
      <c r="J19" s="68" t="s">
        <v>192</v>
      </c>
      <c r="K19" s="68" t="s">
        <v>192</v>
      </c>
    </row>
    <row r="20" spans="1:11" ht="12.75">
      <c r="A20" s="68" t="s">
        <v>256</v>
      </c>
      <c r="B20" s="68" t="s">
        <v>269</v>
      </c>
      <c r="C20" s="68">
        <v>577</v>
      </c>
      <c r="D20" s="68">
        <v>1068</v>
      </c>
      <c r="E20" s="68">
        <v>0.540262172</v>
      </c>
      <c r="F20" s="68">
        <v>0.500977998</v>
      </c>
      <c r="G20" s="68">
        <v>0.579546347</v>
      </c>
      <c r="H20" s="68">
        <v>0.015250068</v>
      </c>
      <c r="I20" s="68" t="s">
        <v>192</v>
      </c>
      <c r="J20" s="68" t="s">
        <v>192</v>
      </c>
      <c r="K20" s="68" t="s">
        <v>192</v>
      </c>
    </row>
    <row r="21" spans="1:11" ht="12.75">
      <c r="A21" s="68" t="s">
        <v>256</v>
      </c>
      <c r="B21" s="68" t="s">
        <v>290</v>
      </c>
      <c r="C21" s="68">
        <v>664</v>
      </c>
      <c r="D21" s="68">
        <v>1148</v>
      </c>
      <c r="E21" s="68">
        <v>0.578397213</v>
      </c>
      <c r="F21" s="68">
        <v>0.540853281</v>
      </c>
      <c r="G21" s="68">
        <v>0.615941144</v>
      </c>
      <c r="H21" s="68">
        <v>0.014574508</v>
      </c>
      <c r="I21" s="68" t="s">
        <v>192</v>
      </c>
      <c r="J21" s="68" t="s">
        <v>192</v>
      </c>
      <c r="K21" s="68" t="s">
        <v>192</v>
      </c>
    </row>
    <row r="22" spans="1:11" ht="12.75">
      <c r="A22" s="68" t="s">
        <v>256</v>
      </c>
      <c r="B22" s="68" t="s">
        <v>291</v>
      </c>
      <c r="C22" s="68">
        <v>1240</v>
      </c>
      <c r="D22" s="68">
        <v>1971</v>
      </c>
      <c r="E22" s="68">
        <v>0.629122273</v>
      </c>
      <c r="F22" s="68">
        <v>0.601094703</v>
      </c>
      <c r="G22" s="68">
        <v>0.657149843</v>
      </c>
      <c r="H22" s="68">
        <v>0.010880268</v>
      </c>
      <c r="I22" s="68">
        <v>2.694966934</v>
      </c>
      <c r="J22" s="68">
        <v>0.007039562</v>
      </c>
      <c r="K22" s="68" t="s">
        <v>192</v>
      </c>
    </row>
    <row r="23" spans="1:11" ht="12.75">
      <c r="A23" s="68" t="s">
        <v>256</v>
      </c>
      <c r="B23" s="68" t="s">
        <v>272</v>
      </c>
      <c r="C23" s="68">
        <v>1106</v>
      </c>
      <c r="D23" s="68">
        <v>1845</v>
      </c>
      <c r="E23" s="68">
        <v>0.599457995</v>
      </c>
      <c r="F23" s="68">
        <v>0.570071277</v>
      </c>
      <c r="G23" s="68">
        <v>0.628844713</v>
      </c>
      <c r="H23" s="68">
        <v>0.011407887</v>
      </c>
      <c r="I23" s="68" t="s">
        <v>192</v>
      </c>
      <c r="J23" s="68" t="s">
        <v>192</v>
      </c>
      <c r="K23" s="68" t="s">
        <v>192</v>
      </c>
    </row>
    <row r="24" spans="1:11" ht="12.75">
      <c r="A24" s="68" t="s">
        <v>256</v>
      </c>
      <c r="B24" s="68" t="s">
        <v>273</v>
      </c>
      <c r="C24" s="68">
        <v>1112</v>
      </c>
      <c r="D24" s="68">
        <v>1853</v>
      </c>
      <c r="E24" s="68">
        <v>0.600107933</v>
      </c>
      <c r="F24" s="68">
        <v>0.570792641</v>
      </c>
      <c r="G24" s="68">
        <v>0.629423225</v>
      </c>
      <c r="H24" s="68">
        <v>0.01138016</v>
      </c>
      <c r="I24" s="68" t="s">
        <v>192</v>
      </c>
      <c r="J24" s="68" t="s">
        <v>192</v>
      </c>
      <c r="K24" s="68" t="s">
        <v>192</v>
      </c>
    </row>
    <row r="25" spans="1:11" ht="12.75">
      <c r="A25" s="68" t="s">
        <v>256</v>
      </c>
      <c r="B25" s="68" t="s">
        <v>274</v>
      </c>
      <c r="C25" s="68">
        <v>934</v>
      </c>
      <c r="D25" s="68">
        <v>1587</v>
      </c>
      <c r="E25" s="68">
        <v>0.588531821</v>
      </c>
      <c r="F25" s="68">
        <v>0.556711065</v>
      </c>
      <c r="G25" s="68">
        <v>0.620352577</v>
      </c>
      <c r="H25" s="68">
        <v>0.012352778</v>
      </c>
      <c r="I25" s="68" t="s">
        <v>192</v>
      </c>
      <c r="J25" s="68" t="s">
        <v>192</v>
      </c>
      <c r="K25" s="68" t="s">
        <v>192</v>
      </c>
    </row>
    <row r="26" spans="1:11" ht="12.75">
      <c r="A26" s="68" t="s">
        <v>256</v>
      </c>
      <c r="B26" s="68" t="s">
        <v>292</v>
      </c>
      <c r="C26" s="68">
        <v>856</v>
      </c>
      <c r="D26" s="68">
        <v>1462</v>
      </c>
      <c r="E26" s="68">
        <v>0.585499316</v>
      </c>
      <c r="F26" s="68">
        <v>0.552310024</v>
      </c>
      <c r="G26" s="68">
        <v>0.618688609</v>
      </c>
      <c r="H26" s="68">
        <v>0.012884042</v>
      </c>
      <c r="I26" s="68" t="s">
        <v>192</v>
      </c>
      <c r="J26" s="68" t="s">
        <v>192</v>
      </c>
      <c r="K26" s="68" t="s">
        <v>192</v>
      </c>
    </row>
    <row r="27" spans="1:11" ht="12.75">
      <c r="A27" s="68" t="s">
        <v>256</v>
      </c>
      <c r="B27" s="68" t="s">
        <v>293</v>
      </c>
      <c r="C27" s="68">
        <v>8236</v>
      </c>
      <c r="D27" s="68">
        <v>14155</v>
      </c>
      <c r="E27" s="68">
        <v>0.581843871</v>
      </c>
      <c r="F27" s="68">
        <v>0.571164065</v>
      </c>
      <c r="G27" s="68">
        <v>0.592523678</v>
      </c>
      <c r="H27" s="68">
        <v>0.004145888</v>
      </c>
      <c r="I27" s="68" t="s">
        <v>192</v>
      </c>
      <c r="J27" s="68" t="s">
        <v>192</v>
      </c>
      <c r="K27" s="68" t="s">
        <v>192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63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2009-03-20T16:59:09Z</cp:lastPrinted>
  <dcterms:created xsi:type="dcterms:W3CDTF">2006-01-23T20:42:54Z</dcterms:created>
  <dcterms:modified xsi:type="dcterms:W3CDTF">2009-10-09T16:08:55Z</dcterms:modified>
  <cp:category/>
  <cp:version/>
  <cp:contentType/>
  <cp:contentStatus/>
</cp:coreProperties>
</file>