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5460" tabRatio="649" activeTab="0"/>
  </bookViews>
  <sheets>
    <sheet name="all-rha " sheetId="1" r:id="rId1"/>
    <sheet name="wpg comm areas " sheetId="2" r:id="rId2"/>
    <sheet name="crude rate table" sheetId="3" r:id="rId3"/>
    <sheet name="rha graph data" sheetId="4" r:id="rId4"/>
    <sheet name="orig. data" sheetId="5" r:id="rId5"/>
    <sheet name="agg rha " sheetId="6" r:id="rId6"/>
  </sheets>
  <definedNames>
    <definedName name="Criteria1">IF((CELL("contents",#REF!))="2"," (2)")</definedName>
  </definedNames>
  <calcPr fullCalcOnLoad="1"/>
</workbook>
</file>

<file path=xl/sharedStrings.xml><?xml version="1.0" encoding="utf-8"?>
<sst xmlns="http://schemas.openxmlformats.org/spreadsheetml/2006/main" count="343" uniqueCount="117">
  <si>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</si>
  <si>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</si>
  <si>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</si>
  <si>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</si>
  <si>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</si>
  <si>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</si>
  <si>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</si>
  <si>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</si>
  <si>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</si>
  <si>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</si>
  <si>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</si>
  <si>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</si>
  <si>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</si>
  <si>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</si>
  <si>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</si>
  <si>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</si>
  <si>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</si>
  <si>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</si>
  <si>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</si>
  <si>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</si>
  <si>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</si>
  <si>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</si>
  <si>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</si>
  <si>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</si>
  <si>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</si>
  <si>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</si>
  <si>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</si>
  <si>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</si>
  <si>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</si>
  <si>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T1count</t>
  </si>
  <si>
    <t>T1pop</t>
  </si>
  <si>
    <t>T1prob</t>
  </si>
  <si>
    <t>T1_crd_rate</t>
  </si>
  <si>
    <t>T2count</t>
  </si>
  <si>
    <t>T2pop</t>
  </si>
  <si>
    <t>T2prob</t>
  </si>
  <si>
    <t>T2_crd_rate</t>
  </si>
  <si>
    <t>T1T2prob</t>
  </si>
  <si>
    <t>T1 avg</t>
  </si>
  <si>
    <t>T2 avg</t>
  </si>
  <si>
    <t>T1 count</t>
  </si>
  <si>
    <t>T1 pop</t>
  </si>
  <si>
    <t>T1 prob</t>
  </si>
  <si>
    <t>T2 count</t>
  </si>
  <si>
    <t>T2 pop</t>
  </si>
  <si>
    <t>T2 prob</t>
  </si>
  <si>
    <t>CI work</t>
  </si>
  <si>
    <t>t</t>
  </si>
  <si>
    <t>Suppression</t>
  </si>
  <si>
    <t>T1T2 prob</t>
  </si>
  <si>
    <t>Region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</si>
  <si>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</si>
  <si>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</si>
  <si>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</si>
  <si>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</si>
  <si>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</si>
  <si>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</si>
  <si>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</si>
  <si>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</si>
  <si>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</si>
  <si>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</si>
  <si>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</si>
  <si>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</si>
  <si>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</si>
  <si>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</si>
  <si>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</si>
  <si>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</si>
  <si>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</si>
  <si>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</si>
  <si>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</si>
  <si>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</si>
  <si>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</si>
  <si>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</si>
  <si>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</si>
  <si>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</si>
  <si>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</si>
  <si>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</si>
  <si>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</si>
  <si>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</si>
  <si>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</si>
  <si>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</si>
  <si>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T1_std_error</t>
  </si>
  <si>
    <t>T2_std_error</t>
  </si>
  <si>
    <t>PT Public Trustee</t>
  </si>
  <si>
    <t>Public Trustee</t>
  </si>
  <si>
    <t>RHAs &amp; CAs</t>
  </si>
  <si>
    <t xml:space="preserve"> </t>
  </si>
  <si>
    <t>T1sign</t>
  </si>
  <si>
    <t>T2sign</t>
  </si>
  <si>
    <t>T1T2sign</t>
  </si>
  <si>
    <t>T1suppress</t>
  </si>
  <si>
    <t>T2suppress</t>
  </si>
  <si>
    <t>T1</t>
  </si>
  <si>
    <t>T2</t>
  </si>
  <si>
    <t>s</t>
  </si>
  <si>
    <t>*RHAs &amp; CAs testing @ .01</t>
  </si>
  <si>
    <t>T1 crude</t>
  </si>
  <si>
    <t>T2 crude</t>
  </si>
  <si>
    <t>T1_Lci_crd</t>
  </si>
  <si>
    <t>T1_Uci_crd</t>
  </si>
  <si>
    <t>T1_chisq_stat</t>
  </si>
  <si>
    <t>T2_Lci_crd</t>
  </si>
  <si>
    <t>T2_Uci_crd</t>
  </si>
  <si>
    <t>T2_chisq_stat</t>
  </si>
  <si>
    <t>T1T2_chisq_stat</t>
  </si>
  <si>
    <t>MB Avg 2000/01</t>
  </si>
  <si>
    <t>2000/01</t>
  </si>
  <si>
    <t>2005/06</t>
  </si>
  <si>
    <t>MB Avg 2005/06</t>
  </si>
  <si>
    <t>Crude Rates of Inappropriate Benzodiazepine Rx for PCH Seniors, 2000/01 and 2005/06, age 75+</t>
  </si>
  <si>
    <t>Benzodiazepine use in PCH Seniors</t>
  </si>
  <si>
    <t>Source: Manitoba Centre for Health Policy, 2009</t>
  </si>
  <si>
    <t>Rural South</t>
  </si>
  <si>
    <t>Percent</t>
  </si>
  <si>
    <t>(%)</t>
  </si>
  <si>
    <t>benzo - PCH</t>
  </si>
  <si>
    <t xml:space="preserve">Appendix Table 2.69: Benzodiazepine Prescribing for Residents of Personal Care Homes (PCH)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</si>
</sst>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3" fontId="10" fillId="0" borderId="22" xfId="0" applyNumberFormat="1" applyFont="1" applyFill="1" applyBorder="1" applyAlignment="1" quotePrefix="1">
      <alignment horizontal="center"/>
    </xf>
    <xf numFmtId="3" fontId="10" fillId="0" borderId="23" xfId="0" applyNumberFormat="1" applyFont="1" applyFill="1" applyBorder="1" applyAlignment="1" quotePrefix="1">
      <alignment horizontal="center"/>
    </xf>
    <xf numFmtId="3" fontId="10" fillId="33" borderId="23" xfId="0" applyNumberFormat="1" applyFont="1" applyFill="1" applyBorder="1" applyAlignment="1" quotePrefix="1">
      <alignment horizontal="center"/>
    </xf>
    <xf numFmtId="3" fontId="10" fillId="0" borderId="24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3" xfId="0" applyNumberFormat="1" applyFont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6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 (2,t)</c:v>
                </c:pt>
                <c:pt idx="4">
                  <c:v>Winnipeg</c:v>
                </c:pt>
                <c:pt idx="5">
                  <c:v>Interlake (1,2,t)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(s)</c:v>
                </c:pt>
                <c:pt idx="12">
                  <c:v>Rural South (1,2,t)</c:v>
                </c:pt>
                <c:pt idx="13">
                  <c:v>Mid (1,2)</c:v>
                </c:pt>
                <c:pt idx="14">
                  <c:v>North (s)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0.3131395349</c:v>
                </c:pt>
                <c:pt idx="1">
                  <c:v>0.3131395349</c:v>
                </c:pt>
                <c:pt idx="2">
                  <c:v>0.3131395349</c:v>
                </c:pt>
                <c:pt idx="3">
                  <c:v>0.3131395349</c:v>
                </c:pt>
                <c:pt idx="4">
                  <c:v>0.3131395349</c:v>
                </c:pt>
                <c:pt idx="5">
                  <c:v>0.3131395349</c:v>
                </c:pt>
                <c:pt idx="6">
                  <c:v>0.3131395349</c:v>
                </c:pt>
                <c:pt idx="7">
                  <c:v>0.3131395349</c:v>
                </c:pt>
                <c:pt idx="8">
                  <c:v>0.3131395349</c:v>
                </c:pt>
                <c:pt idx="9">
                  <c:v>0.3131395349</c:v>
                </c:pt>
                <c:pt idx="10">
                  <c:v>0.3131395349</c:v>
                </c:pt>
                <c:pt idx="12">
                  <c:v>0.3131395349</c:v>
                </c:pt>
                <c:pt idx="13">
                  <c:v>0.3131395349</c:v>
                </c:pt>
                <c:pt idx="14">
                  <c:v>0.3131395349</c:v>
                </c:pt>
                <c:pt idx="15">
                  <c:v>0.3131395349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 (2,t)</c:v>
                </c:pt>
                <c:pt idx="4">
                  <c:v>Winnipeg</c:v>
                </c:pt>
                <c:pt idx="5">
                  <c:v>Interlake (1,2,t)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(s)</c:v>
                </c:pt>
                <c:pt idx="12">
                  <c:v>Rural South (1,2,t)</c:v>
                </c:pt>
                <c:pt idx="13">
                  <c:v>Mid (1,2)</c:v>
                </c:pt>
                <c:pt idx="14">
                  <c:v>North (s)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0.4012539185</c:v>
                </c:pt>
                <c:pt idx="1">
                  <c:v>0.2778904665</c:v>
                </c:pt>
                <c:pt idx="2">
                  <c:v>0.3779411765</c:v>
                </c:pt>
                <c:pt idx="3">
                  <c:v>0.3429158111</c:v>
                </c:pt>
                <c:pt idx="4">
                  <c:v>0.3216926869</c:v>
                </c:pt>
                <c:pt idx="5">
                  <c:v>0.26039783</c:v>
                </c:pt>
                <c:pt idx="6">
                  <c:v>0.1899441341</c:v>
                </c:pt>
                <c:pt idx="7">
                  <c:v>0.3624454148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0.3498659517</c:v>
                </c:pt>
                <c:pt idx="13">
                  <c:v>0.2715920916</c:v>
                </c:pt>
                <c:pt idx="14">
                  <c:v>0</c:v>
                </c:pt>
                <c:pt idx="15">
                  <c:v>0.3131395349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 (2,t)</c:v>
                </c:pt>
                <c:pt idx="4">
                  <c:v>Winnipeg</c:v>
                </c:pt>
                <c:pt idx="5">
                  <c:v>Interlake (1,2,t)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(s)</c:v>
                </c:pt>
                <c:pt idx="12">
                  <c:v>Rural South (1,2,t)</c:v>
                </c:pt>
                <c:pt idx="13">
                  <c:v>Mid (1,2)</c:v>
                </c:pt>
                <c:pt idx="14">
                  <c:v>North (s)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0.3488372093</c:v>
                </c:pt>
                <c:pt idx="1">
                  <c:v>0.3542600897</c:v>
                </c:pt>
                <c:pt idx="2">
                  <c:v>0.4346330275</c:v>
                </c:pt>
                <c:pt idx="3">
                  <c:v>0.4217081851</c:v>
                </c:pt>
                <c:pt idx="4">
                  <c:v>0.3199437638</c:v>
                </c:pt>
                <c:pt idx="5">
                  <c:v>0.1908931699</c:v>
                </c:pt>
                <c:pt idx="6">
                  <c:v>0.2417061611</c:v>
                </c:pt>
                <c:pt idx="7">
                  <c:v>0.4389721627</c:v>
                </c:pt>
                <c:pt idx="8">
                  <c:v>0</c:v>
                </c:pt>
                <c:pt idx="9">
                  <c:v>0</c:v>
                </c:pt>
                <c:pt idx="10">
                  <c:v>0.2972972973</c:v>
                </c:pt>
                <c:pt idx="12">
                  <c:v>0.4016678249</c:v>
                </c:pt>
                <c:pt idx="13">
                  <c:v>0.292233787</c:v>
                </c:pt>
                <c:pt idx="14">
                  <c:v>0.2682926829</c:v>
                </c:pt>
                <c:pt idx="15">
                  <c:v>0.3296862789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 (2,t)</c:v>
                </c:pt>
                <c:pt idx="4">
                  <c:v>Winnipeg</c:v>
                </c:pt>
                <c:pt idx="5">
                  <c:v>Interlake (1,2,t)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(s)</c:v>
                </c:pt>
                <c:pt idx="12">
                  <c:v>Rural South (1,2,t)</c:v>
                </c:pt>
                <c:pt idx="13">
                  <c:v>Mid (1,2)</c:v>
                </c:pt>
                <c:pt idx="14">
                  <c:v>North (s)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0.3296862789</c:v>
                </c:pt>
                <c:pt idx="1">
                  <c:v>0.3296862789</c:v>
                </c:pt>
                <c:pt idx="2">
                  <c:v>0.3296862789</c:v>
                </c:pt>
                <c:pt idx="3">
                  <c:v>0.3296862789</c:v>
                </c:pt>
                <c:pt idx="4">
                  <c:v>0.3296862789</c:v>
                </c:pt>
                <c:pt idx="5">
                  <c:v>0.3296862789</c:v>
                </c:pt>
                <c:pt idx="6">
                  <c:v>0.3296862789</c:v>
                </c:pt>
                <c:pt idx="7">
                  <c:v>0.3296862789</c:v>
                </c:pt>
                <c:pt idx="8">
                  <c:v>0.3296862789</c:v>
                </c:pt>
                <c:pt idx="9">
                  <c:v>0.3296862789</c:v>
                </c:pt>
                <c:pt idx="10">
                  <c:v>0.3296862789</c:v>
                </c:pt>
                <c:pt idx="12">
                  <c:v>0.3296862789</c:v>
                </c:pt>
                <c:pt idx="13">
                  <c:v>0.3296862789</c:v>
                </c:pt>
                <c:pt idx="14">
                  <c:v>0.3296862789</c:v>
                </c:pt>
                <c:pt idx="15">
                  <c:v>0.3296862789</c:v>
                </c:pt>
              </c:numCache>
            </c:numRef>
          </c:val>
        </c:ser>
        <c:gapWidth val="0"/>
        <c:axId val="9567786"/>
        <c:axId val="19001211"/>
      </c:barChart>
      <c:catAx>
        <c:axId val="95677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956778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7"/>
          <c:y val="0.30325"/>
          <c:w val="0.239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1025"/>
          <c:w val="0.9432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(2)</c:v>
                </c:pt>
                <c:pt idx="5">
                  <c:v>River Heights (1,t)</c:v>
                </c:pt>
                <c:pt idx="6">
                  <c:v>River East (1,t)</c:v>
                </c:pt>
                <c:pt idx="7">
                  <c:v>Seven Oaks (1,2)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(2)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0.3131395349</c:v>
                </c:pt>
                <c:pt idx="1">
                  <c:v>0.3131395349</c:v>
                </c:pt>
                <c:pt idx="2">
                  <c:v>0.3131395349</c:v>
                </c:pt>
                <c:pt idx="3">
                  <c:v>0.3131395349</c:v>
                </c:pt>
                <c:pt idx="4">
                  <c:v>0.3131395349</c:v>
                </c:pt>
                <c:pt idx="5">
                  <c:v>0.3131395349</c:v>
                </c:pt>
                <c:pt idx="6">
                  <c:v>0.3131395349</c:v>
                </c:pt>
                <c:pt idx="7">
                  <c:v>0.3131395349</c:v>
                </c:pt>
                <c:pt idx="8">
                  <c:v>0.3131395349</c:v>
                </c:pt>
                <c:pt idx="9">
                  <c:v>0.3131395349</c:v>
                </c:pt>
                <c:pt idx="10">
                  <c:v>0.3131395349</c:v>
                </c:pt>
                <c:pt idx="11">
                  <c:v>0.3131395349</c:v>
                </c:pt>
                <c:pt idx="13">
                  <c:v>0.3131395349</c:v>
                </c:pt>
                <c:pt idx="14">
                  <c:v>0.3131395349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(2)</c:v>
                </c:pt>
                <c:pt idx="5">
                  <c:v>River Heights (1,t)</c:v>
                </c:pt>
                <c:pt idx="6">
                  <c:v>River East (1,t)</c:v>
                </c:pt>
                <c:pt idx="7">
                  <c:v>Seven Oaks (1,2)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(2)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0.2521367521</c:v>
                </c:pt>
                <c:pt idx="1">
                  <c:v>0.270661157</c:v>
                </c:pt>
                <c:pt idx="2">
                  <c:v>0.2576923077</c:v>
                </c:pt>
                <c:pt idx="3">
                  <c:v>0.3333333333</c:v>
                </c:pt>
                <c:pt idx="4">
                  <c:v>0.373015873</c:v>
                </c:pt>
                <c:pt idx="5">
                  <c:v>0.2055837563</c:v>
                </c:pt>
                <c:pt idx="6">
                  <c:v>0.4170212766</c:v>
                </c:pt>
                <c:pt idx="7">
                  <c:v>0.3684210526</c:v>
                </c:pt>
                <c:pt idx="8">
                  <c:v>0.3086419753</c:v>
                </c:pt>
                <c:pt idx="9">
                  <c:v>0.2627737226</c:v>
                </c:pt>
                <c:pt idx="10">
                  <c:v>0.2975778547</c:v>
                </c:pt>
                <c:pt idx="11">
                  <c:v>0.3764940239</c:v>
                </c:pt>
                <c:pt idx="13">
                  <c:v>0.3216926869</c:v>
                </c:pt>
                <c:pt idx="14">
                  <c:v>0.3131395349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(2)</c:v>
                </c:pt>
                <c:pt idx="5">
                  <c:v>River Heights (1,t)</c:v>
                </c:pt>
                <c:pt idx="6">
                  <c:v>River East (1,t)</c:v>
                </c:pt>
                <c:pt idx="7">
                  <c:v>Seven Oaks (1,2)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(2)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0.23125</c:v>
                </c:pt>
                <c:pt idx="1">
                  <c:v>0.3701431493</c:v>
                </c:pt>
                <c:pt idx="2">
                  <c:v>0.2871972318</c:v>
                </c:pt>
                <c:pt idx="3">
                  <c:v>0.3002309469</c:v>
                </c:pt>
                <c:pt idx="4">
                  <c:v>0.4492753623</c:v>
                </c:pt>
                <c:pt idx="5">
                  <c:v>0.2955665025</c:v>
                </c:pt>
                <c:pt idx="6">
                  <c:v>0.3337950139</c:v>
                </c:pt>
                <c:pt idx="7">
                  <c:v>0.4054054054</c:v>
                </c:pt>
                <c:pt idx="8">
                  <c:v>0.3218623482</c:v>
                </c:pt>
                <c:pt idx="9">
                  <c:v>0.3669064748</c:v>
                </c:pt>
                <c:pt idx="10">
                  <c:v>0.2347670251</c:v>
                </c:pt>
                <c:pt idx="11">
                  <c:v>0.3032581454</c:v>
                </c:pt>
                <c:pt idx="13">
                  <c:v>0.3199437638</c:v>
                </c:pt>
                <c:pt idx="14">
                  <c:v>0.3296862789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(2)</c:v>
                </c:pt>
                <c:pt idx="5">
                  <c:v>River Heights (1,t)</c:v>
                </c:pt>
                <c:pt idx="6">
                  <c:v>River East (1,t)</c:v>
                </c:pt>
                <c:pt idx="7">
                  <c:v>Seven Oaks (1,2)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(2)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0.3296862789</c:v>
                </c:pt>
                <c:pt idx="1">
                  <c:v>0.3296862789</c:v>
                </c:pt>
                <c:pt idx="2">
                  <c:v>0.3296862789</c:v>
                </c:pt>
                <c:pt idx="3">
                  <c:v>0.3296862789</c:v>
                </c:pt>
                <c:pt idx="4">
                  <c:v>0.3296862789</c:v>
                </c:pt>
                <c:pt idx="5">
                  <c:v>0.3296862789</c:v>
                </c:pt>
                <c:pt idx="6">
                  <c:v>0.3296862789</c:v>
                </c:pt>
                <c:pt idx="7">
                  <c:v>0.3296862789</c:v>
                </c:pt>
                <c:pt idx="8">
                  <c:v>0.3296862789</c:v>
                </c:pt>
                <c:pt idx="9">
                  <c:v>0.3296862789</c:v>
                </c:pt>
                <c:pt idx="10">
                  <c:v>0.3296862789</c:v>
                </c:pt>
                <c:pt idx="11">
                  <c:v>0.3296862789</c:v>
                </c:pt>
                <c:pt idx="13">
                  <c:v>0.3296862789</c:v>
                </c:pt>
                <c:pt idx="14">
                  <c:v>0.3296862789</c:v>
                </c:pt>
              </c:numCache>
            </c:numRef>
          </c:val>
        </c:ser>
        <c:gapWidth val="0"/>
        <c:axId val="36793172"/>
        <c:axId val="62703093"/>
      </c:barChart>
      <c:catAx>
        <c:axId val="367931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ax val="0.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679317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725"/>
          <c:y val="0.13975"/>
          <c:w val="0.224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"/>
          <c:w val="0.98325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(1,2)</c:v>
                </c:pt>
                <c:pt idx="2">
                  <c:v>North (s)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0.3131395349</c:v>
                </c:pt>
                <c:pt idx="1">
                  <c:v>0.3131395349</c:v>
                </c:pt>
                <c:pt idx="2">
                  <c:v>0.3131395349</c:v>
                </c:pt>
                <c:pt idx="3">
                  <c:v>0.3131395349</c:v>
                </c:pt>
                <c:pt idx="4">
                  <c:v>0.3131395349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(1,2)</c:v>
                </c:pt>
                <c:pt idx="2">
                  <c:v>North (s)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0.3498659517</c:v>
                </c:pt>
                <c:pt idx="1">
                  <c:v>0.2715920916</c:v>
                </c:pt>
                <c:pt idx="2">
                  <c:v>0</c:v>
                </c:pt>
                <c:pt idx="3">
                  <c:v>0.3216926869</c:v>
                </c:pt>
                <c:pt idx="4">
                  <c:v>0.3131395349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(1,2)</c:v>
                </c:pt>
                <c:pt idx="2">
                  <c:v>North (s)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0.4016678249</c:v>
                </c:pt>
                <c:pt idx="1">
                  <c:v>0.292233787</c:v>
                </c:pt>
                <c:pt idx="2">
                  <c:v>0.2682926829</c:v>
                </c:pt>
                <c:pt idx="3">
                  <c:v>0.3199437638</c:v>
                </c:pt>
                <c:pt idx="4">
                  <c:v>0.3296862789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(1,2)</c:v>
                </c:pt>
                <c:pt idx="2">
                  <c:v>North (s)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0.3296862789</c:v>
                </c:pt>
                <c:pt idx="1">
                  <c:v>0.3296862789</c:v>
                </c:pt>
                <c:pt idx="2">
                  <c:v>0.3296862789</c:v>
                </c:pt>
                <c:pt idx="3">
                  <c:v>0.3296862789</c:v>
                </c:pt>
                <c:pt idx="4">
                  <c:v>0.3296862789</c:v>
                </c:pt>
              </c:numCache>
            </c:numRef>
          </c:val>
        </c:ser>
        <c:axId val="27456926"/>
        <c:axId val="45785743"/>
      </c:barChart>
      <c:catAx>
        <c:axId val="274569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0.5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745692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55"/>
          <c:y val="0.26225"/>
          <c:w val="0.242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8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0.8915</cdr:y>
    </cdr:from>
    <cdr:to>
      <cdr:x>0.899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990600" y="4219575"/>
          <a:ext cx="4133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</a:t>
          </a:r>
        </a:p>
      </cdr:txBody>
    </cdr:sp>
  </cdr:relSizeAnchor>
  <cdr:relSizeAnchor xmlns:cdr="http://schemas.openxmlformats.org/drawingml/2006/chartDrawing">
    <cdr:from>
      <cdr:x>0.62275</cdr:x>
      <cdr:y>0.967</cdr:y>
    </cdr:from>
    <cdr:to>
      <cdr:x>0.9955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52825" y="45815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18288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0.051</cdr:x>
      <cdr:y>0</cdr:y>
    </cdr:from>
    <cdr:to>
      <cdr:x>0.99575</cdr:x>
      <cdr:y>0.12075</cdr:y>
    </cdr:to>
    <cdr:sp>
      <cdr:nvSpPr>
        <cdr:cNvPr id="3" name="Text Box 7"/>
        <cdr:cNvSpPr txBox="1">
          <a:spLocks noChangeArrowheads="1"/>
        </cdr:cNvSpPr>
      </cdr:nvSpPr>
      <cdr:spPr>
        <a:xfrm>
          <a:off x="285750" y="0"/>
          <a:ext cx="53911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13.6.1: Benzodiazepine Prescribing for Residents of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Personal Care Homes (PCH) by RHA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PCH seniors age 75+ with 2+ prescriptions or greater than 30 day supply</a:t>
          </a:r>
        </a:p>
      </cdr:txBody>
    </cdr:sp>
  </cdr:relSizeAnchor>
  <cdr:relSizeAnchor xmlns:cdr="http://schemas.openxmlformats.org/drawingml/2006/chartDrawing">
    <cdr:from>
      <cdr:x>0.172</cdr:x>
      <cdr:y>0.519</cdr:y>
    </cdr:from>
    <cdr:to>
      <cdr:x>0.906</cdr:x>
      <cdr:y>0.5595</cdr:y>
    </cdr:to>
    <cdr:sp>
      <cdr:nvSpPr>
        <cdr:cNvPr id="4" name="TextBox 4"/>
        <cdr:cNvSpPr txBox="1">
          <a:spLocks noChangeArrowheads="1"/>
        </cdr:cNvSpPr>
      </cdr:nvSpPr>
      <cdr:spPr>
        <a:xfrm>
          <a:off x="981075" y="2457450"/>
          <a:ext cx="419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data available;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 PCHs in Nor-Man were served by hospital pharmacies.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0.89175</cdr:y>
    </cdr:from>
    <cdr:to>
      <cdr:x>0.9645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76800"/>
          <a:ext cx="4371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0.5495</cdr:x>
      <cdr:y>0.97425</cdr:y>
    </cdr:from>
    <cdr:to>
      <cdr:x>0.936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133725" y="5334000"/>
          <a:ext cx="2209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0.10425</cdr:x>
      <cdr:y>0.01375</cdr:y>
    </cdr:from>
    <cdr:to>
      <cdr:x>0.9965</cdr:x>
      <cdr:y>0.11475</cdr:y>
    </cdr:to>
    <cdr:sp>
      <cdr:nvSpPr>
        <cdr:cNvPr id="3" name="Text Box 8"/>
        <cdr:cNvSpPr txBox="1">
          <a:spLocks noChangeArrowheads="1"/>
        </cdr:cNvSpPr>
      </cdr:nvSpPr>
      <cdr:spPr>
        <a:xfrm>
          <a:off x="590550" y="66675"/>
          <a:ext cx="50863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13.6.2: Benzodiazepine Prescribing for Residents of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Personal Care Homes (PCH) by Winnipeg Community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PCH seniors aged 75+ with 2+ prescriptions or greater than 30 day supply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0.965</cdr:y>
    </cdr:from>
    <cdr:to>
      <cdr:x>0.96475</cdr:x>
      <cdr:y>0.9975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40055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0.99675</cdr:x>
      <cdr:y>0.12175</cdr:y>
    </cdr:to>
    <cdr:sp>
      <cdr:nvSpPr>
        <cdr:cNvPr id="2" name="Text Box 3"/>
        <cdr:cNvSpPr txBox="1">
          <a:spLocks noChangeArrowheads="1"/>
        </cdr:cNvSpPr>
      </cdr:nvSpPr>
      <cdr:spPr>
        <a:xfrm>
          <a:off x="390525" y="0"/>
          <a:ext cx="5295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13.6.3: Benzodiazepine Prescribing for Residents of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Personal Care Homes (PCH) by Aggregate RHA Areas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PCH seniors aged 75+ with 2+ prescriptions or greater than 30 day supply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00390625" style="26" customWidth="1"/>
    <col min="6" max="6" width="9.140625" style="26" customWidth="1"/>
    <col min="7" max="7" width="18.140625" style="26" customWidth="1"/>
    <col min="8" max="11" width="8.00390625" style="26" customWidth="1"/>
    <col min="12" max="16384" width="9.140625" style="26" customWidth="1"/>
  </cols>
  <sheetData>
    <row r="1" spans="1:5" ht="15.75" thickBot="1">
      <c r="A1" s="14" t="s">
        <v>116</v>
      </c>
      <c r="B1" s="14"/>
      <c r="C1" s="14"/>
      <c r="D1" s="14"/>
      <c r="E1" s="14"/>
    </row>
    <row r="2" spans="1:11" ht="13.5" thickBot="1">
      <c r="A2" s="62" t="s">
        <v>50</v>
      </c>
      <c r="B2" s="56" t="s">
        <v>110</v>
      </c>
      <c r="C2" s="56"/>
      <c r="D2" s="56"/>
      <c r="E2" s="57"/>
      <c r="G2" s="62" t="s">
        <v>50</v>
      </c>
      <c r="H2" s="56" t="s">
        <v>110</v>
      </c>
      <c r="I2" s="56"/>
      <c r="J2" s="56"/>
      <c r="K2" s="57"/>
    </row>
    <row r="3" spans="1:11" ht="12.75">
      <c r="A3" s="63"/>
      <c r="B3" s="15" t="s">
        <v>51</v>
      </c>
      <c r="C3" s="16" t="s">
        <v>52</v>
      </c>
      <c r="D3" s="17" t="s">
        <v>51</v>
      </c>
      <c r="E3" s="22" t="s">
        <v>52</v>
      </c>
      <c r="G3" s="63"/>
      <c r="H3" s="15" t="s">
        <v>51</v>
      </c>
      <c r="I3" s="16" t="s">
        <v>52</v>
      </c>
      <c r="J3" s="17" t="s">
        <v>51</v>
      </c>
      <c r="K3" s="22" t="s">
        <v>52</v>
      </c>
    </row>
    <row r="4" spans="1:11" ht="12.75">
      <c r="A4" s="63"/>
      <c r="B4" s="15" t="s">
        <v>53</v>
      </c>
      <c r="C4" s="16" t="s">
        <v>113</v>
      </c>
      <c r="D4" s="17" t="s">
        <v>53</v>
      </c>
      <c r="E4" s="35" t="s">
        <v>113</v>
      </c>
      <c r="G4" s="63"/>
      <c r="H4" s="15" t="s">
        <v>53</v>
      </c>
      <c r="I4" s="16" t="s">
        <v>113</v>
      </c>
      <c r="J4" s="17" t="s">
        <v>53</v>
      </c>
      <c r="K4" s="35" t="s">
        <v>113</v>
      </c>
    </row>
    <row r="5" spans="1:11" ht="12.75">
      <c r="A5" s="63"/>
      <c r="B5" s="18" t="s">
        <v>54</v>
      </c>
      <c r="C5" s="19" t="s">
        <v>114</v>
      </c>
      <c r="D5" s="20" t="s">
        <v>54</v>
      </c>
      <c r="E5" s="36" t="s">
        <v>114</v>
      </c>
      <c r="G5" s="63"/>
      <c r="H5" s="18" t="s">
        <v>54</v>
      </c>
      <c r="I5" s="19" t="s">
        <v>114</v>
      </c>
      <c r="J5" s="20" t="s">
        <v>54</v>
      </c>
      <c r="K5" s="36" t="s">
        <v>114</v>
      </c>
    </row>
    <row r="6" spans="1:11" ht="13.5" thickBot="1">
      <c r="A6" s="64"/>
      <c r="B6" s="58" t="s">
        <v>106</v>
      </c>
      <c r="C6" s="59"/>
      <c r="D6" s="60" t="s">
        <v>107</v>
      </c>
      <c r="E6" s="61"/>
      <c r="G6" s="64"/>
      <c r="H6" s="58" t="s">
        <v>106</v>
      </c>
      <c r="I6" s="59"/>
      <c r="J6" s="60" t="s">
        <v>107</v>
      </c>
      <c r="K6" s="61"/>
    </row>
    <row r="7" spans="1:11" ht="12.75">
      <c r="A7" s="27" t="s">
        <v>55</v>
      </c>
      <c r="B7" s="38">
        <f>'orig. data'!B4</f>
        <v>128</v>
      </c>
      <c r="C7" s="46">
        <f>'orig. data'!D4*100</f>
        <v>40.12539185</v>
      </c>
      <c r="D7" s="42">
        <f>'orig. data'!J4</f>
        <v>120</v>
      </c>
      <c r="E7" s="48">
        <f>'orig. data'!L4*100</f>
        <v>34.88372093</v>
      </c>
      <c r="G7" s="28" t="s">
        <v>69</v>
      </c>
      <c r="H7" s="38">
        <f>'orig. data'!B20</f>
        <v>59</v>
      </c>
      <c r="I7" s="46">
        <f>'orig. data'!D20*100</f>
        <v>25.213675209999998</v>
      </c>
      <c r="J7" s="42">
        <f>'orig. data'!J20</f>
        <v>74</v>
      </c>
      <c r="K7" s="48">
        <f>'orig. data'!L20*100</f>
        <v>23.125</v>
      </c>
    </row>
    <row r="8" spans="1:11" ht="12.75">
      <c r="A8" s="29" t="s">
        <v>56</v>
      </c>
      <c r="B8" s="39">
        <f>'orig. data'!B5</f>
        <v>137</v>
      </c>
      <c r="C8" s="46">
        <f>'orig. data'!D5*100</f>
        <v>27.78904665</v>
      </c>
      <c r="D8" s="42">
        <f>'orig. data'!J5</f>
        <v>79</v>
      </c>
      <c r="E8" s="48">
        <f>'orig. data'!L5*100</f>
        <v>35.42600897</v>
      </c>
      <c r="G8" s="30" t="s">
        <v>70</v>
      </c>
      <c r="H8" s="39">
        <f>'orig. data'!B21</f>
        <v>131</v>
      </c>
      <c r="I8" s="46">
        <f>'orig. data'!D21*100</f>
        <v>27.066115699999997</v>
      </c>
      <c r="J8" s="42">
        <f>'orig. data'!J21</f>
        <v>181</v>
      </c>
      <c r="K8" s="48">
        <f>'orig. data'!L21*100</f>
        <v>37.01431493</v>
      </c>
    </row>
    <row r="9" spans="1:11" ht="12.75">
      <c r="A9" s="29" t="s">
        <v>57</v>
      </c>
      <c r="B9" s="39">
        <f>'orig. data'!B6</f>
        <v>257</v>
      </c>
      <c r="C9" s="46">
        <f>'orig. data'!D6*100</f>
        <v>37.79411765</v>
      </c>
      <c r="D9" s="42">
        <f>'orig. data'!J6</f>
        <v>379</v>
      </c>
      <c r="E9" s="48">
        <f>'orig. data'!L6*100</f>
        <v>43.46330275</v>
      </c>
      <c r="G9" s="30" t="s">
        <v>74</v>
      </c>
      <c r="H9" s="39">
        <f>'orig. data'!B22</f>
        <v>67</v>
      </c>
      <c r="I9" s="46">
        <f>'orig. data'!D22*100</f>
        <v>25.76923077</v>
      </c>
      <c r="J9" s="42">
        <f>'orig. data'!J22</f>
        <v>83</v>
      </c>
      <c r="K9" s="48">
        <f>'orig. data'!L22*100</f>
        <v>28.719723180000003</v>
      </c>
    </row>
    <row r="10" spans="1:11" ht="12.75">
      <c r="A10" s="29" t="s">
        <v>28</v>
      </c>
      <c r="B10" s="39">
        <f>'orig. data'!B7</f>
        <v>167</v>
      </c>
      <c r="C10" s="46">
        <f>'orig. data'!D7*100</f>
        <v>34.29158111</v>
      </c>
      <c r="D10" s="42">
        <f>'orig. data'!J7</f>
        <v>237</v>
      </c>
      <c r="E10" s="48">
        <f>'orig. data'!L7*100</f>
        <v>42.170818510000004</v>
      </c>
      <c r="G10" s="30" t="s">
        <v>72</v>
      </c>
      <c r="H10" s="39">
        <f>'orig. data'!B23</f>
        <v>137</v>
      </c>
      <c r="I10" s="46">
        <f>'orig. data'!D23*100</f>
        <v>33.333333329999995</v>
      </c>
      <c r="J10" s="42">
        <f>'orig. data'!J23</f>
        <v>130</v>
      </c>
      <c r="K10" s="48">
        <f>'orig. data'!L23*100</f>
        <v>30.02309469</v>
      </c>
    </row>
    <row r="11" spans="1:11" ht="12.75">
      <c r="A11" s="29" t="s">
        <v>65</v>
      </c>
      <c r="B11" s="39">
        <f>'orig. data'!B8</f>
        <v>1566</v>
      </c>
      <c r="C11" s="46">
        <f>'orig. data'!D8*100</f>
        <v>32.16926869</v>
      </c>
      <c r="D11" s="42">
        <f>'orig. data'!J8</f>
        <v>1593</v>
      </c>
      <c r="E11" s="48">
        <f>'orig. data'!L8*100</f>
        <v>31.99437638</v>
      </c>
      <c r="G11" s="30" t="s">
        <v>75</v>
      </c>
      <c r="H11" s="39">
        <f>'orig. data'!B24</f>
        <v>47</v>
      </c>
      <c r="I11" s="46">
        <f>'orig. data'!D24*100</f>
        <v>37.3015873</v>
      </c>
      <c r="J11" s="42">
        <f>'orig. data'!J24</f>
        <v>62</v>
      </c>
      <c r="K11" s="48">
        <f>'orig. data'!L24*100</f>
        <v>44.92753623</v>
      </c>
    </row>
    <row r="12" spans="1:11" ht="12.75">
      <c r="A12" s="29" t="s">
        <v>59</v>
      </c>
      <c r="B12" s="39">
        <f>'orig. data'!B9</f>
        <v>144</v>
      </c>
      <c r="C12" s="46">
        <f>'orig. data'!D9*100</f>
        <v>26.039783</v>
      </c>
      <c r="D12" s="42">
        <f>'orig. data'!J9</f>
        <v>109</v>
      </c>
      <c r="E12" s="48">
        <f>'orig. data'!L9*100</f>
        <v>19.08931699</v>
      </c>
      <c r="G12" s="30" t="s">
        <v>71</v>
      </c>
      <c r="H12" s="39">
        <f>'orig. data'!B25</f>
        <v>81</v>
      </c>
      <c r="I12" s="46">
        <f>'orig. data'!D25*100</f>
        <v>20.55837563</v>
      </c>
      <c r="J12" s="42">
        <f>'orig. data'!J25</f>
        <v>120</v>
      </c>
      <c r="K12" s="48">
        <f>'orig. data'!L25*100</f>
        <v>29.55665025</v>
      </c>
    </row>
    <row r="13" spans="1:11" ht="12.75">
      <c r="A13" s="29" t="s">
        <v>60</v>
      </c>
      <c r="B13" s="39">
        <f>'orig. data'!B10</f>
        <v>34</v>
      </c>
      <c r="C13" s="46">
        <f>'orig. data'!D10*100</f>
        <v>18.99441341</v>
      </c>
      <c r="D13" s="42">
        <f>'orig. data'!J10</f>
        <v>51</v>
      </c>
      <c r="E13" s="48">
        <f>'orig. data'!L10*100</f>
        <v>24.17061611</v>
      </c>
      <c r="G13" s="30" t="s">
        <v>73</v>
      </c>
      <c r="H13" s="39">
        <f>'orig. data'!B26</f>
        <v>294</v>
      </c>
      <c r="I13" s="46">
        <f>'orig. data'!D26*100</f>
        <v>41.70212766</v>
      </c>
      <c r="J13" s="42">
        <f>'orig. data'!J26</f>
        <v>241</v>
      </c>
      <c r="K13" s="48">
        <f>'orig. data'!L26*100</f>
        <v>33.37950139</v>
      </c>
    </row>
    <row r="14" spans="1:11" ht="12.75">
      <c r="A14" s="29" t="s">
        <v>58</v>
      </c>
      <c r="B14" s="39">
        <f>'orig. data'!B11</f>
        <v>83</v>
      </c>
      <c r="C14" s="46">
        <f>'orig. data'!D11*100</f>
        <v>36.244541479999995</v>
      </c>
      <c r="D14" s="42">
        <f>'orig. data'!J11</f>
        <v>205</v>
      </c>
      <c r="E14" s="48">
        <f>'orig. data'!L11*100</f>
        <v>43.89721627</v>
      </c>
      <c r="G14" s="30" t="s">
        <v>76</v>
      </c>
      <c r="H14" s="39">
        <f>'orig. data'!B27</f>
        <v>203</v>
      </c>
      <c r="I14" s="46">
        <f>'orig. data'!D27*100</f>
        <v>36.842105260000004</v>
      </c>
      <c r="J14" s="42">
        <f>'orig. data'!J27</f>
        <v>240</v>
      </c>
      <c r="K14" s="48">
        <f>'orig. data'!L27*100</f>
        <v>40.540540539999995</v>
      </c>
    </row>
    <row r="15" spans="1:11" ht="12.75">
      <c r="A15" s="29" t="s">
        <v>61</v>
      </c>
      <c r="B15" s="39" t="str">
        <f>'orig. data'!B12</f>
        <v> </v>
      </c>
      <c r="C15" s="46"/>
      <c r="D15" s="42" t="str">
        <f>'orig. data'!J12</f>
        <v> </v>
      </c>
      <c r="E15" s="48"/>
      <c r="G15" s="30" t="s">
        <v>77</v>
      </c>
      <c r="H15" s="39">
        <f>'orig. data'!B28</f>
        <v>150</v>
      </c>
      <c r="I15" s="46">
        <f>'orig. data'!D28*100</f>
        <v>30.86419753</v>
      </c>
      <c r="J15" s="42">
        <f>'orig. data'!J28</f>
        <v>159</v>
      </c>
      <c r="K15" s="48">
        <f>'orig. data'!L28*100</f>
        <v>32.186234819999996</v>
      </c>
    </row>
    <row r="16" spans="1:11" ht="12.75">
      <c r="A16" s="29" t="s">
        <v>62</v>
      </c>
      <c r="B16" s="39" t="str">
        <f>'orig. data'!B13</f>
        <v> </v>
      </c>
      <c r="C16" s="46"/>
      <c r="D16" s="42" t="str">
        <f>'orig. data'!J13</f>
        <v> </v>
      </c>
      <c r="E16" s="48"/>
      <c r="G16" s="30" t="s">
        <v>78</v>
      </c>
      <c r="H16" s="39">
        <f>'orig. data'!B29</f>
        <v>36</v>
      </c>
      <c r="I16" s="46">
        <f>'orig. data'!D29*100</f>
        <v>26.27737226</v>
      </c>
      <c r="J16" s="42">
        <f>'orig. data'!J29</f>
        <v>51</v>
      </c>
      <c r="K16" s="48">
        <f>'orig. data'!L29*100</f>
        <v>36.69064748</v>
      </c>
    </row>
    <row r="17" spans="1:11" ht="12.75">
      <c r="A17" s="29" t="s">
        <v>63</v>
      </c>
      <c r="B17" s="39" t="str">
        <f>'orig. data'!B14</f>
        <v> </v>
      </c>
      <c r="C17" s="46"/>
      <c r="D17" s="42">
        <f>'orig. data'!J14</f>
        <v>11</v>
      </c>
      <c r="E17" s="48">
        <f>'orig. data'!L14*100</f>
        <v>29.72972973</v>
      </c>
      <c r="G17" s="30" t="s">
        <v>79</v>
      </c>
      <c r="H17" s="39">
        <f>'orig. data'!B30</f>
        <v>172</v>
      </c>
      <c r="I17" s="46">
        <f>'orig. data'!D30*100</f>
        <v>29.757785469999998</v>
      </c>
      <c r="J17" s="42">
        <f>'orig. data'!J30</f>
        <v>131</v>
      </c>
      <c r="K17" s="48">
        <f>'orig. data'!L30*100</f>
        <v>23.47670251</v>
      </c>
    </row>
    <row r="18" spans="1:11" ht="12.75">
      <c r="A18" s="31"/>
      <c r="B18" s="40"/>
      <c r="C18" s="47"/>
      <c r="D18" s="43"/>
      <c r="E18" s="49"/>
      <c r="G18" s="30" t="s">
        <v>80</v>
      </c>
      <c r="H18" s="45">
        <f>'orig. data'!B31</f>
        <v>189</v>
      </c>
      <c r="I18" s="46">
        <f>'orig. data'!D31*100</f>
        <v>37.64940239</v>
      </c>
      <c r="J18" s="42">
        <f>'orig. data'!J31</f>
        <v>121</v>
      </c>
      <c r="K18" s="48">
        <f>'orig. data'!L31*100</f>
        <v>30.32581454</v>
      </c>
    </row>
    <row r="19" spans="1:11" ht="12.75">
      <c r="A19" s="29" t="s">
        <v>112</v>
      </c>
      <c r="B19" s="39">
        <f>'orig. data'!B15</f>
        <v>522</v>
      </c>
      <c r="C19" s="46">
        <f>'orig. data'!D15*100</f>
        <v>34.98659517</v>
      </c>
      <c r="D19" s="42">
        <f>'orig. data'!J15</f>
        <v>578</v>
      </c>
      <c r="E19" s="48">
        <f>'orig. data'!L15*100</f>
        <v>40.16678249</v>
      </c>
      <c r="G19" s="32"/>
      <c r="H19" s="40"/>
      <c r="I19" s="47"/>
      <c r="J19" s="43"/>
      <c r="K19" s="49"/>
    </row>
    <row r="20" spans="1:11" ht="13.5" thickBot="1">
      <c r="A20" s="29" t="s">
        <v>68</v>
      </c>
      <c r="B20" s="39">
        <f>'orig. data'!B16</f>
        <v>261</v>
      </c>
      <c r="C20" s="46">
        <f>'orig. data'!D16*100</f>
        <v>27.159209159999996</v>
      </c>
      <c r="D20" s="42">
        <f>'orig. data'!J16</f>
        <v>365</v>
      </c>
      <c r="E20" s="48">
        <f>'orig. data'!L16*100</f>
        <v>29.2233787</v>
      </c>
      <c r="G20" s="33" t="s">
        <v>65</v>
      </c>
      <c r="H20" s="41">
        <f>'orig. data'!B8</f>
        <v>1566</v>
      </c>
      <c r="I20" s="51">
        <f>'orig. data'!D8*100</f>
        <v>32.16926869</v>
      </c>
      <c r="J20" s="44">
        <f>'orig. data'!J8</f>
        <v>1593</v>
      </c>
      <c r="K20" s="50">
        <f>'orig. data'!L8*100</f>
        <v>31.99437638</v>
      </c>
    </row>
    <row r="21" spans="1:9" ht="12.75">
      <c r="A21" s="29" t="s">
        <v>64</v>
      </c>
      <c r="B21" s="39" t="str">
        <f>'orig. data'!B17</f>
        <v> </v>
      </c>
      <c r="C21" s="46"/>
      <c r="D21" s="42">
        <f>'orig. data'!J17</f>
        <v>11</v>
      </c>
      <c r="E21" s="48">
        <f>'orig. data'!L17*100</f>
        <v>26.82926829</v>
      </c>
      <c r="G21" s="21" t="s">
        <v>67</v>
      </c>
      <c r="I21" s="34"/>
    </row>
    <row r="22" spans="1:11" ht="12.75">
      <c r="A22" s="31"/>
      <c r="B22" s="40"/>
      <c r="C22" s="47"/>
      <c r="D22" s="43"/>
      <c r="E22" s="49"/>
      <c r="G22" s="55" t="s">
        <v>111</v>
      </c>
      <c r="H22" s="55"/>
      <c r="I22" s="55"/>
      <c r="J22" s="55"/>
      <c r="K22" s="55"/>
    </row>
    <row r="23" spans="1:5" ht="13.5" thickBot="1">
      <c r="A23" s="33" t="s">
        <v>66</v>
      </c>
      <c r="B23" s="41">
        <f>'orig. data'!B18</f>
        <v>2693</v>
      </c>
      <c r="C23" s="52">
        <f>'orig. data'!D18*100</f>
        <v>31.313953490000003</v>
      </c>
      <c r="D23" s="44">
        <f>'orig. data'!J18</f>
        <v>2953</v>
      </c>
      <c r="E23" s="50">
        <f>'orig. data'!L18*100</f>
        <v>32.96862789</v>
      </c>
    </row>
    <row r="24" spans="1:3" ht="12.75">
      <c r="A24" s="21" t="s">
        <v>67</v>
      </c>
      <c r="C24" s="34"/>
    </row>
    <row r="25" spans="1:5" ht="12.75">
      <c r="A25" s="25" t="s">
        <v>111</v>
      </c>
      <c r="B25" s="25"/>
      <c r="C25" s="25"/>
      <c r="D25" s="25"/>
      <c r="E25" s="25"/>
    </row>
  </sheetData>
  <sheetProtection/>
  <mergeCells count="9">
    <mergeCell ref="G22:K22"/>
    <mergeCell ref="B2:E2"/>
    <mergeCell ref="B6:C6"/>
    <mergeCell ref="D6:E6"/>
    <mergeCell ref="A2:A6"/>
    <mergeCell ref="G2:G6"/>
    <mergeCell ref="H2:K2"/>
    <mergeCell ref="H6:I6"/>
    <mergeCell ref="J6:K6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4" sqref="E1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4" width="2.8515625" style="2" customWidth="1"/>
    <col min="5" max="5" width="3.140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37" t="s">
        <v>95</v>
      </c>
      <c r="B1" s="4" t="s">
        <v>85</v>
      </c>
      <c r="C1" s="65" t="s">
        <v>46</v>
      </c>
      <c r="D1" s="65"/>
      <c r="E1" s="65"/>
      <c r="F1" s="65" t="s">
        <v>48</v>
      </c>
      <c r="G1" s="65"/>
      <c r="H1" s="5" t="s">
        <v>38</v>
      </c>
      <c r="I1" s="3" t="s">
        <v>96</v>
      </c>
      <c r="J1" s="3" t="s">
        <v>97</v>
      </c>
      <c r="K1" s="5" t="s">
        <v>39</v>
      </c>
      <c r="L1" s="5" t="s">
        <v>40</v>
      </c>
      <c r="M1" s="5" t="s">
        <v>41</v>
      </c>
      <c r="N1" s="5" t="s">
        <v>42</v>
      </c>
      <c r="O1" s="6"/>
      <c r="P1" s="5" t="s">
        <v>43</v>
      </c>
      <c r="Q1" s="5" t="s">
        <v>44</v>
      </c>
      <c r="R1" s="5" t="s">
        <v>45</v>
      </c>
      <c r="S1" s="6"/>
      <c r="T1" s="5" t="s">
        <v>49</v>
      </c>
    </row>
    <row r="2" spans="2:20" ht="12.75">
      <c r="B2" s="4"/>
      <c r="C2" s="12"/>
      <c r="D2" s="12"/>
      <c r="E2" s="12"/>
      <c r="F2" s="13"/>
      <c r="G2" s="13"/>
      <c r="H2" s="5"/>
      <c r="I2" s="66" t="s">
        <v>115</v>
      </c>
      <c r="J2" s="6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47</v>
      </c>
      <c r="F3" s="12" t="s">
        <v>92</v>
      </c>
      <c r="G3" s="12" t="s">
        <v>93</v>
      </c>
      <c r="H3" s="2" t="s">
        <v>105</v>
      </c>
      <c r="I3" s="4" t="s">
        <v>106</v>
      </c>
      <c r="J3" s="4" t="s">
        <v>107</v>
      </c>
      <c r="K3" s="2" t="s">
        <v>108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(1)</v>
      </c>
      <c r="B4" t="s">
        <v>55</v>
      </c>
      <c r="C4">
        <f>'orig. data'!T4</f>
        <v>1</v>
      </c>
      <c r="D4" t="str">
        <f>'orig. data'!U4</f>
        <v> </v>
      </c>
      <c r="E4">
        <f ca="1">IF(CELL("contents",F4)="s","s",IF(CELL("contents",G4)="s","s",IF(CELL("contents",'orig. data'!V4)="t","t","")))</f>
      </c>
      <c r="F4" t="str">
        <f>'orig. data'!W4</f>
        <v> </v>
      </c>
      <c r="G4" t="str">
        <f>'orig. data'!X4</f>
        <v> </v>
      </c>
      <c r="H4" s="23">
        <f aca="true" t="shared" si="0" ref="H4:H14">I$19</f>
        <v>0.3131395349</v>
      </c>
      <c r="I4" s="3">
        <f>'orig. data'!D4</f>
        <v>0.4012539185</v>
      </c>
      <c r="J4" s="3">
        <f>'orig. data'!L4</f>
        <v>0.3488372093</v>
      </c>
      <c r="K4" s="23">
        <f aca="true" t="shared" si="1" ref="K4:K14">J$19</f>
        <v>0.3296862789</v>
      </c>
      <c r="L4" s="5">
        <f>'orig. data'!B4</f>
        <v>128</v>
      </c>
      <c r="M4" s="5">
        <f>'orig. data'!C4</f>
        <v>319</v>
      </c>
      <c r="N4" s="11">
        <f>'orig. data'!G4</f>
        <v>0.0006902311</v>
      </c>
      <c r="O4" s="7"/>
      <c r="P4" s="5">
        <f>'orig. data'!J4</f>
        <v>120</v>
      </c>
      <c r="Q4" s="5">
        <f>'orig. data'!K4</f>
        <v>344</v>
      </c>
      <c r="R4" s="11">
        <f>'orig. data'!O4</f>
        <v>0.4499019328</v>
      </c>
      <c r="S4" s="7"/>
      <c r="T4" s="11">
        <f>'orig. data'!R4</f>
        <v>0.1634257739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56</v>
      </c>
      <c r="C5" t="str">
        <f>'orig. data'!T5</f>
        <v> </v>
      </c>
      <c r="D5" t="str">
        <f>'orig. data'!U5</f>
        <v> </v>
      </c>
      <c r="E5">
        <f ca="1">IF(CELL("contents",F5)="s","s",IF(CELL("contents",G5)="s","s",IF(CELL("contents",'orig. data'!V5)="t","t","")))</f>
      </c>
      <c r="F5" t="str">
        <f>'orig. data'!W5</f>
        <v> </v>
      </c>
      <c r="G5" t="str">
        <f>'orig. data'!X5</f>
        <v> </v>
      </c>
      <c r="H5" s="23">
        <f t="shared" si="0"/>
        <v>0.3131395349</v>
      </c>
      <c r="I5" s="3">
        <f>'orig. data'!D5</f>
        <v>0.2778904665</v>
      </c>
      <c r="J5" s="3">
        <f>'orig. data'!L5</f>
        <v>0.3542600897</v>
      </c>
      <c r="K5" s="23">
        <f t="shared" si="1"/>
        <v>0.3296862789</v>
      </c>
      <c r="L5" s="5">
        <f>'orig. data'!B5</f>
        <v>137</v>
      </c>
      <c r="M5" s="5">
        <f>'orig. data'!C5</f>
        <v>493</v>
      </c>
      <c r="N5" s="11">
        <f>'orig. data'!G5</f>
        <v>0.0914892523</v>
      </c>
      <c r="O5" s="8"/>
      <c r="P5" s="5">
        <f>'orig. data'!J5</f>
        <v>79</v>
      </c>
      <c r="Q5" s="5">
        <f>'orig. data'!K5</f>
        <v>223</v>
      </c>
      <c r="R5" s="11">
        <f>'orig. data'!O5</f>
        <v>0.4350304913</v>
      </c>
      <c r="S5" s="8"/>
      <c r="T5" s="11">
        <f>'orig. data'!R5</f>
        <v>0.0392292062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(1,2)</v>
      </c>
      <c r="B6" t="s">
        <v>57</v>
      </c>
      <c r="C6">
        <f>'orig. data'!T6</f>
        <v>1</v>
      </c>
      <c r="D6">
        <f>'orig. data'!U6</f>
        <v>2</v>
      </c>
      <c r="E6">
        <f ca="1">IF(CELL("contents",F6)="s","s",IF(CELL("contents",G6)="s","s",IF(CELL("contents",'orig. data'!V6)="t","t","")))</f>
      </c>
      <c r="F6" t="str">
        <f>'orig. data'!W6</f>
        <v> </v>
      </c>
      <c r="G6" t="str">
        <f>'orig. data'!X6</f>
        <v> </v>
      </c>
      <c r="H6" s="23">
        <f t="shared" si="0"/>
        <v>0.3131395349</v>
      </c>
      <c r="I6" s="3">
        <f>'orig. data'!D6</f>
        <v>0.3779411765</v>
      </c>
      <c r="J6" s="3">
        <f>'orig. data'!L6</f>
        <v>0.4346330275</v>
      </c>
      <c r="K6" s="23">
        <f t="shared" si="1"/>
        <v>0.3296862789</v>
      </c>
      <c r="L6" s="5">
        <f>'orig. data'!B6</f>
        <v>257</v>
      </c>
      <c r="M6" s="5">
        <f>'orig. data'!C6</f>
        <v>680</v>
      </c>
      <c r="N6" s="11">
        <f>'orig. data'!G6</f>
        <v>0.0002687936</v>
      </c>
      <c r="O6" s="8"/>
      <c r="P6" s="5">
        <f>'orig. data'!J6</f>
        <v>379</v>
      </c>
      <c r="Q6" s="5">
        <f>'orig. data'!K6</f>
        <v>872</v>
      </c>
      <c r="R6" s="11">
        <f>'orig. data'!O6</f>
        <v>4.330303E-11</v>
      </c>
      <c r="S6" s="8"/>
      <c r="T6" s="11">
        <f>'orig. data'!R6</f>
        <v>0.024245509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(2,t)</v>
      </c>
      <c r="B7" t="s">
        <v>28</v>
      </c>
      <c r="C7" t="str">
        <f>'orig. data'!T7</f>
        <v> </v>
      </c>
      <c r="D7">
        <f>'orig. data'!U7</f>
        <v>2</v>
      </c>
      <c r="E7" t="str">
        <f ca="1">IF(CELL("contents",F7)="s","s",IF(CELL("contents",G7)="s","s",IF(CELL("contents",'orig. data'!V7)="t","t","")))</f>
        <v>t</v>
      </c>
      <c r="F7" t="str">
        <f>'orig. data'!W7</f>
        <v> </v>
      </c>
      <c r="G7" t="str">
        <f>'orig. data'!X7</f>
        <v> </v>
      </c>
      <c r="H7" s="23">
        <f t="shared" si="0"/>
        <v>0.3131395349</v>
      </c>
      <c r="I7" s="3">
        <f>'orig. data'!D7</f>
        <v>0.3429158111</v>
      </c>
      <c r="J7" s="3">
        <f>'orig. data'!L7</f>
        <v>0.4217081851</v>
      </c>
      <c r="K7" s="23">
        <f t="shared" si="1"/>
        <v>0.3296862789</v>
      </c>
      <c r="L7" s="5">
        <f>'orig. data'!B7</f>
        <v>167</v>
      </c>
      <c r="M7" s="5">
        <f>'orig. data'!C7</f>
        <v>487</v>
      </c>
      <c r="N7" s="11">
        <f>'orig. data'!G7</f>
        <v>0.1565193657</v>
      </c>
      <c r="O7" s="8"/>
      <c r="P7" s="5">
        <f>'orig. data'!J7</f>
        <v>237</v>
      </c>
      <c r="Q7" s="5">
        <f>'orig. data'!K7</f>
        <v>562</v>
      </c>
      <c r="R7" s="11">
        <f>'orig. data'!O7</f>
        <v>3.4747526E-06</v>
      </c>
      <c r="S7" s="8"/>
      <c r="T7" s="11">
        <f>'orig. data'!R7</f>
        <v>0.0089129444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65</v>
      </c>
      <c r="C8" t="str">
        <f>'orig. data'!T8</f>
        <v> </v>
      </c>
      <c r="D8" t="str">
        <f>'orig. data'!U8</f>
        <v> </v>
      </c>
      <c r="E8">
        <f ca="1">IF(CELL("contents",F8)="s","s",IF(CELL("contents",G8)="s","s",IF(CELL("contents",'orig. data'!V8)="t","t","")))</f>
      </c>
      <c r="F8" t="str">
        <f>'orig. data'!W8</f>
        <v> </v>
      </c>
      <c r="G8" t="str">
        <f>'orig. data'!X8</f>
        <v> </v>
      </c>
      <c r="H8" s="23">
        <f t="shared" si="0"/>
        <v>0.3131395349</v>
      </c>
      <c r="I8" s="3">
        <f>'orig. data'!D8</f>
        <v>0.3216926869</v>
      </c>
      <c r="J8" s="3">
        <f>'orig. data'!L8</f>
        <v>0.3199437638</v>
      </c>
      <c r="K8" s="23">
        <f t="shared" si="1"/>
        <v>0.3296862789</v>
      </c>
      <c r="L8" s="5">
        <f>'orig. data'!B8</f>
        <v>1566</v>
      </c>
      <c r="M8" s="5">
        <f>'orig. data'!C8</f>
        <v>4868</v>
      </c>
      <c r="N8" s="11">
        <f>'orig. data'!G8</f>
        <v>0.1981772148</v>
      </c>
      <c r="O8" s="8"/>
      <c r="P8" s="5">
        <f>'orig. data'!J8</f>
        <v>1593</v>
      </c>
      <c r="Q8" s="5">
        <f>'orig. data'!K8</f>
        <v>4979</v>
      </c>
      <c r="R8" s="11">
        <f>'orig. data'!O8</f>
        <v>0.1436440975</v>
      </c>
      <c r="S8" s="8"/>
      <c r="T8" s="11">
        <f>'orig. data'!R8</f>
        <v>0.8525343592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(1,2,t)</v>
      </c>
      <c r="B9" t="s">
        <v>59</v>
      </c>
      <c r="C9">
        <f>'orig. data'!T9</f>
        <v>1</v>
      </c>
      <c r="D9">
        <f>'orig. data'!U9</f>
        <v>2</v>
      </c>
      <c r="E9" t="str">
        <f ca="1">IF(CELL("contents",F9)="s","s",IF(CELL("contents",G9)="s","s",IF(CELL("contents",'orig. data'!V9)="t","t","")))</f>
        <v>t</v>
      </c>
      <c r="F9" t="str">
        <f>'orig. data'!W9</f>
        <v> </v>
      </c>
      <c r="G9" t="str">
        <f>'orig. data'!X9</f>
        <v> </v>
      </c>
      <c r="H9" s="23">
        <f t="shared" si="0"/>
        <v>0.3131395349</v>
      </c>
      <c r="I9" s="3">
        <f>'orig. data'!D9</f>
        <v>0.26039783</v>
      </c>
      <c r="J9" s="3">
        <f>'orig. data'!L9</f>
        <v>0.1908931699</v>
      </c>
      <c r="K9" s="23">
        <f t="shared" si="1"/>
        <v>0.3296862789</v>
      </c>
      <c r="L9" s="5">
        <f>'orig. data'!B9</f>
        <v>144</v>
      </c>
      <c r="M9" s="5">
        <f>'orig. data'!C9</f>
        <v>553</v>
      </c>
      <c r="N9" s="11">
        <f>'orig. data'!G9</f>
        <v>0.007488076</v>
      </c>
      <c r="O9" s="8"/>
      <c r="P9" s="5">
        <f>'orig. data'!J9</f>
        <v>109</v>
      </c>
      <c r="Q9" s="5">
        <f>'orig. data'!K9</f>
        <v>571</v>
      </c>
      <c r="R9" s="11">
        <f>'orig. data'!O9</f>
        <v>1.726064E-12</v>
      </c>
      <c r="S9" s="8"/>
      <c r="T9" s="11">
        <f>'orig. data'!R9</f>
        <v>0.0052808352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60</v>
      </c>
      <c r="C10">
        <f>'orig. data'!T10</f>
        <v>1</v>
      </c>
      <c r="D10">
        <f>'orig. data'!U10</f>
        <v>2</v>
      </c>
      <c r="E10">
        <f ca="1">IF(CELL("contents",F10)="s","s",IF(CELL("contents",G10)="s","s",IF(CELL("contents",'orig. data'!V10)="t","t","")))</f>
      </c>
      <c r="F10" t="str">
        <f>'orig. data'!W10</f>
        <v> </v>
      </c>
      <c r="G10" t="str">
        <f>'orig. data'!X10</f>
        <v> </v>
      </c>
      <c r="H10" s="23">
        <f t="shared" si="0"/>
        <v>0.3131395349</v>
      </c>
      <c r="I10" s="3">
        <f>'orig. data'!D10</f>
        <v>0.1899441341</v>
      </c>
      <c r="J10" s="3">
        <f>'orig. data'!L10</f>
        <v>0.2417061611</v>
      </c>
      <c r="K10" s="23">
        <f t="shared" si="1"/>
        <v>0.3296862789</v>
      </c>
      <c r="L10" s="5">
        <f>'orig. data'!B10</f>
        <v>34</v>
      </c>
      <c r="M10" s="5">
        <f>'orig. data'!C10</f>
        <v>179</v>
      </c>
      <c r="N10" s="11">
        <f>'orig. data'!G10</f>
        <v>0.0003794148</v>
      </c>
      <c r="P10" s="5">
        <f>'orig. data'!J10</f>
        <v>51</v>
      </c>
      <c r="Q10" s="5">
        <f>'orig. data'!K10</f>
        <v>211</v>
      </c>
      <c r="R10" s="11">
        <f>'orig. data'!O10</f>
        <v>0.0065570047</v>
      </c>
      <c r="T10" s="11">
        <f>'orig. data'!R10</f>
        <v>0.2172698434</v>
      </c>
    </row>
    <row r="11" spans="1:27" ht="12.75">
      <c r="A11" s="2" t="str">
        <f ca="1" t="shared" si="2"/>
        <v>Parkland (2)</v>
      </c>
      <c r="B11" t="s">
        <v>58</v>
      </c>
      <c r="C11" t="str">
        <f>'orig. data'!T11</f>
        <v> </v>
      </c>
      <c r="D11">
        <f>'orig. data'!U11</f>
        <v>2</v>
      </c>
      <c r="E11">
        <f ca="1">IF(CELL("contents",F11)="s","s",IF(CELL("contents",G11)="s","s",IF(CELL("contents",'orig. data'!V11)="t","t","")))</f>
      </c>
      <c r="F11" t="str">
        <f>'orig. data'!W11</f>
        <v> </v>
      </c>
      <c r="G11" t="str">
        <f>'orig. data'!X11</f>
        <v> </v>
      </c>
      <c r="H11" s="23">
        <f t="shared" si="0"/>
        <v>0.3131395349</v>
      </c>
      <c r="I11" s="3">
        <f>'orig. data'!D11</f>
        <v>0.3624454148</v>
      </c>
      <c r="J11" s="3">
        <f>'orig. data'!L11</f>
        <v>0.4389721627</v>
      </c>
      <c r="K11" s="23">
        <f t="shared" si="1"/>
        <v>0.3296862789</v>
      </c>
      <c r="L11" s="5">
        <f>'orig. data'!B11</f>
        <v>83</v>
      </c>
      <c r="M11" s="5">
        <f>'orig. data'!C11</f>
        <v>229</v>
      </c>
      <c r="N11" s="11">
        <f>'orig. data'!G11</f>
        <v>0.1076510168</v>
      </c>
      <c r="O11" s="8"/>
      <c r="P11" s="5">
        <f>'orig. data'!J11</f>
        <v>205</v>
      </c>
      <c r="Q11" s="5">
        <f>'orig. data'!K11</f>
        <v>467</v>
      </c>
      <c r="R11" s="11">
        <f>'orig. data'!O11</f>
        <v>5.0656927E-07</v>
      </c>
      <c r="S11" s="8"/>
      <c r="T11" s="11">
        <f>'orig. data'!R11</f>
        <v>0.0540980332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(s)</v>
      </c>
      <c r="B12" t="s">
        <v>61</v>
      </c>
      <c r="C12" t="str">
        <f>'orig. data'!T12</f>
        <v> </v>
      </c>
      <c r="D12" t="str">
        <f>'orig. data'!U12</f>
        <v> </v>
      </c>
      <c r="E12" t="str">
        <f ca="1">IF(CELL("contents",F12)="s","s",IF(CELL("contents",G12)="s","s",IF(CELL("contents",'orig. data'!V12)="t","t","")))</f>
        <v>s</v>
      </c>
      <c r="F12" t="str">
        <f>'orig. data'!W12</f>
        <v> </v>
      </c>
      <c r="G12" t="str">
        <f>'orig. data'!X12</f>
        <v>s</v>
      </c>
      <c r="H12" s="23">
        <f t="shared" si="0"/>
        <v>0.3131395349</v>
      </c>
      <c r="I12" s="3" t="str">
        <f>'orig. data'!D12</f>
        <v> </v>
      </c>
      <c r="J12" s="3" t="str">
        <f>'orig. data'!L12</f>
        <v> </v>
      </c>
      <c r="K12" s="23">
        <f t="shared" si="1"/>
        <v>0.3296862789</v>
      </c>
      <c r="L12" s="5" t="str">
        <f>'orig. data'!B12</f>
        <v> </v>
      </c>
      <c r="M12" s="5" t="str">
        <f>'orig. data'!C12</f>
        <v> </v>
      </c>
      <c r="N12" s="11" t="str">
        <f>'orig. data'!G12</f>
        <v> </v>
      </c>
      <c r="O12" s="8"/>
      <c r="P12" s="5" t="str">
        <f>'orig. data'!J12</f>
        <v> </v>
      </c>
      <c r="Q12" s="5" t="str">
        <f>'orig. data'!K12</f>
        <v> </v>
      </c>
      <c r="R12" s="11" t="str">
        <f>'orig. data'!O12</f>
        <v> </v>
      </c>
      <c r="S12" s="8"/>
      <c r="T12" s="11" t="str">
        <f>'orig. data'!R12</f>
        <v> 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62</v>
      </c>
      <c r="C13" t="str">
        <f>'orig. data'!T13</f>
        <v> </v>
      </c>
      <c r="D13" t="str">
        <f>'orig. data'!U13</f>
        <v> </v>
      </c>
      <c r="E13">
        <f ca="1">IF(CELL("contents",F13)="s","s",IF(CELL("contents",G13)="s","s",IF(CELL("contents",'orig. data'!V13)="t","t","")))</f>
      </c>
      <c r="F13" t="str">
        <f>'orig. data'!W13</f>
        <v> </v>
      </c>
      <c r="G13" t="str">
        <f>'orig. data'!X13</f>
        <v> </v>
      </c>
      <c r="H13" s="23">
        <f t="shared" si="0"/>
        <v>0.3131395349</v>
      </c>
      <c r="I13" s="3" t="str">
        <f>'orig. data'!D13</f>
        <v> </v>
      </c>
      <c r="J13" s="3" t="str">
        <f>'orig. data'!L13</f>
        <v> </v>
      </c>
      <c r="K13" s="23">
        <f t="shared" si="1"/>
        <v>0.3296862789</v>
      </c>
      <c r="L13" s="5" t="str">
        <f>'orig. data'!B13</f>
        <v> </v>
      </c>
      <c r="M13" s="5" t="str">
        <f>'orig. data'!C13</f>
        <v> </v>
      </c>
      <c r="N13" s="11" t="str">
        <f>'orig. data'!G13</f>
        <v> </v>
      </c>
      <c r="O13" s="8"/>
      <c r="P13" s="5" t="str">
        <f>'orig. data'!J13</f>
        <v> </v>
      </c>
      <c r="Q13" s="5" t="str">
        <f>'orig. data'!K13</f>
        <v> </v>
      </c>
      <c r="R13" s="11" t="str">
        <f>'orig. data'!O13</f>
        <v> </v>
      </c>
      <c r="S13" s="8"/>
      <c r="T13" s="11" t="str">
        <f>'orig. data'!R13</f>
        <v> 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(s)</v>
      </c>
      <c r="B14" t="s">
        <v>63</v>
      </c>
      <c r="C14" t="str">
        <f>'orig. data'!T14</f>
        <v> </v>
      </c>
      <c r="D14" t="str">
        <f>'orig. data'!U14</f>
        <v> </v>
      </c>
      <c r="E14" t="str">
        <f ca="1">IF(CELL("contents",F14)="s","s",IF(CELL("contents",G14)="s","s",IF(CELL("contents",'orig. data'!V14)="t","t","")))</f>
        <v>s</v>
      </c>
      <c r="F14" t="str">
        <f>'orig. data'!W14</f>
        <v>s</v>
      </c>
      <c r="G14" t="str">
        <f>'orig. data'!X14</f>
        <v> </v>
      </c>
      <c r="H14" s="23">
        <f t="shared" si="0"/>
        <v>0.3131395349</v>
      </c>
      <c r="I14" s="3" t="str">
        <f>'orig. data'!D14</f>
        <v> </v>
      </c>
      <c r="J14" s="3">
        <f>'orig. data'!L14</f>
        <v>0.2972972973</v>
      </c>
      <c r="K14" s="23">
        <f t="shared" si="1"/>
        <v>0.3296862789</v>
      </c>
      <c r="L14" s="5" t="str">
        <f>'orig. data'!B14</f>
        <v> </v>
      </c>
      <c r="M14" s="5" t="str">
        <f>'orig. data'!C14</f>
        <v> </v>
      </c>
      <c r="N14" s="11" t="str">
        <f>'orig. data'!G14</f>
        <v> </v>
      </c>
      <c r="O14" s="8"/>
      <c r="P14" s="5">
        <f>'orig. data'!J14</f>
        <v>11</v>
      </c>
      <c r="Q14" s="5">
        <f>'orig. data'!K14</f>
        <v>37</v>
      </c>
      <c r="R14" s="11">
        <f>'orig. data'!O14</f>
        <v>0.6751493958</v>
      </c>
      <c r="S14" s="8"/>
      <c r="T14" s="11" t="str">
        <f>'orig. data'!R14</f>
        <v> 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(1,2,t)</v>
      </c>
      <c r="B16" t="s">
        <v>112</v>
      </c>
      <c r="C16">
        <f>'orig. data'!T15</f>
        <v>1</v>
      </c>
      <c r="D16">
        <f>'orig. data'!U15</f>
        <v>2</v>
      </c>
      <c r="E16" t="str">
        <f ca="1">IF(CELL("contents",F16)="s","s",IF(CELL("contents",G16)="s","s",IF(CELL("contents",'orig. data'!V15)="t","t","")))</f>
        <v>t</v>
      </c>
      <c r="F16" t="str">
        <f>'orig. data'!W15</f>
        <v> </v>
      </c>
      <c r="G16" t="str">
        <f>'orig. data'!X15</f>
        <v> </v>
      </c>
      <c r="H16" s="23">
        <f>I$19</f>
        <v>0.3131395349</v>
      </c>
      <c r="I16" s="3">
        <f>'orig. data'!D15</f>
        <v>0.3498659517</v>
      </c>
      <c r="J16" s="3">
        <f>'orig. data'!L15</f>
        <v>0.4016678249</v>
      </c>
      <c r="K16" s="23">
        <f>J$19</f>
        <v>0.3296862789</v>
      </c>
      <c r="L16" s="5">
        <f>'orig. data'!B15</f>
        <v>522</v>
      </c>
      <c r="M16" s="5">
        <f>'orig. data'!C15</f>
        <v>1492</v>
      </c>
      <c r="N16" s="11">
        <f>'orig. data'!G15</f>
        <v>0.0022218012</v>
      </c>
      <c r="O16" s="8"/>
      <c r="P16" s="5">
        <f>'orig. data'!J15</f>
        <v>578</v>
      </c>
      <c r="Q16" s="5">
        <f>'orig. data'!K15</f>
        <v>1439</v>
      </c>
      <c r="R16" s="11">
        <f>'orig. data'!O15</f>
        <v>6.3044685E-09</v>
      </c>
      <c r="S16" s="8"/>
      <c r="T16" s="11">
        <f>'orig. data'!R15</f>
        <v>0.0037852208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(1,2)</v>
      </c>
      <c r="B17" t="s">
        <v>68</v>
      </c>
      <c r="C17">
        <f>'orig. data'!T16</f>
        <v>1</v>
      </c>
      <c r="D17">
        <f>'orig. data'!U16</f>
        <v>2</v>
      </c>
      <c r="E17">
        <f ca="1">IF(CELL("contents",F17)="s","s",IF(CELL("contents",G17)="s","s",IF(CELL("contents",'orig. data'!V16)="t","t","")))</f>
      </c>
      <c r="F17" t="str">
        <f>'orig. data'!W16</f>
        <v> </v>
      </c>
      <c r="G17" t="str">
        <f>'orig. data'!X16</f>
        <v> </v>
      </c>
      <c r="H17" s="23">
        <f>I$19</f>
        <v>0.3131395349</v>
      </c>
      <c r="I17" s="3">
        <f>'orig. data'!D16</f>
        <v>0.2715920916</v>
      </c>
      <c r="J17" s="3">
        <f>'orig. data'!L16</f>
        <v>0.292233787</v>
      </c>
      <c r="K17" s="23">
        <f>J$19</f>
        <v>0.3296862789</v>
      </c>
      <c r="L17" s="5">
        <f>'orig. data'!B16</f>
        <v>261</v>
      </c>
      <c r="M17" s="5">
        <f>'orig. data'!C16</f>
        <v>961</v>
      </c>
      <c r="N17" s="11">
        <f>'orig. data'!G16</f>
        <v>0.0054834144</v>
      </c>
      <c r="P17" s="5">
        <f>'orig. data'!J16</f>
        <v>365</v>
      </c>
      <c r="Q17" s="5">
        <f>'orig. data'!K16</f>
        <v>1249</v>
      </c>
      <c r="R17" s="11">
        <f>'orig. data'!O16</f>
        <v>0.0048684779</v>
      </c>
      <c r="T17" s="11">
        <f>'orig. data'!R16</f>
        <v>0.2856886746</v>
      </c>
    </row>
    <row r="18" spans="1:20" ht="12.75">
      <c r="A18" s="2" t="str">
        <f ca="1" t="shared" si="2"/>
        <v>North (s)</v>
      </c>
      <c r="B18" t="s">
        <v>64</v>
      </c>
      <c r="C18" t="str">
        <f>'orig. data'!T17</f>
        <v> </v>
      </c>
      <c r="D18" t="str">
        <f>'orig. data'!U17</f>
        <v> </v>
      </c>
      <c r="E18" t="str">
        <f ca="1">IF(CELL("contents",F18)="s","s",IF(CELL("contents",G18)="s","s",IF(CELL("contents",'orig. data'!V17)="t","t","")))</f>
        <v>s</v>
      </c>
      <c r="F18" t="str">
        <f>'orig. data'!W17</f>
        <v>s</v>
      </c>
      <c r="G18" t="str">
        <f>'orig. data'!X17</f>
        <v> </v>
      </c>
      <c r="H18" s="23">
        <f>I$19</f>
        <v>0.3131395349</v>
      </c>
      <c r="I18" s="3" t="str">
        <f>'orig. data'!D17</f>
        <v> </v>
      </c>
      <c r="J18" s="3">
        <f>'orig. data'!L17</f>
        <v>0.2682926829</v>
      </c>
      <c r="K18" s="23">
        <f>J$19</f>
        <v>0.3296862789</v>
      </c>
      <c r="L18" s="5" t="str">
        <f>'orig. data'!B17</f>
        <v> </v>
      </c>
      <c r="M18" s="5" t="str">
        <f>'orig. data'!C17</f>
        <v> </v>
      </c>
      <c r="N18" s="11" t="str">
        <f>'orig. data'!G17</f>
        <v> </v>
      </c>
      <c r="P18" s="5">
        <f>'orig. data'!J17</f>
        <v>11</v>
      </c>
      <c r="Q18" s="5">
        <f>'orig. data'!K17</f>
        <v>41</v>
      </c>
      <c r="R18" s="11">
        <f>'orig. data'!O17</f>
        <v>0.4030257788</v>
      </c>
      <c r="T18" s="11" t="str">
        <f>'orig. data'!R17</f>
        <v> </v>
      </c>
    </row>
    <row r="19" spans="1:20" ht="12.75">
      <c r="A19" s="2" t="str">
        <f ca="1" t="shared" si="2"/>
        <v>Manitoba</v>
      </c>
      <c r="B19" t="s">
        <v>66</v>
      </c>
      <c r="C19" t="str">
        <f>'orig. data'!T18</f>
        <v> </v>
      </c>
      <c r="D19" t="str">
        <f>'orig. data'!U18</f>
        <v> </v>
      </c>
      <c r="E19">
        <f ca="1">IF(CELL("contents",F19)="s","s",IF(CELL("contents",G19)="s","s",IF(CELL("contents",'orig. data'!V18)="t","t","")))</f>
      </c>
      <c r="F19" t="str">
        <f>'orig. data'!W18</f>
        <v> </v>
      </c>
      <c r="G19" t="str">
        <f>'orig. data'!X18</f>
        <v> </v>
      </c>
      <c r="H19" s="23">
        <f>I$19</f>
        <v>0.3131395349</v>
      </c>
      <c r="I19" s="3">
        <f>'orig. data'!D18</f>
        <v>0.3131395349</v>
      </c>
      <c r="J19" s="3">
        <f>'orig. data'!L18</f>
        <v>0.3296862789</v>
      </c>
      <c r="K19" s="23">
        <f>J$19</f>
        <v>0.3296862789</v>
      </c>
      <c r="L19" s="5">
        <f>'orig. data'!B18</f>
        <v>2693</v>
      </c>
      <c r="M19" s="5">
        <f>'orig. data'!C18</f>
        <v>8600</v>
      </c>
      <c r="N19" s="11">
        <f>'orig. data'!G18</f>
        <v>1</v>
      </c>
      <c r="P19" s="5">
        <f>'orig. data'!J18</f>
        <v>2953</v>
      </c>
      <c r="Q19" s="5">
        <f>'orig. data'!K18</f>
        <v>8957</v>
      </c>
      <c r="R19" s="11">
        <f>'orig. data'!O18</f>
        <v>1</v>
      </c>
      <c r="T19" s="11">
        <f>'orig. data'!R18</f>
        <v>0.0189498124</v>
      </c>
    </row>
    <row r="20" spans="1:20" ht="12.75">
      <c r="A20" s="2" t="str">
        <f ca="1" t="shared" si="2"/>
        <v>Public Trustee (1,2)</v>
      </c>
      <c r="B20" t="s">
        <v>84</v>
      </c>
      <c r="C20">
        <f>'orig. data'!T19</f>
        <v>1</v>
      </c>
      <c r="D20">
        <f>'orig. data'!U19</f>
        <v>2</v>
      </c>
      <c r="E20">
        <f ca="1">IF(CELL("contents",F20)="s","s",IF(CELL("contents",G20)="s","s",IF(CELL("contents",'orig. data'!V19)="t","t","")))</f>
      </c>
      <c r="F20" t="str">
        <f>'orig. data'!W19</f>
        <v> </v>
      </c>
      <c r="G20" t="str">
        <f>'orig. data'!X19</f>
        <v> </v>
      </c>
      <c r="H20" s="23">
        <f>I$19</f>
        <v>0.3131395349</v>
      </c>
      <c r="I20" s="3">
        <f>'orig. data'!D19</f>
        <v>0.2256809339</v>
      </c>
      <c r="J20" s="3">
        <f>'orig. data'!L19</f>
        <v>0.2459970888</v>
      </c>
      <c r="K20" s="23">
        <f>J$19</f>
        <v>0.3296862789</v>
      </c>
      <c r="L20" s="5">
        <f>'orig. data'!B19</f>
        <v>174</v>
      </c>
      <c r="M20" s="5">
        <f>'orig. data'!C19</f>
        <v>771</v>
      </c>
      <c r="N20" s="11">
        <f>'orig. data'!G19</f>
        <v>1.6380637E-07</v>
      </c>
      <c r="P20" s="5">
        <f>'orig. data'!J19</f>
        <v>169</v>
      </c>
      <c r="Q20" s="5">
        <f>'orig. data'!K19</f>
        <v>687</v>
      </c>
      <c r="R20" s="11">
        <f>'orig. data'!O19</f>
        <v>3.0690297E-06</v>
      </c>
      <c r="T20" s="11">
        <f>'orig. data'!R19</f>
        <v>0.3612750867</v>
      </c>
    </row>
    <row r="21" spans="2:20" ht="12.75">
      <c r="B21"/>
      <c r="C21"/>
      <c r="D21"/>
      <c r="E21"/>
      <c r="F21"/>
      <c r="G21"/>
      <c r="H21" s="23"/>
      <c r="I21" s="3"/>
      <c r="J21" s="3"/>
      <c r="K21" s="23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 (2)</v>
      </c>
      <c r="B22" t="s">
        <v>69</v>
      </c>
      <c r="C22" t="str">
        <f>'orig. data'!T20</f>
        <v> </v>
      </c>
      <c r="D22">
        <f>'orig. data'!U20</f>
        <v>2</v>
      </c>
      <c r="E22">
        <f ca="1">IF(CELL("contents",F22)="s","s",IF(CELL("contents",G22)="s","s",IF(CELL("contents",'orig. data'!V20)="t","t","")))</f>
      </c>
      <c r="F22" t="str">
        <f>'orig. data'!W20</f>
        <v> </v>
      </c>
      <c r="G22" t="str">
        <f>'orig. data'!X20</f>
        <v> </v>
      </c>
      <c r="H22" s="23">
        <f aca="true" t="shared" si="3" ref="H22:H33">I$19</f>
        <v>0.3131395349</v>
      </c>
      <c r="I22" s="3">
        <f>'orig. data'!D20</f>
        <v>0.2521367521</v>
      </c>
      <c r="J22" s="3">
        <f>'orig. data'!L20</f>
        <v>0.23125</v>
      </c>
      <c r="K22" s="23">
        <f aca="true" t="shared" si="4" ref="K22:K33">J$19</f>
        <v>0.3296862789</v>
      </c>
      <c r="L22" s="5">
        <f>'orig. data'!B20</f>
        <v>59</v>
      </c>
      <c r="M22" s="5">
        <f>'orig. data'!C20</f>
        <v>234</v>
      </c>
      <c r="N22" s="11">
        <f>'orig. data'!G20</f>
        <v>0.0442070513</v>
      </c>
      <c r="P22" s="5">
        <f>'orig. data'!J20</f>
        <v>74</v>
      </c>
      <c r="Q22" s="5">
        <f>'orig. data'!K20</f>
        <v>320</v>
      </c>
      <c r="R22" s="11">
        <f>'orig. data'!O20</f>
        <v>0.0001798439</v>
      </c>
      <c r="T22" s="11">
        <f>'orig. data'!R20</f>
        <v>0.5696853971</v>
      </c>
    </row>
    <row r="23" spans="1:20" ht="12.75">
      <c r="A23" s="2" t="str">
        <f ca="1" t="shared" si="2"/>
        <v>Assiniboine South (t)</v>
      </c>
      <c r="B23" t="s">
        <v>70</v>
      </c>
      <c r="C23" t="str">
        <f>'orig. data'!T21</f>
        <v> </v>
      </c>
      <c r="D23" t="str">
        <f>'orig. data'!U21</f>
        <v> </v>
      </c>
      <c r="E23" t="str">
        <f ca="1">IF(CELL("contents",F23)="s","s",IF(CELL("contents",G23)="s","s",IF(CELL("contents",'orig. data'!V21)="t","t","")))</f>
        <v>t</v>
      </c>
      <c r="F23" t="str">
        <f>'orig. data'!W21</f>
        <v> </v>
      </c>
      <c r="G23" t="str">
        <f>'orig. data'!X21</f>
        <v> </v>
      </c>
      <c r="H23" s="23">
        <f t="shared" si="3"/>
        <v>0.3131395349</v>
      </c>
      <c r="I23" s="3">
        <f>'orig. data'!D21</f>
        <v>0.270661157</v>
      </c>
      <c r="J23" s="3">
        <f>'orig. data'!L21</f>
        <v>0.3701431493</v>
      </c>
      <c r="K23" s="23">
        <f t="shared" si="4"/>
        <v>0.3296862789</v>
      </c>
      <c r="L23" s="5">
        <f>'orig. data'!B21</f>
        <v>131</v>
      </c>
      <c r="M23" s="5">
        <f>'orig. data'!C21</f>
        <v>484</v>
      </c>
      <c r="N23" s="11">
        <f>'orig. data'!G21</f>
        <v>0.0438986488</v>
      </c>
      <c r="P23" s="5">
        <f>'orig. data'!J21</f>
        <v>181</v>
      </c>
      <c r="Q23" s="5">
        <f>'orig. data'!K21</f>
        <v>489</v>
      </c>
      <c r="R23" s="11">
        <f>'orig. data'!O21</f>
        <v>0.0570300057</v>
      </c>
      <c r="T23" s="11">
        <f>'orig. data'!R21</f>
        <v>0.0008864135</v>
      </c>
    </row>
    <row r="24" spans="1:20" ht="12.75">
      <c r="A24" s="2" t="str">
        <f ca="1" t="shared" si="2"/>
        <v>St. Boniface</v>
      </c>
      <c r="B24" t="s">
        <v>74</v>
      </c>
      <c r="C24" t="str">
        <f>'orig. data'!T22</f>
        <v> </v>
      </c>
      <c r="D24" t="str">
        <f>'orig. data'!U22</f>
        <v> </v>
      </c>
      <c r="E24">
        <f ca="1">IF(CELL("contents",F24)="s","s",IF(CELL("contents",G24)="s","s",IF(CELL("contents",'orig. data'!V22)="t","t","")))</f>
      </c>
      <c r="F24" t="str">
        <f>'orig. data'!W22</f>
        <v> </v>
      </c>
      <c r="G24" t="str">
        <f>'orig. data'!X22</f>
        <v> </v>
      </c>
      <c r="H24" s="23">
        <f t="shared" si="3"/>
        <v>0.3131395349</v>
      </c>
      <c r="I24" s="3">
        <f>'orig. data'!D22</f>
        <v>0.2576923077</v>
      </c>
      <c r="J24" s="3">
        <f>'orig. data'!L22</f>
        <v>0.2871972318</v>
      </c>
      <c r="K24" s="23">
        <f t="shared" si="4"/>
        <v>0.3296862789</v>
      </c>
      <c r="L24" s="5">
        <f>'orig. data'!B22</f>
        <v>67</v>
      </c>
      <c r="M24" s="5">
        <f>'orig. data'!C22</f>
        <v>260</v>
      </c>
      <c r="N24" s="11">
        <f>'orig. data'!G22</f>
        <v>0.0538792787</v>
      </c>
      <c r="P24" s="5">
        <f>'orig. data'!J22</f>
        <v>83</v>
      </c>
      <c r="Q24" s="5">
        <f>'orig. data'!K22</f>
        <v>289</v>
      </c>
      <c r="R24" s="11">
        <f>'orig. data'!O22</f>
        <v>0.124412454</v>
      </c>
      <c r="T24" s="11">
        <f>'orig. data'!R22</f>
        <v>0.4385689939</v>
      </c>
    </row>
    <row r="25" spans="1:20" ht="12.75">
      <c r="A25" s="2" t="str">
        <f ca="1" t="shared" si="2"/>
        <v>St. Vital</v>
      </c>
      <c r="B25" t="s">
        <v>72</v>
      </c>
      <c r="C25" t="str">
        <f>'orig. data'!T23</f>
        <v> </v>
      </c>
      <c r="D25" t="str">
        <f>'orig. data'!U23</f>
        <v> </v>
      </c>
      <c r="E25">
        <f ca="1">IF(CELL("contents",F25)="s","s",IF(CELL("contents",G25)="s","s",IF(CELL("contents",'orig. data'!V23)="t","t","")))</f>
      </c>
      <c r="F25" t="str">
        <f>'orig. data'!W23</f>
        <v> </v>
      </c>
      <c r="G25" t="str">
        <f>'orig. data'!X23</f>
        <v> </v>
      </c>
      <c r="H25" s="23">
        <f t="shared" si="3"/>
        <v>0.3131395349</v>
      </c>
      <c r="I25" s="3">
        <f>'orig. data'!D23</f>
        <v>0.3333333333</v>
      </c>
      <c r="J25" s="3">
        <f>'orig. data'!L23</f>
        <v>0.3002309469</v>
      </c>
      <c r="K25" s="23">
        <f t="shared" si="4"/>
        <v>0.3296862789</v>
      </c>
      <c r="L25" s="5">
        <f>'orig. data'!B23</f>
        <v>137</v>
      </c>
      <c r="M25" s="5">
        <f>'orig. data'!C23</f>
        <v>411</v>
      </c>
      <c r="N25" s="11">
        <f>'orig. data'!G23</f>
        <v>0.3773735674</v>
      </c>
      <c r="P25" s="5">
        <f>'orig. data'!J23</f>
        <v>130</v>
      </c>
      <c r="Q25" s="5">
        <f>'orig. data'!K23</f>
        <v>433</v>
      </c>
      <c r="R25" s="11">
        <f>'orig. data'!O23</f>
        <v>0.1922942034</v>
      </c>
      <c r="T25" s="11">
        <f>'orig. data'!R23</f>
        <v>0.301323924</v>
      </c>
    </row>
    <row r="26" spans="1:20" ht="12.75">
      <c r="A26" s="2" t="str">
        <f ca="1" t="shared" si="2"/>
        <v>Transcona (2)</v>
      </c>
      <c r="B26" t="s">
        <v>75</v>
      </c>
      <c r="C26" t="str">
        <f>'orig. data'!T24</f>
        <v> </v>
      </c>
      <c r="D26">
        <f>'orig. data'!U24</f>
        <v>2</v>
      </c>
      <c r="E26">
        <f ca="1">IF(CELL("contents",F26)="s","s",IF(CELL("contents",G26)="s","s",IF(CELL("contents",'orig. data'!V24)="t","t","")))</f>
      </c>
      <c r="F26" t="str">
        <f>'orig. data'!W24</f>
        <v> </v>
      </c>
      <c r="G26" t="str">
        <f>'orig. data'!X24</f>
        <v> </v>
      </c>
      <c r="H26" s="23">
        <f t="shared" si="3"/>
        <v>0.3131395349</v>
      </c>
      <c r="I26" s="3">
        <f>'orig. data'!D24</f>
        <v>0.373015873</v>
      </c>
      <c r="J26" s="3">
        <f>'orig. data'!L24</f>
        <v>0.4492753623</v>
      </c>
      <c r="K26" s="23">
        <f t="shared" si="4"/>
        <v>0.3296862789</v>
      </c>
      <c r="L26" s="5">
        <f>'orig. data'!B24</f>
        <v>47</v>
      </c>
      <c r="M26" s="5">
        <f>'orig. data'!C24</f>
        <v>126</v>
      </c>
      <c r="N26" s="11">
        <f>'orig. data'!G24</f>
        <v>0.1472733824</v>
      </c>
      <c r="P26" s="5">
        <f>'orig. data'!J24</f>
        <v>62</v>
      </c>
      <c r="Q26" s="5">
        <f>'orig. data'!K24</f>
        <v>138</v>
      </c>
      <c r="R26" s="11">
        <f>'orig. data'!O24</f>
        <v>0.0028042419</v>
      </c>
      <c r="T26" s="11">
        <f>'orig. data'!R24</f>
        <v>0.208747037</v>
      </c>
    </row>
    <row r="27" spans="1:23" ht="12.75">
      <c r="A27" s="2" t="str">
        <f ca="1" t="shared" si="2"/>
        <v>River Heights (1,t)</v>
      </c>
      <c r="B27" t="s">
        <v>71</v>
      </c>
      <c r="C27">
        <f>'orig. data'!T25</f>
        <v>1</v>
      </c>
      <c r="D27" t="str">
        <f>'orig. data'!U25</f>
        <v> </v>
      </c>
      <c r="E27" t="str">
        <f ca="1">IF(CELL("contents",F27)="s","s",IF(CELL("contents",G27)="s","s",IF(CELL("contents",'orig. data'!V25)="t","t","")))</f>
        <v>t</v>
      </c>
      <c r="F27" t="str">
        <f>'orig. data'!W25</f>
        <v> </v>
      </c>
      <c r="G27" t="str">
        <f>'orig. data'!X25</f>
        <v> </v>
      </c>
      <c r="H27" s="23">
        <f t="shared" si="3"/>
        <v>0.3131395349</v>
      </c>
      <c r="I27" s="3">
        <f>'orig. data'!D25</f>
        <v>0.2055837563</v>
      </c>
      <c r="J27" s="3">
        <f>'orig. data'!L25</f>
        <v>0.2955665025</v>
      </c>
      <c r="K27" s="23">
        <f t="shared" si="4"/>
        <v>0.3296862789</v>
      </c>
      <c r="L27" s="5">
        <f>'orig. data'!B25</f>
        <v>81</v>
      </c>
      <c r="M27" s="5">
        <f>'orig. data'!C25</f>
        <v>394</v>
      </c>
      <c r="N27" s="11">
        <f>'orig. data'!G25</f>
        <v>4.156502E-06</v>
      </c>
      <c r="P27" s="5">
        <f>'orig. data'!J25</f>
        <v>120</v>
      </c>
      <c r="Q27" s="5">
        <f>'orig. data'!K25</f>
        <v>406</v>
      </c>
      <c r="R27" s="11">
        <f>'orig. data'!O25</f>
        <v>0.1436191577</v>
      </c>
      <c r="T27" s="11">
        <f>'orig. data'!R25</f>
        <v>0.0033503363</v>
      </c>
      <c r="U27" s="1"/>
      <c r="V27" s="1"/>
      <c r="W27" s="1"/>
    </row>
    <row r="28" spans="1:23" ht="12.75">
      <c r="A28" s="2" t="str">
        <f ca="1" t="shared" si="2"/>
        <v>River East (1,t)</v>
      </c>
      <c r="B28" t="s">
        <v>73</v>
      </c>
      <c r="C28">
        <f>'orig. data'!T26</f>
        <v>1</v>
      </c>
      <c r="D28" t="str">
        <f>'orig. data'!U26</f>
        <v> </v>
      </c>
      <c r="E28" t="str">
        <f ca="1">IF(CELL("contents",F28)="s","s",IF(CELL("contents",G28)="s","s",IF(CELL("contents",'orig. data'!V26)="t","t","")))</f>
        <v>t</v>
      </c>
      <c r="F28" t="str">
        <f>'orig. data'!W26</f>
        <v> </v>
      </c>
      <c r="G28" t="str">
        <f>'orig. data'!X26</f>
        <v> </v>
      </c>
      <c r="H28" s="23">
        <f t="shared" si="3"/>
        <v>0.3131395349</v>
      </c>
      <c r="I28" s="3">
        <f>'orig. data'!D26</f>
        <v>0.4170212766</v>
      </c>
      <c r="J28" s="3">
        <f>'orig. data'!L26</f>
        <v>0.3337950139</v>
      </c>
      <c r="K28" s="23">
        <f t="shared" si="4"/>
        <v>0.3296862789</v>
      </c>
      <c r="L28" s="5">
        <f>'orig. data'!B26</f>
        <v>294</v>
      </c>
      <c r="M28" s="5">
        <f>'orig. data'!C26</f>
        <v>705</v>
      </c>
      <c r="N28" s="11">
        <f>'orig. data'!G26</f>
        <v>2.7235715E-09</v>
      </c>
      <c r="P28" s="5">
        <f>'orig. data'!J26</f>
        <v>241</v>
      </c>
      <c r="Q28" s="5">
        <f>'orig. data'!K26</f>
        <v>722</v>
      </c>
      <c r="R28" s="11">
        <f>'orig. data'!O26</f>
        <v>0.8143265558</v>
      </c>
      <c r="T28" s="11">
        <f>'orig. data'!R26</f>
        <v>0.0011664699</v>
      </c>
      <c r="U28" s="1"/>
      <c r="V28" s="1"/>
      <c r="W28" s="1"/>
    </row>
    <row r="29" spans="1:23" ht="12.75">
      <c r="A29" s="2" t="str">
        <f ca="1" t="shared" si="2"/>
        <v>Seven Oaks (1,2)</v>
      </c>
      <c r="B29" t="s">
        <v>76</v>
      </c>
      <c r="C29">
        <f>'orig. data'!T27</f>
        <v>1</v>
      </c>
      <c r="D29">
        <f>'orig. data'!U27</f>
        <v>2</v>
      </c>
      <c r="E29">
        <f ca="1">IF(CELL("contents",F29)="s","s",IF(CELL("contents",G29)="s","s",IF(CELL("contents",'orig. data'!V27)="t","t","")))</f>
      </c>
      <c r="F29" t="str">
        <f>'orig. data'!W27</f>
        <v> </v>
      </c>
      <c r="G29" t="str">
        <f>'orig. data'!X27</f>
        <v> </v>
      </c>
      <c r="H29" s="23">
        <f t="shared" si="3"/>
        <v>0.3131395349</v>
      </c>
      <c r="I29" s="3">
        <f>'orig. data'!D27</f>
        <v>0.3684210526</v>
      </c>
      <c r="J29" s="3">
        <f>'orig. data'!L27</f>
        <v>0.4054054054</v>
      </c>
      <c r="K29" s="23">
        <f t="shared" si="4"/>
        <v>0.3296862789</v>
      </c>
      <c r="L29" s="5">
        <f>'orig. data'!B27</f>
        <v>203</v>
      </c>
      <c r="M29" s="5">
        <f>'orig. data'!C27</f>
        <v>551</v>
      </c>
      <c r="N29" s="11">
        <f>'orig. data'!G27</f>
        <v>0.0051415152</v>
      </c>
      <c r="P29" s="5">
        <f>'orig. data'!J27</f>
        <v>240</v>
      </c>
      <c r="Q29" s="5">
        <f>'orig. data'!K27</f>
        <v>592</v>
      </c>
      <c r="R29" s="11">
        <f>'orig. data'!O27</f>
        <v>8.89115E-05</v>
      </c>
      <c r="T29" s="11">
        <f>'orig. data'!R27</f>
        <v>0.1996988458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77</v>
      </c>
      <c r="C30" t="str">
        <f>'orig. data'!T28</f>
        <v> </v>
      </c>
      <c r="D30" t="str">
        <f>'orig. data'!U28</f>
        <v> </v>
      </c>
      <c r="E30">
        <f ca="1">IF(CELL("contents",F30)="s","s",IF(CELL("contents",G30)="s","s",IF(CELL("contents",'orig. data'!V28)="t","t","")))</f>
      </c>
      <c r="F30" t="str">
        <f>'orig. data'!W28</f>
        <v> </v>
      </c>
      <c r="G30" t="str">
        <f>'orig. data'!X28</f>
        <v> </v>
      </c>
      <c r="H30" s="23">
        <f t="shared" si="3"/>
        <v>0.3131395349</v>
      </c>
      <c r="I30" s="3">
        <f>'orig. data'!D28</f>
        <v>0.3086419753</v>
      </c>
      <c r="J30" s="3">
        <f>'orig. data'!L28</f>
        <v>0.3218623482</v>
      </c>
      <c r="K30" s="23">
        <f t="shared" si="4"/>
        <v>0.3296862789</v>
      </c>
      <c r="L30" s="5">
        <f>'orig. data'!B28</f>
        <v>150</v>
      </c>
      <c r="M30" s="5">
        <f>'orig. data'!C28</f>
        <v>486</v>
      </c>
      <c r="N30" s="11">
        <f>'orig. data'!G28</f>
        <v>0.8307091108</v>
      </c>
      <c r="O30" s="8"/>
      <c r="P30" s="5">
        <f>'orig. data'!J28</f>
        <v>159</v>
      </c>
      <c r="Q30" s="5">
        <f>'orig. data'!K28</f>
        <v>494</v>
      </c>
      <c r="R30" s="11">
        <f>'orig. data'!O28</f>
        <v>0.7114477053</v>
      </c>
      <c r="T30" s="11">
        <f>'orig. data'!R28</f>
        <v>0.656069511</v>
      </c>
      <c r="U30" s="1"/>
      <c r="V30" s="1"/>
      <c r="W30" s="1"/>
    </row>
    <row r="31" spans="1:23" ht="12.75">
      <c r="A31" s="2" t="str">
        <f ca="1" t="shared" si="2"/>
        <v>Inkster</v>
      </c>
      <c r="B31" t="s">
        <v>78</v>
      </c>
      <c r="C31" t="str">
        <f>'orig. data'!T29</f>
        <v> </v>
      </c>
      <c r="D31" t="str">
        <f>'orig. data'!U29</f>
        <v> </v>
      </c>
      <c r="E31">
        <f ca="1">IF(CELL("contents",F31)="s","s",IF(CELL("contents",G31)="s","s",IF(CELL("contents",'orig. data'!V29)="t","t","")))</f>
      </c>
      <c r="F31" t="str">
        <f>'orig. data'!W29</f>
        <v> </v>
      </c>
      <c r="G31" t="str">
        <f>'orig. data'!X29</f>
        <v> </v>
      </c>
      <c r="H31" s="23">
        <f t="shared" si="3"/>
        <v>0.3131395349</v>
      </c>
      <c r="I31" s="3">
        <f>'orig. data'!D29</f>
        <v>0.2627737226</v>
      </c>
      <c r="J31" s="3">
        <f>'orig. data'!L29</f>
        <v>0.3669064748</v>
      </c>
      <c r="K31" s="23">
        <f t="shared" si="4"/>
        <v>0.3296862789</v>
      </c>
      <c r="L31" s="5">
        <f>'orig. data'!B29</f>
        <v>36</v>
      </c>
      <c r="M31" s="5">
        <f>'orig. data'!C29</f>
        <v>137</v>
      </c>
      <c r="N31" s="11">
        <f>'orig. data'!G29</f>
        <v>0.2036793369</v>
      </c>
      <c r="O31" s="8"/>
      <c r="P31" s="5">
        <f>'orig. data'!J29</f>
        <v>51</v>
      </c>
      <c r="Q31" s="5">
        <f>'orig. data'!K29</f>
        <v>139</v>
      </c>
      <c r="R31" s="11">
        <f>'orig. data'!O29</f>
        <v>0.3505815693</v>
      </c>
      <c r="T31" s="11">
        <f>'orig. data'!R29</f>
        <v>0.0626397394</v>
      </c>
      <c r="U31" s="1"/>
      <c r="V31" s="1"/>
      <c r="W31" s="1"/>
    </row>
    <row r="32" spans="1:23" ht="12.75">
      <c r="A32" s="2" t="str">
        <f ca="1" t="shared" si="2"/>
        <v>Downtown (2)</v>
      </c>
      <c r="B32" t="s">
        <v>79</v>
      </c>
      <c r="C32" t="str">
        <f>'orig. data'!T30</f>
        <v> </v>
      </c>
      <c r="D32">
        <f>'orig. data'!U30</f>
        <v>2</v>
      </c>
      <c r="E32">
        <f ca="1">IF(CELL("contents",F32)="s","s",IF(CELL("contents",G32)="s","s",IF(CELL("contents",'orig. data'!V30)="t","t","")))</f>
      </c>
      <c r="F32" t="str">
        <f>'orig. data'!W30</f>
        <v> </v>
      </c>
      <c r="G32" t="str">
        <f>'orig. data'!X30</f>
        <v> </v>
      </c>
      <c r="H32" s="23">
        <f t="shared" si="3"/>
        <v>0.3131395349</v>
      </c>
      <c r="I32" s="3">
        <f>'orig. data'!D30</f>
        <v>0.2975778547</v>
      </c>
      <c r="J32" s="3">
        <f>'orig. data'!L30</f>
        <v>0.2347670251</v>
      </c>
      <c r="K32" s="23">
        <f t="shared" si="4"/>
        <v>0.3296862789</v>
      </c>
      <c r="L32" s="5">
        <f>'orig. data'!B30</f>
        <v>172</v>
      </c>
      <c r="M32" s="5">
        <f>'orig. data'!C30</f>
        <v>578</v>
      </c>
      <c r="N32" s="11">
        <f>'orig. data'!G30</f>
        <v>0.4198338445</v>
      </c>
      <c r="O32" s="8"/>
      <c r="P32" s="5">
        <f>'orig. data'!J30</f>
        <v>131</v>
      </c>
      <c r="Q32" s="5">
        <f>'orig. data'!K30</f>
        <v>558</v>
      </c>
      <c r="R32" s="11">
        <f>'orig. data'!O30</f>
        <v>1.8459244E-06</v>
      </c>
      <c r="T32" s="11">
        <f>'orig. data'!R30</f>
        <v>0.0167066739</v>
      </c>
      <c r="U32" s="1"/>
      <c r="V32" s="1"/>
      <c r="W32" s="1"/>
    </row>
    <row r="33" spans="1:23" ht="12.75">
      <c r="A33" s="2" t="str">
        <f ca="1" t="shared" si="2"/>
        <v>Point Douglas (1)</v>
      </c>
      <c r="B33" t="s">
        <v>80</v>
      </c>
      <c r="C33">
        <f>'orig. data'!T31</f>
        <v>1</v>
      </c>
      <c r="D33" t="str">
        <f>'orig. data'!U31</f>
        <v> </v>
      </c>
      <c r="E33">
        <f ca="1">IF(CELL("contents",F33)="s","s",IF(CELL("contents",G33)="s","s",IF(CELL("contents",'orig. data'!V31)="t","t","")))</f>
      </c>
      <c r="F33" t="str">
        <f>'orig. data'!W31</f>
        <v> </v>
      </c>
      <c r="G33" t="str">
        <f>'orig. data'!X31</f>
        <v> </v>
      </c>
      <c r="H33" s="23">
        <f t="shared" si="3"/>
        <v>0.3131395349</v>
      </c>
      <c r="I33" s="3">
        <f>'orig. data'!D31</f>
        <v>0.3764940239</v>
      </c>
      <c r="J33" s="3">
        <f>'orig. data'!L31</f>
        <v>0.3032581454</v>
      </c>
      <c r="K33" s="23">
        <f t="shared" si="4"/>
        <v>0.3296862789</v>
      </c>
      <c r="L33" s="5">
        <f>'orig. data'!B31</f>
        <v>189</v>
      </c>
      <c r="M33" s="5">
        <f>'orig. data'!C31</f>
        <v>502</v>
      </c>
      <c r="N33" s="11">
        <f>'orig. data'!G31</f>
        <v>0.002207928</v>
      </c>
      <c r="O33" s="8"/>
      <c r="P33" s="5">
        <f>'orig. data'!J31</f>
        <v>121</v>
      </c>
      <c r="Q33" s="5">
        <f>'orig. data'!K31</f>
        <v>399</v>
      </c>
      <c r="R33" s="11">
        <f>'orig. data'!O31</f>
        <v>0.2614554032</v>
      </c>
      <c r="T33" s="11">
        <f>'orig. data'!R31</f>
        <v>0.0215316924</v>
      </c>
      <c r="U33" s="1"/>
      <c r="V33" s="1"/>
      <c r="W33" s="1"/>
    </row>
    <row r="34" spans="1:23" ht="12.75">
      <c r="B34"/>
      <c r="C34"/>
      <c r="D34"/>
      <c r="E34"/>
      <c r="F34"/>
      <c r="G34"/>
      <c r="H34" s="23"/>
      <c r="I34" s="3"/>
      <c r="J34" s="3"/>
      <c r="K34" s="23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spans="2:8" ht="12.75">
      <c r="B40"/>
      <c r="C40"/>
      <c r="D40"/>
      <c r="E40"/>
      <c r="F40"/>
      <c r="G40"/>
      <c r="H40" s="24"/>
    </row>
    <row r="41" spans="2:8" ht="12.75">
      <c r="B41"/>
      <c r="C41"/>
      <c r="D41"/>
      <c r="E41"/>
      <c r="F41"/>
      <c r="G41"/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5.00390625" style="53" customWidth="1"/>
    <col min="2" max="16384" width="9.140625" style="53" customWidth="1"/>
  </cols>
  <sheetData>
    <row r="1" ht="12.75">
      <c r="A1" s="53" t="s">
        <v>109</v>
      </c>
    </row>
    <row r="3" spans="1:24" ht="12.75">
      <c r="A3" s="53" t="s">
        <v>0</v>
      </c>
      <c r="B3" s="53" t="s">
        <v>29</v>
      </c>
      <c r="C3" s="53" t="s">
        <v>30</v>
      </c>
      <c r="D3" s="53" t="s">
        <v>32</v>
      </c>
      <c r="E3" s="53" t="s">
        <v>98</v>
      </c>
      <c r="F3" s="53" t="s">
        <v>99</v>
      </c>
      <c r="G3" s="53" t="s">
        <v>31</v>
      </c>
      <c r="H3" s="53" t="s">
        <v>81</v>
      </c>
      <c r="I3" s="53" t="s">
        <v>100</v>
      </c>
      <c r="J3" s="53" t="s">
        <v>33</v>
      </c>
      <c r="K3" s="53" t="s">
        <v>34</v>
      </c>
      <c r="L3" s="53" t="s">
        <v>36</v>
      </c>
      <c r="M3" s="53" t="s">
        <v>101</v>
      </c>
      <c r="N3" s="53" t="s">
        <v>102</v>
      </c>
      <c r="O3" s="53" t="s">
        <v>35</v>
      </c>
      <c r="P3" s="53" t="s">
        <v>82</v>
      </c>
      <c r="Q3" s="53" t="s">
        <v>103</v>
      </c>
      <c r="R3" s="53" t="s">
        <v>37</v>
      </c>
      <c r="S3" s="53" t="s">
        <v>104</v>
      </c>
      <c r="T3" s="53" t="s">
        <v>87</v>
      </c>
      <c r="U3" s="53" t="s">
        <v>88</v>
      </c>
      <c r="V3" s="53" t="s">
        <v>89</v>
      </c>
      <c r="W3" s="53" t="s">
        <v>90</v>
      </c>
      <c r="X3" s="53" t="s">
        <v>91</v>
      </c>
    </row>
    <row r="4" spans="1:24" ht="12.75">
      <c r="A4" s="53" t="s">
        <v>3</v>
      </c>
      <c r="B4" s="53">
        <v>128</v>
      </c>
      <c r="C4" s="53">
        <v>319</v>
      </c>
      <c r="D4" s="53">
        <v>0.4012539185</v>
      </c>
      <c r="E4" s="53">
        <v>0.3305600899</v>
      </c>
      <c r="F4" s="53">
        <v>0.4719477471</v>
      </c>
      <c r="G4" s="53">
        <v>0.0006902311</v>
      </c>
      <c r="H4" s="53">
        <v>0.0274432564</v>
      </c>
      <c r="I4" s="53">
        <v>11.515369457</v>
      </c>
      <c r="J4" s="53">
        <v>120</v>
      </c>
      <c r="K4" s="53">
        <v>344</v>
      </c>
      <c r="L4" s="53">
        <v>0.3488372093</v>
      </c>
      <c r="M4" s="53">
        <v>0.2826425689</v>
      </c>
      <c r="N4" s="53">
        <v>0.4150318497</v>
      </c>
      <c r="O4" s="53">
        <v>0.4499019328</v>
      </c>
      <c r="P4" s="53">
        <v>0.0256966772</v>
      </c>
      <c r="Q4" s="53">
        <v>0.5708989141</v>
      </c>
      <c r="R4" s="53">
        <v>0.1634257739</v>
      </c>
      <c r="S4" s="53">
        <v>1.9422377009</v>
      </c>
      <c r="T4" s="53">
        <v>1</v>
      </c>
      <c r="U4" s="53" t="s">
        <v>86</v>
      </c>
      <c r="V4" s="53" t="s">
        <v>86</v>
      </c>
      <c r="W4" s="53" t="s">
        <v>86</v>
      </c>
      <c r="X4" s="53" t="s">
        <v>86</v>
      </c>
    </row>
    <row r="5" spans="1:24" ht="12.75">
      <c r="A5" s="53" t="s">
        <v>1</v>
      </c>
      <c r="B5" s="53">
        <v>137</v>
      </c>
      <c r="C5" s="53">
        <v>493</v>
      </c>
      <c r="D5" s="53">
        <v>0.2778904665</v>
      </c>
      <c r="E5" s="53">
        <v>0.2259195038</v>
      </c>
      <c r="F5" s="53">
        <v>0.3298614293</v>
      </c>
      <c r="G5" s="53">
        <v>0.0914892523</v>
      </c>
      <c r="H5" s="53">
        <v>0.0201750632</v>
      </c>
      <c r="I5" s="53">
        <v>2.8479724465</v>
      </c>
      <c r="J5" s="53">
        <v>79</v>
      </c>
      <c r="K5" s="53">
        <v>223</v>
      </c>
      <c r="L5" s="53">
        <v>0.3542600897</v>
      </c>
      <c r="M5" s="53">
        <v>0.2717545032</v>
      </c>
      <c r="N5" s="53">
        <v>0.4367656762</v>
      </c>
      <c r="O5" s="53">
        <v>0.4350304913</v>
      </c>
      <c r="P5" s="53">
        <v>0.0320285662</v>
      </c>
      <c r="Q5" s="53">
        <v>0.6093557328</v>
      </c>
      <c r="R5" s="53">
        <v>0.0392292062</v>
      </c>
      <c r="S5" s="53">
        <v>4.2509142491</v>
      </c>
      <c r="T5" s="53" t="s">
        <v>86</v>
      </c>
      <c r="U5" s="53" t="s">
        <v>86</v>
      </c>
      <c r="V5" s="53" t="s">
        <v>86</v>
      </c>
      <c r="W5" s="53" t="s">
        <v>86</v>
      </c>
      <c r="X5" s="53" t="s">
        <v>86</v>
      </c>
    </row>
    <row r="6" spans="1:24" ht="12.75">
      <c r="A6" s="53" t="s">
        <v>10</v>
      </c>
      <c r="B6" s="53">
        <v>257</v>
      </c>
      <c r="C6" s="53">
        <v>680</v>
      </c>
      <c r="D6" s="53">
        <v>0.3779411765</v>
      </c>
      <c r="E6" s="53">
        <v>0.3300429718</v>
      </c>
      <c r="F6" s="53">
        <v>0.4258393811</v>
      </c>
      <c r="G6" s="53">
        <v>0.0002687936</v>
      </c>
      <c r="H6" s="53">
        <v>0.0185940235</v>
      </c>
      <c r="I6" s="53">
        <v>13.276222017</v>
      </c>
      <c r="J6" s="53">
        <v>379</v>
      </c>
      <c r="K6" s="53">
        <v>872</v>
      </c>
      <c r="L6" s="53">
        <v>0.4346330275</v>
      </c>
      <c r="M6" s="53">
        <v>0.3913901888</v>
      </c>
      <c r="N6" s="53">
        <v>0.4778758662</v>
      </c>
      <c r="O6" s="54">
        <v>4.330303E-11</v>
      </c>
      <c r="P6" s="53">
        <v>0.0167868163</v>
      </c>
      <c r="Q6" s="53">
        <v>43.458574747</v>
      </c>
      <c r="R6" s="53">
        <v>0.024245509</v>
      </c>
      <c r="S6" s="53">
        <v>5.0769840626</v>
      </c>
      <c r="T6" s="53">
        <v>1</v>
      </c>
      <c r="U6" s="53">
        <v>2</v>
      </c>
      <c r="V6" s="53" t="s">
        <v>86</v>
      </c>
      <c r="W6" s="53" t="s">
        <v>86</v>
      </c>
      <c r="X6" s="53" t="s">
        <v>86</v>
      </c>
    </row>
    <row r="7" spans="1:24" ht="12.75">
      <c r="A7" s="53" t="s">
        <v>9</v>
      </c>
      <c r="B7" s="53">
        <v>167</v>
      </c>
      <c r="C7" s="53">
        <v>487</v>
      </c>
      <c r="D7" s="53">
        <v>0.3429158111</v>
      </c>
      <c r="E7" s="53">
        <v>0.2875061311</v>
      </c>
      <c r="F7" s="53">
        <v>0.398325491</v>
      </c>
      <c r="G7" s="53">
        <v>0.1565193657</v>
      </c>
      <c r="H7" s="53">
        <v>0.0215099689</v>
      </c>
      <c r="I7" s="53">
        <v>2.0075358433</v>
      </c>
      <c r="J7" s="53">
        <v>237</v>
      </c>
      <c r="K7" s="53">
        <v>562</v>
      </c>
      <c r="L7" s="53">
        <v>0.4217081851</v>
      </c>
      <c r="M7" s="53">
        <v>0.3680473732</v>
      </c>
      <c r="N7" s="53">
        <v>0.4753689969</v>
      </c>
      <c r="O7" s="54">
        <v>3.4747526E-06</v>
      </c>
      <c r="P7" s="53">
        <v>0.0208310605</v>
      </c>
      <c r="Q7" s="53">
        <v>21.534747488</v>
      </c>
      <c r="R7" s="53">
        <v>0.0089129444</v>
      </c>
      <c r="S7" s="53">
        <v>6.8401882886</v>
      </c>
      <c r="T7" s="53" t="s">
        <v>86</v>
      </c>
      <c r="U7" s="53">
        <v>2</v>
      </c>
      <c r="V7" s="53" t="s">
        <v>47</v>
      </c>
      <c r="W7" s="53" t="s">
        <v>86</v>
      </c>
      <c r="X7" s="53" t="s">
        <v>86</v>
      </c>
    </row>
    <row r="8" spans="1:24" ht="12.75">
      <c r="A8" s="53" t="s">
        <v>11</v>
      </c>
      <c r="B8" s="53">
        <v>1566</v>
      </c>
      <c r="C8" s="53">
        <v>4868</v>
      </c>
      <c r="D8" s="53">
        <v>0.3216926869</v>
      </c>
      <c r="E8" s="53">
        <v>0.3044460501</v>
      </c>
      <c r="F8" s="53">
        <v>0.3389393237</v>
      </c>
      <c r="G8" s="53">
        <v>0.1981772148</v>
      </c>
      <c r="H8" s="53">
        <v>0.006695123</v>
      </c>
      <c r="I8" s="53">
        <v>1.6557567457</v>
      </c>
      <c r="J8" s="53">
        <v>1593</v>
      </c>
      <c r="K8" s="53">
        <v>4979</v>
      </c>
      <c r="L8" s="53">
        <v>0.3199437638</v>
      </c>
      <c r="M8" s="53">
        <v>0.3029149642</v>
      </c>
      <c r="N8" s="53">
        <v>0.3369725634</v>
      </c>
      <c r="O8" s="53">
        <v>0.1436440975</v>
      </c>
      <c r="P8" s="53">
        <v>0.0066105588</v>
      </c>
      <c r="Q8" s="53">
        <v>2.1384806138</v>
      </c>
      <c r="R8" s="53">
        <v>0.8525343592</v>
      </c>
      <c r="S8" s="53">
        <v>0.0345535112</v>
      </c>
      <c r="T8" s="53" t="s">
        <v>86</v>
      </c>
      <c r="U8" s="53" t="s">
        <v>86</v>
      </c>
      <c r="V8" s="53" t="s">
        <v>86</v>
      </c>
      <c r="W8" s="53" t="s">
        <v>86</v>
      </c>
      <c r="X8" s="53" t="s">
        <v>86</v>
      </c>
    </row>
    <row r="9" spans="1:24" ht="12.75">
      <c r="A9" s="53" t="s">
        <v>4</v>
      </c>
      <c r="B9" s="53">
        <v>144</v>
      </c>
      <c r="C9" s="53">
        <v>553</v>
      </c>
      <c r="D9" s="53">
        <v>0.26039783</v>
      </c>
      <c r="E9" s="53">
        <v>0.2123248481</v>
      </c>
      <c r="F9" s="53">
        <v>0.3084708119</v>
      </c>
      <c r="G9" s="53">
        <v>0.007488076</v>
      </c>
      <c r="H9" s="53">
        <v>0.0186618719</v>
      </c>
      <c r="I9" s="53">
        <v>7.1519922942</v>
      </c>
      <c r="J9" s="53">
        <v>109</v>
      </c>
      <c r="K9" s="53">
        <v>571</v>
      </c>
      <c r="L9" s="53">
        <v>0.1908931699</v>
      </c>
      <c r="M9" s="53">
        <v>0.1485263435</v>
      </c>
      <c r="N9" s="53">
        <v>0.2332599963</v>
      </c>
      <c r="O9" s="54">
        <v>1.726064E-12</v>
      </c>
      <c r="P9" s="53">
        <v>0.0164467494</v>
      </c>
      <c r="Q9" s="53">
        <v>49.772898747</v>
      </c>
      <c r="R9" s="53">
        <v>0.0052808352</v>
      </c>
      <c r="S9" s="53">
        <v>7.7806651041</v>
      </c>
      <c r="T9" s="53">
        <v>1</v>
      </c>
      <c r="U9" s="53">
        <v>2</v>
      </c>
      <c r="V9" s="53" t="s">
        <v>47</v>
      </c>
      <c r="W9" s="53" t="s">
        <v>86</v>
      </c>
      <c r="X9" s="53" t="s">
        <v>86</v>
      </c>
    </row>
    <row r="10" spans="1:24" ht="12.75">
      <c r="A10" s="53" t="s">
        <v>2</v>
      </c>
      <c r="B10" s="53">
        <v>34</v>
      </c>
      <c r="C10" s="53">
        <v>179</v>
      </c>
      <c r="D10" s="53">
        <v>0.1899441341</v>
      </c>
      <c r="E10" s="53">
        <v>0.1144193014</v>
      </c>
      <c r="F10" s="53">
        <v>0.2654689668</v>
      </c>
      <c r="G10" s="53">
        <v>0.0003794148</v>
      </c>
      <c r="H10" s="53">
        <v>0.0293186462</v>
      </c>
      <c r="I10" s="53">
        <v>12.630937868</v>
      </c>
      <c r="J10" s="53">
        <v>51</v>
      </c>
      <c r="K10" s="53">
        <v>211</v>
      </c>
      <c r="L10" s="53">
        <v>0.2417061611</v>
      </c>
      <c r="M10" s="53">
        <v>0.1657842284</v>
      </c>
      <c r="N10" s="53">
        <v>0.3176280938</v>
      </c>
      <c r="O10" s="53">
        <v>0.0065570047</v>
      </c>
      <c r="P10" s="53">
        <v>0.0294728</v>
      </c>
      <c r="Q10" s="53">
        <v>7.390478382</v>
      </c>
      <c r="R10" s="53">
        <v>0.2172698434</v>
      </c>
      <c r="S10" s="53">
        <v>1.5223127302</v>
      </c>
      <c r="T10" s="53">
        <v>1</v>
      </c>
      <c r="U10" s="53">
        <v>2</v>
      </c>
      <c r="V10" s="53" t="s">
        <v>86</v>
      </c>
      <c r="W10" s="53" t="s">
        <v>86</v>
      </c>
      <c r="X10" s="53" t="s">
        <v>86</v>
      </c>
    </row>
    <row r="11" spans="1:24" ht="12.75">
      <c r="A11" s="53" t="s">
        <v>6</v>
      </c>
      <c r="B11" s="53">
        <v>83</v>
      </c>
      <c r="C11" s="53">
        <v>229</v>
      </c>
      <c r="D11" s="53">
        <v>0.3624454148</v>
      </c>
      <c r="E11" s="53">
        <v>0.2806162518</v>
      </c>
      <c r="F11" s="53">
        <v>0.4442745779</v>
      </c>
      <c r="G11" s="53">
        <v>0.1076510168</v>
      </c>
      <c r="H11" s="53">
        <v>0.0317659794</v>
      </c>
      <c r="I11" s="53">
        <v>2.5883707815</v>
      </c>
      <c r="J11" s="53">
        <v>205</v>
      </c>
      <c r="K11" s="53">
        <v>467</v>
      </c>
      <c r="L11" s="53">
        <v>0.4389721627</v>
      </c>
      <c r="M11" s="53">
        <v>0.3798162562</v>
      </c>
      <c r="N11" s="53">
        <v>0.4981280693</v>
      </c>
      <c r="O11" s="54">
        <v>5.0656927E-07</v>
      </c>
      <c r="P11" s="53">
        <v>0.0229642494</v>
      </c>
      <c r="Q11" s="53">
        <v>25.238645083</v>
      </c>
      <c r="R11" s="53">
        <v>0.0540980332</v>
      </c>
      <c r="S11" s="53">
        <v>3.7096716173</v>
      </c>
      <c r="T11" s="53" t="s">
        <v>86</v>
      </c>
      <c r="U11" s="53">
        <v>2</v>
      </c>
      <c r="V11" s="53" t="s">
        <v>86</v>
      </c>
      <c r="W11" s="53" t="s">
        <v>86</v>
      </c>
      <c r="X11" s="53" t="s">
        <v>86</v>
      </c>
    </row>
    <row r="12" spans="1:24" ht="12.75">
      <c r="A12" s="53" t="s">
        <v>8</v>
      </c>
      <c r="B12" s="53" t="s">
        <v>86</v>
      </c>
      <c r="C12" s="53" t="s">
        <v>86</v>
      </c>
      <c r="D12" s="53" t="s">
        <v>86</v>
      </c>
      <c r="E12" s="53" t="s">
        <v>86</v>
      </c>
      <c r="F12" s="53" t="s">
        <v>86</v>
      </c>
      <c r="G12" s="53" t="s">
        <v>86</v>
      </c>
      <c r="H12" s="53" t="s">
        <v>86</v>
      </c>
      <c r="I12" s="53" t="s">
        <v>86</v>
      </c>
      <c r="J12" s="53" t="s">
        <v>86</v>
      </c>
      <c r="K12" s="53" t="s">
        <v>86</v>
      </c>
      <c r="L12" s="53" t="s">
        <v>86</v>
      </c>
      <c r="M12" s="53" t="s">
        <v>86</v>
      </c>
      <c r="N12" s="53" t="s">
        <v>86</v>
      </c>
      <c r="O12" s="53" t="s">
        <v>86</v>
      </c>
      <c r="P12" s="53" t="s">
        <v>86</v>
      </c>
      <c r="Q12" s="53" t="s">
        <v>86</v>
      </c>
      <c r="R12" s="53" t="s">
        <v>86</v>
      </c>
      <c r="S12" s="53" t="s">
        <v>86</v>
      </c>
      <c r="T12" s="53" t="s">
        <v>86</v>
      </c>
      <c r="U12" s="53" t="s">
        <v>86</v>
      </c>
      <c r="V12" s="53" t="s">
        <v>86</v>
      </c>
      <c r="W12" s="53" t="s">
        <v>86</v>
      </c>
      <c r="X12" s="53" t="s">
        <v>94</v>
      </c>
    </row>
    <row r="13" spans="1:24" ht="12.75">
      <c r="A13" s="53" t="s">
        <v>5</v>
      </c>
      <c r="B13" s="53" t="s">
        <v>86</v>
      </c>
      <c r="C13" s="53" t="s">
        <v>86</v>
      </c>
      <c r="D13" s="53" t="s">
        <v>86</v>
      </c>
      <c r="E13" s="53" t="s">
        <v>86</v>
      </c>
      <c r="F13" s="53" t="s">
        <v>86</v>
      </c>
      <c r="G13" s="53" t="s">
        <v>86</v>
      </c>
      <c r="H13" s="53" t="s">
        <v>86</v>
      </c>
      <c r="I13" s="53" t="s">
        <v>86</v>
      </c>
      <c r="J13" s="53" t="s">
        <v>86</v>
      </c>
      <c r="K13" s="53" t="s">
        <v>86</v>
      </c>
      <c r="L13" s="53" t="s">
        <v>86</v>
      </c>
      <c r="M13" s="53" t="s">
        <v>86</v>
      </c>
      <c r="N13" s="53" t="s">
        <v>86</v>
      </c>
      <c r="O13" s="53" t="s">
        <v>86</v>
      </c>
      <c r="P13" s="53" t="s">
        <v>86</v>
      </c>
      <c r="Q13" s="53" t="s">
        <v>86</v>
      </c>
      <c r="R13" s="53" t="s">
        <v>86</v>
      </c>
      <c r="S13" s="53" t="s">
        <v>86</v>
      </c>
      <c r="T13" s="53" t="s">
        <v>86</v>
      </c>
      <c r="U13" s="53" t="s">
        <v>86</v>
      </c>
      <c r="V13" s="53" t="s">
        <v>86</v>
      </c>
      <c r="W13" s="53" t="s">
        <v>86</v>
      </c>
      <c r="X13" s="53" t="s">
        <v>86</v>
      </c>
    </row>
    <row r="14" spans="1:24" ht="12.75">
      <c r="A14" s="53" t="s">
        <v>7</v>
      </c>
      <c r="B14" s="53" t="s">
        <v>86</v>
      </c>
      <c r="C14" s="53" t="s">
        <v>86</v>
      </c>
      <c r="D14" s="53" t="s">
        <v>86</v>
      </c>
      <c r="E14" s="53" t="s">
        <v>86</v>
      </c>
      <c r="F14" s="53" t="s">
        <v>86</v>
      </c>
      <c r="G14" s="53" t="s">
        <v>86</v>
      </c>
      <c r="H14" s="53" t="s">
        <v>86</v>
      </c>
      <c r="I14" s="53" t="s">
        <v>86</v>
      </c>
      <c r="J14" s="53">
        <v>11</v>
      </c>
      <c r="K14" s="53">
        <v>37</v>
      </c>
      <c r="L14" s="53">
        <v>0.2972972973</v>
      </c>
      <c r="M14" s="53">
        <v>0.1037325392</v>
      </c>
      <c r="N14" s="53">
        <v>0.4908620554</v>
      </c>
      <c r="O14" s="53">
        <v>0.6751493958</v>
      </c>
      <c r="P14" s="53">
        <v>0.0751415986</v>
      </c>
      <c r="Q14" s="53">
        <v>0.1756375326</v>
      </c>
      <c r="R14" s="53" t="s">
        <v>86</v>
      </c>
      <c r="S14" s="53" t="s">
        <v>86</v>
      </c>
      <c r="T14" s="53" t="s">
        <v>86</v>
      </c>
      <c r="U14" s="53" t="s">
        <v>86</v>
      </c>
      <c r="V14" s="53" t="s">
        <v>86</v>
      </c>
      <c r="W14" s="53" t="s">
        <v>94</v>
      </c>
      <c r="X14" s="53" t="s">
        <v>86</v>
      </c>
    </row>
    <row r="15" spans="1:24" ht="12.75">
      <c r="A15" s="53" t="s">
        <v>14</v>
      </c>
      <c r="B15" s="53">
        <v>522</v>
      </c>
      <c r="C15" s="53">
        <v>1492</v>
      </c>
      <c r="D15" s="53">
        <v>0.3498659517</v>
      </c>
      <c r="E15" s="53">
        <v>0.3180596084</v>
      </c>
      <c r="F15" s="53">
        <v>0.3816722951</v>
      </c>
      <c r="G15" s="53">
        <v>0.0022218012</v>
      </c>
      <c r="H15" s="53">
        <v>0.012347183</v>
      </c>
      <c r="I15" s="53">
        <v>9.3566313785</v>
      </c>
      <c r="J15" s="53">
        <v>578</v>
      </c>
      <c r="K15" s="53">
        <v>1439</v>
      </c>
      <c r="L15" s="53">
        <v>0.4016678249</v>
      </c>
      <c r="M15" s="53">
        <v>0.3683773368</v>
      </c>
      <c r="N15" s="53">
        <v>0.434958313</v>
      </c>
      <c r="O15" s="54">
        <v>6.3044685E-09</v>
      </c>
      <c r="P15" s="53">
        <v>0.0129233261</v>
      </c>
      <c r="Q15" s="53">
        <v>33.738374284</v>
      </c>
      <c r="R15" s="53">
        <v>0.0037852208</v>
      </c>
      <c r="S15" s="53">
        <v>8.3840784614</v>
      </c>
      <c r="T15" s="53">
        <v>1</v>
      </c>
      <c r="U15" s="53">
        <v>2</v>
      </c>
      <c r="V15" s="53" t="s">
        <v>47</v>
      </c>
      <c r="W15" s="53" t="s">
        <v>86</v>
      </c>
      <c r="X15" s="53" t="s">
        <v>86</v>
      </c>
    </row>
    <row r="16" spans="1:24" ht="12.75">
      <c r="A16" s="53" t="s">
        <v>12</v>
      </c>
      <c r="B16" s="53">
        <v>261</v>
      </c>
      <c r="C16" s="53">
        <v>961</v>
      </c>
      <c r="D16" s="53">
        <v>0.2715920916</v>
      </c>
      <c r="E16" s="53">
        <v>0.2346322543</v>
      </c>
      <c r="F16" s="53">
        <v>0.3085519289</v>
      </c>
      <c r="G16" s="53">
        <v>0.0054834144</v>
      </c>
      <c r="H16" s="53">
        <v>0.0143477629</v>
      </c>
      <c r="I16" s="53">
        <v>7.7126846346</v>
      </c>
      <c r="J16" s="53">
        <v>365</v>
      </c>
      <c r="K16" s="53">
        <v>1249</v>
      </c>
      <c r="L16" s="53">
        <v>0.292233787</v>
      </c>
      <c r="M16" s="53">
        <v>0.2590844562</v>
      </c>
      <c r="N16" s="53">
        <v>0.3253831179</v>
      </c>
      <c r="O16" s="53">
        <v>0.0048684779</v>
      </c>
      <c r="P16" s="53">
        <v>0.012868529</v>
      </c>
      <c r="Q16" s="53">
        <v>7.9276577527</v>
      </c>
      <c r="R16" s="53">
        <v>0.2856886746</v>
      </c>
      <c r="S16" s="53">
        <v>1.1398280016</v>
      </c>
      <c r="T16" s="53">
        <v>1</v>
      </c>
      <c r="U16" s="53">
        <v>2</v>
      </c>
      <c r="V16" s="53" t="s">
        <v>86</v>
      </c>
      <c r="W16" s="53" t="s">
        <v>86</v>
      </c>
      <c r="X16" s="53" t="s">
        <v>86</v>
      </c>
    </row>
    <row r="17" spans="1:24" ht="12.75">
      <c r="A17" s="53" t="s">
        <v>13</v>
      </c>
      <c r="B17" s="53" t="s">
        <v>86</v>
      </c>
      <c r="C17" s="53" t="s">
        <v>86</v>
      </c>
      <c r="D17" s="53" t="s">
        <v>86</v>
      </c>
      <c r="E17" s="53" t="s">
        <v>86</v>
      </c>
      <c r="F17" s="53" t="s">
        <v>86</v>
      </c>
      <c r="G17" s="53" t="s">
        <v>86</v>
      </c>
      <c r="H17" s="53" t="s">
        <v>86</v>
      </c>
      <c r="I17" s="53" t="s">
        <v>86</v>
      </c>
      <c r="J17" s="53">
        <v>11</v>
      </c>
      <c r="K17" s="53">
        <v>41</v>
      </c>
      <c r="L17" s="53">
        <v>0.2682926829</v>
      </c>
      <c r="M17" s="53">
        <v>0.090043707</v>
      </c>
      <c r="N17" s="53">
        <v>0.4465416589</v>
      </c>
      <c r="O17" s="53">
        <v>0.4030257788</v>
      </c>
      <c r="P17" s="53">
        <v>0.069196031</v>
      </c>
      <c r="Q17" s="53">
        <v>0.6992798564</v>
      </c>
      <c r="R17" s="53" t="s">
        <v>86</v>
      </c>
      <c r="S17" s="53" t="s">
        <v>86</v>
      </c>
      <c r="T17" s="53" t="s">
        <v>86</v>
      </c>
      <c r="U17" s="53" t="s">
        <v>86</v>
      </c>
      <c r="V17" s="53" t="s">
        <v>86</v>
      </c>
      <c r="W17" s="53" t="s">
        <v>94</v>
      </c>
      <c r="X17" s="53" t="s">
        <v>86</v>
      </c>
    </row>
    <row r="18" spans="1:24" ht="12.75">
      <c r="A18" s="53" t="s">
        <v>15</v>
      </c>
      <c r="B18" s="53">
        <v>2693</v>
      </c>
      <c r="C18" s="53">
        <v>8600</v>
      </c>
      <c r="D18" s="53">
        <v>0.3131395349</v>
      </c>
      <c r="E18" s="53">
        <v>0.300257044</v>
      </c>
      <c r="F18" s="53">
        <v>0.3260220258</v>
      </c>
      <c r="G18" s="53">
        <v>1</v>
      </c>
      <c r="H18" s="53">
        <v>0.005000967</v>
      </c>
      <c r="I18" s="53">
        <v>0</v>
      </c>
      <c r="J18" s="53">
        <v>2953</v>
      </c>
      <c r="K18" s="53">
        <v>8957</v>
      </c>
      <c r="L18" s="53">
        <v>0.3296862789</v>
      </c>
      <c r="M18" s="53">
        <v>0.3168908731</v>
      </c>
      <c r="N18" s="53">
        <v>0.3424816847</v>
      </c>
      <c r="O18" s="53">
        <v>1</v>
      </c>
      <c r="P18" s="53">
        <v>0.0049671606</v>
      </c>
      <c r="Q18" s="54">
        <v>1.377716E-28</v>
      </c>
      <c r="R18" s="53">
        <v>0.0189498124</v>
      </c>
      <c r="S18" s="53">
        <v>5.5061410448</v>
      </c>
      <c r="T18" s="53" t="s">
        <v>86</v>
      </c>
      <c r="U18" s="53" t="s">
        <v>86</v>
      </c>
      <c r="V18" s="53" t="s">
        <v>86</v>
      </c>
      <c r="W18" s="53" t="s">
        <v>86</v>
      </c>
      <c r="X18" s="53" t="s">
        <v>86</v>
      </c>
    </row>
    <row r="19" spans="1:24" ht="12.75">
      <c r="A19" s="53" t="s">
        <v>83</v>
      </c>
      <c r="B19" s="53">
        <v>174</v>
      </c>
      <c r="C19" s="53">
        <v>771</v>
      </c>
      <c r="D19" s="53">
        <v>0.2256809339</v>
      </c>
      <c r="E19" s="53">
        <v>0.1868993018</v>
      </c>
      <c r="F19" s="53">
        <v>0.2644625659</v>
      </c>
      <c r="G19" s="54">
        <v>1.6380637E-07</v>
      </c>
      <c r="H19" s="53">
        <v>0.0150549814</v>
      </c>
      <c r="I19" s="53">
        <v>27.419088204</v>
      </c>
      <c r="J19" s="53">
        <v>169</v>
      </c>
      <c r="K19" s="53">
        <v>687</v>
      </c>
      <c r="L19" s="53">
        <v>0.2459970888</v>
      </c>
      <c r="M19" s="53">
        <v>0.2036699429</v>
      </c>
      <c r="N19" s="53">
        <v>0.2883242347</v>
      </c>
      <c r="O19" s="54">
        <v>3.0690297E-06</v>
      </c>
      <c r="P19" s="53">
        <v>0.0164313455</v>
      </c>
      <c r="Q19" s="53">
        <v>21.772910378</v>
      </c>
      <c r="R19" s="53">
        <v>0.3612750867</v>
      </c>
      <c r="S19" s="53">
        <v>0.8334560131</v>
      </c>
      <c r="T19" s="53">
        <v>1</v>
      </c>
      <c r="U19" s="53">
        <v>2</v>
      </c>
      <c r="V19" s="53" t="s">
        <v>86</v>
      </c>
      <c r="W19" s="53" t="s">
        <v>86</v>
      </c>
      <c r="X19" s="53" t="s">
        <v>86</v>
      </c>
    </row>
    <row r="20" spans="1:24" ht="12.75">
      <c r="A20" s="53" t="s">
        <v>18</v>
      </c>
      <c r="B20" s="53">
        <v>59</v>
      </c>
      <c r="C20" s="53">
        <v>234</v>
      </c>
      <c r="D20" s="53">
        <v>0.2521367521</v>
      </c>
      <c r="E20" s="53">
        <v>0.1790115461</v>
      </c>
      <c r="F20" s="53">
        <v>0.3252619582</v>
      </c>
      <c r="G20" s="53">
        <v>0.0442070513</v>
      </c>
      <c r="H20" s="53">
        <v>0.0283871141</v>
      </c>
      <c r="I20" s="53">
        <v>4.048635965</v>
      </c>
      <c r="J20" s="53">
        <v>74</v>
      </c>
      <c r="K20" s="53">
        <v>320</v>
      </c>
      <c r="L20" s="53">
        <v>0.23125</v>
      </c>
      <c r="M20" s="53">
        <v>0.1705338389</v>
      </c>
      <c r="N20" s="53">
        <v>0.2919661611</v>
      </c>
      <c r="O20" s="53">
        <v>0.0001798439</v>
      </c>
      <c r="P20" s="53">
        <v>0.0235699383</v>
      </c>
      <c r="Q20" s="53">
        <v>14.030765696</v>
      </c>
      <c r="R20" s="53">
        <v>0.5696853971</v>
      </c>
      <c r="S20" s="53">
        <v>0.3232091817</v>
      </c>
      <c r="T20" s="53" t="s">
        <v>86</v>
      </c>
      <c r="U20" s="53">
        <v>2</v>
      </c>
      <c r="V20" s="53" t="s">
        <v>86</v>
      </c>
      <c r="W20" s="53" t="s">
        <v>86</v>
      </c>
      <c r="X20" s="53" t="s">
        <v>86</v>
      </c>
    </row>
    <row r="21" spans="1:24" ht="12.75">
      <c r="A21" s="53" t="s">
        <v>17</v>
      </c>
      <c r="B21" s="53">
        <v>131</v>
      </c>
      <c r="C21" s="53">
        <v>484</v>
      </c>
      <c r="D21" s="53">
        <v>0.270661157</v>
      </c>
      <c r="E21" s="53">
        <v>0.2186375073</v>
      </c>
      <c r="F21" s="53">
        <v>0.3226848067</v>
      </c>
      <c r="G21" s="53">
        <v>0.0438986488</v>
      </c>
      <c r="H21" s="53">
        <v>0.0201955162</v>
      </c>
      <c r="I21" s="53">
        <v>4.0604558009</v>
      </c>
      <c r="J21" s="53">
        <v>181</v>
      </c>
      <c r="K21" s="53">
        <v>489</v>
      </c>
      <c r="L21" s="53">
        <v>0.3701431493</v>
      </c>
      <c r="M21" s="53">
        <v>0.3138964275</v>
      </c>
      <c r="N21" s="53">
        <v>0.4263898711</v>
      </c>
      <c r="O21" s="53">
        <v>0.0570300057</v>
      </c>
      <c r="P21" s="53">
        <v>0.0218349075</v>
      </c>
      <c r="Q21" s="53">
        <v>3.6217164479</v>
      </c>
      <c r="R21" s="53">
        <v>0.0008864135</v>
      </c>
      <c r="S21" s="53">
        <v>11.050958692</v>
      </c>
      <c r="T21" s="53" t="s">
        <v>86</v>
      </c>
      <c r="U21" s="53" t="s">
        <v>86</v>
      </c>
      <c r="V21" s="53" t="s">
        <v>47</v>
      </c>
      <c r="W21" s="53" t="s">
        <v>86</v>
      </c>
      <c r="X21" s="53" t="s">
        <v>86</v>
      </c>
    </row>
    <row r="22" spans="1:24" ht="12.75">
      <c r="A22" s="53" t="s">
        <v>20</v>
      </c>
      <c r="B22" s="53">
        <v>67</v>
      </c>
      <c r="C22" s="53">
        <v>260</v>
      </c>
      <c r="D22" s="53">
        <v>0.2576923077</v>
      </c>
      <c r="E22" s="53">
        <v>0.1878205139</v>
      </c>
      <c r="F22" s="53">
        <v>0.3275641014</v>
      </c>
      <c r="G22" s="53">
        <v>0.0538792787</v>
      </c>
      <c r="H22" s="53">
        <v>0.0271241435</v>
      </c>
      <c r="I22" s="53">
        <v>3.7164354308</v>
      </c>
      <c r="J22" s="53">
        <v>83</v>
      </c>
      <c r="K22" s="53">
        <v>289</v>
      </c>
      <c r="L22" s="53">
        <v>0.2871972318</v>
      </c>
      <c r="M22" s="53">
        <v>0.2186370831</v>
      </c>
      <c r="N22" s="53">
        <v>0.3557573805</v>
      </c>
      <c r="O22" s="53">
        <v>0.124412454</v>
      </c>
      <c r="P22" s="53">
        <v>0.0266149646</v>
      </c>
      <c r="Q22" s="53">
        <v>2.360874179</v>
      </c>
      <c r="R22" s="53">
        <v>0.4385689939</v>
      </c>
      <c r="S22" s="53">
        <v>0.6000236731</v>
      </c>
      <c r="T22" s="53" t="s">
        <v>86</v>
      </c>
      <c r="U22" s="53" t="s">
        <v>86</v>
      </c>
      <c r="V22" s="53" t="s">
        <v>86</v>
      </c>
      <c r="W22" s="53" t="s">
        <v>86</v>
      </c>
      <c r="X22" s="53" t="s">
        <v>86</v>
      </c>
    </row>
    <row r="23" spans="1:24" ht="12.75">
      <c r="A23" s="53" t="s">
        <v>19</v>
      </c>
      <c r="B23" s="53">
        <v>137</v>
      </c>
      <c r="C23" s="53">
        <v>411</v>
      </c>
      <c r="D23" s="53">
        <v>0.3333333333</v>
      </c>
      <c r="E23" s="53">
        <v>0.2734344549</v>
      </c>
      <c r="F23" s="53">
        <v>0.3932322118</v>
      </c>
      <c r="G23" s="53">
        <v>0.3773735674</v>
      </c>
      <c r="H23" s="53">
        <v>0.0232526702</v>
      </c>
      <c r="I23" s="53">
        <v>0.7792403536</v>
      </c>
      <c r="J23" s="53">
        <v>130</v>
      </c>
      <c r="K23" s="53">
        <v>433</v>
      </c>
      <c r="L23" s="53">
        <v>0.3002309469</v>
      </c>
      <c r="M23" s="53">
        <v>0.2434886379</v>
      </c>
      <c r="N23" s="53">
        <v>0.3569732559</v>
      </c>
      <c r="O23" s="53">
        <v>0.1922942034</v>
      </c>
      <c r="P23" s="53">
        <v>0.0220272939</v>
      </c>
      <c r="Q23" s="53">
        <v>1.6999523913</v>
      </c>
      <c r="R23" s="53">
        <v>0.301323924</v>
      </c>
      <c r="S23" s="53">
        <v>1.0683257573</v>
      </c>
      <c r="T23" s="53" t="s">
        <v>86</v>
      </c>
      <c r="U23" s="53" t="s">
        <v>86</v>
      </c>
      <c r="V23" s="53" t="s">
        <v>86</v>
      </c>
      <c r="W23" s="53" t="s">
        <v>86</v>
      </c>
      <c r="X23" s="53" t="s">
        <v>86</v>
      </c>
    </row>
    <row r="24" spans="1:24" ht="12.75">
      <c r="A24" s="53" t="s">
        <v>21</v>
      </c>
      <c r="B24" s="53">
        <v>47</v>
      </c>
      <c r="C24" s="53">
        <v>126</v>
      </c>
      <c r="D24" s="53">
        <v>0.373015873</v>
      </c>
      <c r="E24" s="53">
        <v>0.262033881</v>
      </c>
      <c r="F24" s="53">
        <v>0.483997865</v>
      </c>
      <c r="G24" s="53">
        <v>0.1472733824</v>
      </c>
      <c r="H24" s="53">
        <v>0.0430830714</v>
      </c>
      <c r="I24" s="53">
        <v>2.100267383</v>
      </c>
      <c r="J24" s="53">
        <v>62</v>
      </c>
      <c r="K24" s="53">
        <v>138</v>
      </c>
      <c r="L24" s="53">
        <v>0.4492753623</v>
      </c>
      <c r="M24" s="53">
        <v>0.3401991949</v>
      </c>
      <c r="N24" s="53">
        <v>0.5583515298</v>
      </c>
      <c r="O24" s="53">
        <v>0.0028042419</v>
      </c>
      <c r="P24" s="53">
        <v>0.0423432327</v>
      </c>
      <c r="Q24" s="53">
        <v>8.9306522544</v>
      </c>
      <c r="R24" s="53">
        <v>0.208747037</v>
      </c>
      <c r="S24" s="53">
        <v>1.5800948129</v>
      </c>
      <c r="T24" s="53" t="s">
        <v>86</v>
      </c>
      <c r="U24" s="53">
        <v>2</v>
      </c>
      <c r="V24" s="53" t="s">
        <v>86</v>
      </c>
      <c r="W24" s="53" t="s">
        <v>86</v>
      </c>
      <c r="X24" s="53" t="s">
        <v>86</v>
      </c>
    </row>
    <row r="25" spans="1:24" ht="12.75">
      <c r="A25" s="53" t="s">
        <v>27</v>
      </c>
      <c r="B25" s="53">
        <v>81</v>
      </c>
      <c r="C25" s="53">
        <v>394</v>
      </c>
      <c r="D25" s="53">
        <v>0.2055837563</v>
      </c>
      <c r="E25" s="53">
        <v>0.1531372934</v>
      </c>
      <c r="F25" s="53">
        <v>0.2580302193</v>
      </c>
      <c r="G25" s="54">
        <v>4.156502E-06</v>
      </c>
      <c r="H25" s="53">
        <v>0.0203596518</v>
      </c>
      <c r="I25" s="53">
        <v>21.191285206</v>
      </c>
      <c r="J25" s="53">
        <v>120</v>
      </c>
      <c r="K25" s="53">
        <v>406</v>
      </c>
      <c r="L25" s="53">
        <v>0.2955665025</v>
      </c>
      <c r="M25" s="53">
        <v>0.2372313351</v>
      </c>
      <c r="N25" s="53">
        <v>0.3539016698</v>
      </c>
      <c r="O25" s="53">
        <v>0.1436191577</v>
      </c>
      <c r="P25" s="53">
        <v>0.0226456395</v>
      </c>
      <c r="Q25" s="53">
        <v>2.1387469584</v>
      </c>
      <c r="R25" s="53">
        <v>0.0033503363</v>
      </c>
      <c r="S25" s="53">
        <v>8.6061289388</v>
      </c>
      <c r="T25" s="53">
        <v>1</v>
      </c>
      <c r="U25" s="53" t="s">
        <v>86</v>
      </c>
      <c r="V25" s="53" t="s">
        <v>47</v>
      </c>
      <c r="W25" s="53" t="s">
        <v>86</v>
      </c>
      <c r="X25" s="53" t="s">
        <v>86</v>
      </c>
    </row>
    <row r="26" spans="1:24" ht="12.75">
      <c r="A26" s="53" t="s">
        <v>22</v>
      </c>
      <c r="B26" s="53">
        <v>294</v>
      </c>
      <c r="C26" s="53">
        <v>705</v>
      </c>
      <c r="D26" s="53">
        <v>0.4170212766</v>
      </c>
      <c r="E26" s="53">
        <v>0.3691850671</v>
      </c>
      <c r="F26" s="53">
        <v>0.4648574861</v>
      </c>
      <c r="G26" s="54">
        <v>2.7235715E-09</v>
      </c>
      <c r="H26" s="53">
        <v>0.0185699571</v>
      </c>
      <c r="I26" s="53">
        <v>35.372124119</v>
      </c>
      <c r="J26" s="53">
        <v>241</v>
      </c>
      <c r="K26" s="53">
        <v>722</v>
      </c>
      <c r="L26" s="53">
        <v>0.3337950139</v>
      </c>
      <c r="M26" s="53">
        <v>0.2885864072</v>
      </c>
      <c r="N26" s="53">
        <v>0.3790036205</v>
      </c>
      <c r="O26" s="53">
        <v>0.8143265558</v>
      </c>
      <c r="P26" s="53">
        <v>0.0175499249</v>
      </c>
      <c r="Q26" s="53">
        <v>0.0551536769</v>
      </c>
      <c r="R26" s="53">
        <v>0.0011664699</v>
      </c>
      <c r="S26" s="53">
        <v>10.542714301</v>
      </c>
      <c r="T26" s="53">
        <v>1</v>
      </c>
      <c r="U26" s="53" t="s">
        <v>86</v>
      </c>
      <c r="V26" s="53" t="s">
        <v>47</v>
      </c>
      <c r="W26" s="53" t="s">
        <v>86</v>
      </c>
      <c r="X26" s="53" t="s">
        <v>86</v>
      </c>
    </row>
    <row r="27" spans="1:24" ht="12.75">
      <c r="A27" s="53" t="s">
        <v>23</v>
      </c>
      <c r="B27" s="53">
        <v>203</v>
      </c>
      <c r="C27" s="53">
        <v>551</v>
      </c>
      <c r="D27" s="53">
        <v>0.3684210526</v>
      </c>
      <c r="E27" s="53">
        <v>0.3154844457</v>
      </c>
      <c r="F27" s="53">
        <v>0.4213576596</v>
      </c>
      <c r="G27" s="53">
        <v>0.0051415152</v>
      </c>
      <c r="H27" s="53">
        <v>0.0205499251</v>
      </c>
      <c r="I27" s="53">
        <v>7.8289783691</v>
      </c>
      <c r="J27" s="53">
        <v>240</v>
      </c>
      <c r="K27" s="53">
        <v>592</v>
      </c>
      <c r="L27" s="53">
        <v>0.4054054054</v>
      </c>
      <c r="M27" s="53">
        <v>0.3534249295</v>
      </c>
      <c r="N27" s="53">
        <v>0.4573858813</v>
      </c>
      <c r="O27" s="53">
        <v>8.89115E-05</v>
      </c>
      <c r="P27" s="53">
        <v>0.0201787562</v>
      </c>
      <c r="Q27" s="53">
        <v>15.35868083</v>
      </c>
      <c r="R27" s="53">
        <v>0.1996988458</v>
      </c>
      <c r="S27" s="53">
        <v>1.6445754983</v>
      </c>
      <c r="T27" s="53">
        <v>1</v>
      </c>
      <c r="U27" s="53">
        <v>2</v>
      </c>
      <c r="V27" s="53" t="s">
        <v>86</v>
      </c>
      <c r="W27" s="53" t="s">
        <v>86</v>
      </c>
      <c r="X27" s="53" t="s">
        <v>86</v>
      </c>
    </row>
    <row r="28" spans="1:24" ht="12.75">
      <c r="A28" s="53" t="s">
        <v>16</v>
      </c>
      <c r="B28" s="53">
        <v>150</v>
      </c>
      <c r="C28" s="53">
        <v>486</v>
      </c>
      <c r="D28" s="53">
        <v>0.3086419753</v>
      </c>
      <c r="E28" s="53">
        <v>0.2546652264</v>
      </c>
      <c r="F28" s="53">
        <v>0.3626187242</v>
      </c>
      <c r="G28" s="53">
        <v>0.8307091108</v>
      </c>
      <c r="H28" s="53">
        <v>0.0209537069</v>
      </c>
      <c r="I28" s="53">
        <v>0.0457071031</v>
      </c>
      <c r="J28" s="53">
        <v>159</v>
      </c>
      <c r="K28" s="53">
        <v>494</v>
      </c>
      <c r="L28" s="53">
        <v>0.3218623482</v>
      </c>
      <c r="M28" s="53">
        <v>0.2677150987</v>
      </c>
      <c r="N28" s="53">
        <v>0.3760095977</v>
      </c>
      <c r="O28" s="53">
        <v>0.7114477053</v>
      </c>
      <c r="P28" s="53">
        <v>0.021019895</v>
      </c>
      <c r="Q28" s="53">
        <v>0.1368352399</v>
      </c>
      <c r="R28" s="53">
        <v>0.656069511</v>
      </c>
      <c r="S28" s="53">
        <v>0.1983333296</v>
      </c>
      <c r="T28" s="53" t="s">
        <v>86</v>
      </c>
      <c r="U28" s="53" t="s">
        <v>86</v>
      </c>
      <c r="V28" s="53" t="s">
        <v>86</v>
      </c>
      <c r="W28" s="53" t="s">
        <v>86</v>
      </c>
      <c r="X28" s="53" t="s">
        <v>86</v>
      </c>
    </row>
    <row r="29" spans="1:24" ht="12.75">
      <c r="A29" s="53" t="s">
        <v>24</v>
      </c>
      <c r="B29" s="53">
        <v>36</v>
      </c>
      <c r="C29" s="53">
        <v>137</v>
      </c>
      <c r="D29" s="53">
        <v>0.2627737226</v>
      </c>
      <c r="E29" s="53">
        <v>0.1659064783</v>
      </c>
      <c r="F29" s="53">
        <v>0.359640967</v>
      </c>
      <c r="G29" s="53">
        <v>0.2036793369</v>
      </c>
      <c r="H29" s="53">
        <v>0.0376037439</v>
      </c>
      <c r="I29" s="53">
        <v>1.6157934002</v>
      </c>
      <c r="J29" s="53">
        <v>51</v>
      </c>
      <c r="K29" s="53">
        <v>139</v>
      </c>
      <c r="L29" s="53">
        <v>0.3669064748</v>
      </c>
      <c r="M29" s="53">
        <v>0.2616012105</v>
      </c>
      <c r="N29" s="53">
        <v>0.4722117391</v>
      </c>
      <c r="O29" s="53">
        <v>0.3505815693</v>
      </c>
      <c r="P29" s="53">
        <v>0.0408793728</v>
      </c>
      <c r="Q29" s="53">
        <v>0.8713509883</v>
      </c>
      <c r="R29" s="53">
        <v>0.0626397394</v>
      </c>
      <c r="S29" s="53">
        <v>3.4660760407</v>
      </c>
      <c r="T29" s="53" t="s">
        <v>86</v>
      </c>
      <c r="U29" s="53" t="s">
        <v>86</v>
      </c>
      <c r="V29" s="53" t="s">
        <v>86</v>
      </c>
      <c r="W29" s="53" t="s">
        <v>86</v>
      </c>
      <c r="X29" s="53" t="s">
        <v>86</v>
      </c>
    </row>
    <row r="30" spans="1:24" ht="12.75">
      <c r="A30" s="53" t="s">
        <v>26</v>
      </c>
      <c r="B30" s="53">
        <v>172</v>
      </c>
      <c r="C30" s="53">
        <v>578</v>
      </c>
      <c r="D30" s="53">
        <v>0.2975778547</v>
      </c>
      <c r="E30" s="53">
        <v>0.2485907986</v>
      </c>
      <c r="F30" s="53">
        <v>0.3465649108</v>
      </c>
      <c r="G30" s="53">
        <v>0.4198338445</v>
      </c>
      <c r="H30" s="53">
        <v>0.0190167143</v>
      </c>
      <c r="I30" s="53">
        <v>0.6507802877</v>
      </c>
      <c r="J30" s="53">
        <v>131</v>
      </c>
      <c r="K30" s="53">
        <v>558</v>
      </c>
      <c r="L30" s="53">
        <v>0.2347670251</v>
      </c>
      <c r="M30" s="53">
        <v>0.1885455133</v>
      </c>
      <c r="N30" s="53">
        <v>0.2809885368</v>
      </c>
      <c r="O30" s="54">
        <v>1.8459244E-06</v>
      </c>
      <c r="P30" s="53">
        <v>0.0179431334</v>
      </c>
      <c r="Q30" s="53">
        <v>22.749080505</v>
      </c>
      <c r="R30" s="53">
        <v>0.0167066739</v>
      </c>
      <c r="S30" s="53">
        <v>5.7269289835</v>
      </c>
      <c r="T30" s="53" t="s">
        <v>86</v>
      </c>
      <c r="U30" s="53">
        <v>2</v>
      </c>
      <c r="V30" s="53" t="s">
        <v>86</v>
      </c>
      <c r="W30" s="53" t="s">
        <v>86</v>
      </c>
      <c r="X30" s="53" t="s">
        <v>86</v>
      </c>
    </row>
    <row r="31" spans="1:24" ht="12.75">
      <c r="A31" s="53" t="s">
        <v>25</v>
      </c>
      <c r="B31" s="53">
        <v>189</v>
      </c>
      <c r="C31" s="53">
        <v>502</v>
      </c>
      <c r="D31" s="53">
        <v>0.3764940239</v>
      </c>
      <c r="E31" s="53">
        <v>0.3207891297</v>
      </c>
      <c r="F31" s="53">
        <v>0.4321989181</v>
      </c>
      <c r="G31" s="53">
        <v>0.002207928</v>
      </c>
      <c r="H31" s="53">
        <v>0.0216245707</v>
      </c>
      <c r="I31" s="53">
        <v>9.3681121315</v>
      </c>
      <c r="J31" s="53">
        <v>121</v>
      </c>
      <c r="K31" s="53">
        <v>399</v>
      </c>
      <c r="L31" s="53">
        <v>0.3032581454</v>
      </c>
      <c r="M31" s="53">
        <v>0.2439790458</v>
      </c>
      <c r="N31" s="53">
        <v>0.3625372449</v>
      </c>
      <c r="O31" s="53">
        <v>0.2614554032</v>
      </c>
      <c r="P31" s="53">
        <v>0.0230120728</v>
      </c>
      <c r="Q31" s="53">
        <v>1.2610342965</v>
      </c>
      <c r="R31" s="53">
        <v>0.0215316924</v>
      </c>
      <c r="S31" s="53">
        <v>5.2832361181</v>
      </c>
      <c r="T31" s="53">
        <v>1</v>
      </c>
      <c r="U31" s="53" t="s">
        <v>86</v>
      </c>
      <c r="V31" s="53" t="s">
        <v>86</v>
      </c>
      <c r="W31" s="53" t="s">
        <v>86</v>
      </c>
      <c r="X31" s="53" t="s">
        <v>86</v>
      </c>
    </row>
    <row r="33" ht="12.75">
      <c r="R33" s="54"/>
    </row>
    <row r="35" ht="12.75">
      <c r="R35" s="54"/>
    </row>
    <row r="36" ht="12.75">
      <c r="R36" s="54"/>
    </row>
    <row r="39" ht="12.75">
      <c r="R39" s="54"/>
    </row>
    <row r="43" ht="12.75">
      <c r="G43" s="54"/>
    </row>
    <row r="45" ht="12.75">
      <c r="R45" s="54"/>
    </row>
    <row r="46" ht="12.75">
      <c r="R46" s="54"/>
    </row>
    <row r="47" ht="12.75">
      <c r="R47" s="54"/>
    </row>
    <row r="51" ht="12.75">
      <c r="R51" s="54"/>
    </row>
    <row r="53" ht="12.75">
      <c r="R53" s="54"/>
    </row>
    <row r="56" ht="12.75">
      <c r="R56" s="54"/>
    </row>
    <row r="57" ht="12.75">
      <c r="R57" s="54"/>
    </row>
    <row r="58" ht="12.75">
      <c r="R58" s="54"/>
    </row>
    <row r="59" ht="12.75">
      <c r="R59" s="54"/>
    </row>
    <row r="71" ht="12.75">
      <c r="R71" s="54"/>
    </row>
    <row r="83" ht="12.75">
      <c r="O83" s="54"/>
    </row>
    <row r="86" ht="12.75">
      <c r="R86" s="54"/>
    </row>
    <row r="88" ht="12.75">
      <c r="R88" s="54"/>
    </row>
    <row r="89" ht="12.75">
      <c r="R89" s="54"/>
    </row>
    <row r="90" ht="12.75">
      <c r="R90" s="54"/>
    </row>
    <row r="91" ht="12.75">
      <c r="R91" s="54"/>
    </row>
    <row r="92" ht="12.75">
      <c r="R92" s="54"/>
    </row>
    <row r="93" ht="12.75">
      <c r="R93" s="54"/>
    </row>
    <row r="95" ht="12.75">
      <c r="R95" s="54"/>
    </row>
    <row r="98" ht="12.75">
      <c r="R98" s="54"/>
    </row>
    <row r="103" ht="12.75">
      <c r="R103" s="54"/>
    </row>
    <row r="104" ht="12.75">
      <c r="R104" s="54"/>
    </row>
    <row r="107" ht="12.75">
      <c r="R107" s="54"/>
    </row>
    <row r="109" ht="12.75">
      <c r="R109" s="5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2007-10-05T19:26:00Z</cp:lastPrinted>
  <dcterms:created xsi:type="dcterms:W3CDTF">2006-01-23T20:42:54Z</dcterms:created>
  <dcterms:modified xsi:type="dcterms:W3CDTF">2009-10-09T16:09:31Z</dcterms:modified>
  <cp:category/>
  <cp:version/>
  <cp:contentType/>
  <cp:contentStatus/>
</cp:coreProperties>
</file>