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5460" tabRatio="692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<sst xmlns="http://schemas.openxmlformats.org/spreadsheetml/2006/main" count="985" uniqueCount="317">
  <si>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</si>
  <si>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</si>
  <si>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</si>
  <si>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</si>
  <si>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</si>
  <si>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</si>
  <si>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</si>
  <si>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</si>
  <si>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</si>
  <si>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</si>
  <si>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</si>
  <si>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</si>
  <si>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</si>
  <si>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</si>
  <si>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</si>
  <si>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</si>
  <si>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</si>
  <si>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</si>
  <si>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</si>
  <si>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</si>
  <si>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</si>
  <si>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</si>
  <si>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</si>
  <si>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</si>
  <si>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</si>
  <si>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</si>
  <si>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</si>
  <si>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</si>
  <si>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</si>
  <si>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</si>
  <si>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</si>
  <si>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</si>
  <si>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</si>
  <si>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</si>
  <si>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</si>
  <si>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</si>
  <si>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</si>
  <si>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</si>
  <si>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</si>
  <si>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</si>
  <si>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</si>
  <si>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</si>
  <si>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</si>
  <si>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</si>
  <si>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</si>
  <si>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</si>
  <si>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</si>
  <si>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</si>
  <si>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</si>
  <si>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</si>
  <si>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</si>
  <si>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</si>
  <si>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</si>
  <si>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</si>
  <si>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</si>
  <si>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</si>
  <si>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</si>
  <si>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</si>
  <si>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</si>
  <si>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</si>
  <si>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</si>
  <si>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</si>
  <si>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</si>
  <si>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</si>
  <si>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</si>
  <si>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</si>
  <si>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</si>
  <si>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</si>
  <si>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</si>
  <si>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</si>
  <si>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</si>
  <si>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</si>
  <si>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</si>
  <si>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</si>
  <si>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</si>
  <si>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</si>
  <si>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</si>
  <si>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</si>
  <si>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</si>
  <si>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</si>
  <si>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</si>
  <si>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</si>
  <si>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</si>
  <si>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</si>
  <si>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</si>
  <si>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</si>
  <si>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</si>
  <si>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</si>
  <si>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</si>
  <si>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</si>
  <si>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</si>
  <si>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</si>
  <si>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</si>
  <si>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</si>
  <si>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</si>
  <si>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</si>
  <si>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</si>
  <si>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</si>
  <si>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</si>
  <si>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</si>
  <si>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</si>
  <si>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</si>
  <si>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</si>
  <si>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</si>
  <si>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</si>
  <si>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</si>
  <si>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</si>
  <si>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</si>
  <si>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</si>
  <si>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</si>
  <si>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T1prob</t>
  </si>
  <si>
    <t>T1_crd_rate</t>
  </si>
  <si>
    <t>T2count</t>
  </si>
  <si>
    <t>T2pop</t>
  </si>
  <si>
    <t>T2prob</t>
  </si>
  <si>
    <t>T2_crd_rate</t>
  </si>
  <si>
    <t>T1T2prob</t>
  </si>
  <si>
    <t>T1 avg</t>
  </si>
  <si>
    <t>T2 avg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</si>
  <si>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</si>
  <si>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</si>
  <si>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</si>
  <si>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</si>
  <si>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</si>
  <si>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</si>
  <si>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</si>
  <si>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</si>
  <si>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</si>
  <si>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</si>
  <si>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</si>
  <si>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</si>
  <si>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</si>
  <si>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</si>
  <si>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</si>
  <si>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</si>
  <si>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</si>
  <si>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</si>
  <si>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</si>
  <si>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</si>
  <si>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</si>
  <si>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</si>
  <si>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</si>
  <si>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</si>
  <si>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</si>
  <si>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</si>
  <si>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</si>
  <si>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</si>
  <si>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</si>
  <si>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</si>
  <si>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</si>
  <si>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</si>
  <si>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</si>
  <si>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</si>
  <si>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</si>
  <si>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</si>
  <si>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</si>
  <si>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</si>
  <si>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</si>
  <si>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</si>
  <si>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</si>
  <si>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</si>
  <si>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</si>
  <si>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</si>
  <si>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</si>
  <si>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</si>
  <si>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</si>
  <si>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</si>
  <si>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T1_std_error</t>
  </si>
  <si>
    <t>T2_std_error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</si>
  <si>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</si>
  <si>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</si>
  <si>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</si>
  <si>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</si>
  <si>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</si>
  <si>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</si>
  <si>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</si>
  <si>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</si>
  <si>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</si>
  <si>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</si>
  <si>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</si>
  <si>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</si>
  <si>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</si>
  <si>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</si>
  <si>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</si>
  <si>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</si>
  <si>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</si>
  <si>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</si>
  <si>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</si>
  <si>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</si>
  <si>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</si>
  <si>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</si>
  <si>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</si>
  <si>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</si>
  <si>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</si>
  <si>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</si>
  <si>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</si>
  <si>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</si>
  <si>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</si>
  <si>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</si>
  <si>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</si>
  <si>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</si>
  <si>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</si>
  <si>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</si>
  <si>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</si>
  <si>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</si>
  <si>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</si>
  <si>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</si>
  <si>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</si>
  <si>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</si>
  <si>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</si>
  <si>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</si>
  <si>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</si>
  <si>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</si>
  <si>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</si>
  <si>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</si>
  <si>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</si>
  <si>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</si>
  <si>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</si>
  <si>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</si>
  <si>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</si>
  <si>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</si>
  <si>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</si>
  <si>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</si>
  <si>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</si>
  <si>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</si>
  <si>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</si>
  <si>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</si>
  <si>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</si>
  <si>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</si>
  <si>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</si>
  <si>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</si>
  <si>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</si>
  <si>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</si>
  <si>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</si>
  <si>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</si>
  <si>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</si>
  <si>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</si>
  <si>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</si>
  <si>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</si>
  <si>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</si>
  <si>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</si>
  <si>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</si>
  <si>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</si>
  <si>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</si>
  <si>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</si>
  <si>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</si>
  <si>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</si>
  <si>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</si>
  <si>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</si>
  <si>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</si>
  <si>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</si>
  <si>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T1 crude</t>
  </si>
  <si>
    <t>T2 crude</t>
  </si>
  <si>
    <t>T1_Lci_crd</t>
  </si>
  <si>
    <t>T1_Uci_crd</t>
  </si>
  <si>
    <t>T1_chisq_stat</t>
  </si>
  <si>
    <t>T2_Lci_crd</t>
  </si>
  <si>
    <t>T2_Uci_crd</t>
  </si>
  <si>
    <t>T2_chisq_stat</t>
  </si>
  <si>
    <t>T1T2_chisq_stat</t>
  </si>
  <si>
    <t>MB Avg 2000/01</t>
  </si>
  <si>
    <t>2000/01</t>
  </si>
  <si>
    <t>2005/06</t>
  </si>
  <si>
    <t>MB Avg 2005/06</t>
  </si>
  <si>
    <t>Crude Proportion of Diabetics who had an eye exam, 2000/01 and 2005/06</t>
  </si>
  <si>
    <t>Source: Manitoba Centre for Health Policy, 2009</t>
  </si>
  <si>
    <t>Rural South</t>
  </si>
  <si>
    <t>Percent</t>
  </si>
  <si>
    <t>(%)</t>
  </si>
  <si>
    <t>diab eye exams</t>
  </si>
  <si>
    <t>diab eye exam</t>
  </si>
  <si>
    <t>count</t>
  </si>
  <si>
    <t>pop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</si>
  <si>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</si>
  <si>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</si>
  <si>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</si>
  <si>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</si>
  <si>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</si>
  <si>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</si>
  <si>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</si>
  <si>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</si>
  <si>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</si>
  <si>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</si>
  <si>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</si>
  <si>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</si>
  <si>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</si>
  <si>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Proportion of Diabetics who had an eye exam by Income Quintile, 2000/01 and 2005/06</t>
  </si>
  <si>
    <t>time</t>
  </si>
  <si>
    <t>income</t>
  </si>
  <si>
    <t>crd_rate</t>
  </si>
  <si>
    <t>Lci_crd</t>
  </si>
  <si>
    <t>Uci_crd</t>
  </si>
  <si>
    <t>std_error</t>
  </si>
  <si>
    <t>trend_test_stat</t>
  </si>
  <si>
    <t>prob_trend</t>
  </si>
  <si>
    <t>suppress</t>
  </si>
  <si>
    <t>NF</t>
  </si>
  <si>
    <t>R1</t>
  </si>
  <si>
    <t>R5</t>
  </si>
  <si>
    <t>U1</t>
  </si>
  <si>
    <t>U5</t>
  </si>
  <si>
    <t>Z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</si>
  <si>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</si>
  <si>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</si>
  <si>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</si>
  <si>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</si>
  <si>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</si>
  <si>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</si>
  <si>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</si>
  <si>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</si>
  <si>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</si>
  <si>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</si>
  <si>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</si>
  <si>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</si>
  <si>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CE Morden/Winkler</t>
  </si>
  <si>
    <t>BW Nelson House</t>
  </si>
  <si>
    <t>Appendix Table 2.66: Diabetes Care: Eye Examinations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</si>
</sst>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8.5"/>
      <color indexed="8"/>
      <name val="Univers 45 Light"/>
      <family val="0"/>
    </font>
    <font>
      <sz val="7.7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9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7">
      <alignment/>
      <protection/>
    </xf>
    <xf numFmtId="0" fontId="0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2" fillId="33" borderId="0" xfId="57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7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7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7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7" applyFont="1" applyFill="1" applyAlignment="1">
      <alignment horizontal="center"/>
      <protection/>
    </xf>
    <xf numFmtId="11" fontId="0" fillId="0" borderId="0" xfId="57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9" fontId="4" fillId="0" borderId="0" xfId="60" applyNumberFormat="1" applyFont="1" applyAlignment="1">
      <alignment horizontal="center"/>
    </xf>
    <xf numFmtId="167" fontId="4" fillId="0" borderId="0" xfId="60" applyNumberFormat="1" applyFont="1" applyAlignment="1">
      <alignment horizontal="center"/>
    </xf>
    <xf numFmtId="9" fontId="4" fillId="33" borderId="0" xfId="60" applyFont="1" applyFill="1" applyAlignment="1">
      <alignment horizontal="center"/>
    </xf>
    <xf numFmtId="9" fontId="0" fillId="0" borderId="0" xfId="6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4" fillId="0" borderId="0" xfId="60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  <xf numFmtId="167" fontId="4" fillId="0" borderId="0" xfId="60" applyNumberFormat="1" applyFont="1" applyAlignment="1">
      <alignment/>
    </xf>
    <xf numFmtId="9" fontId="4" fillId="0" borderId="0" xfId="60" applyFont="1" applyAlignment="1">
      <alignment/>
    </xf>
    <xf numFmtId="169" fontId="4" fillId="0" borderId="0" xfId="60" applyNumberFormat="1" applyFont="1" applyFill="1" applyAlignment="1">
      <alignment/>
    </xf>
    <xf numFmtId="9" fontId="0" fillId="0" borderId="0" xfId="60" applyFont="1" applyAlignment="1">
      <alignment/>
    </xf>
    <xf numFmtId="0" fontId="10" fillId="0" borderId="0" xfId="56">
      <alignment/>
      <protection/>
    </xf>
    <xf numFmtId="11" fontId="10" fillId="0" borderId="0" xfId="56" applyNumberFormat="1">
      <alignment/>
      <protection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10" fillId="0" borderId="25" xfId="0" applyNumberFormat="1" applyFont="1" applyFill="1" applyBorder="1" applyAlignment="1" quotePrefix="1">
      <alignment horizontal="right" indent="1"/>
    </xf>
    <xf numFmtId="3" fontId="10" fillId="0" borderId="11" xfId="0" applyNumberFormat="1" applyFont="1" applyFill="1" applyBorder="1" applyAlignment="1" quotePrefix="1">
      <alignment horizontal="right" indent="1"/>
    </xf>
    <xf numFmtId="3" fontId="10" fillId="0" borderId="26" xfId="0" applyNumberFormat="1" applyFont="1" applyFill="1" applyBorder="1" applyAlignment="1" quotePrefix="1">
      <alignment horizontal="right" indent="1"/>
    </xf>
    <xf numFmtId="3" fontId="10" fillId="33" borderId="26" xfId="0" applyNumberFormat="1" applyFont="1" applyFill="1" applyBorder="1" applyAlignment="1" quotePrefix="1">
      <alignment horizontal="right" indent="1"/>
    </xf>
    <xf numFmtId="3" fontId="10" fillId="33" borderId="11" xfId="0" applyNumberFormat="1" applyFont="1" applyFill="1" applyBorder="1" applyAlignment="1" quotePrefix="1">
      <alignment horizontal="right" indent="1"/>
    </xf>
    <xf numFmtId="3" fontId="10" fillId="0" borderId="27" xfId="0" applyNumberFormat="1" applyFont="1" applyFill="1" applyBorder="1" applyAlignment="1" quotePrefix="1">
      <alignment horizontal="right" indent="1"/>
    </xf>
    <xf numFmtId="3" fontId="10" fillId="0" borderId="28" xfId="0" applyNumberFormat="1" applyFont="1" applyFill="1" applyBorder="1" applyAlignment="1" quotePrefix="1">
      <alignment horizontal="right" indent="1"/>
    </xf>
    <xf numFmtId="3" fontId="10" fillId="0" borderId="26" xfId="0" applyNumberFormat="1" applyFont="1" applyBorder="1" applyAlignment="1">
      <alignment horizontal="right" indent="1"/>
    </xf>
    <xf numFmtId="166" fontId="10" fillId="0" borderId="29" xfId="0" applyNumberFormat="1" applyFont="1" applyFill="1" applyBorder="1" applyAlignment="1" quotePrefix="1">
      <alignment horizontal="right" indent="1"/>
    </xf>
    <xf numFmtId="166" fontId="10" fillId="33" borderId="29" xfId="0" applyNumberFormat="1" applyFont="1" applyFill="1" applyBorder="1" applyAlignment="1" quotePrefix="1">
      <alignment horizontal="right" indent="1"/>
    </xf>
    <xf numFmtId="166" fontId="10" fillId="0" borderId="30" xfId="0" applyNumberFormat="1" applyFont="1" applyFill="1" applyBorder="1" applyAlignment="1" quotePrefix="1">
      <alignment horizontal="right" indent="1"/>
    </xf>
    <xf numFmtId="166" fontId="10" fillId="0" borderId="20" xfId="0" applyNumberFormat="1" applyFont="1" applyFill="1" applyBorder="1" applyAlignment="1">
      <alignment horizontal="right" indent="1"/>
    </xf>
    <xf numFmtId="166" fontId="10" fillId="33" borderId="20" xfId="0" applyNumberFormat="1" applyFont="1" applyFill="1" applyBorder="1" applyAlignment="1">
      <alignment horizontal="right" indent="1"/>
    </xf>
    <xf numFmtId="166" fontId="10" fillId="0" borderId="31" xfId="0" applyNumberFormat="1" applyFont="1" applyFill="1" applyBorder="1" applyAlignment="1">
      <alignment horizontal="right" indent="1"/>
    </xf>
    <xf numFmtId="166" fontId="10" fillId="0" borderId="28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66" fontId="10" fillId="0" borderId="25" xfId="60" applyNumberFormat="1" applyFont="1" applyBorder="1" applyAlignment="1">
      <alignment horizontal="right" indent="1"/>
    </xf>
    <xf numFmtId="166" fontId="10" fillId="0" borderId="14" xfId="0" applyNumberFormat="1" applyFont="1" applyBorder="1" applyAlignment="1">
      <alignment horizontal="right" indent="1"/>
    </xf>
    <xf numFmtId="166" fontId="10" fillId="0" borderId="26" xfId="60" applyNumberFormat="1" applyFont="1" applyBorder="1" applyAlignment="1">
      <alignment horizontal="right" indent="1"/>
    </xf>
    <xf numFmtId="166" fontId="10" fillId="0" borderId="20" xfId="0" applyNumberFormat="1" applyFont="1" applyBorder="1" applyAlignment="1">
      <alignment horizontal="right" indent="1"/>
    </xf>
    <xf numFmtId="166" fontId="10" fillId="0" borderId="27" xfId="60" applyNumberFormat="1" applyFont="1" applyBorder="1" applyAlignment="1">
      <alignment horizontal="right" indent="1"/>
    </xf>
    <xf numFmtId="166" fontId="10" fillId="0" borderId="31" xfId="0" applyNumberFormat="1" applyFont="1" applyBorder="1" applyAlignment="1">
      <alignment horizontal="right" indent="1"/>
    </xf>
    <xf numFmtId="169" fontId="0" fillId="0" borderId="0" xfId="60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orig dat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98325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0.325232017</c:v>
                </c:pt>
                <c:pt idx="1">
                  <c:v>0.325232017</c:v>
                </c:pt>
                <c:pt idx="2">
                  <c:v>0.325232017</c:v>
                </c:pt>
                <c:pt idx="3">
                  <c:v>0.325232017</c:v>
                </c:pt>
                <c:pt idx="4">
                  <c:v>0.325232017</c:v>
                </c:pt>
                <c:pt idx="5">
                  <c:v>0.325232017</c:v>
                </c:pt>
                <c:pt idx="6">
                  <c:v>0.325232017</c:v>
                </c:pt>
                <c:pt idx="7">
                  <c:v>0.325232017</c:v>
                </c:pt>
                <c:pt idx="8">
                  <c:v>0.325232017</c:v>
                </c:pt>
                <c:pt idx="9">
                  <c:v>0.325232017</c:v>
                </c:pt>
                <c:pt idx="10">
                  <c:v>0.325232017</c:v>
                </c:pt>
                <c:pt idx="12">
                  <c:v>0.325232017</c:v>
                </c:pt>
                <c:pt idx="13">
                  <c:v>0.325232017</c:v>
                </c:pt>
                <c:pt idx="14">
                  <c:v>0.325232017</c:v>
                </c:pt>
                <c:pt idx="15">
                  <c:v>0.325232017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0.302072539</c:v>
                </c:pt>
                <c:pt idx="1">
                  <c:v>0.345381526</c:v>
                </c:pt>
                <c:pt idx="2">
                  <c:v>0.382994186</c:v>
                </c:pt>
                <c:pt idx="3">
                  <c:v>0.405369128</c:v>
                </c:pt>
                <c:pt idx="4">
                  <c:v>0.316806778</c:v>
                </c:pt>
                <c:pt idx="5">
                  <c:v>0.336169178</c:v>
                </c:pt>
                <c:pt idx="6">
                  <c:v>0.316918576</c:v>
                </c:pt>
                <c:pt idx="7">
                  <c:v>0.32735426</c:v>
                </c:pt>
                <c:pt idx="8">
                  <c:v>0.211267606</c:v>
                </c:pt>
                <c:pt idx="9">
                  <c:v>0.368700265</c:v>
                </c:pt>
                <c:pt idx="10">
                  <c:v>0.239138372</c:v>
                </c:pt>
                <c:pt idx="12">
                  <c:v>0.352519418</c:v>
                </c:pt>
                <c:pt idx="13">
                  <c:v>0.328993822</c:v>
                </c:pt>
                <c:pt idx="14">
                  <c:v>0.283927744</c:v>
                </c:pt>
                <c:pt idx="15">
                  <c:v>0.325232017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0.333578522</c:v>
                </c:pt>
                <c:pt idx="1">
                  <c:v>0.372052232</c:v>
                </c:pt>
                <c:pt idx="2">
                  <c:v>0.426674713</c:v>
                </c:pt>
                <c:pt idx="3">
                  <c:v>0.423273657</c:v>
                </c:pt>
                <c:pt idx="4">
                  <c:v>0.323101343</c:v>
                </c:pt>
                <c:pt idx="5">
                  <c:v>0.324244111</c:v>
                </c:pt>
                <c:pt idx="6">
                  <c:v>0.324435318</c:v>
                </c:pt>
                <c:pt idx="7">
                  <c:v>0.331616595</c:v>
                </c:pt>
                <c:pt idx="8">
                  <c:v>0.235294118</c:v>
                </c:pt>
                <c:pt idx="9">
                  <c:v>0.367561875</c:v>
                </c:pt>
                <c:pt idx="10">
                  <c:v>0.249672174</c:v>
                </c:pt>
                <c:pt idx="12">
                  <c:v>0.385071367</c:v>
                </c:pt>
                <c:pt idx="13">
                  <c:v>0.326473577</c:v>
                </c:pt>
                <c:pt idx="14">
                  <c:v>0.288080041</c:v>
                </c:pt>
                <c:pt idx="15">
                  <c:v>0.334604156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0.334604156</c:v>
                </c:pt>
                <c:pt idx="1">
                  <c:v>0.334604156</c:v>
                </c:pt>
                <c:pt idx="2">
                  <c:v>0.334604156</c:v>
                </c:pt>
                <c:pt idx="3">
                  <c:v>0.334604156</c:v>
                </c:pt>
                <c:pt idx="4">
                  <c:v>0.334604156</c:v>
                </c:pt>
                <c:pt idx="5">
                  <c:v>0.334604156</c:v>
                </c:pt>
                <c:pt idx="6">
                  <c:v>0.334604156</c:v>
                </c:pt>
                <c:pt idx="7">
                  <c:v>0.334604156</c:v>
                </c:pt>
                <c:pt idx="8">
                  <c:v>0.334604156</c:v>
                </c:pt>
                <c:pt idx="9">
                  <c:v>0.334604156</c:v>
                </c:pt>
                <c:pt idx="10">
                  <c:v>0.334604156</c:v>
                </c:pt>
                <c:pt idx="12">
                  <c:v>0.334604156</c:v>
                </c:pt>
                <c:pt idx="13">
                  <c:v>0.334604156</c:v>
                </c:pt>
                <c:pt idx="14">
                  <c:v>0.334604156</c:v>
                </c:pt>
                <c:pt idx="15">
                  <c:v>0.334604156</c:v>
                </c:pt>
              </c:numCache>
            </c:numRef>
          </c:val>
        </c:ser>
        <c:gapWidth val="0"/>
        <c:axId val="6882400"/>
        <c:axId val="29222881"/>
      </c:barChart>
      <c:catAx>
        <c:axId val="68824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22881"/>
        <c:crosses val="autoZero"/>
        <c:auto val="1"/>
        <c:lblOffset val="100"/>
        <c:tickLblSkip val="1"/>
        <c:noMultiLvlLbl val="0"/>
      </c:catAx>
      <c:valAx>
        <c:axId val="29222881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88240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825"/>
          <c:y val="0.123"/>
          <c:w val="0.239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6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(t)</c:v>
                </c:pt>
                <c:pt idx="3">
                  <c:v>SE Southern</c:v>
                </c:pt>
                <c:pt idx="5">
                  <c:v>CE Altona (t)</c:v>
                </c:pt>
                <c:pt idx="6">
                  <c:v>CE Cartier/SFX</c:v>
                </c:pt>
                <c:pt idx="7">
                  <c:v>CE Louise/Pembina (2,t)</c:v>
                </c:pt>
                <c:pt idx="8">
                  <c:v>CE Morden/Winkler (2,t)</c:v>
                </c:pt>
                <c:pt idx="9">
                  <c:v>CE Carman (1,2,t)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(1)</c:v>
                </c:pt>
                <c:pt idx="13">
                  <c:v>CE Seven Regions (1,t)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</c:v>
                </c:pt>
                <c:pt idx="18">
                  <c:v>AS West 2 (1,2,t)</c:v>
                </c:pt>
                <c:pt idx="19">
                  <c:v>AS East 1 (1,2)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 (1,2,t)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 (2)</c:v>
                </c:pt>
                <c:pt idx="28">
                  <c:v>BDN Central (1)</c:v>
                </c:pt>
                <c:pt idx="30">
                  <c:v>IL Southwest</c:v>
                </c:pt>
                <c:pt idx="31">
                  <c:v>IL Northeast (1,t)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(1)</c:v>
                </c:pt>
                <c:pt idx="40">
                  <c:v>NE Northern Remote (2,t)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 (1)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 (t)</c:v>
                </c:pt>
                <c:pt idx="51">
                  <c:v>BW Thompson (1,t)</c:v>
                </c:pt>
                <c:pt idx="52">
                  <c:v>BW Gillam/Fox Lake (1,t)</c:v>
                </c:pt>
                <c:pt idx="53">
                  <c:v>BW Lynn/Leaf/SIL (1)</c:v>
                </c:pt>
                <c:pt idx="54">
                  <c:v>BW Thick Por/Pik/Wab (1,t)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0.325232017</c:v>
                </c:pt>
                <c:pt idx="1">
                  <c:v>0.325232017</c:v>
                </c:pt>
                <c:pt idx="2">
                  <c:v>0.325232017</c:v>
                </c:pt>
                <c:pt idx="3">
                  <c:v>0.325232017</c:v>
                </c:pt>
                <c:pt idx="5">
                  <c:v>0.325232017</c:v>
                </c:pt>
                <c:pt idx="6">
                  <c:v>0.325232017</c:v>
                </c:pt>
                <c:pt idx="7">
                  <c:v>0.325232017</c:v>
                </c:pt>
                <c:pt idx="8">
                  <c:v>0.325232017</c:v>
                </c:pt>
                <c:pt idx="9">
                  <c:v>0.325232017</c:v>
                </c:pt>
                <c:pt idx="10">
                  <c:v>0.325232017</c:v>
                </c:pt>
                <c:pt idx="11">
                  <c:v>0.325232017</c:v>
                </c:pt>
                <c:pt idx="12">
                  <c:v>0.325232017</c:v>
                </c:pt>
                <c:pt idx="13">
                  <c:v>0.325232017</c:v>
                </c:pt>
                <c:pt idx="15">
                  <c:v>0.325232017</c:v>
                </c:pt>
                <c:pt idx="16">
                  <c:v>0.325232017</c:v>
                </c:pt>
                <c:pt idx="17">
                  <c:v>0.325232017</c:v>
                </c:pt>
                <c:pt idx="18">
                  <c:v>0.325232017</c:v>
                </c:pt>
                <c:pt idx="19">
                  <c:v>0.325232017</c:v>
                </c:pt>
                <c:pt idx="20">
                  <c:v>0.325232017</c:v>
                </c:pt>
                <c:pt idx="22">
                  <c:v>0.325232017</c:v>
                </c:pt>
                <c:pt idx="23">
                  <c:v>0.325232017</c:v>
                </c:pt>
                <c:pt idx="24">
                  <c:v>0.325232017</c:v>
                </c:pt>
                <c:pt idx="25">
                  <c:v>0.325232017</c:v>
                </c:pt>
                <c:pt idx="26">
                  <c:v>0.325232017</c:v>
                </c:pt>
                <c:pt idx="27">
                  <c:v>0.325232017</c:v>
                </c:pt>
                <c:pt idx="28">
                  <c:v>0.325232017</c:v>
                </c:pt>
                <c:pt idx="30">
                  <c:v>0.325232017</c:v>
                </c:pt>
                <c:pt idx="31">
                  <c:v>0.325232017</c:v>
                </c:pt>
                <c:pt idx="32">
                  <c:v>0.325232017</c:v>
                </c:pt>
                <c:pt idx="33">
                  <c:v>0.325232017</c:v>
                </c:pt>
                <c:pt idx="35">
                  <c:v>0.325232017</c:v>
                </c:pt>
                <c:pt idx="36">
                  <c:v>0.325232017</c:v>
                </c:pt>
                <c:pt idx="37">
                  <c:v>0.325232017</c:v>
                </c:pt>
                <c:pt idx="38">
                  <c:v>0.325232017</c:v>
                </c:pt>
                <c:pt idx="39">
                  <c:v>0.325232017</c:v>
                </c:pt>
                <c:pt idx="40">
                  <c:v>0.325232017</c:v>
                </c:pt>
                <c:pt idx="42">
                  <c:v>0.325232017</c:v>
                </c:pt>
                <c:pt idx="43">
                  <c:v>0.325232017</c:v>
                </c:pt>
                <c:pt idx="44">
                  <c:v>0.325232017</c:v>
                </c:pt>
                <c:pt idx="45">
                  <c:v>0.325232017</c:v>
                </c:pt>
                <c:pt idx="47">
                  <c:v>0.325232017</c:v>
                </c:pt>
                <c:pt idx="48">
                  <c:v>0.325232017</c:v>
                </c:pt>
                <c:pt idx="49">
                  <c:v>0.325232017</c:v>
                </c:pt>
                <c:pt idx="51">
                  <c:v>0.325232017</c:v>
                </c:pt>
                <c:pt idx="52">
                  <c:v>0.325232017</c:v>
                </c:pt>
                <c:pt idx="53">
                  <c:v>0.325232017</c:v>
                </c:pt>
                <c:pt idx="54">
                  <c:v>0.325232017</c:v>
                </c:pt>
                <c:pt idx="55">
                  <c:v>0.325232017</c:v>
                </c:pt>
                <c:pt idx="56">
                  <c:v>0.325232017</c:v>
                </c:pt>
                <c:pt idx="57">
                  <c:v>0.325232017</c:v>
                </c:pt>
                <c:pt idx="58">
                  <c:v>0.325232017</c:v>
                </c:pt>
                <c:pt idx="59">
                  <c:v>0.325232017</c:v>
                </c:pt>
                <c:pt idx="60">
                  <c:v>0.325232017</c:v>
                </c:pt>
                <c:pt idx="61">
                  <c:v>0.325232017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(t)</c:v>
                </c:pt>
                <c:pt idx="3">
                  <c:v>SE Southern</c:v>
                </c:pt>
                <c:pt idx="5">
                  <c:v>CE Altona (t)</c:v>
                </c:pt>
                <c:pt idx="6">
                  <c:v>CE Cartier/SFX</c:v>
                </c:pt>
                <c:pt idx="7">
                  <c:v>CE Louise/Pembina (2,t)</c:v>
                </c:pt>
                <c:pt idx="8">
                  <c:v>CE Morden/Winkler (2,t)</c:v>
                </c:pt>
                <c:pt idx="9">
                  <c:v>CE Carman (1,2,t)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(1)</c:v>
                </c:pt>
                <c:pt idx="13">
                  <c:v>CE Seven Regions (1,t)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</c:v>
                </c:pt>
                <c:pt idx="18">
                  <c:v>AS West 2 (1,2,t)</c:v>
                </c:pt>
                <c:pt idx="19">
                  <c:v>AS East 1 (1,2)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 (1,2,t)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 (2)</c:v>
                </c:pt>
                <c:pt idx="28">
                  <c:v>BDN Central (1)</c:v>
                </c:pt>
                <c:pt idx="30">
                  <c:v>IL Southwest</c:v>
                </c:pt>
                <c:pt idx="31">
                  <c:v>IL Northeast (1,t)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(1)</c:v>
                </c:pt>
                <c:pt idx="40">
                  <c:v>NE Northern Remote (2,t)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 (1)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 (t)</c:v>
                </c:pt>
                <c:pt idx="51">
                  <c:v>BW Thompson (1,t)</c:v>
                </c:pt>
                <c:pt idx="52">
                  <c:v>BW Gillam/Fox Lake (1,t)</c:v>
                </c:pt>
                <c:pt idx="53">
                  <c:v>BW Lynn/Leaf/SIL (1)</c:v>
                </c:pt>
                <c:pt idx="54">
                  <c:v>BW Thick Por/Pik/Wab (1,t)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0.302158273</c:v>
                </c:pt>
                <c:pt idx="1">
                  <c:v>0.314074074</c:v>
                </c:pt>
                <c:pt idx="2">
                  <c:v>0.263157895</c:v>
                </c:pt>
                <c:pt idx="3">
                  <c:v>0.313829787</c:v>
                </c:pt>
                <c:pt idx="5">
                  <c:v>0.271604938</c:v>
                </c:pt>
                <c:pt idx="6">
                  <c:v>0.34</c:v>
                </c:pt>
                <c:pt idx="7">
                  <c:v>0.353658537</c:v>
                </c:pt>
                <c:pt idx="8">
                  <c:v>0.308823529</c:v>
                </c:pt>
                <c:pt idx="9">
                  <c:v>0.495169082</c:v>
                </c:pt>
                <c:pt idx="10">
                  <c:v>0.31403118</c:v>
                </c:pt>
                <c:pt idx="11">
                  <c:v>0.333333333</c:v>
                </c:pt>
                <c:pt idx="12">
                  <c:v>0.382022472</c:v>
                </c:pt>
                <c:pt idx="13">
                  <c:v>0.234449761</c:v>
                </c:pt>
                <c:pt idx="15">
                  <c:v>0.405446294</c:v>
                </c:pt>
                <c:pt idx="16">
                  <c:v>0.404929578</c:v>
                </c:pt>
                <c:pt idx="17">
                  <c:v>0.325898389</c:v>
                </c:pt>
                <c:pt idx="18">
                  <c:v>0.389013453</c:v>
                </c:pt>
                <c:pt idx="19">
                  <c:v>0.414075286</c:v>
                </c:pt>
                <c:pt idx="20">
                  <c:v>0.373514431</c:v>
                </c:pt>
                <c:pt idx="22">
                  <c:v>0.495</c:v>
                </c:pt>
                <c:pt idx="23">
                  <c:v>0.365384615</c:v>
                </c:pt>
                <c:pt idx="24">
                  <c:v>0.392660551</c:v>
                </c:pt>
                <c:pt idx="25">
                  <c:v>0.480686695</c:v>
                </c:pt>
                <c:pt idx="26">
                  <c:v>0.378504673</c:v>
                </c:pt>
                <c:pt idx="27">
                  <c:v>0.391585761</c:v>
                </c:pt>
                <c:pt idx="28">
                  <c:v>0.384083045</c:v>
                </c:pt>
                <c:pt idx="30">
                  <c:v>0.345078979</c:v>
                </c:pt>
                <c:pt idx="31">
                  <c:v>0.396193772</c:v>
                </c:pt>
                <c:pt idx="32">
                  <c:v>0.292907801</c:v>
                </c:pt>
                <c:pt idx="33">
                  <c:v>0.314482759</c:v>
                </c:pt>
                <c:pt idx="35">
                  <c:v>0.288343558</c:v>
                </c:pt>
                <c:pt idx="36">
                  <c:v>0.359042553</c:v>
                </c:pt>
                <c:pt idx="37">
                  <c:v>0.328358209</c:v>
                </c:pt>
                <c:pt idx="38">
                  <c:v>0.323684211</c:v>
                </c:pt>
                <c:pt idx="39">
                  <c:v>0.27124183</c:v>
                </c:pt>
                <c:pt idx="40">
                  <c:v>0.361111111</c:v>
                </c:pt>
                <c:pt idx="42">
                  <c:v>0.335106383</c:v>
                </c:pt>
                <c:pt idx="43">
                  <c:v>0.336823735</c:v>
                </c:pt>
                <c:pt idx="44">
                  <c:v>0.390969163</c:v>
                </c:pt>
                <c:pt idx="45">
                  <c:v>0.263915547</c:v>
                </c:pt>
                <c:pt idx="47">
                  <c:v>0.369565217</c:v>
                </c:pt>
                <c:pt idx="48">
                  <c:v>0.367965368</c:v>
                </c:pt>
                <c:pt idx="49">
                  <c:v>0.369014085</c:v>
                </c:pt>
                <c:pt idx="51">
                  <c:v>0.212543554</c:v>
                </c:pt>
                <c:pt idx="52">
                  <c:v>0.12371134</c:v>
                </c:pt>
                <c:pt idx="53">
                  <c:v>0.209876543</c:v>
                </c:pt>
                <c:pt idx="54">
                  <c:v>0.154761905</c:v>
                </c:pt>
                <c:pt idx="55">
                  <c:v>0.174603175</c:v>
                </c:pt>
                <c:pt idx="56">
                  <c:v>0.146341463</c:v>
                </c:pt>
                <c:pt idx="57">
                  <c:v>0</c:v>
                </c:pt>
                <c:pt idx="58">
                  <c:v>0.5</c:v>
                </c:pt>
                <c:pt idx="59">
                  <c:v>0.275526742</c:v>
                </c:pt>
                <c:pt idx="60">
                  <c:v>0.141129032</c:v>
                </c:pt>
                <c:pt idx="61">
                  <c:v>0.103448276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(t)</c:v>
                </c:pt>
                <c:pt idx="3">
                  <c:v>SE Southern</c:v>
                </c:pt>
                <c:pt idx="5">
                  <c:v>CE Altona (t)</c:v>
                </c:pt>
                <c:pt idx="6">
                  <c:v>CE Cartier/SFX</c:v>
                </c:pt>
                <c:pt idx="7">
                  <c:v>CE Louise/Pembina (2,t)</c:v>
                </c:pt>
                <c:pt idx="8">
                  <c:v>CE Morden/Winkler (2,t)</c:v>
                </c:pt>
                <c:pt idx="9">
                  <c:v>CE Carman (1,2,t)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(1)</c:v>
                </c:pt>
                <c:pt idx="13">
                  <c:v>CE Seven Regions (1,t)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</c:v>
                </c:pt>
                <c:pt idx="18">
                  <c:v>AS West 2 (1,2,t)</c:v>
                </c:pt>
                <c:pt idx="19">
                  <c:v>AS East 1 (1,2)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 (1,2,t)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 (2)</c:v>
                </c:pt>
                <c:pt idx="28">
                  <c:v>BDN Central (1)</c:v>
                </c:pt>
                <c:pt idx="30">
                  <c:v>IL Southwest</c:v>
                </c:pt>
                <c:pt idx="31">
                  <c:v>IL Northeast (1,t)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(1)</c:v>
                </c:pt>
                <c:pt idx="40">
                  <c:v>NE Northern Remote (2,t)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 (1)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 (t)</c:v>
                </c:pt>
                <c:pt idx="51">
                  <c:v>BW Thompson (1,t)</c:v>
                </c:pt>
                <c:pt idx="52">
                  <c:v>BW Gillam/Fox Lake (1,t)</c:v>
                </c:pt>
                <c:pt idx="53">
                  <c:v>BW Lynn/Leaf/SIL (1)</c:v>
                </c:pt>
                <c:pt idx="54">
                  <c:v>BW Thick Por/Pik/Wab (1,t)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0.345854922</c:v>
                </c:pt>
                <c:pt idx="1">
                  <c:v>0.327327327</c:v>
                </c:pt>
                <c:pt idx="2">
                  <c:v>0.362139918</c:v>
                </c:pt>
                <c:pt idx="3">
                  <c:v>0.296536797</c:v>
                </c:pt>
                <c:pt idx="5">
                  <c:v>0.365131579</c:v>
                </c:pt>
                <c:pt idx="6">
                  <c:v>0.320422535</c:v>
                </c:pt>
                <c:pt idx="7">
                  <c:v>0.466216216</c:v>
                </c:pt>
                <c:pt idx="8">
                  <c:v>0.381914894</c:v>
                </c:pt>
                <c:pt idx="9">
                  <c:v>0.430167598</c:v>
                </c:pt>
                <c:pt idx="10">
                  <c:v>0.345276873</c:v>
                </c:pt>
                <c:pt idx="11">
                  <c:v>0.419047619</c:v>
                </c:pt>
                <c:pt idx="12">
                  <c:v>0.364265928</c:v>
                </c:pt>
                <c:pt idx="13">
                  <c:v>0.304780877</c:v>
                </c:pt>
                <c:pt idx="15">
                  <c:v>0.483544304</c:v>
                </c:pt>
                <c:pt idx="16">
                  <c:v>0.465</c:v>
                </c:pt>
                <c:pt idx="17">
                  <c:v>0.36043956</c:v>
                </c:pt>
                <c:pt idx="18">
                  <c:v>0.457971015</c:v>
                </c:pt>
                <c:pt idx="19">
                  <c:v>0.411111111</c:v>
                </c:pt>
                <c:pt idx="20">
                  <c:v>0.375698324</c:v>
                </c:pt>
                <c:pt idx="22">
                  <c:v>0.46</c:v>
                </c:pt>
                <c:pt idx="23">
                  <c:v>0.414448669</c:v>
                </c:pt>
                <c:pt idx="24">
                  <c:v>0.469945355</c:v>
                </c:pt>
                <c:pt idx="25">
                  <c:v>0.469135803</c:v>
                </c:pt>
                <c:pt idx="26">
                  <c:v>0.450292398</c:v>
                </c:pt>
                <c:pt idx="27">
                  <c:v>0.418952619</c:v>
                </c:pt>
                <c:pt idx="28">
                  <c:v>0.331972789</c:v>
                </c:pt>
                <c:pt idx="30">
                  <c:v>0.337595908</c:v>
                </c:pt>
                <c:pt idx="31">
                  <c:v>0.348443843</c:v>
                </c:pt>
                <c:pt idx="32">
                  <c:v>0.307485191</c:v>
                </c:pt>
                <c:pt idx="33">
                  <c:v>0.301245753</c:v>
                </c:pt>
                <c:pt idx="35">
                  <c:v>0.316742081</c:v>
                </c:pt>
                <c:pt idx="36">
                  <c:v>0.388090349</c:v>
                </c:pt>
                <c:pt idx="37">
                  <c:v>0.374064838</c:v>
                </c:pt>
                <c:pt idx="38">
                  <c:v>0.301136364</c:v>
                </c:pt>
                <c:pt idx="39">
                  <c:v>0.309808612</c:v>
                </c:pt>
                <c:pt idx="40">
                  <c:v>0.269487751</c:v>
                </c:pt>
                <c:pt idx="42">
                  <c:v>0.354564756</c:v>
                </c:pt>
                <c:pt idx="43">
                  <c:v>0.37443609</c:v>
                </c:pt>
                <c:pt idx="44">
                  <c:v>0.374650513</c:v>
                </c:pt>
                <c:pt idx="45">
                  <c:v>0.265163297</c:v>
                </c:pt>
                <c:pt idx="47">
                  <c:v>0.386690648</c:v>
                </c:pt>
                <c:pt idx="48">
                  <c:v>0.401162791</c:v>
                </c:pt>
                <c:pt idx="49">
                  <c:v>0.285714286</c:v>
                </c:pt>
                <c:pt idx="51">
                  <c:v>0.316062176</c:v>
                </c:pt>
                <c:pt idx="52">
                  <c:v>0.327102804</c:v>
                </c:pt>
                <c:pt idx="53">
                  <c:v>0.27672956</c:v>
                </c:pt>
                <c:pt idx="54">
                  <c:v>0.302083333</c:v>
                </c:pt>
                <c:pt idx="55">
                  <c:v>0.199312715</c:v>
                </c:pt>
                <c:pt idx="56">
                  <c:v>0.157349897</c:v>
                </c:pt>
                <c:pt idx="57">
                  <c:v>0.454545455</c:v>
                </c:pt>
                <c:pt idx="58">
                  <c:v>0.35966736</c:v>
                </c:pt>
                <c:pt idx="59">
                  <c:v>0.213318284</c:v>
                </c:pt>
                <c:pt idx="60">
                  <c:v>0.179941003</c:v>
                </c:pt>
                <c:pt idx="61">
                  <c:v>0.148387097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(t)</c:v>
                </c:pt>
                <c:pt idx="3">
                  <c:v>SE Southern</c:v>
                </c:pt>
                <c:pt idx="5">
                  <c:v>CE Altona (t)</c:v>
                </c:pt>
                <c:pt idx="6">
                  <c:v>CE Cartier/SFX</c:v>
                </c:pt>
                <c:pt idx="7">
                  <c:v>CE Louise/Pembina (2,t)</c:v>
                </c:pt>
                <c:pt idx="8">
                  <c:v>CE Morden/Winkler (2,t)</c:v>
                </c:pt>
                <c:pt idx="9">
                  <c:v>CE Carman (1,2,t)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(1)</c:v>
                </c:pt>
                <c:pt idx="13">
                  <c:v>CE Seven Regions (1,t)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</c:v>
                </c:pt>
                <c:pt idx="18">
                  <c:v>AS West 2 (1,2,t)</c:v>
                </c:pt>
                <c:pt idx="19">
                  <c:v>AS East 1 (1,2)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 (1,2,t)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 (2)</c:v>
                </c:pt>
                <c:pt idx="28">
                  <c:v>BDN Central (1)</c:v>
                </c:pt>
                <c:pt idx="30">
                  <c:v>IL Southwest</c:v>
                </c:pt>
                <c:pt idx="31">
                  <c:v>IL Northeast (1,t)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(1)</c:v>
                </c:pt>
                <c:pt idx="40">
                  <c:v>NE Northern Remote (2,t)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 (1)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 (t)</c:v>
                </c:pt>
                <c:pt idx="51">
                  <c:v>BW Thompson (1,t)</c:v>
                </c:pt>
                <c:pt idx="52">
                  <c:v>BW Gillam/Fox Lake (1,t)</c:v>
                </c:pt>
                <c:pt idx="53">
                  <c:v>BW Lynn/Leaf/SIL (1)</c:v>
                </c:pt>
                <c:pt idx="54">
                  <c:v>BW Thick Por/Pik/Wab (1,t)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0.334604156</c:v>
                </c:pt>
                <c:pt idx="1">
                  <c:v>0.334604156</c:v>
                </c:pt>
                <c:pt idx="2">
                  <c:v>0.334604156</c:v>
                </c:pt>
                <c:pt idx="3">
                  <c:v>0.334604156</c:v>
                </c:pt>
                <c:pt idx="5">
                  <c:v>0.334604156</c:v>
                </c:pt>
                <c:pt idx="6">
                  <c:v>0.334604156</c:v>
                </c:pt>
                <c:pt idx="7">
                  <c:v>0.334604156</c:v>
                </c:pt>
                <c:pt idx="8">
                  <c:v>0.334604156</c:v>
                </c:pt>
                <c:pt idx="9">
                  <c:v>0.334604156</c:v>
                </c:pt>
                <c:pt idx="10">
                  <c:v>0.334604156</c:v>
                </c:pt>
                <c:pt idx="11">
                  <c:v>0.334604156</c:v>
                </c:pt>
                <c:pt idx="12">
                  <c:v>0.334604156</c:v>
                </c:pt>
                <c:pt idx="13">
                  <c:v>0.334604156</c:v>
                </c:pt>
                <c:pt idx="15">
                  <c:v>0.334604156</c:v>
                </c:pt>
                <c:pt idx="16">
                  <c:v>0.334604156</c:v>
                </c:pt>
                <c:pt idx="17">
                  <c:v>0.334604156</c:v>
                </c:pt>
                <c:pt idx="18">
                  <c:v>0.334604156</c:v>
                </c:pt>
                <c:pt idx="19">
                  <c:v>0.334604156</c:v>
                </c:pt>
                <c:pt idx="20">
                  <c:v>0.334604156</c:v>
                </c:pt>
                <c:pt idx="22">
                  <c:v>0.334604156</c:v>
                </c:pt>
                <c:pt idx="23">
                  <c:v>0.334604156</c:v>
                </c:pt>
                <c:pt idx="24">
                  <c:v>0.334604156</c:v>
                </c:pt>
                <c:pt idx="25">
                  <c:v>0.334604156</c:v>
                </c:pt>
                <c:pt idx="26">
                  <c:v>0.334604156</c:v>
                </c:pt>
                <c:pt idx="27">
                  <c:v>0.334604156</c:v>
                </c:pt>
                <c:pt idx="28">
                  <c:v>0.334604156</c:v>
                </c:pt>
                <c:pt idx="30">
                  <c:v>0.334604156</c:v>
                </c:pt>
                <c:pt idx="31">
                  <c:v>0.334604156</c:v>
                </c:pt>
                <c:pt idx="32">
                  <c:v>0.334604156</c:v>
                </c:pt>
                <c:pt idx="33">
                  <c:v>0.334604156</c:v>
                </c:pt>
                <c:pt idx="35">
                  <c:v>0.334604156</c:v>
                </c:pt>
                <c:pt idx="36">
                  <c:v>0.334604156</c:v>
                </c:pt>
                <c:pt idx="37">
                  <c:v>0.334604156</c:v>
                </c:pt>
                <c:pt idx="38">
                  <c:v>0.334604156</c:v>
                </c:pt>
                <c:pt idx="39">
                  <c:v>0.334604156</c:v>
                </c:pt>
                <c:pt idx="40">
                  <c:v>0.334604156</c:v>
                </c:pt>
                <c:pt idx="42">
                  <c:v>0.334604156</c:v>
                </c:pt>
                <c:pt idx="43">
                  <c:v>0.334604156</c:v>
                </c:pt>
                <c:pt idx="44">
                  <c:v>0.334604156</c:v>
                </c:pt>
                <c:pt idx="45">
                  <c:v>0.334604156</c:v>
                </c:pt>
                <c:pt idx="47">
                  <c:v>0.334604156</c:v>
                </c:pt>
                <c:pt idx="48">
                  <c:v>0.334604156</c:v>
                </c:pt>
                <c:pt idx="49">
                  <c:v>0.334604156</c:v>
                </c:pt>
                <c:pt idx="51">
                  <c:v>0.334604156</c:v>
                </c:pt>
                <c:pt idx="52">
                  <c:v>0.334604156</c:v>
                </c:pt>
                <c:pt idx="53">
                  <c:v>0.334604156</c:v>
                </c:pt>
                <c:pt idx="54">
                  <c:v>0.334604156</c:v>
                </c:pt>
                <c:pt idx="55">
                  <c:v>0.334604156</c:v>
                </c:pt>
                <c:pt idx="56">
                  <c:v>0.334604156</c:v>
                </c:pt>
                <c:pt idx="57">
                  <c:v>0.334604156</c:v>
                </c:pt>
                <c:pt idx="58">
                  <c:v>0.334604156</c:v>
                </c:pt>
                <c:pt idx="59">
                  <c:v>0.334604156</c:v>
                </c:pt>
                <c:pt idx="60">
                  <c:v>0.334604156</c:v>
                </c:pt>
                <c:pt idx="61">
                  <c:v>0.334604156</c:v>
                </c:pt>
              </c:numCache>
            </c:numRef>
          </c:val>
        </c:ser>
        <c:gapWidth val="0"/>
        <c:axId val="5308822"/>
        <c:axId val="12932111"/>
      </c:barChart>
      <c:catAx>
        <c:axId val="53088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32111"/>
        <c:crosses val="autoZero"/>
        <c:auto val="1"/>
        <c:lblOffset val="100"/>
        <c:tickLblSkip val="1"/>
        <c:noMultiLvlLbl val="0"/>
      </c:catAx>
      <c:valAx>
        <c:axId val="12932111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0882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55"/>
          <c:y val="0.05525"/>
          <c:w val="0.188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5"/>
          <c:w val="0.98325"/>
          <c:h val="0.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(1)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(1)</c:v>
                </c:pt>
                <c:pt idx="29">
                  <c:v>Inkster East (2)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0.325232017</c:v>
                </c:pt>
                <c:pt idx="1">
                  <c:v>0.325232017</c:v>
                </c:pt>
                <c:pt idx="3">
                  <c:v>0.325232017</c:v>
                </c:pt>
                <c:pt idx="5">
                  <c:v>0.325232017</c:v>
                </c:pt>
                <c:pt idx="6">
                  <c:v>0.325232017</c:v>
                </c:pt>
                <c:pt idx="8">
                  <c:v>0.325232017</c:v>
                </c:pt>
                <c:pt idx="9">
                  <c:v>0.325232017</c:v>
                </c:pt>
                <c:pt idx="11">
                  <c:v>0.325232017</c:v>
                </c:pt>
                <c:pt idx="13">
                  <c:v>0.325232017</c:v>
                </c:pt>
                <c:pt idx="14">
                  <c:v>0.325232017</c:v>
                </c:pt>
                <c:pt idx="16">
                  <c:v>0.325232017</c:v>
                </c:pt>
                <c:pt idx="17">
                  <c:v>0.325232017</c:v>
                </c:pt>
                <c:pt idx="18">
                  <c:v>0.325232017</c:v>
                </c:pt>
                <c:pt idx="19">
                  <c:v>0.325232017</c:v>
                </c:pt>
                <c:pt idx="21">
                  <c:v>0.325232017</c:v>
                </c:pt>
                <c:pt idx="22">
                  <c:v>0.325232017</c:v>
                </c:pt>
                <c:pt idx="23">
                  <c:v>0.325232017</c:v>
                </c:pt>
                <c:pt idx="25">
                  <c:v>0.325232017</c:v>
                </c:pt>
                <c:pt idx="26">
                  <c:v>0.325232017</c:v>
                </c:pt>
                <c:pt idx="28">
                  <c:v>0.325232017</c:v>
                </c:pt>
                <c:pt idx="29">
                  <c:v>0.325232017</c:v>
                </c:pt>
                <c:pt idx="31">
                  <c:v>0.325232017</c:v>
                </c:pt>
                <c:pt idx="32">
                  <c:v>0.325232017</c:v>
                </c:pt>
                <c:pt idx="34">
                  <c:v>0.325232017</c:v>
                </c:pt>
                <c:pt idx="35">
                  <c:v>0.325232017</c:v>
                </c:pt>
                <c:pt idx="37">
                  <c:v>0.325232017</c:v>
                </c:pt>
                <c:pt idx="38">
                  <c:v>0.325232017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(1)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(1)</c:v>
                </c:pt>
                <c:pt idx="29">
                  <c:v>Inkster East (2)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0.335993615</c:v>
                </c:pt>
                <c:pt idx="1">
                  <c:v>0.3451417</c:v>
                </c:pt>
                <c:pt idx="3">
                  <c:v>0.333078101</c:v>
                </c:pt>
                <c:pt idx="5">
                  <c:v>0.355932203</c:v>
                </c:pt>
                <c:pt idx="6">
                  <c:v>0.301647655</c:v>
                </c:pt>
                <c:pt idx="8">
                  <c:v>0.319509896</c:v>
                </c:pt>
                <c:pt idx="9">
                  <c:v>0.352011494</c:v>
                </c:pt>
                <c:pt idx="11">
                  <c:v>0.38637852</c:v>
                </c:pt>
                <c:pt idx="13">
                  <c:v>0.34379085</c:v>
                </c:pt>
                <c:pt idx="14">
                  <c:v>0.33126294</c:v>
                </c:pt>
                <c:pt idx="16">
                  <c:v>0.275862069</c:v>
                </c:pt>
                <c:pt idx="17">
                  <c:v>0.333646617</c:v>
                </c:pt>
                <c:pt idx="18">
                  <c:v>0.373642646</c:v>
                </c:pt>
                <c:pt idx="19">
                  <c:v>0.302142052</c:v>
                </c:pt>
                <c:pt idx="21">
                  <c:v>0.292307692</c:v>
                </c:pt>
                <c:pt idx="22">
                  <c:v>0.265906933</c:v>
                </c:pt>
                <c:pt idx="23">
                  <c:v>0.33077345</c:v>
                </c:pt>
                <c:pt idx="25">
                  <c:v>0.326959847</c:v>
                </c:pt>
                <c:pt idx="26">
                  <c:v>0.318688982</c:v>
                </c:pt>
                <c:pt idx="28">
                  <c:v>0.275216138</c:v>
                </c:pt>
                <c:pt idx="29">
                  <c:v>0.282018111</c:v>
                </c:pt>
                <c:pt idx="31">
                  <c:v>0.281675393</c:v>
                </c:pt>
                <c:pt idx="32">
                  <c:v>0.252436647</c:v>
                </c:pt>
                <c:pt idx="34">
                  <c:v>0.277288136</c:v>
                </c:pt>
                <c:pt idx="35">
                  <c:v>0.218045113</c:v>
                </c:pt>
                <c:pt idx="37">
                  <c:v>0.316806778</c:v>
                </c:pt>
                <c:pt idx="38">
                  <c:v>0.325232017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(1)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(1)</c:v>
                </c:pt>
                <c:pt idx="29">
                  <c:v>Inkster East (2)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0.341436464</c:v>
                </c:pt>
                <c:pt idx="1">
                  <c:v>0.346855984</c:v>
                </c:pt>
                <c:pt idx="3">
                  <c:v>0.324889868</c:v>
                </c:pt>
                <c:pt idx="5">
                  <c:v>0.37493005</c:v>
                </c:pt>
                <c:pt idx="6">
                  <c:v>0.309055118</c:v>
                </c:pt>
                <c:pt idx="8">
                  <c:v>0.334593573</c:v>
                </c:pt>
                <c:pt idx="9">
                  <c:v>0.357302118</c:v>
                </c:pt>
                <c:pt idx="11">
                  <c:v>0.360898418</c:v>
                </c:pt>
                <c:pt idx="13">
                  <c:v>0.349870801</c:v>
                </c:pt>
                <c:pt idx="14">
                  <c:v>0.329872205</c:v>
                </c:pt>
                <c:pt idx="16">
                  <c:v>0.36627907</c:v>
                </c:pt>
                <c:pt idx="17">
                  <c:v>0.336351876</c:v>
                </c:pt>
                <c:pt idx="18">
                  <c:v>0.388516033</c:v>
                </c:pt>
                <c:pt idx="19">
                  <c:v>0.310283688</c:v>
                </c:pt>
                <c:pt idx="21">
                  <c:v>0.284722222</c:v>
                </c:pt>
                <c:pt idx="22">
                  <c:v>0.282527881</c:v>
                </c:pt>
                <c:pt idx="23">
                  <c:v>0.3321513</c:v>
                </c:pt>
                <c:pt idx="25">
                  <c:v>0.333802817</c:v>
                </c:pt>
                <c:pt idx="26">
                  <c:v>0.337485844</c:v>
                </c:pt>
                <c:pt idx="28">
                  <c:v>0.303294574</c:v>
                </c:pt>
                <c:pt idx="29">
                  <c:v>0.281021898</c:v>
                </c:pt>
                <c:pt idx="31">
                  <c:v>0.269630245</c:v>
                </c:pt>
                <c:pt idx="32">
                  <c:v>0.256544503</c:v>
                </c:pt>
                <c:pt idx="34">
                  <c:v>0.285935884</c:v>
                </c:pt>
                <c:pt idx="35">
                  <c:v>0.241017964</c:v>
                </c:pt>
                <c:pt idx="37">
                  <c:v>0.323101343</c:v>
                </c:pt>
                <c:pt idx="38">
                  <c:v>0.334604156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(1)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(1)</c:v>
                </c:pt>
                <c:pt idx="29">
                  <c:v>Inkster East (2)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0.334604156</c:v>
                </c:pt>
                <c:pt idx="1">
                  <c:v>0.334604156</c:v>
                </c:pt>
                <c:pt idx="3">
                  <c:v>0.334604156</c:v>
                </c:pt>
                <c:pt idx="5">
                  <c:v>0.334604156</c:v>
                </c:pt>
                <c:pt idx="6">
                  <c:v>0.334604156</c:v>
                </c:pt>
                <c:pt idx="8">
                  <c:v>0.334604156</c:v>
                </c:pt>
                <c:pt idx="9">
                  <c:v>0.334604156</c:v>
                </c:pt>
                <c:pt idx="11">
                  <c:v>0.334604156</c:v>
                </c:pt>
                <c:pt idx="13">
                  <c:v>0.334604156</c:v>
                </c:pt>
                <c:pt idx="14">
                  <c:v>0.334604156</c:v>
                </c:pt>
                <c:pt idx="16">
                  <c:v>0.334604156</c:v>
                </c:pt>
                <c:pt idx="17">
                  <c:v>0.334604156</c:v>
                </c:pt>
                <c:pt idx="18">
                  <c:v>0.334604156</c:v>
                </c:pt>
                <c:pt idx="19">
                  <c:v>0.334604156</c:v>
                </c:pt>
                <c:pt idx="21">
                  <c:v>0.334604156</c:v>
                </c:pt>
                <c:pt idx="22">
                  <c:v>0.334604156</c:v>
                </c:pt>
                <c:pt idx="23">
                  <c:v>0.334604156</c:v>
                </c:pt>
                <c:pt idx="25">
                  <c:v>0.334604156</c:v>
                </c:pt>
                <c:pt idx="26">
                  <c:v>0.334604156</c:v>
                </c:pt>
                <c:pt idx="28">
                  <c:v>0.334604156</c:v>
                </c:pt>
                <c:pt idx="29">
                  <c:v>0.334604156</c:v>
                </c:pt>
                <c:pt idx="31">
                  <c:v>0.334604156</c:v>
                </c:pt>
                <c:pt idx="32">
                  <c:v>0.334604156</c:v>
                </c:pt>
                <c:pt idx="34">
                  <c:v>0.334604156</c:v>
                </c:pt>
                <c:pt idx="35">
                  <c:v>0.334604156</c:v>
                </c:pt>
                <c:pt idx="37">
                  <c:v>0.334604156</c:v>
                </c:pt>
                <c:pt idx="38">
                  <c:v>0.334604156</c:v>
                </c:pt>
              </c:numCache>
            </c:numRef>
          </c:val>
        </c:ser>
        <c:gapWidth val="0"/>
        <c:axId val="14313244"/>
        <c:axId val="20404429"/>
      </c:barChart>
      <c:catAx>
        <c:axId val="143132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04429"/>
        <c:crosses val="autoZero"/>
        <c:auto val="1"/>
        <c:lblOffset val="100"/>
        <c:tickLblSkip val="1"/>
        <c:noMultiLvlLbl val="0"/>
      </c:catAx>
      <c:valAx>
        <c:axId val="20404429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4313244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725"/>
          <c:y val="0.06925"/>
          <c:w val="0.212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75"/>
          <c:w val="0.98325"/>
          <c:h val="0.8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 (2)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0.325232017</c:v>
                </c:pt>
                <c:pt idx="1">
                  <c:v>0.325232017</c:v>
                </c:pt>
                <c:pt idx="2">
                  <c:v>0.325232017</c:v>
                </c:pt>
                <c:pt idx="3">
                  <c:v>0.325232017</c:v>
                </c:pt>
                <c:pt idx="4">
                  <c:v>0.325232017</c:v>
                </c:pt>
                <c:pt idx="5">
                  <c:v>0.325232017</c:v>
                </c:pt>
                <c:pt idx="6">
                  <c:v>0.325232017</c:v>
                </c:pt>
                <c:pt idx="7">
                  <c:v>0.325232017</c:v>
                </c:pt>
                <c:pt idx="8">
                  <c:v>0.325232017</c:v>
                </c:pt>
                <c:pt idx="9">
                  <c:v>0.325232017</c:v>
                </c:pt>
                <c:pt idx="10">
                  <c:v>0.325232017</c:v>
                </c:pt>
                <c:pt idx="11">
                  <c:v>0.325232017</c:v>
                </c:pt>
                <c:pt idx="13">
                  <c:v>0.325232017</c:v>
                </c:pt>
                <c:pt idx="14">
                  <c:v>0.325232017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 (2)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0.340026774</c:v>
                </c:pt>
                <c:pt idx="1">
                  <c:v>0.333078101</c:v>
                </c:pt>
                <c:pt idx="2">
                  <c:v>0.334179787</c:v>
                </c:pt>
                <c:pt idx="3">
                  <c:v>0.337953526</c:v>
                </c:pt>
                <c:pt idx="4">
                  <c:v>0.38637852</c:v>
                </c:pt>
                <c:pt idx="5">
                  <c:v>0.338942308</c:v>
                </c:pt>
                <c:pt idx="6">
                  <c:v>0.34354067</c:v>
                </c:pt>
                <c:pt idx="7">
                  <c:v>0.306089222</c:v>
                </c:pt>
                <c:pt idx="8">
                  <c:v>0.323010323</c:v>
                </c:pt>
                <c:pt idx="9">
                  <c:v>0.278800273</c:v>
                </c:pt>
                <c:pt idx="10">
                  <c:v>0.266532055</c:v>
                </c:pt>
                <c:pt idx="11">
                  <c:v>0.252461599</c:v>
                </c:pt>
                <c:pt idx="13">
                  <c:v>0.316806778</c:v>
                </c:pt>
                <c:pt idx="14">
                  <c:v>0.325232017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 (2)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0.343873518</c:v>
                </c:pt>
                <c:pt idx="1">
                  <c:v>0.324889868</c:v>
                </c:pt>
                <c:pt idx="2">
                  <c:v>0.351052444</c:v>
                </c:pt>
                <c:pt idx="3">
                  <c:v>0.346643005</c:v>
                </c:pt>
                <c:pt idx="4">
                  <c:v>0.360898418</c:v>
                </c:pt>
                <c:pt idx="5">
                  <c:v>0.342014434</c:v>
                </c:pt>
                <c:pt idx="6">
                  <c:v>0.35754386</c:v>
                </c:pt>
                <c:pt idx="7">
                  <c:v>0.311036036</c:v>
                </c:pt>
                <c:pt idx="8">
                  <c:v>0.335472279</c:v>
                </c:pt>
                <c:pt idx="9">
                  <c:v>0.291823308</c:v>
                </c:pt>
                <c:pt idx="10">
                  <c:v>0.262743554</c:v>
                </c:pt>
                <c:pt idx="11">
                  <c:v>0.267584098</c:v>
                </c:pt>
                <c:pt idx="13">
                  <c:v>0.323101343</c:v>
                </c:pt>
                <c:pt idx="14">
                  <c:v>0.334604156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 (2)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0.334604156</c:v>
                </c:pt>
                <c:pt idx="1">
                  <c:v>0.334604156</c:v>
                </c:pt>
                <c:pt idx="2">
                  <c:v>0.334604156</c:v>
                </c:pt>
                <c:pt idx="3">
                  <c:v>0.334604156</c:v>
                </c:pt>
                <c:pt idx="4">
                  <c:v>0.334604156</c:v>
                </c:pt>
                <c:pt idx="5">
                  <c:v>0.334604156</c:v>
                </c:pt>
                <c:pt idx="6">
                  <c:v>0.334604156</c:v>
                </c:pt>
                <c:pt idx="7">
                  <c:v>0.334604156</c:v>
                </c:pt>
                <c:pt idx="8">
                  <c:v>0.334604156</c:v>
                </c:pt>
                <c:pt idx="9">
                  <c:v>0.334604156</c:v>
                </c:pt>
                <c:pt idx="10">
                  <c:v>0.334604156</c:v>
                </c:pt>
                <c:pt idx="11">
                  <c:v>0.334604156</c:v>
                </c:pt>
                <c:pt idx="13">
                  <c:v>0.334604156</c:v>
                </c:pt>
                <c:pt idx="14">
                  <c:v>0.334604156</c:v>
                </c:pt>
              </c:numCache>
            </c:numRef>
          </c:val>
        </c:ser>
        <c:gapWidth val="0"/>
        <c:axId val="7692914"/>
        <c:axId val="5071259"/>
      </c:barChart>
      <c:catAx>
        <c:axId val="76929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71259"/>
        <c:crosses val="autoZero"/>
        <c:auto val="1"/>
        <c:lblOffset val="100"/>
        <c:tickLblSkip val="1"/>
        <c:noMultiLvlLbl val="0"/>
      </c:catAx>
      <c:valAx>
        <c:axId val="507125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92914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3"/>
          <c:y val="0.138"/>
          <c:w val="0.236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5"/>
          <c:w val="0.98325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0.325232017</c:v>
                </c:pt>
                <c:pt idx="1">
                  <c:v>0.325232017</c:v>
                </c:pt>
                <c:pt idx="2">
                  <c:v>0.325232017</c:v>
                </c:pt>
                <c:pt idx="3">
                  <c:v>0.325232017</c:v>
                </c:pt>
                <c:pt idx="4">
                  <c:v>0.325232017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0.352519418</c:v>
                </c:pt>
                <c:pt idx="1">
                  <c:v>0.328993822</c:v>
                </c:pt>
                <c:pt idx="2">
                  <c:v>0.283927744</c:v>
                </c:pt>
                <c:pt idx="3">
                  <c:v>0.316806778</c:v>
                </c:pt>
                <c:pt idx="4">
                  <c:v>0.325232017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0.385071367</c:v>
                </c:pt>
                <c:pt idx="1">
                  <c:v>0.326473577</c:v>
                </c:pt>
                <c:pt idx="2">
                  <c:v>0.288080041</c:v>
                </c:pt>
                <c:pt idx="3">
                  <c:v>0.323101343</c:v>
                </c:pt>
                <c:pt idx="4">
                  <c:v>0.334604156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0.334604156</c:v>
                </c:pt>
                <c:pt idx="1">
                  <c:v>0.334604156</c:v>
                </c:pt>
                <c:pt idx="2">
                  <c:v>0.334604156</c:v>
                </c:pt>
                <c:pt idx="3">
                  <c:v>0.334604156</c:v>
                </c:pt>
                <c:pt idx="4">
                  <c:v>0.334604156</c:v>
                </c:pt>
              </c:numCache>
            </c:numRef>
          </c:val>
        </c:ser>
        <c:axId val="341272"/>
        <c:axId val="18087417"/>
      </c:barChart>
      <c:catAx>
        <c:axId val="3412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087417"/>
        <c:crosses val="autoZero"/>
        <c:auto val="1"/>
        <c:lblOffset val="100"/>
        <c:tickLblSkip val="1"/>
        <c:noMultiLvlLbl val="0"/>
      </c:catAx>
      <c:valAx>
        <c:axId val="18087417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4127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675"/>
          <c:y val="0.1365"/>
          <c:w val="0.242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"/>
          <c:w val="0.98325"/>
          <c:h val="0.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0.149914821</c:v>
                </c:pt>
                <c:pt idx="2">
                  <c:v>0.306441604</c:v>
                </c:pt>
                <c:pt idx="3">
                  <c:v>0.349316145</c:v>
                </c:pt>
                <c:pt idx="4">
                  <c:v>0.378671775</c:v>
                </c:pt>
                <c:pt idx="5">
                  <c:v>0.357029072</c:v>
                </c:pt>
                <c:pt idx="6">
                  <c:v>0.350190199</c:v>
                </c:pt>
                <c:pt idx="8">
                  <c:v>0.304359624</c:v>
                </c:pt>
                <c:pt idx="9">
                  <c:v>0.3211756</c:v>
                </c:pt>
                <c:pt idx="10">
                  <c:v>0.359796908</c:v>
                </c:pt>
                <c:pt idx="11">
                  <c:v>0.349280436</c:v>
                </c:pt>
                <c:pt idx="12">
                  <c:v>0.355630958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0.153724247</c:v>
                </c:pt>
                <c:pt idx="2">
                  <c:v>0.30093639</c:v>
                </c:pt>
                <c:pt idx="3">
                  <c:v>0.342255824</c:v>
                </c:pt>
                <c:pt idx="4">
                  <c:v>0.361060514</c:v>
                </c:pt>
                <c:pt idx="5">
                  <c:v>0.340169187</c:v>
                </c:pt>
                <c:pt idx="6">
                  <c:v>0.322326568</c:v>
                </c:pt>
                <c:pt idx="8">
                  <c:v>0.296712394</c:v>
                </c:pt>
                <c:pt idx="9">
                  <c:v>0.322953982</c:v>
                </c:pt>
                <c:pt idx="10">
                  <c:v>0.354188921</c:v>
                </c:pt>
                <c:pt idx="11">
                  <c:v>0.335955056</c:v>
                </c:pt>
                <c:pt idx="12">
                  <c:v>0.341775205</c:v>
                </c:pt>
              </c:numCache>
            </c:numRef>
          </c:val>
        </c:ser>
        <c:gapWidth val="200"/>
        <c:axId val="19109006"/>
        <c:axId val="6144359"/>
      </c:barChart>
      <c:catAx>
        <c:axId val="191090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44359"/>
        <c:crosses val="autoZero"/>
        <c:auto val="0"/>
        <c:lblOffset val="100"/>
        <c:tickLblSkip val="1"/>
        <c:noMultiLvlLbl val="0"/>
      </c:catAx>
      <c:valAx>
        <c:axId val="6144359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09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37"/>
          <c:w val="0.096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8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0.89</cdr:y>
    </cdr:from>
    <cdr:to>
      <cdr:x>0.8945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904875" y="4219575"/>
          <a:ext cx="4191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</a:t>
          </a:r>
        </a:p>
      </cdr:txBody>
    </cdr:sp>
  </cdr:relSizeAnchor>
  <cdr:relSizeAnchor xmlns:cdr="http://schemas.openxmlformats.org/drawingml/2006/chartDrawing">
    <cdr:from>
      <cdr:x>0.61375</cdr:x>
      <cdr:y>0.9665</cdr:y>
    </cdr:from>
    <cdr:to>
      <cdr:x>0.9945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95675" y="4581525"/>
          <a:ext cx="2171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18288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0.9955</cdr:x>
      <cdr:y>0.076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13.3.1: Diabetes Care: Eye Examinations by RHA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0.961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6242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0.86925</cdr:y>
    </cdr:from>
    <cdr:to>
      <cdr:x>0.971</cdr:x>
      <cdr:y>0.971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62375"/>
          <a:ext cx="541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(p&lt;.01)    Rural Time 2: Significant (p&lt;.001) 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0.12825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705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13.3.6: Diabetes Care: Eye Examinations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  <cdr:relSizeAnchor xmlns:cdr="http://schemas.openxmlformats.org/drawingml/2006/chartDrawing">
    <cdr:from>
      <cdr:x>0.92025</cdr:x>
      <cdr:y>0.7195</cdr:y>
    </cdr:from>
    <cdr:to>
      <cdr:x>0.969</cdr:x>
      <cdr:y>0.7425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48275" y="311467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0.97975</cdr:y>
    </cdr:from>
    <cdr:to>
      <cdr:x>0.96775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9391650"/>
          <a:ext cx="2543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0.0295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134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13.3.2: Diabetes Care: Eye Examinations by District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0.5645</cdr:x>
      <cdr:y>0.97775</cdr:y>
    </cdr:from>
    <cdr:to>
      <cdr:x>0.94125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3219450" y="8029575"/>
          <a:ext cx="2152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0.0585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76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13.3.3: Diabetes Care: Eye Examinations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0.89175</cdr:y>
    </cdr:from>
    <cdr:to>
      <cdr:x>0.96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33475" y="4876800"/>
          <a:ext cx="4343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0.53075</cdr:x>
      <cdr:y>0.97425</cdr:y>
    </cdr:from>
    <cdr:to>
      <cdr:x>0.9165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019425" y="5334000"/>
          <a:ext cx="2200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0.066</cdr:y>
    </cdr:to>
    <cdr:sp>
      <cdr:nvSpPr>
        <cdr:cNvPr id="3" name="Text Box 9"/>
        <cdr:cNvSpPr txBox="1">
          <a:spLocks noChangeArrowheads="1"/>
        </cdr:cNvSpPr>
      </cdr:nvSpPr>
      <cdr:spPr>
        <a:xfrm>
          <a:off x="0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13.3.4: Diabetes Care: Eye Examinations by Winnipeg Community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0.9675</cdr:y>
    </cdr:from>
    <cdr:to>
      <cdr:x>0.949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4410075"/>
          <a:ext cx="2152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</cdr:x>
      <cdr:y>0.126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13.3.5: Diabetes Care: Eye Examinations by Aggregate RHA Areas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diabetes who had an eye examination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00390625" style="26" customWidth="1"/>
    <col min="6" max="6" width="2.7109375" style="26" customWidth="1"/>
    <col min="7" max="7" width="18.140625" style="26" customWidth="1"/>
    <col min="8" max="11" width="8.00390625" style="26" customWidth="1"/>
    <col min="12" max="12" width="2.7109375" style="26" customWidth="1"/>
    <col min="13" max="13" width="15.28125" style="26" bestFit="1" customWidth="1"/>
    <col min="14" max="16384" width="9.140625" style="26" customWidth="1"/>
  </cols>
  <sheetData>
    <row r="1" spans="1:5" ht="15.75" thickBot="1">
      <c r="A1" s="14" t="s">
        <v>316</v>
      </c>
      <c r="B1" s="14"/>
      <c r="C1" s="14"/>
      <c r="D1" s="14"/>
      <c r="E1" s="14"/>
    </row>
    <row r="2" spans="1:15" ht="12.75" customHeight="1">
      <c r="A2" s="111" t="s">
        <v>306</v>
      </c>
      <c r="B2" s="76" t="s">
        <v>130</v>
      </c>
      <c r="C2" s="77" t="s">
        <v>131</v>
      </c>
      <c r="D2" s="78" t="s">
        <v>130</v>
      </c>
      <c r="E2" s="22" t="s">
        <v>131</v>
      </c>
      <c r="G2" s="111" t="s">
        <v>307</v>
      </c>
      <c r="H2" s="76" t="s">
        <v>130</v>
      </c>
      <c r="I2" s="77" t="s">
        <v>131</v>
      </c>
      <c r="J2" s="78" t="s">
        <v>130</v>
      </c>
      <c r="K2" s="22" t="s">
        <v>131</v>
      </c>
      <c r="M2" s="114" t="s">
        <v>308</v>
      </c>
      <c r="N2" s="115" t="s">
        <v>313</v>
      </c>
      <c r="O2" s="116"/>
    </row>
    <row r="3" spans="1:15" ht="12.75">
      <c r="A3" s="112"/>
      <c r="B3" s="15" t="s">
        <v>132</v>
      </c>
      <c r="C3" s="16" t="s">
        <v>267</v>
      </c>
      <c r="D3" s="17" t="s">
        <v>132</v>
      </c>
      <c r="E3" s="35" t="s">
        <v>267</v>
      </c>
      <c r="G3" s="112"/>
      <c r="H3" s="15" t="s">
        <v>132</v>
      </c>
      <c r="I3" s="16" t="s">
        <v>267</v>
      </c>
      <c r="J3" s="17" t="s">
        <v>132</v>
      </c>
      <c r="K3" s="35" t="s">
        <v>267</v>
      </c>
      <c r="M3" s="112"/>
      <c r="N3" s="117"/>
      <c r="O3" s="118"/>
    </row>
    <row r="4" spans="1:15" ht="12.75">
      <c r="A4" s="112"/>
      <c r="B4" s="18" t="s">
        <v>133</v>
      </c>
      <c r="C4" s="19" t="s">
        <v>268</v>
      </c>
      <c r="D4" s="20" t="s">
        <v>133</v>
      </c>
      <c r="E4" s="36" t="s">
        <v>268</v>
      </c>
      <c r="G4" s="112"/>
      <c r="H4" s="18" t="s">
        <v>133</v>
      </c>
      <c r="I4" s="19" t="s">
        <v>268</v>
      </c>
      <c r="J4" s="20" t="s">
        <v>133</v>
      </c>
      <c r="K4" s="36" t="s">
        <v>268</v>
      </c>
      <c r="M4" s="112"/>
      <c r="N4" s="119"/>
      <c r="O4" s="120"/>
    </row>
    <row r="5" spans="1:15" ht="13.5" thickBot="1">
      <c r="A5" s="113"/>
      <c r="B5" s="122" t="s">
        <v>261</v>
      </c>
      <c r="C5" s="123"/>
      <c r="D5" s="124" t="s">
        <v>262</v>
      </c>
      <c r="E5" s="125"/>
      <c r="G5" s="113"/>
      <c r="H5" s="122" t="s">
        <v>261</v>
      </c>
      <c r="I5" s="123"/>
      <c r="J5" s="124" t="s">
        <v>262</v>
      </c>
      <c r="K5" s="125"/>
      <c r="M5" s="113"/>
      <c r="N5" s="96" t="str">
        <f>'ordered inc data'!$B$3</f>
        <v>2000/01</v>
      </c>
      <c r="O5" s="97" t="str">
        <f>'ordered inc data'!$C$3</f>
        <v>2005/06</v>
      </c>
    </row>
    <row r="6" spans="1:15" ht="12.75">
      <c r="A6" s="27" t="s">
        <v>134</v>
      </c>
      <c r="B6" s="79">
        <f>'orig. data'!B4</f>
        <v>583</v>
      </c>
      <c r="C6" s="87">
        <f>'orig. data'!D4*100</f>
        <v>30.207253899999998</v>
      </c>
      <c r="D6" s="80">
        <f>'orig. data'!J4</f>
        <v>907</v>
      </c>
      <c r="E6" s="90">
        <f>'orig. data'!L4*100</f>
        <v>33.357852199999996</v>
      </c>
      <c r="G6" s="28" t="s">
        <v>148</v>
      </c>
      <c r="H6" s="79">
        <f>'orig. data'!B20</f>
        <v>762</v>
      </c>
      <c r="I6" s="87">
        <f>'orig. data'!D20*100</f>
        <v>34.002677399999996</v>
      </c>
      <c r="J6" s="80">
        <f>'orig. data'!J20</f>
        <v>1131</v>
      </c>
      <c r="K6" s="90">
        <f>'orig. data'!L20*100</f>
        <v>34.3873518</v>
      </c>
      <c r="M6" s="74" t="s">
        <v>273</v>
      </c>
      <c r="N6" s="104">
        <f>'ordered inc data'!$B$4*100</f>
        <v>15.372424700000002</v>
      </c>
      <c r="O6" s="105">
        <f>'ordered inc data'!$C$4*100</f>
        <v>14.9914821</v>
      </c>
    </row>
    <row r="7" spans="1:15" ht="12.75">
      <c r="A7" s="29" t="s">
        <v>135</v>
      </c>
      <c r="B7" s="81">
        <f>'orig. data'!B5</f>
        <v>1376</v>
      </c>
      <c r="C7" s="87">
        <f>'orig. data'!D5*100</f>
        <v>34.5381526</v>
      </c>
      <c r="D7" s="80">
        <f>'orig. data'!J5</f>
        <v>1909</v>
      </c>
      <c r="E7" s="90">
        <f>'orig. data'!L5*100</f>
        <v>37.2052232</v>
      </c>
      <c r="G7" s="30" t="s">
        <v>149</v>
      </c>
      <c r="H7" s="81">
        <f>'orig. data'!B21</f>
        <v>435</v>
      </c>
      <c r="I7" s="87">
        <f>'orig. data'!D21*100</f>
        <v>33.307810100000005</v>
      </c>
      <c r="J7" s="80">
        <f>'orig. data'!J21</f>
        <v>590</v>
      </c>
      <c r="K7" s="90">
        <f>'orig. data'!L21*100</f>
        <v>32.4889868</v>
      </c>
      <c r="M7" s="74" t="s">
        <v>274</v>
      </c>
      <c r="N7" s="106">
        <f>'ordered inc data'!$B$6*100</f>
        <v>30.093639</v>
      </c>
      <c r="O7" s="107">
        <f>'ordered inc data'!$C$6*100</f>
        <v>30.644160399999997</v>
      </c>
    </row>
    <row r="8" spans="1:15" ht="12.75">
      <c r="A8" s="29" t="s">
        <v>136</v>
      </c>
      <c r="B8" s="81">
        <f>'orig. data'!B6</f>
        <v>1581</v>
      </c>
      <c r="C8" s="87">
        <f>'orig. data'!D6*100</f>
        <v>38.2994186</v>
      </c>
      <c r="D8" s="80">
        <f>'orig. data'!J6</f>
        <v>2121</v>
      </c>
      <c r="E8" s="90">
        <f>'orig. data'!L6*100</f>
        <v>42.667471299999995</v>
      </c>
      <c r="G8" s="30" t="s">
        <v>153</v>
      </c>
      <c r="H8" s="81">
        <f>'orig. data'!B22</f>
        <v>658</v>
      </c>
      <c r="I8" s="87">
        <f>'orig. data'!D22*100</f>
        <v>33.4179787</v>
      </c>
      <c r="J8" s="80">
        <f>'orig. data'!J22</f>
        <v>984</v>
      </c>
      <c r="K8" s="90">
        <f>'orig. data'!L22*100</f>
        <v>35.105244400000004</v>
      </c>
      <c r="M8" s="74" t="s">
        <v>275</v>
      </c>
      <c r="N8" s="106">
        <f>'ordered inc data'!$B$7*100</f>
        <v>34.2255824</v>
      </c>
      <c r="O8" s="107">
        <f>'ordered inc data'!$C$7*100</f>
        <v>34.9316145</v>
      </c>
    </row>
    <row r="9" spans="1:15" ht="12.75">
      <c r="A9" s="29" t="s">
        <v>107</v>
      </c>
      <c r="B9" s="81">
        <f>'orig. data'!B7</f>
        <v>906</v>
      </c>
      <c r="C9" s="87">
        <f>'orig. data'!D7*100</f>
        <v>40.5369128</v>
      </c>
      <c r="D9" s="80">
        <f>'orig. data'!J7</f>
        <v>1324</v>
      </c>
      <c r="E9" s="90">
        <f>'orig. data'!L7*100</f>
        <v>42.3273657</v>
      </c>
      <c r="G9" s="30" t="s">
        <v>151</v>
      </c>
      <c r="H9" s="81">
        <f>'orig. data'!B23</f>
        <v>829</v>
      </c>
      <c r="I9" s="87">
        <f>'orig. data'!D23*100</f>
        <v>33.7953526</v>
      </c>
      <c r="J9" s="80">
        <f>'orig. data'!J23</f>
        <v>1172</v>
      </c>
      <c r="K9" s="90">
        <f>'orig. data'!L23*100</f>
        <v>34.6643005</v>
      </c>
      <c r="M9" s="74" t="s">
        <v>276</v>
      </c>
      <c r="N9" s="106">
        <f>'ordered inc data'!$B$8*100</f>
        <v>36.1060514</v>
      </c>
      <c r="O9" s="107">
        <f>'ordered inc data'!$C$8*100</f>
        <v>37.8671775</v>
      </c>
    </row>
    <row r="10" spans="1:15" ht="12.75">
      <c r="A10" s="29" t="s">
        <v>144</v>
      </c>
      <c r="B10" s="81">
        <f>'orig. data'!B8</f>
        <v>9572</v>
      </c>
      <c r="C10" s="87">
        <f>'orig. data'!D8*100</f>
        <v>31.6806778</v>
      </c>
      <c r="D10" s="80">
        <f>'orig. data'!J8</f>
        <v>13231</v>
      </c>
      <c r="E10" s="90">
        <f>'orig. data'!L8*100</f>
        <v>32.3101343</v>
      </c>
      <c r="G10" s="30" t="s">
        <v>154</v>
      </c>
      <c r="H10" s="81">
        <f>'orig. data'!B24</f>
        <v>590</v>
      </c>
      <c r="I10" s="87">
        <f>'orig. data'!D24*100</f>
        <v>38.637852</v>
      </c>
      <c r="J10" s="80">
        <f>'orig. data'!J24</f>
        <v>707</v>
      </c>
      <c r="K10" s="90">
        <f>'orig. data'!L24*100</f>
        <v>36.0898418</v>
      </c>
      <c r="M10" s="74" t="s">
        <v>277</v>
      </c>
      <c r="N10" s="106">
        <f>'ordered inc data'!$B$9*100</f>
        <v>34.0169187</v>
      </c>
      <c r="O10" s="107">
        <f>'ordered inc data'!$C$9*100</f>
        <v>35.7029072</v>
      </c>
    </row>
    <row r="11" spans="1:15" ht="12.75">
      <c r="A11" s="29" t="s">
        <v>138</v>
      </c>
      <c r="B11" s="81">
        <f>'orig. data'!B9</f>
        <v>1383</v>
      </c>
      <c r="C11" s="87">
        <f>'orig. data'!D9*100</f>
        <v>33.6169178</v>
      </c>
      <c r="D11" s="80">
        <f>'orig. data'!J9</f>
        <v>1748</v>
      </c>
      <c r="E11" s="90">
        <f>'orig. data'!L9*100</f>
        <v>32.4244111</v>
      </c>
      <c r="G11" s="30" t="s">
        <v>150</v>
      </c>
      <c r="H11" s="81">
        <f>'orig. data'!B25</f>
        <v>846</v>
      </c>
      <c r="I11" s="87">
        <f>'orig. data'!D25*100</f>
        <v>33.8942308</v>
      </c>
      <c r="J11" s="80">
        <f>'orig. data'!J25</f>
        <v>1090</v>
      </c>
      <c r="K11" s="90">
        <f>'orig. data'!L25*100</f>
        <v>34.201443399999995</v>
      </c>
      <c r="M11" s="74" t="s">
        <v>278</v>
      </c>
      <c r="N11" s="106">
        <f>'ordered inc data'!$B$10*100</f>
        <v>32.2326568</v>
      </c>
      <c r="O11" s="107">
        <f>'ordered inc data'!$C$10*100</f>
        <v>35.019019899999996</v>
      </c>
    </row>
    <row r="12" spans="1:15" ht="12.75">
      <c r="A12" s="29" t="s">
        <v>139</v>
      </c>
      <c r="B12" s="81">
        <f>'orig. data'!B10</f>
        <v>650</v>
      </c>
      <c r="C12" s="87">
        <f>'orig. data'!D10*100</f>
        <v>31.691857600000002</v>
      </c>
      <c r="D12" s="80">
        <f>'orig. data'!J10</f>
        <v>948</v>
      </c>
      <c r="E12" s="90">
        <f>'orig. data'!L10*100</f>
        <v>32.443531799999995</v>
      </c>
      <c r="G12" s="30" t="s">
        <v>152</v>
      </c>
      <c r="H12" s="81">
        <f>'orig. data'!B26</f>
        <v>1436</v>
      </c>
      <c r="I12" s="87">
        <f>'orig. data'!D26*100</f>
        <v>34.354067</v>
      </c>
      <c r="J12" s="80">
        <f>'orig. data'!J26</f>
        <v>2038</v>
      </c>
      <c r="K12" s="90">
        <f>'orig. data'!L26*100</f>
        <v>35.754386</v>
      </c>
      <c r="M12" s="74" t="s">
        <v>279</v>
      </c>
      <c r="N12" s="106">
        <f>'ordered inc data'!$B$12*100</f>
        <v>29.671239399999997</v>
      </c>
      <c r="O12" s="107">
        <f>'ordered inc data'!$C$12*100</f>
        <v>30.4359624</v>
      </c>
    </row>
    <row r="13" spans="1:15" ht="12.75">
      <c r="A13" s="29" t="s">
        <v>137</v>
      </c>
      <c r="B13" s="81">
        <f>'orig. data'!B11</f>
        <v>949</v>
      </c>
      <c r="C13" s="87">
        <f>'orig. data'!D11*100</f>
        <v>32.735426000000004</v>
      </c>
      <c r="D13" s="80">
        <f>'orig. data'!J11</f>
        <v>1159</v>
      </c>
      <c r="E13" s="90">
        <f>'orig. data'!L11*100</f>
        <v>33.1616595</v>
      </c>
      <c r="G13" s="30" t="s">
        <v>155</v>
      </c>
      <c r="H13" s="81">
        <f>'orig. data'!B27</f>
        <v>940</v>
      </c>
      <c r="I13" s="87">
        <f>'orig. data'!D27*100</f>
        <v>30.6089222</v>
      </c>
      <c r="J13" s="80">
        <f>'orig. data'!J27</f>
        <v>1381</v>
      </c>
      <c r="K13" s="90">
        <f>'orig. data'!L27*100</f>
        <v>31.103603600000003</v>
      </c>
      <c r="M13" s="74" t="s">
        <v>280</v>
      </c>
      <c r="N13" s="106">
        <f>'ordered inc data'!$B$13*100</f>
        <v>32.295398199999994</v>
      </c>
      <c r="O13" s="107">
        <f>'ordered inc data'!$C$13*100</f>
        <v>32.11756</v>
      </c>
    </row>
    <row r="14" spans="1:15" ht="12.75">
      <c r="A14" s="29" t="s">
        <v>140</v>
      </c>
      <c r="B14" s="81">
        <f>'orig. data'!B12</f>
        <v>15</v>
      </c>
      <c r="C14" s="87">
        <f>'orig. data'!D12*100</f>
        <v>21.1267606</v>
      </c>
      <c r="D14" s="80">
        <f>'orig. data'!J12</f>
        <v>20</v>
      </c>
      <c r="E14" s="90">
        <f>'orig. data'!L12*100</f>
        <v>23.5294118</v>
      </c>
      <c r="G14" s="30" t="s">
        <v>156</v>
      </c>
      <c r="H14" s="81">
        <f>'orig. data'!B28</f>
        <v>970</v>
      </c>
      <c r="I14" s="87">
        <f>'orig. data'!D28*100</f>
        <v>32.301032299999996</v>
      </c>
      <c r="J14" s="80">
        <f>'orig. data'!J28</f>
        <v>1307</v>
      </c>
      <c r="K14" s="90">
        <f>'orig. data'!L28*100</f>
        <v>33.547227899999996</v>
      </c>
      <c r="M14" s="74" t="s">
        <v>281</v>
      </c>
      <c r="N14" s="106">
        <f>'ordered inc data'!$B$14*100</f>
        <v>35.4188921</v>
      </c>
      <c r="O14" s="107">
        <f>'ordered inc data'!$C$14*100</f>
        <v>35.9796908</v>
      </c>
    </row>
    <row r="15" spans="1:15" ht="12.75">
      <c r="A15" s="29" t="s">
        <v>141</v>
      </c>
      <c r="B15" s="81">
        <f>'orig. data'!B13</f>
        <v>556</v>
      </c>
      <c r="C15" s="87">
        <f>'orig. data'!D13*100</f>
        <v>36.8700265</v>
      </c>
      <c r="D15" s="80">
        <f>'orig. data'!J13</f>
        <v>698</v>
      </c>
      <c r="E15" s="90">
        <f>'orig. data'!L13*100</f>
        <v>36.756187499999996</v>
      </c>
      <c r="G15" s="30" t="s">
        <v>157</v>
      </c>
      <c r="H15" s="81">
        <f>'orig. data'!B29</f>
        <v>409</v>
      </c>
      <c r="I15" s="87">
        <f>'orig. data'!D29*100</f>
        <v>27.8800273</v>
      </c>
      <c r="J15" s="80">
        <f>'orig. data'!J29</f>
        <v>621</v>
      </c>
      <c r="K15" s="90">
        <f>'orig. data'!L29*100</f>
        <v>29.1823308</v>
      </c>
      <c r="M15" s="74" t="s">
        <v>282</v>
      </c>
      <c r="N15" s="106">
        <f>'ordered inc data'!$B$15*100</f>
        <v>33.595505599999996</v>
      </c>
      <c r="O15" s="107">
        <f>'ordered inc data'!$C$15*100</f>
        <v>34.9280436</v>
      </c>
    </row>
    <row r="16" spans="1:15" ht="13.5" thickBot="1">
      <c r="A16" s="29" t="s">
        <v>142</v>
      </c>
      <c r="B16" s="81">
        <f>'orig. data'!B14</f>
        <v>655</v>
      </c>
      <c r="C16" s="87">
        <f>'orig. data'!D14*100</f>
        <v>23.9138372</v>
      </c>
      <c r="D16" s="80">
        <f>'orig. data'!J14</f>
        <v>952</v>
      </c>
      <c r="E16" s="90">
        <f>'orig. data'!L14*100</f>
        <v>24.9672174</v>
      </c>
      <c r="G16" s="30" t="s">
        <v>158</v>
      </c>
      <c r="H16" s="81">
        <f>'orig. data'!B30</f>
        <v>1056</v>
      </c>
      <c r="I16" s="87">
        <f>'orig. data'!D30*100</f>
        <v>26.6532055</v>
      </c>
      <c r="J16" s="80">
        <f>'orig. data'!J30</f>
        <v>1335</v>
      </c>
      <c r="K16" s="90">
        <f>'orig. data'!L30*100</f>
        <v>26.274355399999997</v>
      </c>
      <c r="M16" s="75" t="s">
        <v>283</v>
      </c>
      <c r="N16" s="108">
        <f>'ordered inc data'!$B$16*100</f>
        <v>34.1775205</v>
      </c>
      <c r="O16" s="109">
        <f>'ordered inc data'!$C$16*100</f>
        <v>35.5630958</v>
      </c>
    </row>
    <row r="17" spans="1:15" ht="12.75">
      <c r="A17" s="31"/>
      <c r="B17" s="82"/>
      <c r="C17" s="88"/>
      <c r="D17" s="83"/>
      <c r="E17" s="91"/>
      <c r="G17" s="30" t="s">
        <v>159</v>
      </c>
      <c r="H17" s="86">
        <f>'orig. data'!B31</f>
        <v>641</v>
      </c>
      <c r="I17" s="87">
        <f>'orig. data'!D31*100</f>
        <v>25.2461599</v>
      </c>
      <c r="J17" s="80">
        <f>'orig. data'!J31</f>
        <v>875</v>
      </c>
      <c r="K17" s="90">
        <f>'orig. data'!L31*100</f>
        <v>26.7584098</v>
      </c>
      <c r="M17" s="98" t="s">
        <v>309</v>
      </c>
      <c r="N17" s="99"/>
      <c r="O17" s="100">
        <f>'ordered inc data'!$B$18</f>
        <v>0.00236669</v>
      </c>
    </row>
    <row r="18" spans="1:15" ht="12.75">
      <c r="A18" s="29" t="s">
        <v>266</v>
      </c>
      <c r="B18" s="81">
        <f>'orig. data'!B15</f>
        <v>3540</v>
      </c>
      <c r="C18" s="87">
        <f>'orig. data'!D15*100</f>
        <v>35.2519418</v>
      </c>
      <c r="D18" s="80">
        <f>'orig. data'!J15</f>
        <v>4937</v>
      </c>
      <c r="E18" s="90">
        <f>'orig. data'!L15*100</f>
        <v>38.5071367</v>
      </c>
      <c r="G18" s="32"/>
      <c r="H18" s="82"/>
      <c r="I18" s="88"/>
      <c r="J18" s="83"/>
      <c r="K18" s="91"/>
      <c r="M18" s="98" t="s">
        <v>310</v>
      </c>
      <c r="N18" s="99"/>
      <c r="O18" s="100">
        <f>'ordered inc data'!$B$19</f>
        <v>1.13E-09</v>
      </c>
    </row>
    <row r="19" spans="1:15" ht="13.5" thickBot="1">
      <c r="A19" s="29" t="s">
        <v>147</v>
      </c>
      <c r="B19" s="81">
        <f>'orig. data'!B16</f>
        <v>2982</v>
      </c>
      <c r="C19" s="87">
        <f>'orig. data'!D16*100</f>
        <v>32.8993822</v>
      </c>
      <c r="D19" s="80">
        <f>'orig. data'!J16</f>
        <v>3855</v>
      </c>
      <c r="E19" s="90">
        <f>'orig. data'!L16*100</f>
        <v>32.6473577</v>
      </c>
      <c r="G19" s="33" t="s">
        <v>144</v>
      </c>
      <c r="H19" s="84">
        <f>'orig. data'!B8</f>
        <v>9572</v>
      </c>
      <c r="I19" s="93">
        <f>'orig. data'!D8*100</f>
        <v>31.6806778</v>
      </c>
      <c r="J19" s="85">
        <f>'orig. data'!J8</f>
        <v>13231</v>
      </c>
      <c r="K19" s="92">
        <f>'orig. data'!L8*100</f>
        <v>32.3101343</v>
      </c>
      <c r="M19" s="101" t="s">
        <v>284</v>
      </c>
      <c r="N19" s="102"/>
      <c r="O19" s="100">
        <f>'ordered inc data'!$B$20</f>
        <v>0</v>
      </c>
    </row>
    <row r="20" spans="1:15" ht="12.75">
      <c r="A20" s="29" t="s">
        <v>143</v>
      </c>
      <c r="B20" s="81">
        <f>'orig. data'!B17</f>
        <v>1226</v>
      </c>
      <c r="C20" s="87">
        <f>'orig. data'!D17*100</f>
        <v>28.392774399999997</v>
      </c>
      <c r="D20" s="80">
        <f>'orig. data'!J17</f>
        <v>1670</v>
      </c>
      <c r="E20" s="90">
        <f>'orig. data'!L17*100</f>
        <v>28.8080041</v>
      </c>
      <c r="G20" s="94" t="s">
        <v>146</v>
      </c>
      <c r="H20" s="94"/>
      <c r="I20" s="95"/>
      <c r="J20" s="94"/>
      <c r="K20" s="94"/>
      <c r="M20" s="98" t="s">
        <v>311</v>
      </c>
      <c r="N20" s="102"/>
      <c r="O20" s="100">
        <f>'ordered inc data'!$B$22</f>
        <v>4.79E-10</v>
      </c>
    </row>
    <row r="21" spans="1:15" ht="12.75">
      <c r="A21" s="31"/>
      <c r="B21" s="82"/>
      <c r="C21" s="88"/>
      <c r="D21" s="83"/>
      <c r="E21" s="91"/>
      <c r="G21" s="121" t="s">
        <v>265</v>
      </c>
      <c r="H21" s="121"/>
      <c r="I21" s="121"/>
      <c r="J21" s="121"/>
      <c r="K21" s="121"/>
      <c r="M21" s="98" t="s">
        <v>312</v>
      </c>
      <c r="N21" s="102"/>
      <c r="O21" s="100">
        <f>'ordered inc data'!$B$23</f>
        <v>8.19E-18</v>
      </c>
    </row>
    <row r="22" spans="1:15" ht="13.5" thickBot="1">
      <c r="A22" s="33" t="s">
        <v>145</v>
      </c>
      <c r="B22" s="84">
        <f>'orig. data'!B18</f>
        <v>18293</v>
      </c>
      <c r="C22" s="89">
        <f>'orig. data'!D18*100</f>
        <v>32.5232017</v>
      </c>
      <c r="D22" s="85">
        <f>'orig. data'!J18</f>
        <v>25101</v>
      </c>
      <c r="E22" s="92">
        <f>'orig. data'!L18*100</f>
        <v>33.4604156</v>
      </c>
      <c r="M22" s="101" t="s">
        <v>285</v>
      </c>
      <c r="N22" s="102"/>
      <c r="O22" s="100">
        <f>'ordered inc data'!$B$24</f>
        <v>0</v>
      </c>
    </row>
    <row r="23" spans="1:15" ht="12.75">
      <c r="A23" s="94" t="s">
        <v>146</v>
      </c>
      <c r="C23" s="34"/>
      <c r="M23" s="25" t="s">
        <v>146</v>
      </c>
      <c r="N23" s="21"/>
      <c r="O23" s="21"/>
    </row>
    <row r="24" spans="1:15" ht="12.75">
      <c r="A24" s="25" t="s">
        <v>265</v>
      </c>
      <c r="B24" s="25"/>
      <c r="C24" s="25"/>
      <c r="D24" s="25"/>
      <c r="E24" s="25"/>
      <c r="M24" s="25" t="s">
        <v>265</v>
      </c>
      <c r="N24" s="103"/>
      <c r="O24" s="103"/>
    </row>
  </sheetData>
  <sheetProtection/>
  <mergeCells count="9">
    <mergeCell ref="A2:A5"/>
    <mergeCell ref="M2:M5"/>
    <mergeCell ref="N2:O4"/>
    <mergeCell ref="G21:K21"/>
    <mergeCell ref="B5:C5"/>
    <mergeCell ref="D5:E5"/>
    <mergeCell ref="G2:G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4" width="2.8515625" style="2" customWidth="1"/>
    <col min="5" max="5" width="3.140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6" t="s">
        <v>249</v>
      </c>
      <c r="B1" s="4" t="s">
        <v>197</v>
      </c>
      <c r="C1" s="126" t="s">
        <v>125</v>
      </c>
      <c r="D1" s="126"/>
      <c r="E1" s="126"/>
      <c r="F1" s="126" t="s">
        <v>128</v>
      </c>
      <c r="G1" s="126"/>
      <c r="H1" s="5" t="s">
        <v>117</v>
      </c>
      <c r="I1" s="3" t="s">
        <v>251</v>
      </c>
      <c r="J1" s="3" t="s">
        <v>252</v>
      </c>
      <c r="K1" s="5" t="s">
        <v>118</v>
      </c>
      <c r="L1" s="5" t="s">
        <v>119</v>
      </c>
      <c r="M1" s="5" t="s">
        <v>120</v>
      </c>
      <c r="N1" s="5" t="s">
        <v>121</v>
      </c>
      <c r="O1" s="6"/>
      <c r="P1" s="5" t="s">
        <v>122</v>
      </c>
      <c r="Q1" s="5" t="s">
        <v>123</v>
      </c>
      <c r="R1" s="5" t="s">
        <v>124</v>
      </c>
      <c r="S1" s="6"/>
      <c r="T1" s="5" t="s">
        <v>129</v>
      </c>
    </row>
    <row r="2" spans="2:20" ht="12.75">
      <c r="B2" s="4"/>
      <c r="C2" s="12"/>
      <c r="D2" s="12"/>
      <c r="E2" s="12"/>
      <c r="F2" s="13"/>
      <c r="G2" s="13"/>
      <c r="H2" s="5"/>
      <c r="I2" s="127" t="s">
        <v>269</v>
      </c>
      <c r="J2" s="127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127</v>
      </c>
      <c r="F3" s="12" t="s">
        <v>225</v>
      </c>
      <c r="G3" s="12" t="s">
        <v>226</v>
      </c>
      <c r="H3" s="2" t="s">
        <v>260</v>
      </c>
      <c r="I3" s="4" t="s">
        <v>261</v>
      </c>
      <c r="J3" s="4" t="s">
        <v>262</v>
      </c>
      <c r="K3" s="2" t="s">
        <v>263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(t)</v>
      </c>
      <c r="B4" t="s">
        <v>134</v>
      </c>
      <c r="C4" t="str">
        <f>'orig. data'!T4</f>
        <v> </v>
      </c>
      <c r="D4" t="str">
        <f>'orig. data'!U4</f>
        <v> </v>
      </c>
      <c r="E4" t="str">
        <f ca="1">IF(CELL("contents",F4)="s","s",IF(CELL("contents",G4)="s","s",IF(CELL("contents",'orig. data'!V4)="t","t","")))</f>
        <v>t</v>
      </c>
      <c r="F4" t="str">
        <f>'orig. data'!W4</f>
        <v> </v>
      </c>
      <c r="G4" t="str">
        <f>'orig. data'!X4</f>
        <v> </v>
      </c>
      <c r="H4" s="23">
        <f aca="true" t="shared" si="0" ref="H4:H14">I$19</f>
        <v>0.325232017</v>
      </c>
      <c r="I4" s="3">
        <f>'orig. data'!D4</f>
        <v>0.302072539</v>
      </c>
      <c r="J4" s="3">
        <f>'orig. data'!L4</f>
        <v>0.333578522</v>
      </c>
      <c r="K4" s="23">
        <f aca="true" t="shared" si="1" ref="K4:K14">J$19</f>
        <v>0.334604156</v>
      </c>
      <c r="L4" s="5">
        <f>'orig. data'!B4</f>
        <v>583</v>
      </c>
      <c r="M4" s="5">
        <f>'orig. data'!C4</f>
        <v>1930</v>
      </c>
      <c r="N4" s="11">
        <f>'orig. data'!G4</f>
        <v>0.02986558</v>
      </c>
      <c r="O4" s="7"/>
      <c r="P4" s="5">
        <f>'orig. data'!J4</f>
        <v>907</v>
      </c>
      <c r="Q4" s="5">
        <f>'orig. data'!K4</f>
        <v>2719</v>
      </c>
      <c r="R4" s="11">
        <f>'orig. data'!O4</f>
        <v>0.909759254</v>
      </c>
      <c r="S4" s="7"/>
      <c r="T4" s="11">
        <f>'orig. data'!R4</f>
        <v>0.023314866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(1,2,t)</v>
      </c>
      <c r="B5" t="s">
        <v>135</v>
      </c>
      <c r="C5">
        <f>'orig. data'!T5</f>
        <v>1</v>
      </c>
      <c r="D5">
        <f>'orig. data'!U5</f>
        <v>2</v>
      </c>
      <c r="E5" t="str">
        <f ca="1">IF(CELL("contents",F5)="s","s",IF(CELL("contents",G5)="s","s",IF(CELL("contents",'orig. data'!V5)="t","t","")))</f>
        <v>t</v>
      </c>
      <c r="F5" t="str">
        <f>'orig. data'!W5</f>
        <v> </v>
      </c>
      <c r="G5" t="str">
        <f>'orig. data'!X5</f>
        <v> </v>
      </c>
      <c r="H5" s="23">
        <f t="shared" si="0"/>
        <v>0.325232017</v>
      </c>
      <c r="I5" s="3">
        <f>'orig. data'!D5</f>
        <v>0.345381526</v>
      </c>
      <c r="J5" s="3">
        <f>'orig. data'!L5</f>
        <v>0.372052232</v>
      </c>
      <c r="K5" s="23">
        <f t="shared" si="1"/>
        <v>0.334604156</v>
      </c>
      <c r="L5" s="5">
        <f>'orig. data'!B5</f>
        <v>1376</v>
      </c>
      <c r="M5" s="5">
        <f>'orig. data'!C5</f>
        <v>3984</v>
      </c>
      <c r="N5" s="11">
        <f>'orig. data'!G5</f>
        <v>0.006630026</v>
      </c>
      <c r="O5" s="8"/>
      <c r="P5" s="5">
        <f>'orig. data'!J5</f>
        <v>1909</v>
      </c>
      <c r="Q5" s="5">
        <f>'orig. data'!K5</f>
        <v>5131</v>
      </c>
      <c r="R5" s="11">
        <f>'orig. data'!O5</f>
        <v>1.31E-08</v>
      </c>
      <c r="S5" s="8"/>
      <c r="T5" s="11">
        <f>'orig. data'!R5</f>
        <v>0.008520888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(1,2,t)</v>
      </c>
      <c r="B6" t="s">
        <v>136</v>
      </c>
      <c r="C6">
        <f>'orig. data'!T6</f>
        <v>1</v>
      </c>
      <c r="D6">
        <f>'orig. data'!U6</f>
        <v>2</v>
      </c>
      <c r="E6" t="str">
        <f ca="1">IF(CELL("contents",F6)="s","s",IF(CELL("contents",G6)="s","s",IF(CELL("contents",'orig. data'!V6)="t","t","")))</f>
        <v>t</v>
      </c>
      <c r="F6" t="str">
        <f>'orig. data'!W6</f>
        <v> </v>
      </c>
      <c r="G6" t="str">
        <f>'orig. data'!X6</f>
        <v> </v>
      </c>
      <c r="H6" s="23">
        <f t="shared" si="0"/>
        <v>0.325232017</v>
      </c>
      <c r="I6" s="3">
        <f>'orig. data'!D6</f>
        <v>0.382994186</v>
      </c>
      <c r="J6" s="3">
        <f>'orig. data'!L6</f>
        <v>0.426674713</v>
      </c>
      <c r="K6" s="23">
        <f t="shared" si="1"/>
        <v>0.334604156</v>
      </c>
      <c r="L6" s="5">
        <f>'orig. data'!B6</f>
        <v>1581</v>
      </c>
      <c r="M6" s="5">
        <f>'orig. data'!C6</f>
        <v>4128</v>
      </c>
      <c r="N6" s="11">
        <f>'orig. data'!G6</f>
        <v>2.33E-15</v>
      </c>
      <c r="O6" s="8"/>
      <c r="P6" s="5">
        <f>'orig. data'!J6</f>
        <v>2121</v>
      </c>
      <c r="Q6" s="5">
        <f>'orig. data'!K6</f>
        <v>4971</v>
      </c>
      <c r="R6" s="11">
        <f>'orig. data'!O6</f>
        <v>1E-100</v>
      </c>
      <c r="S6" s="8"/>
      <c r="T6" s="11">
        <f>'orig. data'!R6</f>
        <v>2.41479E-05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(1,2)</v>
      </c>
      <c r="B7" t="s">
        <v>107</v>
      </c>
      <c r="C7">
        <f>'orig. data'!T7</f>
        <v>1</v>
      </c>
      <c r="D7">
        <f>'orig. data'!U7</f>
        <v>2</v>
      </c>
      <c r="E7">
        <f ca="1">IF(CELL("contents",F7)="s","s",IF(CELL("contents",G7)="s","s",IF(CELL("contents",'orig. data'!V7)="t","t","")))</f>
      </c>
      <c r="F7" t="str">
        <f>'orig. data'!W7</f>
        <v> </v>
      </c>
      <c r="G7" t="str">
        <f>'orig. data'!X7</f>
        <v> </v>
      </c>
      <c r="H7" s="23">
        <f t="shared" si="0"/>
        <v>0.325232017</v>
      </c>
      <c r="I7" s="3">
        <f>'orig. data'!D7</f>
        <v>0.405369128</v>
      </c>
      <c r="J7" s="3">
        <f>'orig. data'!L7</f>
        <v>0.423273657</v>
      </c>
      <c r="K7" s="23">
        <f t="shared" si="1"/>
        <v>0.334604156</v>
      </c>
      <c r="L7" s="5">
        <f>'orig. data'!B7</f>
        <v>906</v>
      </c>
      <c r="M7" s="5">
        <f>'orig. data'!C7</f>
        <v>2235</v>
      </c>
      <c r="N7" s="11">
        <f>'orig. data'!G7</f>
        <v>5.55E-16</v>
      </c>
      <c r="O7" s="8"/>
      <c r="P7" s="5">
        <f>'orig. data'!J7</f>
        <v>1324</v>
      </c>
      <c r="Q7" s="5">
        <f>'orig. data'!K7</f>
        <v>3128</v>
      </c>
      <c r="R7" s="11">
        <f>'orig. data'!O7</f>
        <v>1E-100</v>
      </c>
      <c r="S7" s="8"/>
      <c r="T7" s="11">
        <f>'orig. data'!R7</f>
        <v>0.18965012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(1,2)</v>
      </c>
      <c r="B8" t="s">
        <v>144</v>
      </c>
      <c r="C8">
        <f>'orig. data'!T8</f>
        <v>1</v>
      </c>
      <c r="D8">
        <f>'orig. data'!U8</f>
        <v>2</v>
      </c>
      <c r="E8">
        <f ca="1">IF(CELL("contents",F8)="s","s",IF(CELL("contents",G8)="s","s",IF(CELL("contents",'orig. data'!V8)="t","t","")))</f>
      </c>
      <c r="F8" t="str">
        <f>'orig. data'!W8</f>
        <v> </v>
      </c>
      <c r="G8" t="str">
        <f>'orig. data'!X8</f>
        <v> </v>
      </c>
      <c r="H8" s="23">
        <f t="shared" si="0"/>
        <v>0.325232017</v>
      </c>
      <c r="I8" s="3">
        <f>'orig. data'!D8</f>
        <v>0.316806778</v>
      </c>
      <c r="J8" s="3">
        <f>'orig. data'!L8</f>
        <v>0.323101343</v>
      </c>
      <c r="K8" s="23">
        <f t="shared" si="1"/>
        <v>0.334604156</v>
      </c>
      <c r="L8" s="5">
        <f>'orig. data'!B8</f>
        <v>9572</v>
      </c>
      <c r="M8" s="5">
        <f>'orig. data'!C8</f>
        <v>30214</v>
      </c>
      <c r="N8" s="11">
        <f>'orig. data'!G8</f>
        <v>0.001770999</v>
      </c>
      <c r="O8" s="8"/>
      <c r="P8" s="5">
        <f>'orig. data'!J8</f>
        <v>13231</v>
      </c>
      <c r="Q8" s="5">
        <f>'orig. data'!K8</f>
        <v>40950</v>
      </c>
      <c r="R8" s="11">
        <f>'orig. data'!O8</f>
        <v>8.09E-07</v>
      </c>
      <c r="S8" s="8"/>
      <c r="T8" s="11">
        <f>'orig. data'!R8</f>
        <v>0.075301984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138</v>
      </c>
      <c r="C9" t="str">
        <f>'orig. data'!T9</f>
        <v> </v>
      </c>
      <c r="D9" t="str">
        <f>'orig. data'!U9</f>
        <v> </v>
      </c>
      <c r="E9">
        <f ca="1">IF(CELL("contents",F9)="s","s",IF(CELL("contents",G9)="s","s",IF(CELL("contents",'orig. data'!V9)="t","t","")))</f>
      </c>
      <c r="F9" t="str">
        <f>'orig. data'!W9</f>
        <v> </v>
      </c>
      <c r="G9" t="str">
        <f>'orig. data'!X9</f>
        <v> </v>
      </c>
      <c r="H9" s="23">
        <f t="shared" si="0"/>
        <v>0.325232017</v>
      </c>
      <c r="I9" s="3">
        <f>'orig. data'!D9</f>
        <v>0.336169178</v>
      </c>
      <c r="J9" s="3">
        <f>'orig. data'!L9</f>
        <v>0.324244111</v>
      </c>
      <c r="K9" s="23">
        <f t="shared" si="1"/>
        <v>0.334604156</v>
      </c>
      <c r="L9" s="5">
        <f>'orig. data'!B9</f>
        <v>1383</v>
      </c>
      <c r="M9" s="5">
        <f>'orig. data'!C9</f>
        <v>4114</v>
      </c>
      <c r="N9" s="11">
        <f>'orig. data'!G9</f>
        <v>0.134266725</v>
      </c>
      <c r="O9" s="8"/>
      <c r="P9" s="5">
        <f>'orig. data'!J9</f>
        <v>1748</v>
      </c>
      <c r="Q9" s="5">
        <f>'orig. data'!K9</f>
        <v>5391</v>
      </c>
      <c r="R9" s="11">
        <f>'orig. data'!O9</f>
        <v>0.106941265</v>
      </c>
      <c r="S9" s="8"/>
      <c r="T9" s="11">
        <f>'orig. data'!R9</f>
        <v>0.220341361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139</v>
      </c>
      <c r="C10" t="str">
        <f>'orig. data'!T10</f>
        <v> </v>
      </c>
      <c r="D10" t="str">
        <f>'orig. data'!U10</f>
        <v> </v>
      </c>
      <c r="E10">
        <f ca="1">IF(CELL("contents",F10)="s","s",IF(CELL("contents",G10)="s","s",IF(CELL("contents",'orig. data'!V10)="t","t","")))</f>
      </c>
      <c r="F10" t="str">
        <f>'orig. data'!W10</f>
        <v> </v>
      </c>
      <c r="G10" t="str">
        <f>'orig. data'!X10</f>
        <v> </v>
      </c>
      <c r="H10" s="23">
        <f t="shared" si="0"/>
        <v>0.325232017</v>
      </c>
      <c r="I10" s="3">
        <f>'orig. data'!D10</f>
        <v>0.316918576</v>
      </c>
      <c r="J10" s="3">
        <f>'orig. data'!L10</f>
        <v>0.324435318</v>
      </c>
      <c r="K10" s="23">
        <f t="shared" si="1"/>
        <v>0.334604156</v>
      </c>
      <c r="L10" s="5">
        <f>'orig. data'!B10</f>
        <v>650</v>
      </c>
      <c r="M10" s="5">
        <f>'orig. data'!C10</f>
        <v>2051</v>
      </c>
      <c r="N10" s="11">
        <f>'orig. data'!G10</f>
        <v>0.421574788</v>
      </c>
      <c r="P10" s="5">
        <f>'orig. data'!J10</f>
        <v>948</v>
      </c>
      <c r="Q10" s="5">
        <f>'orig. data'!K10</f>
        <v>2922</v>
      </c>
      <c r="R10" s="11">
        <f>'orig. data'!O10</f>
        <v>0.24404092</v>
      </c>
      <c r="T10" s="11">
        <f>'orig. data'!R10</f>
        <v>0.576315669</v>
      </c>
    </row>
    <row r="11" spans="1:27" ht="12.75">
      <c r="A11" s="2" t="str">
        <f ca="1" t="shared" si="2"/>
        <v>Parkland</v>
      </c>
      <c r="B11" t="s">
        <v>137</v>
      </c>
      <c r="C11" t="str">
        <f>'orig. data'!T11</f>
        <v> </v>
      </c>
      <c r="D11" t="str">
        <f>'orig. data'!U11</f>
        <v> </v>
      </c>
      <c r="E11">
        <f ca="1">IF(CELL("contents",F11)="s","s",IF(CELL("contents",G11)="s","s",IF(CELL("contents",'orig. data'!V11)="t","t","")))</f>
      </c>
      <c r="F11" t="str">
        <f>'orig. data'!W11</f>
        <v> </v>
      </c>
      <c r="G11" t="str">
        <f>'orig. data'!X11</f>
        <v> </v>
      </c>
      <c r="H11" s="23">
        <f t="shared" si="0"/>
        <v>0.325232017</v>
      </c>
      <c r="I11" s="3">
        <f>'orig. data'!D11</f>
        <v>0.32735426</v>
      </c>
      <c r="J11" s="3">
        <f>'orig. data'!L11</f>
        <v>0.331616595</v>
      </c>
      <c r="K11" s="23">
        <f t="shared" si="1"/>
        <v>0.334604156</v>
      </c>
      <c r="L11" s="5">
        <f>'orig. data'!B11</f>
        <v>949</v>
      </c>
      <c r="M11" s="5">
        <f>'orig. data'!C11</f>
        <v>2899</v>
      </c>
      <c r="N11" s="11">
        <f>'orig. data'!G11</f>
        <v>0.807293629</v>
      </c>
      <c r="O11" s="8"/>
      <c r="P11" s="5">
        <f>'orig. data'!J11</f>
        <v>1159</v>
      </c>
      <c r="Q11" s="5">
        <f>'orig. data'!K11</f>
        <v>3495</v>
      </c>
      <c r="R11" s="11">
        <f>'orig. data'!O11</f>
        <v>0.708171596</v>
      </c>
      <c r="S11" s="8"/>
      <c r="T11" s="11">
        <f>'orig. data'!R11</f>
        <v>0.718153497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140</v>
      </c>
      <c r="C12" t="str">
        <f>'orig. data'!T12</f>
        <v> </v>
      </c>
      <c r="D12" t="str">
        <f>'orig. data'!U12</f>
        <v> </v>
      </c>
      <c r="E12">
        <f ca="1">IF(CELL("contents",F12)="s","s",IF(CELL("contents",G12)="s","s",IF(CELL("contents",'orig. data'!V12)="t","t","")))</f>
      </c>
      <c r="F12" t="str">
        <f>'orig. data'!W12</f>
        <v> </v>
      </c>
      <c r="G12" t="str">
        <f>'orig. data'!X12</f>
        <v> </v>
      </c>
      <c r="H12" s="23">
        <f t="shared" si="0"/>
        <v>0.325232017</v>
      </c>
      <c r="I12" s="3">
        <f>'orig. data'!D12</f>
        <v>0.211267606</v>
      </c>
      <c r="J12" s="3">
        <f>'orig. data'!L12</f>
        <v>0.235294118</v>
      </c>
      <c r="K12" s="23">
        <f t="shared" si="1"/>
        <v>0.334604156</v>
      </c>
      <c r="L12" s="5">
        <f>'orig. data'!B12</f>
        <v>15</v>
      </c>
      <c r="M12" s="5">
        <f>'orig. data'!C12</f>
        <v>71</v>
      </c>
      <c r="N12" s="11">
        <f>'orig. data'!G12</f>
        <v>0.040377936</v>
      </c>
      <c r="O12" s="8"/>
      <c r="P12" s="5">
        <f>'orig. data'!J12</f>
        <v>20</v>
      </c>
      <c r="Q12" s="5">
        <f>'orig. data'!K12</f>
        <v>85</v>
      </c>
      <c r="R12" s="11">
        <f>'orig. data'!O12</f>
        <v>0.052328036</v>
      </c>
      <c r="S12" s="8"/>
      <c r="T12" s="11">
        <f>'orig. data'!R12</f>
        <v>0.720169344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141</v>
      </c>
      <c r="C13">
        <f>'orig. data'!T13</f>
        <v>1</v>
      </c>
      <c r="D13">
        <f>'orig. data'!U13</f>
        <v>2</v>
      </c>
      <c r="E13">
        <f ca="1">IF(CELL("contents",F13)="s","s",IF(CELL("contents",G13)="s","s",IF(CELL("contents",'orig. data'!V13)="t","t","")))</f>
      </c>
      <c r="F13" t="str">
        <f>'orig. data'!W13</f>
        <v> </v>
      </c>
      <c r="G13" t="str">
        <f>'orig. data'!X13</f>
        <v> </v>
      </c>
      <c r="H13" s="23">
        <f t="shared" si="0"/>
        <v>0.325232017</v>
      </c>
      <c r="I13" s="3">
        <f>'orig. data'!D13</f>
        <v>0.368700265</v>
      </c>
      <c r="J13" s="3">
        <f>'orig. data'!L13</f>
        <v>0.367561875</v>
      </c>
      <c r="K13" s="23">
        <f t="shared" si="1"/>
        <v>0.334604156</v>
      </c>
      <c r="L13" s="5">
        <f>'orig. data'!B13</f>
        <v>556</v>
      </c>
      <c r="M13" s="5">
        <f>'orig. data'!C13</f>
        <v>1508</v>
      </c>
      <c r="N13" s="11">
        <f>'orig. data'!G13</f>
        <v>0.000314218</v>
      </c>
      <c r="O13" s="8"/>
      <c r="P13" s="5">
        <f>'orig. data'!J13</f>
        <v>698</v>
      </c>
      <c r="Q13" s="5">
        <f>'orig. data'!K13</f>
        <v>1899</v>
      </c>
      <c r="R13" s="11">
        <f>'orig. data'!O13</f>
        <v>0.002336224</v>
      </c>
      <c r="S13" s="8"/>
      <c r="T13" s="11">
        <f>'orig. data'!R13</f>
        <v>0.945440433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142</v>
      </c>
      <c r="C14">
        <f>'orig. data'!T14</f>
        <v>1</v>
      </c>
      <c r="D14">
        <f>'orig. data'!U14</f>
        <v>2</v>
      </c>
      <c r="E14">
        <f ca="1">IF(CELL("contents",F14)="s","s",IF(CELL("contents",G14)="s","s",IF(CELL("contents",'orig. data'!V14)="t","t","")))</f>
      </c>
      <c r="F14" t="str">
        <f>'orig. data'!W14</f>
        <v> </v>
      </c>
      <c r="G14" t="str">
        <f>'orig. data'!X14</f>
        <v> </v>
      </c>
      <c r="H14" s="23">
        <f t="shared" si="0"/>
        <v>0.325232017</v>
      </c>
      <c r="I14" s="3">
        <f>'orig. data'!D14</f>
        <v>0.239138372</v>
      </c>
      <c r="J14" s="3">
        <f>'orig. data'!L14</f>
        <v>0.249672174</v>
      </c>
      <c r="K14" s="23">
        <f t="shared" si="1"/>
        <v>0.334604156</v>
      </c>
      <c r="L14" s="5">
        <f>'orig. data'!B14</f>
        <v>655</v>
      </c>
      <c r="M14" s="5">
        <f>'orig. data'!C14</f>
        <v>2739</v>
      </c>
      <c r="N14" s="11">
        <f>'orig. data'!G14</f>
        <v>0</v>
      </c>
      <c r="O14" s="8"/>
      <c r="P14" s="5">
        <f>'orig. data'!J14</f>
        <v>952</v>
      </c>
      <c r="Q14" s="5">
        <f>'orig. data'!K14</f>
        <v>3813</v>
      </c>
      <c r="R14" s="11">
        <f>'orig. data'!O14</f>
        <v>1E-100</v>
      </c>
      <c r="S14" s="8"/>
      <c r="T14" s="11">
        <f>'orig. data'!R14</f>
        <v>0.328328716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(1,2,t)</v>
      </c>
      <c r="B16" t="s">
        <v>266</v>
      </c>
      <c r="C16">
        <f>'orig. data'!T15</f>
        <v>1</v>
      </c>
      <c r="D16">
        <f>'orig. data'!U15</f>
        <v>2</v>
      </c>
      <c r="E16" t="str">
        <f ca="1">IF(CELL("contents",F16)="s","s",IF(CELL("contents",G16)="s","s",IF(CELL("contents",'orig. data'!V15)="t","t","")))</f>
        <v>t</v>
      </c>
      <c r="F16" t="str">
        <f>'orig. data'!W15</f>
        <v> </v>
      </c>
      <c r="G16" t="str">
        <f>'orig. data'!X15</f>
        <v> </v>
      </c>
      <c r="H16" s="23">
        <f>I$19</f>
        <v>0.325232017</v>
      </c>
      <c r="I16" s="3">
        <f>'orig. data'!D15</f>
        <v>0.352519418</v>
      </c>
      <c r="J16" s="3">
        <f>'orig. data'!L15</f>
        <v>0.385071367</v>
      </c>
      <c r="K16" s="23">
        <f>J$19</f>
        <v>0.334604156</v>
      </c>
      <c r="L16" s="5">
        <f>'orig. data'!B15</f>
        <v>3540</v>
      </c>
      <c r="M16" s="5">
        <f>'orig. data'!C15</f>
        <v>10042</v>
      </c>
      <c r="N16" s="11">
        <f>'orig. data'!G15</f>
        <v>5.31E-09</v>
      </c>
      <c r="O16" s="8"/>
      <c r="P16" s="5">
        <f>'orig. data'!J15</f>
        <v>4937</v>
      </c>
      <c r="Q16" s="5">
        <f>'orig. data'!K15</f>
        <v>12821</v>
      </c>
      <c r="R16" s="11">
        <f>'orig. data'!O15</f>
        <v>1E-100</v>
      </c>
      <c r="S16" s="8"/>
      <c r="T16" s="11">
        <f>'orig. data'!R15</f>
        <v>4.25E-07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147</v>
      </c>
      <c r="C17" t="str">
        <f>'orig. data'!T16</f>
        <v> </v>
      </c>
      <c r="D17" t="str">
        <f>'orig. data'!U16</f>
        <v> </v>
      </c>
      <c r="E17">
        <f ca="1">IF(CELL("contents",F17)="s","s",IF(CELL("contents",G17)="s","s",IF(CELL("contents",'orig. data'!V16)="t","t","")))</f>
      </c>
      <c r="F17" t="str">
        <f>'orig. data'!W16</f>
        <v> </v>
      </c>
      <c r="G17" t="str">
        <f>'orig. data'!X16</f>
        <v> </v>
      </c>
      <c r="H17" s="23">
        <f>I$19</f>
        <v>0.325232017</v>
      </c>
      <c r="I17" s="3">
        <f>'orig. data'!D16</f>
        <v>0.328993822</v>
      </c>
      <c r="J17" s="3">
        <f>'orig. data'!L16</f>
        <v>0.326473577</v>
      </c>
      <c r="K17" s="23">
        <f>J$19</f>
        <v>0.334604156</v>
      </c>
      <c r="L17" s="5">
        <f>'orig. data'!B16</f>
        <v>2982</v>
      </c>
      <c r="M17" s="5">
        <f>'orig. data'!C16</f>
        <v>9064</v>
      </c>
      <c r="N17" s="11">
        <f>'orig. data'!G16</f>
        <v>0.444564217</v>
      </c>
      <c r="P17" s="5">
        <f>'orig. data'!J16</f>
        <v>3855</v>
      </c>
      <c r="Q17" s="5">
        <f>'orig. data'!K16</f>
        <v>11808</v>
      </c>
      <c r="R17" s="11">
        <f>'orig. data'!O16</f>
        <v>0.061148118</v>
      </c>
      <c r="T17" s="11">
        <f>'orig. data'!R16</f>
        <v>0.700583304</v>
      </c>
    </row>
    <row r="18" spans="1:20" ht="12.75">
      <c r="A18" s="2" t="str">
        <f ca="1" t="shared" si="2"/>
        <v>North (1,2)</v>
      </c>
      <c r="B18" t="s">
        <v>143</v>
      </c>
      <c r="C18">
        <f>'orig. data'!T17</f>
        <v>1</v>
      </c>
      <c r="D18">
        <f>'orig. data'!U17</f>
        <v>2</v>
      </c>
      <c r="E18">
        <f ca="1">IF(CELL("contents",F18)="s","s",IF(CELL("contents",G18)="s","s",IF(CELL("contents",'orig. data'!V17)="t","t","")))</f>
      </c>
      <c r="F18" t="str">
        <f>'orig. data'!W17</f>
        <v> </v>
      </c>
      <c r="G18" t="str">
        <f>'orig. data'!X17</f>
        <v> </v>
      </c>
      <c r="H18" s="23">
        <f>I$19</f>
        <v>0.325232017</v>
      </c>
      <c r="I18" s="3">
        <f>'orig. data'!D17</f>
        <v>0.283927744</v>
      </c>
      <c r="J18" s="3">
        <f>'orig. data'!L17</f>
        <v>0.288080041</v>
      </c>
      <c r="K18" s="23">
        <f>J$19</f>
        <v>0.334604156</v>
      </c>
      <c r="L18" s="5">
        <f>'orig. data'!B17</f>
        <v>1226</v>
      </c>
      <c r="M18" s="5">
        <f>'orig. data'!C17</f>
        <v>4318</v>
      </c>
      <c r="N18" s="11">
        <f>'orig. data'!G17</f>
        <v>6.88E-09</v>
      </c>
      <c r="P18" s="5">
        <f>'orig. data'!J17</f>
        <v>1670</v>
      </c>
      <c r="Q18" s="5">
        <f>'orig. data'!K17</f>
        <v>5797</v>
      </c>
      <c r="R18" s="11">
        <f>'orig. data'!O17</f>
        <v>6.04E-14</v>
      </c>
      <c r="T18" s="11">
        <f>'orig. data'!R17</f>
        <v>0.647701048</v>
      </c>
    </row>
    <row r="19" spans="1:20" ht="12.75">
      <c r="A19" s="2" t="str">
        <f ca="1" t="shared" si="2"/>
        <v>Manitoba (t)</v>
      </c>
      <c r="B19" t="s">
        <v>145</v>
      </c>
      <c r="C19" t="str">
        <f>'orig. data'!T18</f>
        <v> </v>
      </c>
      <c r="D19" t="str">
        <f>'orig. data'!U18</f>
        <v> </v>
      </c>
      <c r="E19" t="str">
        <f ca="1">IF(CELL("contents",F19)="s","s",IF(CELL("contents",G19)="s","s",IF(CELL("contents",'orig. data'!V18)="t","t","")))</f>
        <v>t</v>
      </c>
      <c r="F19" t="str">
        <f>'orig. data'!W18</f>
        <v> </v>
      </c>
      <c r="G19" t="str">
        <f>'orig. data'!X18</f>
        <v> </v>
      </c>
      <c r="H19" s="23">
        <f>I$19</f>
        <v>0.325232017</v>
      </c>
      <c r="I19" s="3">
        <f>'orig. data'!D18</f>
        <v>0.325232017</v>
      </c>
      <c r="J19" s="3">
        <f>'orig. data'!L18</f>
        <v>0.334604156</v>
      </c>
      <c r="K19" s="23">
        <f>J$19</f>
        <v>0.334604156</v>
      </c>
      <c r="L19" s="5">
        <f>'orig. data'!B18</f>
        <v>18293</v>
      </c>
      <c r="M19" s="5">
        <f>'orig. data'!C18</f>
        <v>56246</v>
      </c>
      <c r="N19" s="11">
        <f>'orig. data'!G18</f>
        <v>1</v>
      </c>
      <c r="P19" s="5">
        <f>'orig. data'!J18</f>
        <v>25101</v>
      </c>
      <c r="Q19" s="5">
        <f>'orig. data'!K18</f>
        <v>75017</v>
      </c>
      <c r="R19" s="11">
        <f>'orig. data'!O18</f>
        <v>1</v>
      </c>
      <c r="T19" s="11">
        <f>'orig. data'!R18</f>
        <v>0.000354361</v>
      </c>
    </row>
    <row r="20" spans="1:20" ht="12.75">
      <c r="A20" s="2" t="str">
        <f ca="1" t="shared" si="2"/>
        <v>Public Trustee (1,2)</v>
      </c>
      <c r="B20" t="s">
        <v>170</v>
      </c>
      <c r="C20">
        <f>'orig. data'!T19</f>
        <v>1</v>
      </c>
      <c r="D20">
        <f>'orig. data'!U19</f>
        <v>2</v>
      </c>
      <c r="E20">
        <f ca="1">IF(CELL("contents",F20)="s","s",IF(CELL("contents",G20)="s","s",IF(CELL("contents",'orig. data'!V19)="t","t","")))</f>
      </c>
      <c r="F20" t="str">
        <f>'orig. data'!W19</f>
        <v> </v>
      </c>
      <c r="G20" t="str">
        <f>'orig. data'!X19</f>
        <v> </v>
      </c>
      <c r="H20" s="23">
        <f>I$19</f>
        <v>0.325232017</v>
      </c>
      <c r="I20" s="3">
        <f>'orig. data'!D19</f>
        <v>0.179624665</v>
      </c>
      <c r="J20" s="3">
        <f>'orig. data'!L19</f>
        <v>0.16374269</v>
      </c>
      <c r="K20" s="23">
        <f>J$19</f>
        <v>0.334604156</v>
      </c>
      <c r="L20" s="5">
        <f>'orig. data'!B19</f>
        <v>67</v>
      </c>
      <c r="M20" s="5">
        <f>'orig. data'!C19</f>
        <v>373</v>
      </c>
      <c r="N20" s="11">
        <f>'orig. data'!G19</f>
        <v>1.94E-09</v>
      </c>
      <c r="P20" s="5">
        <f>'orig. data'!J19</f>
        <v>84</v>
      </c>
      <c r="Q20" s="5">
        <f>'orig. data'!K19</f>
        <v>513</v>
      </c>
      <c r="R20" s="11">
        <f>'orig. data'!O19</f>
        <v>2.22E-16</v>
      </c>
      <c r="T20" s="11">
        <f>'orig. data'!R19</f>
        <v>0.534777679</v>
      </c>
    </row>
    <row r="21" spans="2:20" ht="12.75">
      <c r="B21"/>
      <c r="C21"/>
      <c r="D21"/>
      <c r="E21"/>
      <c r="F21"/>
      <c r="G21"/>
      <c r="H21" s="23"/>
      <c r="I21" s="3"/>
      <c r="J21" s="3"/>
      <c r="K21" s="23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</v>
      </c>
      <c r="B22" t="s">
        <v>148</v>
      </c>
      <c r="C22" t="str">
        <f>'orig. data'!T20</f>
        <v> </v>
      </c>
      <c r="D22" t="str">
        <f>'orig. data'!U20</f>
        <v> </v>
      </c>
      <c r="E22">
        <f ca="1">IF(CELL("contents",F22)="s","s",IF(CELL("contents",G22)="s","s",IF(CELL("contents",'orig. data'!V20)="t","t","")))</f>
      </c>
      <c r="F22" t="str">
        <f>'orig. data'!W20</f>
        <v> </v>
      </c>
      <c r="G22" t="str">
        <f>'orig. data'!X20</f>
        <v> </v>
      </c>
      <c r="H22" s="23">
        <f aca="true" t="shared" si="3" ref="H22:H33">I$19</f>
        <v>0.325232017</v>
      </c>
      <c r="I22" s="3">
        <f>'orig. data'!D20</f>
        <v>0.340026774</v>
      </c>
      <c r="J22" s="3">
        <f>'orig. data'!L20</f>
        <v>0.343873518</v>
      </c>
      <c r="K22" s="23">
        <f aca="true" t="shared" si="4" ref="K22:K33">J$19</f>
        <v>0.334604156</v>
      </c>
      <c r="L22" s="5">
        <f>'orig. data'!B20</f>
        <v>762</v>
      </c>
      <c r="M22" s="5">
        <f>'orig. data'!C20</f>
        <v>2241</v>
      </c>
      <c r="N22" s="11">
        <f>'orig. data'!G20</f>
        <v>0.134902135</v>
      </c>
      <c r="P22" s="5">
        <f>'orig. data'!J20</f>
        <v>1131</v>
      </c>
      <c r="Q22" s="5">
        <f>'orig. data'!K20</f>
        <v>3289</v>
      </c>
      <c r="R22" s="11">
        <f>'orig. data'!O20</f>
        <v>0.25990473</v>
      </c>
      <c r="T22" s="11">
        <f>'orig. data'!R20</f>
        <v>0.76724567</v>
      </c>
    </row>
    <row r="23" spans="1:20" ht="12.75">
      <c r="A23" s="2" t="str">
        <f ca="1" t="shared" si="2"/>
        <v>Assiniboine South</v>
      </c>
      <c r="B23" t="s">
        <v>149</v>
      </c>
      <c r="C23" t="str">
        <f>'orig. data'!T21</f>
        <v> </v>
      </c>
      <c r="D23" t="str">
        <f>'orig. data'!U21</f>
        <v> </v>
      </c>
      <c r="E23">
        <f ca="1">IF(CELL("contents",F23)="s","s",IF(CELL("contents",G23)="s","s",IF(CELL("contents",'orig. data'!V21)="t","t","")))</f>
      </c>
      <c r="F23" t="str">
        <f>'orig. data'!W21</f>
        <v> </v>
      </c>
      <c r="G23" t="str">
        <f>'orig. data'!X21</f>
        <v> </v>
      </c>
      <c r="H23" s="23">
        <f t="shared" si="3"/>
        <v>0.325232017</v>
      </c>
      <c r="I23" s="3">
        <f>'orig. data'!D21</f>
        <v>0.333078101</v>
      </c>
      <c r="J23" s="3">
        <f>'orig. data'!L21</f>
        <v>0.324889868</v>
      </c>
      <c r="K23" s="23">
        <f t="shared" si="4"/>
        <v>0.334604156</v>
      </c>
      <c r="L23" s="5">
        <f>'orig. data'!B21</f>
        <v>435</v>
      </c>
      <c r="M23" s="5">
        <f>'orig. data'!C21</f>
        <v>1306</v>
      </c>
      <c r="N23" s="11">
        <f>'orig. data'!G21</f>
        <v>0.544998181</v>
      </c>
      <c r="P23" s="5">
        <f>'orig. data'!J21</f>
        <v>590</v>
      </c>
      <c r="Q23" s="5">
        <f>'orig. data'!K21</f>
        <v>1816</v>
      </c>
      <c r="R23" s="11">
        <f>'orig. data'!O21</f>
        <v>0.380307166</v>
      </c>
      <c r="T23" s="11">
        <f>'orig. data'!R21</f>
        <v>0.630807699</v>
      </c>
    </row>
    <row r="24" spans="1:20" ht="12.75">
      <c r="A24" s="2" t="str">
        <f ca="1" t="shared" si="2"/>
        <v>St. Boniface</v>
      </c>
      <c r="B24" t="s">
        <v>153</v>
      </c>
      <c r="C24" t="str">
        <f>'orig. data'!T22</f>
        <v> </v>
      </c>
      <c r="D24" t="str">
        <f>'orig. data'!U22</f>
        <v> </v>
      </c>
      <c r="E24">
        <f ca="1">IF(CELL("contents",F24)="s","s",IF(CELL("contents",G24)="s","s",IF(CELL("contents",'orig. data'!V22)="t","t","")))</f>
      </c>
      <c r="F24" t="str">
        <f>'orig. data'!W22</f>
        <v> </v>
      </c>
      <c r="G24" t="str">
        <f>'orig. data'!X22</f>
        <v> </v>
      </c>
      <c r="H24" s="23">
        <f t="shared" si="3"/>
        <v>0.325232017</v>
      </c>
      <c r="I24" s="3">
        <f>'orig. data'!D22</f>
        <v>0.334179787</v>
      </c>
      <c r="J24" s="3">
        <f>'orig. data'!L22</f>
        <v>0.351052444</v>
      </c>
      <c r="K24" s="23">
        <f t="shared" si="4"/>
        <v>0.334604156</v>
      </c>
      <c r="L24" s="5">
        <f>'orig. data'!B22</f>
        <v>658</v>
      </c>
      <c r="M24" s="5">
        <f>'orig. data'!C22</f>
        <v>1969</v>
      </c>
      <c r="N24" s="11">
        <f>'orig. data'!G22</f>
        <v>0.396690292</v>
      </c>
      <c r="P24" s="5">
        <f>'orig. data'!J22</f>
        <v>984</v>
      </c>
      <c r="Q24" s="5">
        <f>'orig. data'!K22</f>
        <v>2803</v>
      </c>
      <c r="R24" s="11">
        <f>'orig. data'!O22</f>
        <v>0.064957133</v>
      </c>
      <c r="T24" s="11">
        <f>'orig. data'!R22</f>
        <v>0.227108863</v>
      </c>
    </row>
    <row r="25" spans="1:20" ht="12.75">
      <c r="A25" s="2" t="str">
        <f ca="1" t="shared" si="2"/>
        <v>St. Vital</v>
      </c>
      <c r="B25" t="s">
        <v>151</v>
      </c>
      <c r="C25" t="str">
        <f>'orig. data'!T23</f>
        <v> </v>
      </c>
      <c r="D25" t="str">
        <f>'orig. data'!U23</f>
        <v> </v>
      </c>
      <c r="E25">
        <f ca="1">IF(CELL("contents",F25)="s","s",IF(CELL("contents",G25)="s","s",IF(CELL("contents",'orig. data'!V23)="t","t","")))</f>
      </c>
      <c r="F25" t="str">
        <f>'orig. data'!W23</f>
        <v> </v>
      </c>
      <c r="G25" t="str">
        <f>'orig. data'!X23</f>
        <v> </v>
      </c>
      <c r="H25" s="23">
        <f t="shared" si="3"/>
        <v>0.325232017</v>
      </c>
      <c r="I25" s="3">
        <f>'orig. data'!D23</f>
        <v>0.337953526</v>
      </c>
      <c r="J25" s="3">
        <f>'orig. data'!L23</f>
        <v>0.346643005</v>
      </c>
      <c r="K25" s="23">
        <f t="shared" si="4"/>
        <v>0.334604156</v>
      </c>
      <c r="L25" s="5">
        <f>'orig. data'!B23</f>
        <v>829</v>
      </c>
      <c r="M25" s="5">
        <f>'orig. data'!C23</f>
        <v>2453</v>
      </c>
      <c r="N25" s="11">
        <f>'orig. data'!G23</f>
        <v>0.178633969</v>
      </c>
      <c r="P25" s="5">
        <f>'orig. data'!J23</f>
        <v>1172</v>
      </c>
      <c r="Q25" s="5">
        <f>'orig. data'!K23</f>
        <v>3381</v>
      </c>
      <c r="R25" s="11">
        <f>'orig. data'!O23</f>
        <v>0.137928665</v>
      </c>
      <c r="T25" s="11">
        <f>'orig. data'!R23</f>
        <v>0.490088021</v>
      </c>
    </row>
    <row r="26" spans="1:20" ht="12.75">
      <c r="A26" s="2" t="str">
        <f ca="1" t="shared" si="2"/>
        <v>Transcona (1)</v>
      </c>
      <c r="B26" t="s">
        <v>154</v>
      </c>
      <c r="C26">
        <f>'orig. data'!T24</f>
        <v>1</v>
      </c>
      <c r="D26" t="str">
        <f>'orig. data'!U24</f>
        <v> </v>
      </c>
      <c r="E26">
        <f ca="1">IF(CELL("contents",F26)="s","s",IF(CELL("contents",G26)="s","s",IF(CELL("contents",'orig. data'!V24)="t","t","")))</f>
      </c>
      <c r="F26" t="str">
        <f>'orig. data'!W24</f>
        <v> </v>
      </c>
      <c r="G26" t="str">
        <f>'orig. data'!X24</f>
        <v> </v>
      </c>
      <c r="H26" s="23">
        <f t="shared" si="3"/>
        <v>0.325232017</v>
      </c>
      <c r="I26" s="3">
        <f>'orig. data'!D24</f>
        <v>0.38637852</v>
      </c>
      <c r="J26" s="3">
        <f>'orig. data'!L24</f>
        <v>0.360898418</v>
      </c>
      <c r="K26" s="23">
        <f t="shared" si="4"/>
        <v>0.334604156</v>
      </c>
      <c r="L26" s="5">
        <f>'orig. data'!B24</f>
        <v>590</v>
      </c>
      <c r="M26" s="5">
        <f>'orig. data'!C24</f>
        <v>1527</v>
      </c>
      <c r="N26" s="11">
        <f>'orig. data'!G24</f>
        <v>3.39E-07</v>
      </c>
      <c r="P26" s="5">
        <f>'orig. data'!J24</f>
        <v>707</v>
      </c>
      <c r="Q26" s="5">
        <f>'orig. data'!K24</f>
        <v>1959</v>
      </c>
      <c r="R26" s="11">
        <f>'orig. data'!O24</f>
        <v>0.013645942</v>
      </c>
      <c r="T26" s="11">
        <f>'orig. data'!R24</f>
        <v>0.122535428</v>
      </c>
    </row>
    <row r="27" spans="1:23" ht="12.75">
      <c r="A27" s="2" t="str">
        <f ca="1" t="shared" si="2"/>
        <v>River Heights</v>
      </c>
      <c r="B27" t="s">
        <v>150</v>
      </c>
      <c r="C27" t="str">
        <f>'orig. data'!T25</f>
        <v> </v>
      </c>
      <c r="D27" t="str">
        <f>'orig. data'!U25</f>
        <v> </v>
      </c>
      <c r="E27">
        <f ca="1">IF(CELL("contents",F27)="s","s",IF(CELL("contents",G27)="s","s",IF(CELL("contents",'orig. data'!V25)="t","t","")))</f>
      </c>
      <c r="F27" t="str">
        <f>'orig. data'!W25</f>
        <v> </v>
      </c>
      <c r="G27" t="str">
        <f>'orig. data'!X25</f>
        <v> </v>
      </c>
      <c r="H27" s="23">
        <f t="shared" si="3"/>
        <v>0.325232017</v>
      </c>
      <c r="I27" s="3">
        <f>'orig. data'!D25</f>
        <v>0.338942308</v>
      </c>
      <c r="J27" s="3">
        <f>'orig. data'!L25</f>
        <v>0.342014434</v>
      </c>
      <c r="K27" s="23">
        <f t="shared" si="4"/>
        <v>0.334604156</v>
      </c>
      <c r="L27" s="5">
        <f>'orig. data'!B25</f>
        <v>846</v>
      </c>
      <c r="M27" s="5">
        <f>'orig. data'!C25</f>
        <v>2496</v>
      </c>
      <c r="N27" s="11">
        <f>'orig. data'!G25</f>
        <v>0.143697194</v>
      </c>
      <c r="P27" s="5">
        <f>'orig. data'!J25</f>
        <v>1090</v>
      </c>
      <c r="Q27" s="5">
        <f>'orig. data'!K25</f>
        <v>3187</v>
      </c>
      <c r="R27" s="11">
        <f>'orig. data'!O25</f>
        <v>0.37530303</v>
      </c>
      <c r="T27" s="11">
        <f>'orig. data'!R25</f>
        <v>0.808377658</v>
      </c>
      <c r="U27" s="1"/>
      <c r="V27" s="1"/>
      <c r="W27" s="1"/>
    </row>
    <row r="28" spans="1:23" ht="12.75">
      <c r="A28" s="2" t="str">
        <f ca="1" t="shared" si="2"/>
        <v>River East (2)</v>
      </c>
      <c r="B28" t="s">
        <v>152</v>
      </c>
      <c r="C28" t="str">
        <f>'orig. data'!T26</f>
        <v> </v>
      </c>
      <c r="D28">
        <f>'orig. data'!U26</f>
        <v>2</v>
      </c>
      <c r="E28">
        <f ca="1">IF(CELL("contents",F28)="s","s",IF(CELL("contents",G28)="s","s",IF(CELL("contents",'orig. data'!V26)="t","t","")))</f>
      </c>
      <c r="F28" t="str">
        <f>'orig. data'!W26</f>
        <v> </v>
      </c>
      <c r="G28" t="str">
        <f>'orig. data'!X26</f>
        <v> </v>
      </c>
      <c r="H28" s="23">
        <f t="shared" si="3"/>
        <v>0.325232017</v>
      </c>
      <c r="I28" s="3">
        <f>'orig. data'!D26</f>
        <v>0.34354067</v>
      </c>
      <c r="J28" s="3">
        <f>'orig. data'!L26</f>
        <v>0.35754386</v>
      </c>
      <c r="K28" s="23">
        <f t="shared" si="4"/>
        <v>0.334604156</v>
      </c>
      <c r="L28" s="5">
        <f>'orig. data'!B26</f>
        <v>1436</v>
      </c>
      <c r="M28" s="5">
        <f>'orig. data'!C26</f>
        <v>4180</v>
      </c>
      <c r="N28" s="11">
        <f>'orig. data'!G26</f>
        <v>0.011510742</v>
      </c>
      <c r="P28" s="5">
        <f>'orig. data'!J26</f>
        <v>2038</v>
      </c>
      <c r="Q28" s="5">
        <f>'orig. data'!K26</f>
        <v>5700</v>
      </c>
      <c r="R28" s="11">
        <f>'orig. data'!O26</f>
        <v>0.000242122</v>
      </c>
      <c r="T28" s="11">
        <f>'orig. data'!R26</f>
        <v>0.149810978</v>
      </c>
      <c r="U28" s="1"/>
      <c r="V28" s="1"/>
      <c r="W28" s="1"/>
    </row>
    <row r="29" spans="1:23" ht="12.75">
      <c r="A29" s="2" t="str">
        <f ca="1" t="shared" si="2"/>
        <v>Seven Oaks (2)</v>
      </c>
      <c r="B29" t="s">
        <v>155</v>
      </c>
      <c r="C29" t="str">
        <f>'orig. data'!T27</f>
        <v> </v>
      </c>
      <c r="D29">
        <f>'orig. data'!U27</f>
        <v>2</v>
      </c>
      <c r="E29">
        <f ca="1">IF(CELL("contents",F29)="s","s",IF(CELL("contents",G29)="s","s",IF(CELL("contents",'orig. data'!V27)="t","t","")))</f>
      </c>
      <c r="F29" t="str">
        <f>'orig. data'!W27</f>
        <v> </v>
      </c>
      <c r="G29" t="str">
        <f>'orig. data'!X27</f>
        <v> </v>
      </c>
      <c r="H29" s="23">
        <f t="shared" si="3"/>
        <v>0.325232017</v>
      </c>
      <c r="I29" s="3">
        <f>'orig. data'!D27</f>
        <v>0.306089222</v>
      </c>
      <c r="J29" s="3">
        <f>'orig. data'!L27</f>
        <v>0.311036036</v>
      </c>
      <c r="K29" s="23">
        <f t="shared" si="4"/>
        <v>0.334604156</v>
      </c>
      <c r="L29" s="5">
        <f>'orig. data'!B27</f>
        <v>940</v>
      </c>
      <c r="M29" s="5">
        <f>'orig. data'!C27</f>
        <v>3071</v>
      </c>
      <c r="N29" s="11">
        <f>'orig. data'!G27</f>
        <v>0.023543685</v>
      </c>
      <c r="P29" s="5">
        <f>'orig. data'!J27</f>
        <v>1381</v>
      </c>
      <c r="Q29" s="5">
        <f>'orig. data'!K27</f>
        <v>4440</v>
      </c>
      <c r="R29" s="11">
        <f>'orig. data'!O27</f>
        <v>0.000874059</v>
      </c>
      <c r="T29" s="11">
        <f>'orig. data'!R27</f>
        <v>0.648299524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156</v>
      </c>
      <c r="C30" t="str">
        <f>'orig. data'!T28</f>
        <v> </v>
      </c>
      <c r="D30" t="str">
        <f>'orig. data'!U28</f>
        <v> </v>
      </c>
      <c r="E30">
        <f ca="1">IF(CELL("contents",F30)="s","s",IF(CELL("contents",G30)="s","s",IF(CELL("contents",'orig. data'!V28)="t","t","")))</f>
      </c>
      <c r="F30" t="str">
        <f>'orig. data'!W28</f>
        <v> </v>
      </c>
      <c r="G30" t="str">
        <f>'orig. data'!X28</f>
        <v> </v>
      </c>
      <c r="H30" s="23">
        <f t="shared" si="3"/>
        <v>0.325232017</v>
      </c>
      <c r="I30" s="3">
        <f>'orig. data'!D28</f>
        <v>0.323010323</v>
      </c>
      <c r="J30" s="3">
        <f>'orig. data'!L28</f>
        <v>0.335472279</v>
      </c>
      <c r="K30" s="23">
        <f t="shared" si="4"/>
        <v>0.334604156</v>
      </c>
      <c r="L30" s="5">
        <f>'orig. data'!B28</f>
        <v>970</v>
      </c>
      <c r="M30" s="5">
        <f>'orig. data'!C28</f>
        <v>3003</v>
      </c>
      <c r="N30" s="11">
        <f>'orig. data'!G28</f>
        <v>0.794949383</v>
      </c>
      <c r="O30" s="8"/>
      <c r="P30" s="5">
        <f>'orig. data'!J28</f>
        <v>1307</v>
      </c>
      <c r="Q30" s="5">
        <f>'orig. data'!K28</f>
        <v>3896</v>
      </c>
      <c r="R30" s="11">
        <f>'orig. data'!O28</f>
        <v>0.908573666</v>
      </c>
      <c r="T30" s="11">
        <f>'orig. data'!R28</f>
        <v>0.275112387</v>
      </c>
      <c r="U30" s="1"/>
      <c r="V30" s="1"/>
      <c r="W30" s="1"/>
    </row>
    <row r="31" spans="1:23" ht="12.75">
      <c r="A31" s="2" t="str">
        <f ca="1" t="shared" si="2"/>
        <v>Inkster (1,2)</v>
      </c>
      <c r="B31" t="s">
        <v>157</v>
      </c>
      <c r="C31">
        <f>'orig. data'!T29</f>
        <v>1</v>
      </c>
      <c r="D31">
        <f>'orig. data'!U29</f>
        <v>2</v>
      </c>
      <c r="E31">
        <f ca="1">IF(CELL("contents",F31)="s","s",IF(CELL("contents",G31)="s","s",IF(CELL("contents",'orig. data'!V29)="t","t","")))</f>
      </c>
      <c r="F31" t="str">
        <f>'orig. data'!W29</f>
        <v> </v>
      </c>
      <c r="G31" t="str">
        <f>'orig. data'!X29</f>
        <v> </v>
      </c>
      <c r="H31" s="23">
        <f t="shared" si="3"/>
        <v>0.325232017</v>
      </c>
      <c r="I31" s="3">
        <f>'orig. data'!D29</f>
        <v>0.278800273</v>
      </c>
      <c r="J31" s="3">
        <f>'orig. data'!L29</f>
        <v>0.291823308</v>
      </c>
      <c r="K31" s="23">
        <f t="shared" si="4"/>
        <v>0.334604156</v>
      </c>
      <c r="L31" s="5">
        <f>'orig. data'!B29</f>
        <v>409</v>
      </c>
      <c r="M31" s="5">
        <f>'orig. data'!C29</f>
        <v>1467</v>
      </c>
      <c r="N31" s="11">
        <f>'orig. data'!G29</f>
        <v>0.000146894</v>
      </c>
      <c r="O31" s="8"/>
      <c r="P31" s="5">
        <f>'orig. data'!J29</f>
        <v>621</v>
      </c>
      <c r="Q31" s="5">
        <f>'orig. data'!K29</f>
        <v>2128</v>
      </c>
      <c r="R31" s="11">
        <f>'orig. data'!O29</f>
        <v>2.884E-05</v>
      </c>
      <c r="T31" s="11">
        <f>'orig. data'!R29</f>
        <v>0.395998164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158</v>
      </c>
      <c r="C32">
        <f>'orig. data'!T30</f>
        <v>1</v>
      </c>
      <c r="D32">
        <f>'orig. data'!U30</f>
        <v>2</v>
      </c>
      <c r="E32">
        <f ca="1">IF(CELL("contents",F32)="s","s",IF(CELL("contents",G32)="s","s",IF(CELL("contents",'orig. data'!V30)="t","t","")))</f>
      </c>
      <c r="F32" t="str">
        <f>'orig. data'!W30</f>
        <v> </v>
      </c>
      <c r="G32" t="str">
        <f>'orig. data'!X30</f>
        <v> </v>
      </c>
      <c r="H32" s="23">
        <f t="shared" si="3"/>
        <v>0.325232017</v>
      </c>
      <c r="I32" s="3">
        <f>'orig. data'!D30</f>
        <v>0.266532055</v>
      </c>
      <c r="J32" s="3">
        <f>'orig. data'!L30</f>
        <v>0.262743554</v>
      </c>
      <c r="K32" s="23">
        <f t="shared" si="4"/>
        <v>0.334604156</v>
      </c>
      <c r="L32" s="5">
        <f>'orig. data'!B30</f>
        <v>1056</v>
      </c>
      <c r="M32" s="5">
        <f>'orig. data'!C30</f>
        <v>3962</v>
      </c>
      <c r="N32" s="11">
        <f>'orig. data'!G30</f>
        <v>3.11E-15</v>
      </c>
      <c r="O32" s="8"/>
      <c r="P32" s="5">
        <f>'orig. data'!J30</f>
        <v>1335</v>
      </c>
      <c r="Q32" s="5">
        <f>'orig. data'!K30</f>
        <v>5081</v>
      </c>
      <c r="R32" s="11">
        <f>'orig. data'!O30</f>
        <v>1E-100</v>
      </c>
      <c r="T32" s="11">
        <f>'orig. data'!R30</f>
        <v>0.685248166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159</v>
      </c>
      <c r="C33">
        <f>'orig. data'!T31</f>
        <v>1</v>
      </c>
      <c r="D33">
        <f>'orig. data'!U31</f>
        <v>2</v>
      </c>
      <c r="E33">
        <f ca="1">IF(CELL("contents",F33)="s","s",IF(CELL("contents",G33)="s","s",IF(CELL("contents",'orig. data'!V31)="t","t","")))</f>
      </c>
      <c r="F33" t="str">
        <f>'orig. data'!W31</f>
        <v> </v>
      </c>
      <c r="G33" t="str">
        <f>'orig. data'!X31</f>
        <v> </v>
      </c>
      <c r="H33" s="23">
        <f t="shared" si="3"/>
        <v>0.325232017</v>
      </c>
      <c r="I33" s="3">
        <f>'orig. data'!D31</f>
        <v>0.252461599</v>
      </c>
      <c r="J33" s="3">
        <f>'orig. data'!L31</f>
        <v>0.267584098</v>
      </c>
      <c r="K33" s="23">
        <f t="shared" si="4"/>
        <v>0.334604156</v>
      </c>
      <c r="L33" s="5">
        <f>'orig. data'!B31</f>
        <v>641</v>
      </c>
      <c r="M33" s="5">
        <f>'orig. data'!C31</f>
        <v>2539</v>
      </c>
      <c r="N33" s="11">
        <f>'orig. data'!G31</f>
        <v>5E-15</v>
      </c>
      <c r="O33" s="8"/>
      <c r="P33" s="5">
        <f>'orig. data'!J31</f>
        <v>875</v>
      </c>
      <c r="Q33" s="5">
        <f>'orig. data'!K31</f>
        <v>3270</v>
      </c>
      <c r="R33" s="11">
        <f>'orig. data'!O31</f>
        <v>4.44E-16</v>
      </c>
      <c r="T33" s="11">
        <f>'orig. data'!R31</f>
        <v>0.192979473</v>
      </c>
      <c r="U33" s="1"/>
      <c r="V33" s="1"/>
      <c r="W33" s="1"/>
    </row>
    <row r="34" spans="1:23" ht="12.75">
      <c r="B34"/>
      <c r="C34"/>
      <c r="D34"/>
      <c r="E34"/>
      <c r="F34"/>
      <c r="G34"/>
      <c r="H34" s="23"/>
      <c r="I34" s="3"/>
      <c r="J34" s="3"/>
      <c r="K34" s="23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spans="2:8" ht="12.75">
      <c r="B40"/>
      <c r="C40"/>
      <c r="D40"/>
      <c r="E40"/>
      <c r="F40"/>
      <c r="G40"/>
      <c r="H40" s="24"/>
    </row>
    <row r="41" spans="2:8" ht="12.75">
      <c r="B41"/>
      <c r="C41"/>
      <c r="D41"/>
      <c r="E41"/>
      <c r="F41"/>
      <c r="G41"/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B111" sqref="B111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  <col min="20" max="20" width="9.421875" style="0" bestFit="1" customWidth="1"/>
  </cols>
  <sheetData>
    <row r="1" spans="1:20" ht="12.75">
      <c r="A1" s="46" t="s">
        <v>250</v>
      </c>
      <c r="B1" s="4" t="s">
        <v>198</v>
      </c>
      <c r="C1" s="126" t="s">
        <v>125</v>
      </c>
      <c r="D1" s="126"/>
      <c r="E1" s="126"/>
      <c r="F1" s="126" t="s">
        <v>128</v>
      </c>
      <c r="G1" s="126"/>
      <c r="H1" s="5" t="s">
        <v>117</v>
      </c>
      <c r="I1" s="3" t="s">
        <v>251</v>
      </c>
      <c r="J1" s="3" t="s">
        <v>252</v>
      </c>
      <c r="K1" s="5" t="s">
        <v>118</v>
      </c>
      <c r="L1" s="5" t="s">
        <v>119</v>
      </c>
      <c r="M1" s="5" t="s">
        <v>120</v>
      </c>
      <c r="N1" s="5" t="s">
        <v>121</v>
      </c>
      <c r="O1" s="6"/>
      <c r="P1" s="5" t="s">
        <v>122</v>
      </c>
      <c r="Q1" s="5" t="s">
        <v>123</v>
      </c>
      <c r="R1" s="5" t="s">
        <v>124</v>
      </c>
      <c r="S1" s="6"/>
      <c r="T1" s="5" t="s">
        <v>129</v>
      </c>
    </row>
    <row r="2" spans="1:20" ht="12.75">
      <c r="A2" s="40"/>
      <c r="B2" s="2"/>
      <c r="C2" s="12"/>
      <c r="D2" s="12"/>
      <c r="E2" s="12"/>
      <c r="F2" s="13"/>
      <c r="G2" s="13"/>
      <c r="H2" s="5"/>
      <c r="I2" s="127" t="s">
        <v>269</v>
      </c>
      <c r="J2" s="127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8" t="s">
        <v>0</v>
      </c>
      <c r="B3" s="4"/>
      <c r="C3" s="12">
        <v>1</v>
      </c>
      <c r="D3" s="12">
        <v>2</v>
      </c>
      <c r="E3" s="12" t="s">
        <v>127</v>
      </c>
      <c r="F3" s="12" t="s">
        <v>225</v>
      </c>
      <c r="G3" s="12" t="s">
        <v>226</v>
      </c>
      <c r="H3" s="2" t="s">
        <v>260</v>
      </c>
      <c r="I3" s="4" t="s">
        <v>261</v>
      </c>
      <c r="J3" s="4" t="s">
        <v>262</v>
      </c>
      <c r="K3" s="2" t="s">
        <v>263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7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204</v>
      </c>
      <c r="C4" t="str">
        <f>'orig. data'!T32</f>
        <v> </v>
      </c>
      <c r="D4" t="str">
        <f>'orig. data'!U32</f>
        <v> </v>
      </c>
      <c r="E4">
        <f ca="1">IF(CELL("contents",F4)="s","s",IF(CELL("contents",G4)="s","s",IF(CELL("contents",'orig. data'!V32)="t","t","")))</f>
      </c>
      <c r="F4" t="str">
        <f>'orig. data'!W32</f>
        <v> </v>
      </c>
      <c r="G4" t="str">
        <f>'orig. data'!X32</f>
        <v> </v>
      </c>
      <c r="H4" s="23">
        <f>'orig. data'!D$18</f>
        <v>0.325232017</v>
      </c>
      <c r="I4" s="3">
        <f>'orig. data'!D32</f>
        <v>0.302158273</v>
      </c>
      <c r="J4" s="3">
        <f>'orig. data'!L32</f>
        <v>0.345854922</v>
      </c>
      <c r="K4" s="23">
        <f>'orig. data'!L$18</f>
        <v>0.334604156</v>
      </c>
      <c r="L4" s="5">
        <f>'orig. data'!B32</f>
        <v>168</v>
      </c>
      <c r="M4" s="5">
        <f>'orig. data'!C32</f>
        <v>556</v>
      </c>
      <c r="N4" s="11">
        <f>'orig. data'!G32</f>
        <v>0.245479544</v>
      </c>
      <c r="O4" s="8"/>
      <c r="P4" s="5">
        <f>'orig. data'!J32</f>
        <v>267</v>
      </c>
      <c r="Q4" s="5">
        <f>'orig. data'!K32</f>
        <v>772</v>
      </c>
      <c r="R4" s="11">
        <f>'orig. data'!O32</f>
        <v>0.507651668</v>
      </c>
      <c r="S4" s="9"/>
      <c r="T4" s="11">
        <f>'orig. data'!R32</f>
        <v>0.094155294</v>
      </c>
    </row>
    <row r="5" spans="1:20" ht="12.75">
      <c r="A5" s="37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200</v>
      </c>
      <c r="C5" t="str">
        <f>'orig. data'!T33</f>
        <v> </v>
      </c>
      <c r="D5" t="str">
        <f>'orig. data'!U33</f>
        <v> </v>
      </c>
      <c r="E5">
        <f ca="1">IF(CELL("contents",F5)="s","s",IF(CELL("contents",G5)="s","s",IF(CELL("contents",'orig. data'!V33)="t","t","")))</f>
      </c>
      <c r="F5" t="str">
        <f>'orig. data'!W33</f>
        <v> </v>
      </c>
      <c r="G5" t="str">
        <f>'orig. data'!X33</f>
        <v> </v>
      </c>
      <c r="H5" s="23">
        <f>'orig. data'!D$18</f>
        <v>0.325232017</v>
      </c>
      <c r="I5" s="3">
        <f>'orig. data'!D33</f>
        <v>0.314074074</v>
      </c>
      <c r="J5" s="3">
        <f>'orig. data'!L33</f>
        <v>0.327327327</v>
      </c>
      <c r="K5" s="23">
        <f>'orig. data'!L$18</f>
        <v>0.334604156</v>
      </c>
      <c r="L5" s="5">
        <f>'orig. data'!B33</f>
        <v>212</v>
      </c>
      <c r="M5" s="5">
        <f>'orig. data'!C33</f>
        <v>675</v>
      </c>
      <c r="N5" s="11">
        <f>'orig. data'!G33</f>
        <v>0.536037028</v>
      </c>
      <c r="O5" s="8"/>
      <c r="P5" s="5">
        <f>'orig. data'!J33</f>
        <v>327</v>
      </c>
      <c r="Q5" s="5">
        <f>'orig. data'!K33</f>
        <v>999</v>
      </c>
      <c r="R5" s="11">
        <f>'orig. data'!O33</f>
        <v>0.625948108</v>
      </c>
      <c r="S5" s="9"/>
      <c r="T5" s="11">
        <f>'orig. data'!R33</f>
        <v>0.56915136</v>
      </c>
    </row>
    <row r="6" spans="1:20" ht="12.75">
      <c r="A6" s="37" t="str">
        <f ca="1" t="shared" si="0"/>
        <v>SE Western (t)</v>
      </c>
      <c r="B6" s="2" t="s">
        <v>201</v>
      </c>
      <c r="C6" t="str">
        <f>'orig. data'!T34</f>
        <v> </v>
      </c>
      <c r="D6" t="str">
        <f>'orig. data'!U34</f>
        <v> </v>
      </c>
      <c r="E6" t="str">
        <f ca="1">IF(CELL("contents",F6)="s","s",IF(CELL("contents",G6)="s","s",IF(CELL("contents",'orig. data'!V34)="t","t","")))</f>
        <v>t</v>
      </c>
      <c r="F6" t="str">
        <f>'orig. data'!W34</f>
        <v> </v>
      </c>
      <c r="G6" t="str">
        <f>'orig. data'!X34</f>
        <v> </v>
      </c>
      <c r="H6" s="23">
        <f>'orig. data'!D$18</f>
        <v>0.325232017</v>
      </c>
      <c r="I6" s="3">
        <f>'orig. data'!D34</f>
        <v>0.263157895</v>
      </c>
      <c r="J6" s="3">
        <f>'orig. data'!L34</f>
        <v>0.362139918</v>
      </c>
      <c r="K6" s="23">
        <f>'orig. data'!L$18</f>
        <v>0.334604156</v>
      </c>
      <c r="L6" s="5">
        <f>'orig. data'!B34</f>
        <v>85</v>
      </c>
      <c r="M6" s="5">
        <f>'orig. data'!C34</f>
        <v>323</v>
      </c>
      <c r="N6" s="11">
        <f>'orig. data'!G34</f>
        <v>0.017245531</v>
      </c>
      <c r="O6" s="8"/>
      <c r="P6" s="5">
        <f>'orig. data'!J34</f>
        <v>176</v>
      </c>
      <c r="Q6" s="5">
        <f>'orig. data'!K34</f>
        <v>486</v>
      </c>
      <c r="R6" s="11">
        <f>'orig. data'!O34</f>
        <v>0.198268903</v>
      </c>
      <c r="S6" s="9"/>
      <c r="T6" s="11">
        <f>'orig. data'!R34</f>
        <v>0.003183512</v>
      </c>
    </row>
    <row r="7" spans="1:20" ht="12.75">
      <c r="A7" s="37" t="str">
        <f ca="1" t="shared" si="0"/>
        <v>SE Southern</v>
      </c>
      <c r="B7" s="2" t="s">
        <v>171</v>
      </c>
      <c r="C7" t="str">
        <f>'orig. data'!T35</f>
        <v> </v>
      </c>
      <c r="D7" t="str">
        <f>'orig. data'!U35</f>
        <v> </v>
      </c>
      <c r="E7">
        <f ca="1">IF(CELL("contents",F7)="s","s",IF(CELL("contents",G7)="s","s",IF(CELL("contents",'orig. data'!V35)="t","t","")))</f>
      </c>
      <c r="F7" t="str">
        <f>'orig. data'!W35</f>
        <v> </v>
      </c>
      <c r="G7" t="str">
        <f>'orig. data'!X35</f>
        <v> </v>
      </c>
      <c r="H7" s="23">
        <f>'orig. data'!D$18</f>
        <v>0.325232017</v>
      </c>
      <c r="I7" s="3">
        <f>'orig. data'!D35</f>
        <v>0.313829787</v>
      </c>
      <c r="J7" s="3">
        <f>'orig. data'!L35</f>
        <v>0.296536797</v>
      </c>
      <c r="K7" s="23">
        <f>'orig. data'!L$18</f>
        <v>0.334604156</v>
      </c>
      <c r="L7" s="5">
        <f>'orig. data'!B35</f>
        <v>118</v>
      </c>
      <c r="M7" s="5">
        <f>'orig. data'!C35</f>
        <v>376</v>
      </c>
      <c r="N7" s="11">
        <f>'orig. data'!G35</f>
        <v>0.636951757</v>
      </c>
      <c r="O7" s="8"/>
      <c r="P7" s="5">
        <f>'orig. data'!J35</f>
        <v>137</v>
      </c>
      <c r="Q7" s="5">
        <f>'orig. data'!K35</f>
        <v>462</v>
      </c>
      <c r="R7" s="11">
        <f>'orig. data'!O35</f>
        <v>0.082904663</v>
      </c>
      <c r="S7" s="9"/>
      <c r="T7" s="11">
        <f>'orig. data'!R35</f>
        <v>0.588417082</v>
      </c>
    </row>
    <row r="8" spans="1:20" ht="12.75">
      <c r="A8" s="37"/>
      <c r="B8" s="2"/>
      <c r="H8" s="23"/>
      <c r="I8" s="3"/>
      <c r="J8" s="3"/>
      <c r="K8" s="23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7" t="str">
        <f ca="1" t="shared" si="0"/>
        <v>CE Altona (t)</v>
      </c>
      <c r="B9" s="2" t="s">
        <v>202</v>
      </c>
      <c r="C9" t="str">
        <f>'orig. data'!T36</f>
        <v> </v>
      </c>
      <c r="D9" t="str">
        <f>'orig. data'!U36</f>
        <v> </v>
      </c>
      <c r="E9" t="str">
        <f ca="1">IF(CELL("contents",F9)="s","s",IF(CELL("contents",G9)="s","s",IF(CELL("contents",'orig. data'!V36)="t","t","")))</f>
        <v>t</v>
      </c>
      <c r="F9" t="str">
        <f>'orig. data'!W36</f>
        <v> </v>
      </c>
      <c r="G9" t="str">
        <f>'orig. data'!X36</f>
        <v> </v>
      </c>
      <c r="H9" s="23">
        <f>'orig. data'!D$18</f>
        <v>0.325232017</v>
      </c>
      <c r="I9" s="3">
        <f>'orig. data'!D36</f>
        <v>0.271604938</v>
      </c>
      <c r="J9" s="3">
        <f>'orig. data'!L36</f>
        <v>0.365131579</v>
      </c>
      <c r="K9" s="23">
        <f>'orig. data'!L$18</f>
        <v>0.334604156</v>
      </c>
      <c r="L9" s="5">
        <f>'orig. data'!B36</f>
        <v>66</v>
      </c>
      <c r="M9" s="5">
        <f>'orig. data'!C36</f>
        <v>243</v>
      </c>
      <c r="N9" s="11">
        <f>'orig. data'!G36</f>
        <v>0.074344563</v>
      </c>
      <c r="O9" s="8"/>
      <c r="P9" s="5">
        <f>'orig. data'!J36</f>
        <v>111</v>
      </c>
      <c r="Q9" s="5">
        <f>'orig. data'!K36</f>
        <v>304</v>
      </c>
      <c r="R9" s="11">
        <f>'orig. data'!O36</f>
        <v>0.259306622</v>
      </c>
      <c r="S9" s="9"/>
      <c r="T9" s="11">
        <f>'orig. data'!R36</f>
        <v>0.020169895</v>
      </c>
    </row>
    <row r="10" spans="1:20" ht="12.75">
      <c r="A10" s="37" t="str">
        <f ca="1" t="shared" si="0"/>
        <v>CE Cartier/SFX</v>
      </c>
      <c r="B10" s="2" t="s">
        <v>227</v>
      </c>
      <c r="C10" t="str">
        <f>'orig. data'!T37</f>
        <v> </v>
      </c>
      <c r="D10" t="str">
        <f>'orig. data'!U37</f>
        <v> </v>
      </c>
      <c r="E10">
        <f ca="1">IF(CELL("contents",F10)="s","s",IF(CELL("contents",G10)="s","s",IF(CELL("contents",'orig. data'!V37)="t","t","")))</f>
      </c>
      <c r="F10" t="str">
        <f>'orig. data'!W37</f>
        <v> </v>
      </c>
      <c r="G10" t="str">
        <f>'orig. data'!X37</f>
        <v> </v>
      </c>
      <c r="H10" s="23">
        <f>'orig. data'!D$18</f>
        <v>0.325232017</v>
      </c>
      <c r="I10" s="3">
        <f>'orig. data'!D37</f>
        <v>0.34</v>
      </c>
      <c r="J10" s="3">
        <f>'orig. data'!L37</f>
        <v>0.320422535</v>
      </c>
      <c r="K10" s="23">
        <f>'orig. data'!L$18</f>
        <v>0.334604156</v>
      </c>
      <c r="L10" s="5">
        <f>'orig. data'!B37</f>
        <v>68</v>
      </c>
      <c r="M10" s="5">
        <f>'orig. data'!C37</f>
        <v>200</v>
      </c>
      <c r="N10" s="11">
        <f>'orig. data'!G37</f>
        <v>0.65572522</v>
      </c>
      <c r="O10" s="8"/>
      <c r="P10" s="5">
        <f>'orig. data'!J37</f>
        <v>91</v>
      </c>
      <c r="Q10" s="5">
        <f>'orig. data'!K37</f>
        <v>284</v>
      </c>
      <c r="R10" s="11">
        <f>'orig. data'!O37</f>
        <v>0.612505777</v>
      </c>
      <c r="S10" s="9"/>
      <c r="T10" s="11">
        <f>'orig. data'!R37</f>
        <v>0.651587795</v>
      </c>
    </row>
    <row r="11" spans="1:20" ht="12.75">
      <c r="A11" s="37" t="str">
        <f ca="1" t="shared" si="0"/>
        <v>CE Louise/Pembina (2,t)</v>
      </c>
      <c r="B11" s="2" t="s">
        <v>203</v>
      </c>
      <c r="C11" t="str">
        <f>'orig. data'!T38</f>
        <v> </v>
      </c>
      <c r="D11">
        <f>'orig. data'!U38</f>
        <v>2</v>
      </c>
      <c r="E11" t="str">
        <f ca="1">IF(CELL("contents",F11)="s","s",IF(CELL("contents",G11)="s","s",IF(CELL("contents",'orig. data'!V38)="t","t","")))</f>
        <v>t</v>
      </c>
      <c r="F11" t="str">
        <f>'orig. data'!W38</f>
        <v> </v>
      </c>
      <c r="G11" t="str">
        <f>'orig. data'!X38</f>
        <v> </v>
      </c>
      <c r="H11" s="23">
        <f>'orig. data'!D$18</f>
        <v>0.325232017</v>
      </c>
      <c r="I11" s="3">
        <f>'orig. data'!D38</f>
        <v>0.353658537</v>
      </c>
      <c r="J11" s="3">
        <f>'orig. data'!L38</f>
        <v>0.466216216</v>
      </c>
      <c r="K11" s="23">
        <f>'orig. data'!L$18</f>
        <v>0.334604156</v>
      </c>
      <c r="L11" s="5">
        <f>'orig. data'!B38</f>
        <v>87</v>
      </c>
      <c r="M11" s="5">
        <f>'orig. data'!C38</f>
        <v>246</v>
      </c>
      <c r="N11" s="11">
        <f>'orig. data'!G38</f>
        <v>0.341229915</v>
      </c>
      <c r="O11" s="9"/>
      <c r="P11" s="5">
        <f>'orig. data'!J38</f>
        <v>138</v>
      </c>
      <c r="Q11" s="5">
        <f>'orig. data'!K38</f>
        <v>296</v>
      </c>
      <c r="R11" s="11">
        <f>'orig. data'!O38</f>
        <v>1.6E-06</v>
      </c>
      <c r="S11" s="9"/>
      <c r="T11" s="11">
        <f>'orig. data'!R38</f>
        <v>0.008104357</v>
      </c>
    </row>
    <row r="12" spans="1:20" ht="12.75">
      <c r="A12" s="37" t="str">
        <f ca="1" t="shared" si="0"/>
        <v>CE Morden/Winkler (2,t)</v>
      </c>
      <c r="B12" s="2" t="s">
        <v>314</v>
      </c>
      <c r="C12" t="str">
        <f>'orig. data'!T39</f>
        <v> </v>
      </c>
      <c r="D12">
        <f>'orig. data'!U39</f>
        <v>2</v>
      </c>
      <c r="E12" t="str">
        <f ca="1">IF(CELL("contents",F12)="s","s",IF(CELL("contents",G12)="s","s",IF(CELL("contents",'orig. data'!V39)="t","t","")))</f>
        <v>t</v>
      </c>
      <c r="F12" t="str">
        <f>'orig. data'!W39</f>
        <v> </v>
      </c>
      <c r="G12" t="str">
        <f>'orig. data'!X39</f>
        <v> </v>
      </c>
      <c r="H12" s="23">
        <f>'orig. data'!D$18</f>
        <v>0.325232017</v>
      </c>
      <c r="I12" s="3">
        <f>'orig. data'!D39</f>
        <v>0.308823529</v>
      </c>
      <c r="J12" s="3">
        <f>'orig. data'!L39</f>
        <v>0.381914894</v>
      </c>
      <c r="K12" s="23">
        <f>'orig. data'!L$18</f>
        <v>0.334604156</v>
      </c>
      <c r="L12" s="5">
        <f>'orig. data'!B39</f>
        <v>210</v>
      </c>
      <c r="M12" s="5">
        <f>'orig. data'!C39</f>
        <v>680</v>
      </c>
      <c r="N12" s="11">
        <f>'orig. data'!G39</f>
        <v>0.361045354</v>
      </c>
      <c r="O12" s="9"/>
      <c r="P12" s="5">
        <f>'orig. data'!J39</f>
        <v>359</v>
      </c>
      <c r="Q12" s="5">
        <f>'orig. data'!K39</f>
        <v>940</v>
      </c>
      <c r="R12" s="11">
        <f>'orig. data'!O39</f>
        <v>0.002111389</v>
      </c>
      <c r="S12" s="9"/>
      <c r="T12" s="11">
        <f>'orig. data'!R39</f>
        <v>0.002354209</v>
      </c>
    </row>
    <row r="13" spans="1:20" ht="12.75">
      <c r="A13" s="37" t="str">
        <f ca="1" t="shared" si="0"/>
        <v>CE Carman (1,2,t)</v>
      </c>
      <c r="B13" s="2" t="s">
        <v>228</v>
      </c>
      <c r="C13">
        <f>'orig. data'!T40</f>
        <v>1</v>
      </c>
      <c r="D13">
        <f>'orig. data'!U40</f>
        <v>2</v>
      </c>
      <c r="E13" t="str">
        <f ca="1">IF(CELL("contents",F13)="s","s",IF(CELL("contents",G13)="s","s",IF(CELL("contents",'orig. data'!V40)="t","t","")))</f>
        <v>t</v>
      </c>
      <c r="F13" t="str">
        <f>'orig. data'!W40</f>
        <v> </v>
      </c>
      <c r="G13" t="str">
        <f>'orig. data'!X40</f>
        <v> </v>
      </c>
      <c r="H13" s="23">
        <f>'orig. data'!D$18</f>
        <v>0.325232017</v>
      </c>
      <c r="I13" s="3">
        <f>'orig. data'!D40</f>
        <v>0.495169082</v>
      </c>
      <c r="J13" s="3">
        <f>'orig. data'!L40</f>
        <v>0.430167598</v>
      </c>
      <c r="K13" s="23">
        <f>'orig. data'!L$18</f>
        <v>0.334604156</v>
      </c>
      <c r="L13" s="5">
        <f>'orig. data'!B40</f>
        <v>205</v>
      </c>
      <c r="M13" s="5">
        <f>'orig. data'!C40</f>
        <v>414</v>
      </c>
      <c r="N13" s="11">
        <f>'orig. data'!G40</f>
        <v>1.57E-13</v>
      </c>
      <c r="O13" s="9"/>
      <c r="P13" s="5">
        <f>'orig. data'!J40</f>
        <v>231</v>
      </c>
      <c r="Q13" s="5">
        <f>'orig. data'!K40</f>
        <v>537</v>
      </c>
      <c r="R13" s="11">
        <f>'orig. data'!O40</f>
        <v>2.69E-06</v>
      </c>
      <c r="S13" s="9"/>
      <c r="T13" s="11">
        <f>'orig. data'!R40</f>
        <v>0.04608744</v>
      </c>
    </row>
    <row r="14" spans="1:20" ht="12.75">
      <c r="A14" s="37" t="str">
        <f ca="1" t="shared" si="0"/>
        <v>CE Red River</v>
      </c>
      <c r="B14" s="2" t="s">
        <v>172</v>
      </c>
      <c r="C14" t="str">
        <f>'orig. data'!T41</f>
        <v> </v>
      </c>
      <c r="D14" t="str">
        <f>'orig. data'!U41</f>
        <v> </v>
      </c>
      <c r="E14">
        <f ca="1">IF(CELL("contents",F14)="s","s",IF(CELL("contents",G14)="s","s",IF(CELL("contents",'orig. data'!V41)="t","t","")))</f>
      </c>
      <c r="F14" t="str">
        <f>'orig. data'!W41</f>
        <v> </v>
      </c>
      <c r="G14" t="str">
        <f>'orig. data'!X41</f>
        <v> </v>
      </c>
      <c r="H14" s="23">
        <f>'orig. data'!D$18</f>
        <v>0.325232017</v>
      </c>
      <c r="I14" s="3">
        <f>'orig. data'!D41</f>
        <v>0.31403118</v>
      </c>
      <c r="J14" s="3">
        <f>'orig. data'!L41</f>
        <v>0.345276873</v>
      </c>
      <c r="K14" s="23">
        <f>'orig. data'!L$18</f>
        <v>0.334604156</v>
      </c>
      <c r="L14" s="5">
        <f>'orig. data'!B41</f>
        <v>141</v>
      </c>
      <c r="M14" s="5">
        <f>'orig. data'!C41</f>
        <v>449</v>
      </c>
      <c r="N14" s="11">
        <f>'orig. data'!G41</f>
        <v>0.612407226</v>
      </c>
      <c r="O14" s="9"/>
      <c r="P14" s="5">
        <f>'orig. data'!J41</f>
        <v>212</v>
      </c>
      <c r="Q14" s="5">
        <f>'orig. data'!K41</f>
        <v>614</v>
      </c>
      <c r="R14" s="11">
        <f>'orig. data'!O41</f>
        <v>0.575157944</v>
      </c>
      <c r="S14" s="9"/>
      <c r="T14" s="11">
        <f>'orig. data'!R41</f>
        <v>0.285324879</v>
      </c>
    </row>
    <row r="15" spans="1:20" ht="12.75">
      <c r="A15" s="37" t="str">
        <f ca="1" t="shared" si="0"/>
        <v>CE Swan Lake</v>
      </c>
      <c r="B15" s="2" t="s">
        <v>173</v>
      </c>
      <c r="C15" t="str">
        <f>'orig. data'!T42</f>
        <v> </v>
      </c>
      <c r="D15" t="str">
        <f>'orig. data'!U42</f>
        <v> </v>
      </c>
      <c r="E15">
        <f ca="1">IF(CELL("contents",F15)="s","s",IF(CELL("contents",G15)="s","s",IF(CELL("contents",'orig. data'!V42)="t","t","")))</f>
      </c>
      <c r="F15" t="str">
        <f>'orig. data'!W42</f>
        <v> </v>
      </c>
      <c r="G15" t="str">
        <f>'orig. data'!X42</f>
        <v> </v>
      </c>
      <c r="H15" s="23">
        <f>'orig. data'!D$18</f>
        <v>0.325232017</v>
      </c>
      <c r="I15" s="3">
        <f>'orig. data'!D42</f>
        <v>0.333333333</v>
      </c>
      <c r="J15" s="3">
        <f>'orig. data'!L42</f>
        <v>0.419047619</v>
      </c>
      <c r="K15" s="23">
        <f>'orig. data'!L$18</f>
        <v>0.334604156</v>
      </c>
      <c r="L15" s="5">
        <f>'orig. data'!B42</f>
        <v>59</v>
      </c>
      <c r="M15" s="5">
        <f>'orig. data'!C42</f>
        <v>177</v>
      </c>
      <c r="N15" s="11">
        <f>'orig. data'!G42</f>
        <v>0.818033927</v>
      </c>
      <c r="O15" s="9"/>
      <c r="P15" s="5">
        <f>'orig. data'!J42</f>
        <v>88</v>
      </c>
      <c r="Q15" s="5">
        <f>'orig. data'!K42</f>
        <v>210</v>
      </c>
      <c r="R15" s="11">
        <f>'orig. data'!O42</f>
        <v>0.00950314</v>
      </c>
      <c r="S15" s="9"/>
      <c r="T15" s="11">
        <f>'orig. data'!R42</f>
        <v>0.083491851</v>
      </c>
    </row>
    <row r="16" spans="1:20" ht="12.75">
      <c r="A16" s="37" t="str">
        <f ca="1" t="shared" si="0"/>
        <v>CE Portage (1)</v>
      </c>
      <c r="B16" s="2" t="s">
        <v>174</v>
      </c>
      <c r="C16">
        <f>'orig. data'!T43</f>
        <v>1</v>
      </c>
      <c r="D16" t="str">
        <f>'orig. data'!U43</f>
        <v> </v>
      </c>
      <c r="E16">
        <f ca="1">IF(CELL("contents",F16)="s","s",IF(CELL("contents",G16)="s","s",IF(CELL("contents",'orig. data'!V43)="t","t","")))</f>
      </c>
      <c r="F16" t="str">
        <f>'orig. data'!W43</f>
        <v> </v>
      </c>
      <c r="G16" t="str">
        <f>'orig. data'!X43</f>
        <v> </v>
      </c>
      <c r="H16" s="23">
        <f>'orig. data'!D$18</f>
        <v>0.325232017</v>
      </c>
      <c r="I16" s="3">
        <f>'orig. data'!D43</f>
        <v>0.382022472</v>
      </c>
      <c r="J16" s="3">
        <f>'orig. data'!L43</f>
        <v>0.364265928</v>
      </c>
      <c r="K16" s="23">
        <f>'orig. data'!L$18</f>
        <v>0.334604156</v>
      </c>
      <c r="L16" s="5">
        <f>'orig. data'!B43</f>
        <v>442</v>
      </c>
      <c r="M16" s="5">
        <f>'orig. data'!C43</f>
        <v>1157</v>
      </c>
      <c r="N16" s="11">
        <f>'orig. data'!G43</f>
        <v>3.73125E-05</v>
      </c>
      <c r="O16" s="9"/>
      <c r="P16" s="5">
        <f>'orig. data'!J43</f>
        <v>526</v>
      </c>
      <c r="Q16" s="5">
        <f>'orig. data'!K43</f>
        <v>1444</v>
      </c>
      <c r="R16" s="11">
        <f>'orig. data'!O43</f>
        <v>0.01690472</v>
      </c>
      <c r="S16" s="9"/>
      <c r="T16" s="11">
        <f>'orig. data'!R43</f>
        <v>0.351855294</v>
      </c>
    </row>
    <row r="17" spans="1:20" ht="12.75">
      <c r="A17" s="37" t="str">
        <f ca="1" t="shared" si="0"/>
        <v>CE Seven Regions (1,t)</v>
      </c>
      <c r="B17" s="2" t="s">
        <v>175</v>
      </c>
      <c r="C17">
        <f>'orig. data'!T44</f>
        <v>1</v>
      </c>
      <c r="D17" t="str">
        <f>'orig. data'!U44</f>
        <v> </v>
      </c>
      <c r="E17" t="str">
        <f ca="1">IF(CELL("contents",F17)="s","s",IF(CELL("contents",G17)="s","s",IF(CELL("contents",'orig. data'!V44)="t","t","")))</f>
        <v>t</v>
      </c>
      <c r="F17" t="str">
        <f>'orig. data'!W44</f>
        <v> </v>
      </c>
      <c r="G17" t="str">
        <f>'orig. data'!X44</f>
        <v> </v>
      </c>
      <c r="H17" s="23">
        <f>'orig. data'!D$18</f>
        <v>0.325232017</v>
      </c>
      <c r="I17" s="3">
        <f>'orig. data'!D44</f>
        <v>0.234449761</v>
      </c>
      <c r="J17" s="3">
        <f>'orig. data'!L44</f>
        <v>0.304780877</v>
      </c>
      <c r="K17" s="23">
        <f>'orig. data'!L$18</f>
        <v>0.334604156</v>
      </c>
      <c r="L17" s="5">
        <f>'orig. data'!B44</f>
        <v>98</v>
      </c>
      <c r="M17" s="5">
        <f>'orig. data'!C44</f>
        <v>418</v>
      </c>
      <c r="N17" s="11">
        <f>'orig. data'!G44</f>
        <v>7.43224E-05</v>
      </c>
      <c r="O17" s="9"/>
      <c r="P17" s="5">
        <f>'orig. data'!J44</f>
        <v>153</v>
      </c>
      <c r="Q17" s="5">
        <f>'orig. data'!K44</f>
        <v>502</v>
      </c>
      <c r="R17" s="11">
        <f>'orig. data'!O44</f>
        <v>0.156738942</v>
      </c>
      <c r="S17" s="9"/>
      <c r="T17" s="11">
        <f>'orig. data'!R44</f>
        <v>0.017093628</v>
      </c>
    </row>
    <row r="18" spans="1:20" ht="12.75">
      <c r="A18" s="37"/>
      <c r="B18" s="2"/>
      <c r="H18" s="23"/>
      <c r="I18" s="3"/>
      <c r="J18" s="3"/>
      <c r="K18" s="23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7" t="str">
        <f ca="1" t="shared" si="0"/>
        <v>AS East 2 (1,2,t)</v>
      </c>
      <c r="B19" s="2" t="s">
        <v>229</v>
      </c>
      <c r="C19">
        <f>'orig. data'!T45</f>
        <v>1</v>
      </c>
      <c r="D19">
        <f>'orig. data'!U45</f>
        <v>2</v>
      </c>
      <c r="E19" t="str">
        <f ca="1">IF(CELL("contents",F19)="s","s",IF(CELL("contents",G19)="s","s",IF(CELL("contents",'orig. data'!V45)="t","t","")))</f>
        <v>t</v>
      </c>
      <c r="F19" t="str">
        <f>'orig. data'!W45</f>
        <v> </v>
      </c>
      <c r="G19" t="str">
        <f>'orig. data'!X45</f>
        <v> </v>
      </c>
      <c r="H19" s="23">
        <f>'orig. data'!D$18</f>
        <v>0.325232017</v>
      </c>
      <c r="I19" s="3">
        <f>'orig. data'!D45</f>
        <v>0.405446294</v>
      </c>
      <c r="J19" s="3">
        <f>'orig. data'!L45</f>
        <v>0.483544304</v>
      </c>
      <c r="K19" s="23">
        <f>'orig. data'!L$18</f>
        <v>0.334604156</v>
      </c>
      <c r="L19" s="5">
        <f>'orig. data'!B45</f>
        <v>268</v>
      </c>
      <c r="M19" s="5">
        <f>'orig. data'!C45</f>
        <v>661</v>
      </c>
      <c r="N19" s="11">
        <f>'orig. data'!G45</f>
        <v>1.07115E-05</v>
      </c>
      <c r="O19" s="9"/>
      <c r="P19" s="5">
        <f>'orig. data'!J45</f>
        <v>382</v>
      </c>
      <c r="Q19" s="5">
        <f>'orig. data'!K45</f>
        <v>790</v>
      </c>
      <c r="R19" s="11">
        <f>'orig. data'!O45</f>
        <v>1E-100</v>
      </c>
      <c r="S19" s="9"/>
      <c r="T19" s="11">
        <f>'orig. data'!R45</f>
        <v>0.002889027</v>
      </c>
    </row>
    <row r="20" spans="1:20" ht="12.75">
      <c r="A20" s="37" t="str">
        <f ca="1" t="shared" si="0"/>
        <v>AS West 1 (1,2,t)</v>
      </c>
      <c r="B20" s="2" t="s">
        <v>230</v>
      </c>
      <c r="C20">
        <f>'orig. data'!T46</f>
        <v>1</v>
      </c>
      <c r="D20">
        <f>'orig. data'!U46</f>
        <v>2</v>
      </c>
      <c r="E20" t="str">
        <f ca="1">IF(CELL("contents",F20)="s","s",IF(CELL("contents",G20)="s","s",IF(CELL("contents",'orig. data'!V46)="t","t","")))</f>
        <v>t</v>
      </c>
      <c r="F20" t="str">
        <f>'orig. data'!W46</f>
        <v> </v>
      </c>
      <c r="G20" t="str">
        <f>'orig. data'!X46</f>
        <v> </v>
      </c>
      <c r="H20" s="23">
        <f>'orig. data'!D$18</f>
        <v>0.325232017</v>
      </c>
      <c r="I20" s="3">
        <f>'orig. data'!D46</f>
        <v>0.404929578</v>
      </c>
      <c r="J20" s="3">
        <f>'orig. data'!L46</f>
        <v>0.465</v>
      </c>
      <c r="K20" s="23">
        <f>'orig. data'!L$18</f>
        <v>0.334604156</v>
      </c>
      <c r="L20" s="5">
        <f>'orig. data'!B46</f>
        <v>230</v>
      </c>
      <c r="M20" s="5">
        <f>'orig. data'!C46</f>
        <v>568</v>
      </c>
      <c r="N20" s="11">
        <f>'orig. data'!G46</f>
        <v>5.02256E-05</v>
      </c>
      <c r="O20" s="9"/>
      <c r="P20" s="5">
        <f>'orig. data'!J46</f>
        <v>372</v>
      </c>
      <c r="Q20" s="5">
        <f>'orig. data'!K46</f>
        <v>800</v>
      </c>
      <c r="R20" s="11">
        <f>'orig. data'!O46</f>
        <v>5.44E-15</v>
      </c>
      <c r="S20" s="9"/>
      <c r="T20" s="11">
        <f>'orig. data'!R46</f>
        <v>0.027417887</v>
      </c>
    </row>
    <row r="21" spans="1:20" ht="12.75">
      <c r="A21" s="37" t="str">
        <f ca="1" t="shared" si="0"/>
        <v>AS North 1</v>
      </c>
      <c r="B21" t="s">
        <v>231</v>
      </c>
      <c r="C21" t="str">
        <f>'orig. data'!T47</f>
        <v> </v>
      </c>
      <c r="D21" t="str">
        <f>'orig. data'!U47</f>
        <v> </v>
      </c>
      <c r="E21">
        <f ca="1">IF(CELL("contents",F21)="s","s",IF(CELL("contents",G21)="s","s",IF(CELL("contents",'orig. data'!V47)="t","t","")))</f>
      </c>
      <c r="F21" t="str">
        <f>'orig. data'!W47</f>
        <v> </v>
      </c>
      <c r="G21" t="str">
        <f>'orig. data'!X47</f>
        <v> </v>
      </c>
      <c r="H21" s="23">
        <f>'orig. data'!D$18</f>
        <v>0.325232017</v>
      </c>
      <c r="I21" s="3">
        <f>'orig. data'!D47</f>
        <v>0.325898389</v>
      </c>
      <c r="J21" s="3">
        <f>'orig. data'!L47</f>
        <v>0.36043956</v>
      </c>
      <c r="K21" s="23">
        <f>'orig. data'!L$18</f>
        <v>0.334604156</v>
      </c>
      <c r="L21" s="5">
        <f>'orig. data'!B47</f>
        <v>263</v>
      </c>
      <c r="M21" s="5">
        <f>'orig. data'!C47</f>
        <v>807</v>
      </c>
      <c r="N21" s="11">
        <f>'orig. data'!G47</f>
        <v>0.967766913</v>
      </c>
      <c r="O21" s="9"/>
      <c r="P21" s="5">
        <f>'orig. data'!J47</f>
        <v>328</v>
      </c>
      <c r="Q21" s="5">
        <f>'orig. data'!K47</f>
        <v>910</v>
      </c>
      <c r="R21" s="11">
        <f>'orig. data'!O47</f>
        <v>0.098596438</v>
      </c>
      <c r="S21" s="9"/>
      <c r="T21" s="11">
        <f>'orig. data'!R47</f>
        <v>0.132698289</v>
      </c>
    </row>
    <row r="22" spans="1:20" ht="12.75">
      <c r="A22" s="37" t="str">
        <f ca="1" t="shared" si="0"/>
        <v>AS West 2 (1,2,t)</v>
      </c>
      <c r="B22" t="s">
        <v>176</v>
      </c>
      <c r="C22">
        <f>'orig. data'!T48</f>
        <v>1</v>
      </c>
      <c r="D22">
        <f>'orig. data'!U48</f>
        <v>2</v>
      </c>
      <c r="E22" t="str">
        <f ca="1">IF(CELL("contents",F22)="s","s",IF(CELL("contents",G22)="s","s",IF(CELL("contents",'orig. data'!V48)="t","t","")))</f>
        <v>t</v>
      </c>
      <c r="F22" t="str">
        <f>'orig. data'!W48</f>
        <v> </v>
      </c>
      <c r="G22" t="str">
        <f>'orig. data'!X48</f>
        <v> </v>
      </c>
      <c r="H22" s="23">
        <f>'orig. data'!D$18</f>
        <v>0.325232017</v>
      </c>
      <c r="I22" s="3">
        <f>'orig. data'!D48</f>
        <v>0.389013453</v>
      </c>
      <c r="J22" s="3">
        <f>'orig. data'!L48</f>
        <v>0.457971015</v>
      </c>
      <c r="K22" s="23">
        <f>'orig. data'!L$18</f>
        <v>0.334604156</v>
      </c>
      <c r="L22" s="5">
        <f>'orig. data'!B48</f>
        <v>347</v>
      </c>
      <c r="M22" s="5">
        <f>'orig. data'!C48</f>
        <v>892</v>
      </c>
      <c r="N22" s="11">
        <f>'orig. data'!G48</f>
        <v>4.77589E-05</v>
      </c>
      <c r="O22" s="9"/>
      <c r="P22" s="5">
        <f>'orig. data'!J48</f>
        <v>474</v>
      </c>
      <c r="Q22" s="5">
        <f>'orig. data'!K48</f>
        <v>1035</v>
      </c>
      <c r="R22" s="11">
        <f>'orig. data'!O48</f>
        <v>1E-100</v>
      </c>
      <c r="S22" s="9"/>
      <c r="T22" s="11">
        <f>'orig. data'!R48</f>
        <v>0.002271004</v>
      </c>
    </row>
    <row r="23" spans="1:20" ht="12.75">
      <c r="A23" s="37" t="str">
        <f ca="1" t="shared" si="0"/>
        <v>AS East 1 (1,2)</v>
      </c>
      <c r="B23" t="s">
        <v>177</v>
      </c>
      <c r="C23">
        <f>'orig. data'!T49</f>
        <v>1</v>
      </c>
      <c r="D23">
        <f>'orig. data'!U49</f>
        <v>2</v>
      </c>
      <c r="E23">
        <f ca="1">IF(CELL("contents",F23)="s","s",IF(CELL("contents",G23)="s","s",IF(CELL("contents",'orig. data'!V49)="t","t","")))</f>
      </c>
      <c r="F23" t="str">
        <f>'orig. data'!W49</f>
        <v> </v>
      </c>
      <c r="G23" t="str">
        <f>'orig. data'!X49</f>
        <v> </v>
      </c>
      <c r="H23" s="23">
        <f>'orig. data'!D$18</f>
        <v>0.325232017</v>
      </c>
      <c r="I23" s="3">
        <f>'orig. data'!D49</f>
        <v>0.414075286</v>
      </c>
      <c r="J23" s="3">
        <f>'orig. data'!L49</f>
        <v>0.411111111</v>
      </c>
      <c r="K23" s="23">
        <f>'orig. data'!L$18</f>
        <v>0.334604156</v>
      </c>
      <c r="L23" s="5">
        <f>'orig. data'!B49</f>
        <v>253</v>
      </c>
      <c r="M23" s="5">
        <f>'orig. data'!C49</f>
        <v>611</v>
      </c>
      <c r="N23" s="11">
        <f>'orig. data'!G49</f>
        <v>2.76E-06</v>
      </c>
      <c r="O23" s="9"/>
      <c r="P23" s="5">
        <f>'orig. data'!J49</f>
        <v>296</v>
      </c>
      <c r="Q23" s="5">
        <f>'orig. data'!K49</f>
        <v>720</v>
      </c>
      <c r="R23" s="11">
        <f>'orig. data'!O49</f>
        <v>1.35689E-05</v>
      </c>
      <c r="S23" s="9"/>
      <c r="T23" s="11">
        <f>'orig. data'!R49</f>
        <v>0.912830695</v>
      </c>
    </row>
    <row r="24" spans="1:20" ht="12.75">
      <c r="A24" s="37" t="str">
        <f ca="1" t="shared" si="0"/>
        <v>AS North 2</v>
      </c>
      <c r="B24" t="s">
        <v>178</v>
      </c>
      <c r="C24" t="str">
        <f>'orig. data'!T50</f>
        <v> </v>
      </c>
      <c r="D24" t="str">
        <f>'orig. data'!U50</f>
        <v> </v>
      </c>
      <c r="E24">
        <f ca="1">IF(CELL("contents",F24)="s","s",IF(CELL("contents",G24)="s","s",IF(CELL("contents",'orig. data'!V50)="t","t","")))</f>
      </c>
      <c r="F24" t="str">
        <f>'orig. data'!W50</f>
        <v> </v>
      </c>
      <c r="G24" t="str">
        <f>'orig. data'!X50</f>
        <v> </v>
      </c>
      <c r="H24" s="23">
        <f>'orig. data'!D$18</f>
        <v>0.325232017</v>
      </c>
      <c r="I24" s="3">
        <f>'orig. data'!D50</f>
        <v>0.373514431</v>
      </c>
      <c r="J24" s="3">
        <f>'orig. data'!L50</f>
        <v>0.375698324</v>
      </c>
      <c r="K24" s="23">
        <f>'orig. data'!L$18</f>
        <v>0.334604156</v>
      </c>
      <c r="L24" s="5">
        <f>'orig. data'!B50</f>
        <v>220</v>
      </c>
      <c r="M24" s="5">
        <f>'orig. data'!C50</f>
        <v>589</v>
      </c>
      <c r="N24" s="11">
        <f>'orig. data'!G50</f>
        <v>0.012372429</v>
      </c>
      <c r="O24" s="9"/>
      <c r="P24" s="5">
        <f>'orig. data'!J50</f>
        <v>269</v>
      </c>
      <c r="Q24" s="5">
        <f>'orig. data'!K50</f>
        <v>716</v>
      </c>
      <c r="R24" s="11">
        <f>'orig. data'!O50</f>
        <v>0.019784872</v>
      </c>
      <c r="S24" s="9"/>
      <c r="T24" s="11">
        <f>'orig. data'!R50</f>
        <v>0.935357916</v>
      </c>
    </row>
    <row r="25" spans="1:20" ht="12.75">
      <c r="A25" s="37"/>
      <c r="H25" s="23"/>
      <c r="I25" s="3"/>
      <c r="J25" s="3"/>
      <c r="K25" s="23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7" t="str">
        <f ca="1" t="shared" si="0"/>
        <v>BDN Rural (1,2)</v>
      </c>
      <c r="B26" t="s">
        <v>232</v>
      </c>
      <c r="C26">
        <f>'orig. data'!T51</f>
        <v>1</v>
      </c>
      <c r="D26">
        <f>'orig. data'!U51</f>
        <v>2</v>
      </c>
      <c r="E26">
        <f ca="1">IF(CELL("contents",F26)="s","s",IF(CELL("contents",G26)="s","s",IF(CELL("contents",'orig. data'!V51)="t","t","")))</f>
      </c>
      <c r="F26" t="str">
        <f>'orig. data'!W51</f>
        <v> </v>
      </c>
      <c r="G26" t="str">
        <f>'orig. data'!X51</f>
        <v> </v>
      </c>
      <c r="H26" s="23">
        <f>'orig. data'!D$18</f>
        <v>0.325232017</v>
      </c>
      <c r="I26" s="3">
        <f>'orig. data'!D51</f>
        <v>0.495</v>
      </c>
      <c r="J26" s="3">
        <f>'orig. data'!L51</f>
        <v>0.46</v>
      </c>
      <c r="K26" s="23">
        <f>'orig. data'!L$18</f>
        <v>0.334604156</v>
      </c>
      <c r="L26" s="5">
        <f>'orig. data'!B51</f>
        <v>99</v>
      </c>
      <c r="M26" s="5">
        <f>'orig. data'!C51</f>
        <v>200</v>
      </c>
      <c r="N26" s="11">
        <f>'orig. data'!G51</f>
        <v>2.97E-07</v>
      </c>
      <c r="O26" s="9"/>
      <c r="P26" s="5">
        <f>'orig. data'!J51</f>
        <v>115</v>
      </c>
      <c r="Q26" s="5">
        <f>'orig. data'!K51</f>
        <v>250</v>
      </c>
      <c r="R26" s="11">
        <f>'orig. data'!O51</f>
        <v>2.64665E-05</v>
      </c>
      <c r="S26" s="9"/>
      <c r="T26" s="11">
        <f>'orig. data'!R51</f>
        <v>0.460059933</v>
      </c>
    </row>
    <row r="27" spans="1:20" ht="12.75">
      <c r="A27" s="37" t="str">
        <f ca="1" t="shared" si="0"/>
        <v>BDN Southeast</v>
      </c>
      <c r="B27" t="s">
        <v>126</v>
      </c>
      <c r="C27" t="str">
        <f>'orig. data'!T52</f>
        <v> </v>
      </c>
      <c r="D27" t="str">
        <f>'orig. data'!U52</f>
        <v> </v>
      </c>
      <c r="E27">
        <f ca="1">IF(CELL("contents",F27)="s","s",IF(CELL("contents",G27)="s","s",IF(CELL("contents",'orig. data'!V52)="t","t","")))</f>
      </c>
      <c r="F27" t="str">
        <f>'orig. data'!W52</f>
        <v> </v>
      </c>
      <c r="G27" t="str">
        <f>'orig. data'!X52</f>
        <v> </v>
      </c>
      <c r="H27" s="23">
        <f>'orig. data'!D$18</f>
        <v>0.325232017</v>
      </c>
      <c r="I27" s="3">
        <f>'orig. data'!D52</f>
        <v>0.365384615</v>
      </c>
      <c r="J27" s="3">
        <f>'orig. data'!L52</f>
        <v>0.414448669</v>
      </c>
      <c r="K27" s="23">
        <f>'orig. data'!L$18</f>
        <v>0.334604156</v>
      </c>
      <c r="L27" s="5">
        <f>'orig. data'!B52</f>
        <v>57</v>
      </c>
      <c r="M27" s="5">
        <f>'orig. data'!C52</f>
        <v>156</v>
      </c>
      <c r="N27" s="11">
        <f>'orig. data'!G52</f>
        <v>0.284377223</v>
      </c>
      <c r="O27" s="9"/>
      <c r="P27" s="5">
        <f>'orig. data'!J52</f>
        <v>109</v>
      </c>
      <c r="Q27" s="5">
        <f>'orig. data'!K52</f>
        <v>263</v>
      </c>
      <c r="R27" s="11">
        <f>'orig. data'!O52</f>
        <v>0.006065684</v>
      </c>
      <c r="S27" s="9"/>
      <c r="T27" s="11">
        <f>'orig. data'!R52</f>
        <v>0.320880369</v>
      </c>
    </row>
    <row r="28" spans="1:20" ht="12.75">
      <c r="A28" s="37" t="str">
        <f ca="1" t="shared" si="0"/>
        <v>BDN West (1,2,t)</v>
      </c>
      <c r="B28" t="s">
        <v>205</v>
      </c>
      <c r="C28">
        <f>'orig. data'!T53</f>
        <v>1</v>
      </c>
      <c r="D28">
        <f>'orig. data'!U53</f>
        <v>2</v>
      </c>
      <c r="E28" t="str">
        <f ca="1">IF(CELL("contents",F28)="s","s",IF(CELL("contents",G28)="s","s",IF(CELL("contents",'orig. data'!V53)="t","t","")))</f>
        <v>t</v>
      </c>
      <c r="F28" t="str">
        <f>'orig. data'!W53</f>
        <v> </v>
      </c>
      <c r="G28" t="str">
        <f>'orig. data'!X53</f>
        <v> </v>
      </c>
      <c r="H28" s="23">
        <f>'orig. data'!D$18</f>
        <v>0.325232017</v>
      </c>
      <c r="I28" s="3">
        <f>'orig. data'!D53</f>
        <v>0.392660551</v>
      </c>
      <c r="J28" s="3">
        <f>'orig. data'!L53</f>
        <v>0.469945355</v>
      </c>
      <c r="K28" s="23">
        <f>'orig. data'!L$18</f>
        <v>0.334604156</v>
      </c>
      <c r="L28" s="5">
        <f>'orig. data'!B53</f>
        <v>214</v>
      </c>
      <c r="M28" s="5">
        <f>'orig. data'!C53</f>
        <v>545</v>
      </c>
      <c r="N28" s="11">
        <f>'orig. data'!G53</f>
        <v>0.000778796</v>
      </c>
      <c r="O28" s="9"/>
      <c r="P28" s="5">
        <f>'orig. data'!J53</f>
        <v>344</v>
      </c>
      <c r="Q28" s="5">
        <f>'orig. data'!K53</f>
        <v>732</v>
      </c>
      <c r="R28" s="11">
        <f>'orig. data'!O53</f>
        <v>8.44E-15</v>
      </c>
      <c r="S28" s="9"/>
      <c r="T28" s="11">
        <f>'orig. data'!R53</f>
        <v>0.005887419</v>
      </c>
    </row>
    <row r="29" spans="1:20" ht="12.75">
      <c r="A29" s="37" t="str">
        <f ca="1" t="shared" si="0"/>
        <v>BDN Southwest (1,2)</v>
      </c>
      <c r="B29" t="s">
        <v>179</v>
      </c>
      <c r="C29">
        <f>'orig. data'!T54</f>
        <v>1</v>
      </c>
      <c r="D29">
        <f>'orig. data'!U54</f>
        <v>2</v>
      </c>
      <c r="E29">
        <f ca="1">IF(CELL("contents",F29)="s","s",IF(CELL("contents",G29)="s","s",IF(CELL("contents",'orig. data'!V54)="t","t","")))</f>
      </c>
      <c r="F29" t="str">
        <f>'orig. data'!W54</f>
        <v> </v>
      </c>
      <c r="G29" t="str">
        <f>'orig. data'!X54</f>
        <v> </v>
      </c>
      <c r="H29" s="23">
        <f>'orig. data'!D$18</f>
        <v>0.325232017</v>
      </c>
      <c r="I29" s="3">
        <f>'orig. data'!D54</f>
        <v>0.480686695</v>
      </c>
      <c r="J29" s="3">
        <f>'orig. data'!L54</f>
        <v>0.469135803</v>
      </c>
      <c r="K29" s="23">
        <f>'orig. data'!L$18</f>
        <v>0.334604156</v>
      </c>
      <c r="L29" s="5">
        <f>'orig. data'!B54</f>
        <v>112</v>
      </c>
      <c r="M29" s="5">
        <f>'orig. data'!C54</f>
        <v>233</v>
      </c>
      <c r="N29" s="11">
        <f>'orig. data'!G54</f>
        <v>4.08E-07</v>
      </c>
      <c r="O29" s="9"/>
      <c r="P29" s="5">
        <f>'orig. data'!J54</f>
        <v>190</v>
      </c>
      <c r="Q29" s="5">
        <f>'orig. data'!K54</f>
        <v>405</v>
      </c>
      <c r="R29" s="11">
        <f>'orig. data'!O54</f>
        <v>9.59E-09</v>
      </c>
      <c r="S29" s="9"/>
      <c r="T29" s="11">
        <f>'orig. data'!R54</f>
        <v>0.778436332</v>
      </c>
    </row>
    <row r="30" spans="1:20" ht="12.75">
      <c r="A30" s="37" t="str">
        <f ca="1" t="shared" si="0"/>
        <v>BDN North End (2)</v>
      </c>
      <c r="B30" t="s">
        <v>180</v>
      </c>
      <c r="C30" t="str">
        <f>'orig. data'!T55</f>
        <v> </v>
      </c>
      <c r="D30">
        <f>'orig. data'!U55</f>
        <v>2</v>
      </c>
      <c r="E30">
        <f ca="1">IF(CELL("contents",F30)="s","s",IF(CELL("contents",G30)="s","s",IF(CELL("contents",'orig. data'!V55)="t","t","")))</f>
      </c>
      <c r="F30" t="str">
        <f>'orig. data'!W55</f>
        <v> </v>
      </c>
      <c r="G30" t="str">
        <f>'orig. data'!X55</f>
        <v> </v>
      </c>
      <c r="H30" s="23">
        <f>'orig. data'!D$18</f>
        <v>0.325232017</v>
      </c>
      <c r="I30" s="3">
        <f>'orig. data'!D55</f>
        <v>0.378504673</v>
      </c>
      <c r="J30" s="3">
        <f>'orig. data'!L55</f>
        <v>0.450292398</v>
      </c>
      <c r="K30" s="23">
        <f>'orig. data'!L$18</f>
        <v>0.334604156</v>
      </c>
      <c r="L30" s="5">
        <f>'orig. data'!B55</f>
        <v>81</v>
      </c>
      <c r="M30" s="5">
        <f>'orig. data'!C55</f>
        <v>214</v>
      </c>
      <c r="N30" s="11">
        <f>'orig. data'!G55</f>
        <v>0.096201241</v>
      </c>
      <c r="O30" s="9"/>
      <c r="P30" s="5">
        <f>'orig. data'!J55</f>
        <v>154</v>
      </c>
      <c r="Q30" s="5">
        <f>'orig. data'!K55</f>
        <v>342</v>
      </c>
      <c r="R30" s="11">
        <f>'orig. data'!O55</f>
        <v>5.78E-06</v>
      </c>
      <c r="S30" s="9"/>
      <c r="T30" s="11">
        <f>'orig. data'!R55</f>
        <v>0.095449176</v>
      </c>
    </row>
    <row r="31" spans="1:20" ht="12.75">
      <c r="A31" s="37" t="str">
        <f ca="1" t="shared" si="0"/>
        <v>BDN East (2)</v>
      </c>
      <c r="B31" t="s">
        <v>160</v>
      </c>
      <c r="C31" t="str">
        <f>'orig. data'!T56</f>
        <v> </v>
      </c>
      <c r="D31">
        <f>'orig. data'!U56</f>
        <v>2</v>
      </c>
      <c r="E31">
        <f ca="1">IF(CELL("contents",F31)="s","s",IF(CELL("contents",G31)="s","s",IF(CELL("contents",'orig. data'!V56)="t","t","")))</f>
      </c>
      <c r="F31" t="str">
        <f>'orig. data'!W56</f>
        <v> </v>
      </c>
      <c r="G31" t="str">
        <f>'orig. data'!X56</f>
        <v> </v>
      </c>
      <c r="H31" s="23">
        <f>'orig. data'!D$18</f>
        <v>0.325232017</v>
      </c>
      <c r="I31" s="3">
        <f>'orig. data'!D56</f>
        <v>0.391585761</v>
      </c>
      <c r="J31" s="3">
        <f>'orig. data'!L56</f>
        <v>0.418952619</v>
      </c>
      <c r="K31" s="23">
        <f>'orig. data'!L$18</f>
        <v>0.334604156</v>
      </c>
      <c r="L31" s="5">
        <f>'orig. data'!B56</f>
        <v>121</v>
      </c>
      <c r="M31" s="5">
        <f>'orig. data'!C56</f>
        <v>309</v>
      </c>
      <c r="N31" s="11">
        <f>'orig. data'!G56</f>
        <v>0.012780195</v>
      </c>
      <c r="O31" s="9"/>
      <c r="P31" s="5">
        <f>'orig. data'!J56</f>
        <v>168</v>
      </c>
      <c r="Q31" s="5">
        <f>'orig. data'!K56</f>
        <v>401</v>
      </c>
      <c r="R31" s="11">
        <f>'orig. data'!O56</f>
        <v>0.000344021</v>
      </c>
      <c r="S31" s="9"/>
      <c r="T31" s="11">
        <f>'orig. data'!R56</f>
        <v>0.461794893</v>
      </c>
    </row>
    <row r="32" spans="1:20" ht="12.75">
      <c r="A32" s="37" t="str">
        <f ca="1" t="shared" si="0"/>
        <v>BDN Central (1)</v>
      </c>
      <c r="B32" t="s">
        <v>194</v>
      </c>
      <c r="C32">
        <f>'orig. data'!T57</f>
        <v>1</v>
      </c>
      <c r="D32" t="str">
        <f>'orig. data'!U57</f>
        <v> </v>
      </c>
      <c r="E32">
        <f ca="1">IF(CELL("contents",F32)="s","s",IF(CELL("contents",G32)="s","s",IF(CELL("contents",'orig. data'!V57)="t","t","")))</f>
      </c>
      <c r="F32" t="str">
        <f>'orig. data'!W57</f>
        <v> </v>
      </c>
      <c r="G32" t="str">
        <f>'orig. data'!X57</f>
        <v> </v>
      </c>
      <c r="H32" s="23">
        <f>'orig. data'!D$18</f>
        <v>0.325232017</v>
      </c>
      <c r="I32" s="3">
        <f>'orig. data'!D57</f>
        <v>0.384083045</v>
      </c>
      <c r="J32" s="3">
        <f>'orig. data'!L57</f>
        <v>0.331972789</v>
      </c>
      <c r="K32" s="23">
        <f>'orig. data'!L$18</f>
        <v>0.334604156</v>
      </c>
      <c r="L32" s="5">
        <f>'orig. data'!B57</f>
        <v>222</v>
      </c>
      <c r="M32" s="5">
        <f>'orig. data'!C57</f>
        <v>578</v>
      </c>
      <c r="N32" s="11">
        <f>'orig. data'!G57</f>
        <v>0.002525591</v>
      </c>
      <c r="O32" s="9"/>
      <c r="P32" s="5">
        <f>'orig. data'!J57</f>
        <v>244</v>
      </c>
      <c r="Q32" s="5">
        <f>'orig. data'!K57</f>
        <v>735</v>
      </c>
      <c r="R32" s="11">
        <f>'orig. data'!O57</f>
        <v>0.879826837</v>
      </c>
      <c r="S32" s="9"/>
      <c r="T32" s="11">
        <f>'orig. data'!R57</f>
        <v>0.050115926</v>
      </c>
    </row>
    <row r="33" spans="1:20" ht="12.75">
      <c r="A33" s="37"/>
      <c r="H33" s="23"/>
      <c r="I33" s="3"/>
      <c r="J33" s="3"/>
      <c r="K33" s="23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7" t="str">
        <f ca="1" t="shared" si="0"/>
        <v>IL Southwest</v>
      </c>
      <c r="B34" t="s">
        <v>195</v>
      </c>
      <c r="C34" t="str">
        <f>'orig. data'!T58</f>
        <v> </v>
      </c>
      <c r="D34" t="str">
        <f>'orig. data'!U58</f>
        <v> </v>
      </c>
      <c r="E34">
        <f ca="1">IF(CELL("contents",F34)="s","s",IF(CELL("contents",G34)="s","s",IF(CELL("contents",'orig. data'!V58)="t","t","")))</f>
      </c>
      <c r="F34" t="str">
        <f>'orig. data'!W58</f>
        <v> </v>
      </c>
      <c r="G34" t="str">
        <f>'orig. data'!X58</f>
        <v> </v>
      </c>
      <c r="H34" s="23">
        <f>'orig. data'!D$18</f>
        <v>0.325232017</v>
      </c>
      <c r="I34" s="3">
        <f>'orig. data'!D58</f>
        <v>0.345078979</v>
      </c>
      <c r="J34" s="3">
        <f>'orig. data'!L58</f>
        <v>0.337595908</v>
      </c>
      <c r="K34" s="23">
        <f>'orig. data'!L$18</f>
        <v>0.334604156</v>
      </c>
      <c r="L34" s="5">
        <f>'orig. data'!B58</f>
        <v>284</v>
      </c>
      <c r="M34" s="5">
        <f>'orig. data'!C58</f>
        <v>823</v>
      </c>
      <c r="N34" s="11">
        <f>'orig. data'!G58</f>
        <v>0.224212648</v>
      </c>
      <c r="O34" s="9"/>
      <c r="P34" s="5">
        <f>'orig. data'!J58</f>
        <v>396</v>
      </c>
      <c r="Q34" s="5">
        <f>'orig. data'!K58</f>
        <v>1173</v>
      </c>
      <c r="R34" s="11">
        <f>'orig. data'!O58</f>
        <v>0.828087947</v>
      </c>
      <c r="S34" s="9"/>
      <c r="T34" s="11">
        <f>'orig. data'!R58</f>
        <v>0.728412864</v>
      </c>
    </row>
    <row r="35" spans="1:20" ht="12.75">
      <c r="A35" s="37" t="str">
        <f ca="1" t="shared" si="0"/>
        <v>IL Northeast (1,t)</v>
      </c>
      <c r="B35" t="s">
        <v>181</v>
      </c>
      <c r="C35">
        <f>'orig. data'!T59</f>
        <v>1</v>
      </c>
      <c r="D35" t="str">
        <f>'orig. data'!U59</f>
        <v> </v>
      </c>
      <c r="E35" t="str">
        <f ca="1">IF(CELL("contents",F35)="s","s",IF(CELL("contents",G35)="s","s",IF(CELL("contents",'orig. data'!V59)="t","t","")))</f>
        <v>t</v>
      </c>
      <c r="F35" t="str">
        <f>'orig. data'!W59</f>
        <v> </v>
      </c>
      <c r="G35" t="str">
        <f>'orig. data'!X59</f>
        <v> </v>
      </c>
      <c r="H35" s="23">
        <f>'orig. data'!D$18</f>
        <v>0.325232017</v>
      </c>
      <c r="I35" s="3">
        <f>'orig. data'!D59</f>
        <v>0.396193772</v>
      </c>
      <c r="J35" s="3">
        <f>'orig. data'!L59</f>
        <v>0.348443843</v>
      </c>
      <c r="K35" s="23">
        <f>'orig. data'!L$18</f>
        <v>0.334604156</v>
      </c>
      <c r="L35" s="5">
        <f>'orig. data'!B59</f>
        <v>458</v>
      </c>
      <c r="M35" s="5">
        <f>'orig. data'!C59</f>
        <v>1156</v>
      </c>
      <c r="N35" s="11">
        <f>'orig. data'!G59</f>
        <v>2.6E-07</v>
      </c>
      <c r="O35" s="9"/>
      <c r="P35" s="5">
        <f>'orig. data'!J59</f>
        <v>515</v>
      </c>
      <c r="Q35" s="5">
        <f>'orig. data'!K59</f>
        <v>1478</v>
      </c>
      <c r="R35" s="11">
        <f>'orig. data'!O59</f>
        <v>0.259485926</v>
      </c>
      <c r="S35" s="9"/>
      <c r="T35" s="11">
        <f>'orig. data'!R59</f>
        <v>0.011744198</v>
      </c>
    </row>
    <row r="36" spans="1:20" ht="12.75">
      <c r="A36" s="37" t="str">
        <f ca="1" t="shared" si="0"/>
        <v>IL Southeast</v>
      </c>
      <c r="B36" t="s">
        <v>182</v>
      </c>
      <c r="C36" t="str">
        <f>'orig. data'!T60</f>
        <v> </v>
      </c>
      <c r="D36" t="str">
        <f>'orig. data'!U60</f>
        <v> </v>
      </c>
      <c r="E36">
        <f ca="1">IF(CELL("contents",F36)="s","s",IF(CELL("contents",G36)="s","s",IF(CELL("contents",'orig. data'!V60)="t","t","")))</f>
      </c>
      <c r="F36" t="str">
        <f>'orig. data'!W60</f>
        <v> </v>
      </c>
      <c r="G36" t="str">
        <f>'orig. data'!X60</f>
        <v> </v>
      </c>
      <c r="H36" s="23">
        <f>'orig. data'!D$18</f>
        <v>0.325232017</v>
      </c>
      <c r="I36" s="3">
        <f>'orig. data'!D60</f>
        <v>0.292907801</v>
      </c>
      <c r="J36" s="3">
        <f>'orig. data'!L60</f>
        <v>0.307485191</v>
      </c>
      <c r="K36" s="23">
        <f>'orig. data'!L$18</f>
        <v>0.334604156</v>
      </c>
      <c r="L36" s="5">
        <f>'orig. data'!B60</f>
        <v>413</v>
      </c>
      <c r="M36" s="5">
        <f>'orig. data'!C60</f>
        <v>1410</v>
      </c>
      <c r="N36" s="11">
        <f>'orig. data'!G60</f>
        <v>0.009570371</v>
      </c>
      <c r="O36" s="9"/>
      <c r="P36" s="5">
        <f>'orig. data'!J60</f>
        <v>571</v>
      </c>
      <c r="Q36" s="5">
        <f>'orig. data'!K60</f>
        <v>1857</v>
      </c>
      <c r="R36" s="11">
        <f>'orig. data'!O60</f>
        <v>0.013260341</v>
      </c>
      <c r="S36" s="9"/>
      <c r="T36" s="11">
        <f>'orig. data'!R60</f>
        <v>0.368366361</v>
      </c>
    </row>
    <row r="37" spans="1:20" ht="12.75">
      <c r="A37" s="37" t="str">
        <f ca="1" t="shared" si="0"/>
        <v>IL Northwest</v>
      </c>
      <c r="B37" t="s">
        <v>183</v>
      </c>
      <c r="C37" t="str">
        <f>'orig. data'!T61</f>
        <v> </v>
      </c>
      <c r="D37" t="str">
        <f>'orig. data'!U61</f>
        <v> </v>
      </c>
      <c r="E37">
        <f ca="1">IF(CELL("contents",F37)="s","s",IF(CELL("contents",G37)="s","s",IF(CELL("contents",'orig. data'!V61)="t","t","")))</f>
      </c>
      <c r="F37" t="str">
        <f>'orig. data'!W61</f>
        <v> </v>
      </c>
      <c r="G37" t="str">
        <f>'orig. data'!X61</f>
        <v> </v>
      </c>
      <c r="H37" s="23">
        <f>'orig. data'!D$18</f>
        <v>0.325232017</v>
      </c>
      <c r="I37" s="3">
        <f>'orig. data'!D61</f>
        <v>0.314482759</v>
      </c>
      <c r="J37" s="3">
        <f>'orig. data'!L61</f>
        <v>0.301245753</v>
      </c>
      <c r="K37" s="23">
        <f>'orig. data'!L$18</f>
        <v>0.334604156</v>
      </c>
      <c r="L37" s="5">
        <f>'orig. data'!B61</f>
        <v>228</v>
      </c>
      <c r="M37" s="5">
        <f>'orig. data'!C61</f>
        <v>725</v>
      </c>
      <c r="N37" s="11">
        <f>'orig. data'!G61</f>
        <v>0.53668308</v>
      </c>
      <c r="O37" s="9"/>
      <c r="P37" s="5">
        <f>'orig. data'!J61</f>
        <v>266</v>
      </c>
      <c r="Q37" s="5">
        <f>'orig. data'!K61</f>
        <v>883</v>
      </c>
      <c r="R37" s="11">
        <f>'orig. data'!O61</f>
        <v>0.03566057</v>
      </c>
      <c r="S37" s="9"/>
      <c r="T37" s="11">
        <f>'orig. data'!R61</f>
        <v>0.566982781</v>
      </c>
    </row>
    <row r="38" spans="1:20" ht="12.75">
      <c r="A38" s="37"/>
      <c r="H38" s="23"/>
      <c r="I38" s="3"/>
      <c r="J38" s="3"/>
      <c r="K38" s="23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7" t="str">
        <f ca="1" t="shared" si="0"/>
        <v>NE Iron Rose</v>
      </c>
      <c r="B39" t="s">
        <v>162</v>
      </c>
      <c r="C39" t="str">
        <f>'orig. data'!T62</f>
        <v> </v>
      </c>
      <c r="D39" t="str">
        <f>'orig. data'!U62</f>
        <v> </v>
      </c>
      <c r="E39">
        <f ca="1">IF(CELL("contents",F39)="s","s",IF(CELL("contents",G39)="s","s",IF(CELL("contents",'orig. data'!V62)="t","t","")))</f>
      </c>
      <c r="F39" t="str">
        <f>'orig. data'!W62</f>
        <v> </v>
      </c>
      <c r="G39" t="str">
        <f>'orig. data'!X62</f>
        <v> </v>
      </c>
      <c r="H39" s="23">
        <f>'orig. data'!D$18</f>
        <v>0.325232017</v>
      </c>
      <c r="I39" s="3">
        <f>'orig. data'!D62</f>
        <v>0.288343558</v>
      </c>
      <c r="J39" s="3">
        <f>'orig. data'!L62</f>
        <v>0.316742081</v>
      </c>
      <c r="K39" s="23">
        <f>'orig. data'!L$18</f>
        <v>0.334604156</v>
      </c>
      <c r="L39" s="5">
        <f>'orig. data'!B62</f>
        <v>47</v>
      </c>
      <c r="M39" s="5">
        <f>'orig. data'!C62</f>
        <v>163</v>
      </c>
      <c r="N39" s="11">
        <f>'orig. data'!G62</f>
        <v>0.314735987</v>
      </c>
      <c r="O39" s="9"/>
      <c r="P39" s="5">
        <f>'orig. data'!J62</f>
        <v>70</v>
      </c>
      <c r="Q39" s="5">
        <f>'orig. data'!K62</f>
        <v>221</v>
      </c>
      <c r="R39" s="11">
        <f>'orig. data'!O62</f>
        <v>0.573599102</v>
      </c>
      <c r="S39" s="9"/>
      <c r="T39" s="11">
        <f>'orig. data'!R62</f>
        <v>0.550114067</v>
      </c>
    </row>
    <row r="40" spans="1:20" ht="12.75">
      <c r="A40" s="37" t="str">
        <f ca="1" t="shared" si="0"/>
        <v>NE Springfield</v>
      </c>
      <c r="B40" t="s">
        <v>206</v>
      </c>
      <c r="C40" t="str">
        <f>'orig. data'!T63</f>
        <v> </v>
      </c>
      <c r="D40" t="str">
        <f>'orig. data'!U63</f>
        <v> </v>
      </c>
      <c r="E40">
        <f ca="1">IF(CELL("contents",F40)="s","s",IF(CELL("contents",G40)="s","s",IF(CELL("contents",'orig. data'!V63)="t","t","")))</f>
      </c>
      <c r="F40" t="str">
        <f>'orig. data'!W63</f>
        <v> </v>
      </c>
      <c r="G40" t="str">
        <f>'orig. data'!X63</f>
        <v> </v>
      </c>
      <c r="H40" s="23">
        <f>'orig. data'!D$18</f>
        <v>0.325232017</v>
      </c>
      <c r="I40" s="3">
        <f>'orig. data'!D63</f>
        <v>0.359042553</v>
      </c>
      <c r="J40" s="3">
        <f>'orig. data'!L63</f>
        <v>0.388090349</v>
      </c>
      <c r="K40" s="23">
        <f>'orig. data'!L$18</f>
        <v>0.334604156</v>
      </c>
      <c r="L40" s="5">
        <f>'orig. data'!B63</f>
        <v>135</v>
      </c>
      <c r="M40" s="5">
        <f>'orig. data'!C63</f>
        <v>376</v>
      </c>
      <c r="N40" s="11">
        <f>'orig. data'!G63</f>
        <v>0.161663867</v>
      </c>
      <c r="O40" s="9"/>
      <c r="P40" s="5">
        <f>'orig. data'!J63</f>
        <v>189</v>
      </c>
      <c r="Q40" s="5">
        <f>'orig. data'!K63</f>
        <v>487</v>
      </c>
      <c r="R40" s="11">
        <f>'orig. data'!O63</f>
        <v>0.012366854</v>
      </c>
      <c r="S40" s="9"/>
      <c r="T40" s="11">
        <f>'orig. data'!R63</f>
        <v>0.38222931</v>
      </c>
    </row>
    <row r="41" spans="1:20" ht="12.75">
      <c r="A41" s="37" t="str">
        <f ca="1" t="shared" si="0"/>
        <v>NE Winnipeg River</v>
      </c>
      <c r="B41" t="s">
        <v>163</v>
      </c>
      <c r="C41" t="str">
        <f>'orig. data'!T64</f>
        <v> </v>
      </c>
      <c r="D41" t="str">
        <f>'orig. data'!U64</f>
        <v> </v>
      </c>
      <c r="E41">
        <f ca="1">IF(CELL("contents",F41)="s","s",IF(CELL("contents",G41)="s","s",IF(CELL("contents",'orig. data'!V64)="t","t","")))</f>
      </c>
      <c r="F41" t="str">
        <f>'orig. data'!W64</f>
        <v> </v>
      </c>
      <c r="G41" t="str">
        <f>'orig. data'!X64</f>
        <v> </v>
      </c>
      <c r="H41" s="23">
        <f>'orig. data'!D$18</f>
        <v>0.325232017</v>
      </c>
      <c r="I41" s="3">
        <f>'orig. data'!D64</f>
        <v>0.328358209</v>
      </c>
      <c r="J41" s="3">
        <f>'orig. data'!L64</f>
        <v>0.374064838</v>
      </c>
      <c r="K41" s="23">
        <f>'orig. data'!L$18</f>
        <v>0.334604156</v>
      </c>
      <c r="L41" s="5">
        <f>'orig. data'!B64</f>
        <v>88</v>
      </c>
      <c r="M41" s="5">
        <f>'orig. data'!C64</f>
        <v>268</v>
      </c>
      <c r="N41" s="11">
        <f>'orig. data'!G64</f>
        <v>0.913006641</v>
      </c>
      <c r="O41" s="9"/>
      <c r="P41" s="5">
        <f>'orig. data'!J64</f>
        <v>150</v>
      </c>
      <c r="Q41" s="5">
        <f>'orig. data'!K64</f>
        <v>401</v>
      </c>
      <c r="R41" s="11">
        <f>'orig. data'!O64</f>
        <v>0.093997619</v>
      </c>
      <c r="S41" s="9"/>
      <c r="T41" s="11">
        <f>'orig. data'!R64</f>
        <v>0.226258206</v>
      </c>
    </row>
    <row r="42" spans="1:20" ht="12.75">
      <c r="A42" s="37" t="str">
        <f ca="1" t="shared" si="0"/>
        <v>NE Brokenhead</v>
      </c>
      <c r="B42" t="s">
        <v>164</v>
      </c>
      <c r="C42" t="str">
        <f>'orig. data'!T65</f>
        <v> </v>
      </c>
      <c r="D42" t="str">
        <f>'orig. data'!U65</f>
        <v> </v>
      </c>
      <c r="E42">
        <f ca="1">IF(CELL("contents",F42)="s","s",IF(CELL("contents",G42)="s","s",IF(CELL("contents",'orig. data'!V65)="t","t","")))</f>
      </c>
      <c r="F42" t="str">
        <f>'orig. data'!W65</f>
        <v> </v>
      </c>
      <c r="G42" t="str">
        <f>'orig. data'!X65</f>
        <v> </v>
      </c>
      <c r="H42" s="23">
        <f>'orig. data'!D$18</f>
        <v>0.325232017</v>
      </c>
      <c r="I42" s="3">
        <f>'orig. data'!D65</f>
        <v>0.323684211</v>
      </c>
      <c r="J42" s="3">
        <f>'orig. data'!L65</f>
        <v>0.301136364</v>
      </c>
      <c r="K42" s="23">
        <f>'orig. data'!L$18</f>
        <v>0.334604156</v>
      </c>
      <c r="L42" s="5">
        <f>'orig. data'!B65</f>
        <v>123</v>
      </c>
      <c r="M42" s="5">
        <f>'orig. data'!C65</f>
        <v>380</v>
      </c>
      <c r="N42" s="11">
        <f>'orig. data'!G65</f>
        <v>0.948645995</v>
      </c>
      <c r="O42" s="9"/>
      <c r="P42" s="5">
        <f>'orig. data'!J65</f>
        <v>159</v>
      </c>
      <c r="Q42" s="5">
        <f>'orig. data'!K65</f>
        <v>528</v>
      </c>
      <c r="R42" s="11">
        <f>'orig. data'!O65</f>
        <v>0.103140591</v>
      </c>
      <c r="S42" s="9"/>
      <c r="T42" s="11">
        <f>'orig. data'!R65</f>
        <v>0.468854393</v>
      </c>
    </row>
    <row r="43" spans="1:20" ht="12.75">
      <c r="A43" s="37" t="str">
        <f ca="1" t="shared" si="0"/>
        <v>NE Blue Water (1)</v>
      </c>
      <c r="B43" t="s">
        <v>207</v>
      </c>
      <c r="C43">
        <f>'orig. data'!T66</f>
        <v>1</v>
      </c>
      <c r="D43" t="str">
        <f>'orig. data'!U66</f>
        <v> </v>
      </c>
      <c r="E43">
        <f ca="1">IF(CELL("contents",F43)="s","s",IF(CELL("contents",G43)="s","s",IF(CELL("contents",'orig. data'!V66)="t","t","")))</f>
      </c>
      <c r="F43" t="str">
        <f>'orig. data'!W66</f>
        <v> </v>
      </c>
      <c r="G43" t="str">
        <f>'orig. data'!X66</f>
        <v> </v>
      </c>
      <c r="H43" s="23">
        <f>'orig. data'!D$18</f>
        <v>0.325232017</v>
      </c>
      <c r="I43" s="3">
        <f>'orig. data'!D66</f>
        <v>0.27124183</v>
      </c>
      <c r="J43" s="3">
        <f>'orig. data'!L66</f>
        <v>0.309808612</v>
      </c>
      <c r="K43" s="23">
        <f>'orig. data'!L$18</f>
        <v>0.334604156</v>
      </c>
      <c r="L43" s="5">
        <f>'orig. data'!B66</f>
        <v>166</v>
      </c>
      <c r="M43" s="5">
        <f>'orig. data'!C66</f>
        <v>612</v>
      </c>
      <c r="N43" s="11">
        <f>'orig. data'!G66</f>
        <v>0.004356448</v>
      </c>
      <c r="O43" s="9"/>
      <c r="P43" s="5">
        <f>'orig. data'!J66</f>
        <v>259</v>
      </c>
      <c r="Q43" s="5">
        <f>'orig. data'!K66</f>
        <v>836</v>
      </c>
      <c r="R43" s="11">
        <f>'orig. data'!O66</f>
        <v>0.128662767</v>
      </c>
      <c r="S43" s="9"/>
      <c r="T43" s="11">
        <f>'orig. data'!R66</f>
        <v>0.111383722</v>
      </c>
    </row>
    <row r="44" spans="1:20" ht="12.75">
      <c r="A44" s="37" t="str">
        <f ca="1" t="shared" si="0"/>
        <v>NE Northern Remote (2,t)</v>
      </c>
      <c r="B44" t="s">
        <v>208</v>
      </c>
      <c r="C44" t="str">
        <f>'orig. data'!T67</f>
        <v> </v>
      </c>
      <c r="D44">
        <f>'orig. data'!U67</f>
        <v>2</v>
      </c>
      <c r="E44" t="str">
        <f ca="1">IF(CELL("contents",F44)="s","s",IF(CELL("contents",G44)="s","s",IF(CELL("contents",'orig. data'!V67)="t","t","")))</f>
        <v>t</v>
      </c>
      <c r="F44" t="str">
        <f>'orig. data'!W67</f>
        <v> </v>
      </c>
      <c r="G44" t="str">
        <f>'orig. data'!X67</f>
        <v> </v>
      </c>
      <c r="H44" s="23">
        <f>'orig. data'!D$18</f>
        <v>0.325232017</v>
      </c>
      <c r="I44" s="3">
        <f>'orig. data'!D67</f>
        <v>0.361111111</v>
      </c>
      <c r="J44" s="3">
        <f>'orig. data'!L67</f>
        <v>0.269487751</v>
      </c>
      <c r="K44" s="23">
        <f>'orig. data'!L$18</f>
        <v>0.334604156</v>
      </c>
      <c r="L44" s="5">
        <f>'orig. data'!B67</f>
        <v>91</v>
      </c>
      <c r="M44" s="5">
        <f>'orig. data'!C67</f>
        <v>252</v>
      </c>
      <c r="N44" s="11">
        <f>'orig. data'!G67</f>
        <v>0.22405501</v>
      </c>
      <c r="O44" s="9"/>
      <c r="P44" s="5">
        <f>'orig. data'!J67</f>
        <v>121</v>
      </c>
      <c r="Q44" s="5">
        <f>'orig. data'!K67</f>
        <v>449</v>
      </c>
      <c r="R44" s="11">
        <f>'orig. data'!O67</f>
        <v>0.003453367</v>
      </c>
      <c r="S44" s="9"/>
      <c r="T44" s="11">
        <f>'orig. data'!R67</f>
        <v>0.011265668</v>
      </c>
    </row>
    <row r="45" spans="1:20" ht="12.75">
      <c r="A45" s="37"/>
      <c r="H45" s="23"/>
      <c r="I45" s="3"/>
      <c r="J45" s="3"/>
      <c r="K45" s="23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7" t="str">
        <f ca="1" t="shared" si="0"/>
        <v>PL West</v>
      </c>
      <c r="B46" t="s">
        <v>184</v>
      </c>
      <c r="C46" t="str">
        <f>'orig. data'!T68</f>
        <v> </v>
      </c>
      <c r="D46" t="str">
        <f>'orig. data'!U68</f>
        <v> </v>
      </c>
      <c r="E46">
        <f ca="1">IF(CELL("contents",F46)="s","s",IF(CELL("contents",G46)="s","s",IF(CELL("contents",'orig. data'!V68)="t","t","")))</f>
      </c>
      <c r="F46" t="str">
        <f>'orig. data'!W68</f>
        <v> </v>
      </c>
      <c r="G46" t="str">
        <f>'orig. data'!X68</f>
        <v> </v>
      </c>
      <c r="H46" s="23">
        <f>'orig. data'!D$18</f>
        <v>0.325232017</v>
      </c>
      <c r="I46" s="3">
        <f>'orig. data'!D68</f>
        <v>0.335106383</v>
      </c>
      <c r="J46" s="3">
        <f>'orig. data'!L68</f>
        <v>0.354564756</v>
      </c>
      <c r="K46" s="23">
        <f>'orig. data'!L$18</f>
        <v>0.334604156</v>
      </c>
      <c r="L46" s="5">
        <f>'orig. data'!B68</f>
        <v>126</v>
      </c>
      <c r="M46" s="5">
        <f>'orig. data'!C68</f>
        <v>376</v>
      </c>
      <c r="N46" s="11">
        <f>'orig. data'!G68</f>
        <v>0.68274281</v>
      </c>
      <c r="O46" s="9"/>
      <c r="P46" s="5">
        <f>'orig. data'!J68</f>
        <v>167</v>
      </c>
      <c r="Q46" s="5">
        <f>'orig. data'!K68</f>
        <v>471</v>
      </c>
      <c r="R46" s="11">
        <f>'orig. data'!O68</f>
        <v>0.35857942</v>
      </c>
      <c r="S46" s="9"/>
      <c r="T46" s="11">
        <f>'orig. data'!R68</f>
        <v>0.554177098</v>
      </c>
    </row>
    <row r="47" spans="1:20" ht="12.75">
      <c r="A47" s="37" t="str">
        <f ca="1" t="shared" si="0"/>
        <v>PL East</v>
      </c>
      <c r="B47" t="s">
        <v>185</v>
      </c>
      <c r="C47" t="str">
        <f>'orig. data'!T69</f>
        <v> </v>
      </c>
      <c r="D47" t="str">
        <f>'orig. data'!U69</f>
        <v> </v>
      </c>
      <c r="E47">
        <f ca="1">IF(CELL("contents",F47)="s","s",IF(CELL("contents",G47)="s","s",IF(CELL("contents",'orig. data'!V69)="t","t","")))</f>
      </c>
      <c r="F47" t="str">
        <f>'orig. data'!W69</f>
        <v> </v>
      </c>
      <c r="G47" t="str">
        <f>'orig. data'!X69</f>
        <v> </v>
      </c>
      <c r="H47" s="23">
        <f>'orig. data'!D$18</f>
        <v>0.325232017</v>
      </c>
      <c r="I47" s="3">
        <f>'orig. data'!D69</f>
        <v>0.336823735</v>
      </c>
      <c r="J47" s="3">
        <f>'orig. data'!L69</f>
        <v>0.37443609</v>
      </c>
      <c r="K47" s="23">
        <f>'orig. data'!L$18</f>
        <v>0.334604156</v>
      </c>
      <c r="L47" s="5">
        <f>'orig. data'!B69</f>
        <v>193</v>
      </c>
      <c r="M47" s="5">
        <f>'orig. data'!C69</f>
        <v>573</v>
      </c>
      <c r="N47" s="11">
        <f>'orig. data'!G69</f>
        <v>0.553641028</v>
      </c>
      <c r="O47" s="9"/>
      <c r="P47" s="5">
        <f>'orig. data'!J69</f>
        <v>249</v>
      </c>
      <c r="Q47" s="5">
        <f>'orig. data'!K69</f>
        <v>665</v>
      </c>
      <c r="R47" s="11">
        <f>'orig. data'!O69</f>
        <v>0.029488767</v>
      </c>
      <c r="S47" s="9"/>
      <c r="T47" s="11">
        <f>'orig. data'!R69</f>
        <v>0.1684364</v>
      </c>
    </row>
    <row r="48" spans="1:20" ht="12.75">
      <c r="A48" s="37" t="str">
        <f ca="1" t="shared" si="0"/>
        <v>PL Central (1)</v>
      </c>
      <c r="B48" t="s">
        <v>161</v>
      </c>
      <c r="C48">
        <f>'orig. data'!T70</f>
        <v>1</v>
      </c>
      <c r="D48" t="str">
        <f>'orig. data'!U70</f>
        <v> </v>
      </c>
      <c r="E48">
        <f ca="1">IF(CELL("contents",F48)="s","s",IF(CELL("contents",G48)="s","s",IF(CELL("contents",'orig. data'!V70)="t","t","")))</f>
      </c>
      <c r="F48" t="str">
        <f>'orig. data'!W70</f>
        <v> </v>
      </c>
      <c r="G48" t="str">
        <f>'orig. data'!X70</f>
        <v> </v>
      </c>
      <c r="H48" s="23">
        <f>'orig. data'!D$18</f>
        <v>0.325232017</v>
      </c>
      <c r="I48" s="3">
        <f>'orig. data'!D70</f>
        <v>0.390969163</v>
      </c>
      <c r="J48" s="3">
        <f>'orig. data'!L70</f>
        <v>0.374650513</v>
      </c>
      <c r="K48" s="23">
        <f>'orig. data'!L$18</f>
        <v>0.334604156</v>
      </c>
      <c r="L48" s="5">
        <f>'orig. data'!B70</f>
        <v>355</v>
      </c>
      <c r="M48" s="5">
        <f>'orig. data'!C70</f>
        <v>908</v>
      </c>
      <c r="N48" s="11">
        <f>'orig. data'!G70</f>
        <v>2.3532E-05</v>
      </c>
      <c r="O48" s="9"/>
      <c r="P48" s="5">
        <f>'orig. data'!J70</f>
        <v>402</v>
      </c>
      <c r="Q48" s="5">
        <f>'orig. data'!K70</f>
        <v>1073</v>
      </c>
      <c r="R48" s="11">
        <f>'orig. data'!O70</f>
        <v>0.005434565</v>
      </c>
      <c r="S48" s="9"/>
      <c r="T48" s="11">
        <f>'orig. data'!R70</f>
        <v>0.456402024</v>
      </c>
    </row>
    <row r="49" spans="1:20" ht="12.75">
      <c r="A49" s="37" t="str">
        <f ca="1" t="shared" si="0"/>
        <v>PL North (1,2)</v>
      </c>
      <c r="B49" t="s">
        <v>215</v>
      </c>
      <c r="C49">
        <f>'orig. data'!T71</f>
        <v>1</v>
      </c>
      <c r="D49">
        <f>'orig. data'!U71</f>
        <v>2</v>
      </c>
      <c r="E49">
        <f ca="1">IF(CELL("contents",F49)="s","s",IF(CELL("contents",G49)="s","s",IF(CELL("contents",'orig. data'!V71)="t","t","")))</f>
      </c>
      <c r="F49" t="str">
        <f>'orig. data'!W71</f>
        <v> </v>
      </c>
      <c r="G49" t="str">
        <f>'orig. data'!X71</f>
        <v> </v>
      </c>
      <c r="H49" s="23">
        <f>'orig. data'!D$18</f>
        <v>0.325232017</v>
      </c>
      <c r="I49" s="3">
        <f>'orig. data'!D71</f>
        <v>0.263915547</v>
      </c>
      <c r="J49" s="3">
        <f>'orig. data'!L71</f>
        <v>0.265163297</v>
      </c>
      <c r="K49" s="23">
        <f>'orig. data'!L$18</f>
        <v>0.334604156</v>
      </c>
      <c r="L49" s="5">
        <f>'orig. data'!B71</f>
        <v>275</v>
      </c>
      <c r="M49" s="5">
        <f>'orig. data'!C71</f>
        <v>1042</v>
      </c>
      <c r="N49" s="11">
        <f>'orig. data'!G71</f>
        <v>2.38833E-05</v>
      </c>
      <c r="O49" s="9"/>
      <c r="P49" s="5">
        <f>'orig. data'!J71</f>
        <v>341</v>
      </c>
      <c r="Q49" s="5">
        <f>'orig. data'!K71</f>
        <v>1286</v>
      </c>
      <c r="R49" s="11">
        <f>'orig. data'!O71</f>
        <v>1.31E-07</v>
      </c>
      <c r="S49" s="9"/>
      <c r="T49" s="11">
        <f>'orig. data'!R71</f>
        <v>0.945894926</v>
      </c>
    </row>
    <row r="50" spans="1:20" ht="12.75">
      <c r="A50" s="37"/>
      <c r="H50" s="23"/>
      <c r="I50" s="3"/>
      <c r="J50" s="3"/>
      <c r="K50" s="23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7" t="str">
        <f ca="1" t="shared" si="0"/>
        <v>NM F Flon/Snow L/Cran</v>
      </c>
      <c r="B51" t="s">
        <v>186</v>
      </c>
      <c r="C51" t="str">
        <f>'orig. data'!T72</f>
        <v> </v>
      </c>
      <c r="D51" t="str">
        <f>'orig. data'!U72</f>
        <v> </v>
      </c>
      <c r="E51">
        <f ca="1">IF(CELL("contents",F51)="s","s",IF(CELL("contents",G51)="s","s",IF(CELL("contents",'orig. data'!V72)="t","t","")))</f>
      </c>
      <c r="F51" t="str">
        <f>'orig. data'!W72</f>
        <v> </v>
      </c>
      <c r="G51" t="str">
        <f>'orig. data'!X72</f>
        <v> </v>
      </c>
      <c r="H51" s="23">
        <f>'orig. data'!D$18</f>
        <v>0.325232017</v>
      </c>
      <c r="I51" s="3">
        <f>'orig. data'!D72</f>
        <v>0.369565217</v>
      </c>
      <c r="J51" s="3">
        <f>'orig. data'!L72</f>
        <v>0.386690648</v>
      </c>
      <c r="K51" s="23">
        <f>'orig. data'!L$18</f>
        <v>0.334604156</v>
      </c>
      <c r="L51" s="5">
        <f>'orig. data'!B72</f>
        <v>170</v>
      </c>
      <c r="M51" s="5">
        <f>'orig. data'!C72</f>
        <v>460</v>
      </c>
      <c r="N51" s="11">
        <f>'orig. data'!G72</f>
        <v>0.042385962</v>
      </c>
      <c r="O51" s="9"/>
      <c r="P51" s="5">
        <f>'orig. data'!J72</f>
        <v>215</v>
      </c>
      <c r="Q51" s="5">
        <f>'orig. data'!K72</f>
        <v>556</v>
      </c>
      <c r="R51" s="11">
        <f>'orig. data'!O72</f>
        <v>0.009244003</v>
      </c>
      <c r="S51" s="9"/>
      <c r="T51" s="11">
        <f>'orig. data'!R72</f>
        <v>0.575416477</v>
      </c>
    </row>
    <row r="52" spans="1:20" ht="12.75">
      <c r="A52" s="37" t="str">
        <f ca="1" t="shared" si="0"/>
        <v>NM The Pas/OCN/Kelsey (2)</v>
      </c>
      <c r="B52" t="s">
        <v>214</v>
      </c>
      <c r="C52" t="str">
        <f>'orig. data'!T73</f>
        <v> </v>
      </c>
      <c r="D52">
        <f>'orig. data'!U73</f>
        <v>2</v>
      </c>
      <c r="E52">
        <f ca="1">IF(CELL("contents",F52)="s","s",IF(CELL("contents",G52)="s","s",IF(CELL("contents",'orig. data'!V73)="t","t","")))</f>
      </c>
      <c r="F52" t="str">
        <f>'orig. data'!W73</f>
        <v> </v>
      </c>
      <c r="G52" t="str">
        <f>'orig. data'!X73</f>
        <v> </v>
      </c>
      <c r="H52" s="23">
        <f>'orig. data'!D$18</f>
        <v>0.325232017</v>
      </c>
      <c r="I52" s="3">
        <f>'orig. data'!D73</f>
        <v>0.367965368</v>
      </c>
      <c r="J52" s="3">
        <f>'orig. data'!L73</f>
        <v>0.401162791</v>
      </c>
      <c r="K52" s="23">
        <f>'orig. data'!L$18</f>
        <v>0.334604156</v>
      </c>
      <c r="L52" s="5">
        <f>'orig. data'!B73</f>
        <v>255</v>
      </c>
      <c r="M52" s="5">
        <f>'orig. data'!C73</f>
        <v>693</v>
      </c>
      <c r="N52" s="11">
        <f>'orig. data'!G73</f>
        <v>0.016333661</v>
      </c>
      <c r="O52" s="9"/>
      <c r="P52" s="5">
        <f>'orig. data'!J73</f>
        <v>345</v>
      </c>
      <c r="Q52" s="5">
        <f>'orig. data'!K73</f>
        <v>860</v>
      </c>
      <c r="R52" s="11">
        <f>'orig. data'!O73</f>
        <v>3.52426E-05</v>
      </c>
      <c r="S52" s="9"/>
      <c r="T52" s="11">
        <f>'orig. data'!R73</f>
        <v>0.181672554</v>
      </c>
    </row>
    <row r="53" spans="1:20" ht="12.75">
      <c r="A53" s="37" t="str">
        <f ca="1" t="shared" si="0"/>
        <v>NM Nor-Man Other (t)</v>
      </c>
      <c r="B53" t="s">
        <v>213</v>
      </c>
      <c r="C53" t="str">
        <f>'orig. data'!T74</f>
        <v> </v>
      </c>
      <c r="D53" t="str">
        <f>'orig. data'!U74</f>
        <v> </v>
      </c>
      <c r="E53" t="str">
        <f ca="1">IF(CELL("contents",F53)="s","s",IF(CELL("contents",G53)="s","s",IF(CELL("contents",'orig. data'!V74)="t","t","")))</f>
        <v>t</v>
      </c>
      <c r="F53" t="str">
        <f>'orig. data'!W74</f>
        <v> </v>
      </c>
      <c r="G53" t="str">
        <f>'orig. data'!X74</f>
        <v> </v>
      </c>
      <c r="H53" s="23">
        <f>'orig. data'!D$18</f>
        <v>0.325232017</v>
      </c>
      <c r="I53" s="3">
        <f>'orig. data'!D74</f>
        <v>0.369014085</v>
      </c>
      <c r="J53" s="3">
        <f>'orig. data'!L74</f>
        <v>0.285714286</v>
      </c>
      <c r="K53" s="23">
        <f>'orig. data'!L$18</f>
        <v>0.334604156</v>
      </c>
      <c r="L53" s="5">
        <f>'orig. data'!B74</f>
        <v>131</v>
      </c>
      <c r="M53" s="5">
        <f>'orig. data'!C74</f>
        <v>355</v>
      </c>
      <c r="N53" s="11">
        <f>'orig. data'!G74</f>
        <v>0.078254043</v>
      </c>
      <c r="O53" s="9"/>
      <c r="P53" s="5">
        <f>'orig. data'!J74</f>
        <v>138</v>
      </c>
      <c r="Q53" s="5">
        <f>'orig. data'!K74</f>
        <v>483</v>
      </c>
      <c r="R53" s="11">
        <f>'orig. data'!O74</f>
        <v>0.022778801</v>
      </c>
      <c r="S53" s="9"/>
      <c r="T53" s="11">
        <f>'orig. data'!R74</f>
        <v>0.010703291</v>
      </c>
    </row>
    <row r="54" spans="1:20" ht="12.75">
      <c r="A54" s="37"/>
      <c r="H54" s="23"/>
      <c r="I54" s="3"/>
      <c r="J54" s="3"/>
      <c r="K54" s="23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7" t="str">
        <f ca="1" t="shared" si="0"/>
        <v>BW Thompson (1,t)</v>
      </c>
      <c r="B55" t="s">
        <v>187</v>
      </c>
      <c r="C55">
        <f>'orig. data'!T75</f>
        <v>1</v>
      </c>
      <c r="D55" t="str">
        <f>'orig. data'!U75</f>
        <v> </v>
      </c>
      <c r="E55" t="str">
        <f ca="1">IF(CELL("contents",F55)="s","s",IF(CELL("contents",G55)="s","s",IF(CELL("contents",'orig. data'!V75)="t","t","")))</f>
        <v>t</v>
      </c>
      <c r="F55" t="str">
        <f>'orig. data'!W75</f>
        <v> </v>
      </c>
      <c r="G55" t="str">
        <f>'orig. data'!X75</f>
        <v> </v>
      </c>
      <c r="H55" s="23">
        <f>'orig. data'!D$18</f>
        <v>0.325232017</v>
      </c>
      <c r="I55" s="3">
        <f>'orig. data'!D75</f>
        <v>0.212543554</v>
      </c>
      <c r="J55" s="3">
        <f>'orig. data'!L75</f>
        <v>0.316062176</v>
      </c>
      <c r="K55" s="23">
        <f>'orig. data'!L$18</f>
        <v>0.334604156</v>
      </c>
      <c r="L55" s="5">
        <f>'orig. data'!B75</f>
        <v>122</v>
      </c>
      <c r="M55" s="5">
        <f>'orig. data'!C75</f>
        <v>574</v>
      </c>
      <c r="N55" s="11">
        <f>'orig. data'!G75</f>
        <v>8.25E-09</v>
      </c>
      <c r="O55" s="9"/>
      <c r="P55" s="5">
        <f>'orig. data'!J75</f>
        <v>244</v>
      </c>
      <c r="Q55" s="5">
        <f>'orig. data'!K75</f>
        <v>772</v>
      </c>
      <c r="R55" s="11">
        <f>'orig. data'!O75</f>
        <v>0.274903373</v>
      </c>
      <c r="S55" s="9"/>
      <c r="T55" s="11">
        <f>'orig. data'!R75</f>
        <v>2.42837E-05</v>
      </c>
    </row>
    <row r="56" spans="1:20" ht="12.75">
      <c r="A56" s="37" t="str">
        <f ca="1" t="shared" si="0"/>
        <v>BW Gillam/Fox Lake (1,t)</v>
      </c>
      <c r="B56" t="s">
        <v>165</v>
      </c>
      <c r="C56">
        <f>'orig. data'!T76</f>
        <v>1</v>
      </c>
      <c r="D56" t="str">
        <f>'orig. data'!U76</f>
        <v> </v>
      </c>
      <c r="E56" t="str">
        <f ca="1">IF(CELL("contents",F56)="s","s",IF(CELL("contents",G56)="s","s",IF(CELL("contents",'orig. data'!V76)="t","t","")))</f>
        <v>t</v>
      </c>
      <c r="F56" t="str">
        <f>'orig. data'!W76</f>
        <v> </v>
      </c>
      <c r="G56" t="str">
        <f>'orig. data'!X76</f>
        <v> </v>
      </c>
      <c r="H56" s="23">
        <f>'orig. data'!D$18</f>
        <v>0.325232017</v>
      </c>
      <c r="I56" s="3">
        <f>'orig. data'!D76</f>
        <v>0.12371134</v>
      </c>
      <c r="J56" s="3">
        <f>'orig. data'!L76</f>
        <v>0.327102804</v>
      </c>
      <c r="K56" s="23">
        <f>'orig. data'!L$18</f>
        <v>0.334604156</v>
      </c>
      <c r="L56" s="5">
        <f>'orig. data'!B76</f>
        <v>12</v>
      </c>
      <c r="M56" s="5">
        <f>'orig. data'!C76</f>
        <v>97</v>
      </c>
      <c r="N56" s="11">
        <f>'orig. data'!G76</f>
        <v>2.26791E-05</v>
      </c>
      <c r="O56" s="9"/>
      <c r="P56" s="5">
        <f>'orig. data'!J76</f>
        <v>35</v>
      </c>
      <c r="Q56" s="5">
        <f>'orig. data'!K76</f>
        <v>107</v>
      </c>
      <c r="R56" s="11">
        <f>'orig. data'!O76</f>
        <v>0.869379323</v>
      </c>
      <c r="S56" s="9"/>
      <c r="T56" s="11">
        <f>'orig. data'!R76</f>
        <v>0.00057043</v>
      </c>
    </row>
    <row r="57" spans="1:20" ht="12.75">
      <c r="A57" s="37" t="str">
        <f ca="1" t="shared" si="0"/>
        <v>BW Lynn/Leaf/SIL (1)</v>
      </c>
      <c r="B57" t="s">
        <v>233</v>
      </c>
      <c r="C57">
        <f>'orig. data'!T77</f>
        <v>1</v>
      </c>
      <c r="D57" t="str">
        <f>'orig. data'!U77</f>
        <v> </v>
      </c>
      <c r="E57">
        <f ca="1">IF(CELL("contents",F57)="s","s",IF(CELL("contents",G57)="s","s",IF(CELL("contents",'orig. data'!V77)="t","t","")))</f>
      </c>
      <c r="F57" t="str">
        <f>'orig. data'!W77</f>
        <v> </v>
      </c>
      <c r="G57" t="str">
        <f>'orig. data'!X77</f>
        <v> </v>
      </c>
      <c r="H57" s="23">
        <f>'orig. data'!D$18</f>
        <v>0.325232017</v>
      </c>
      <c r="I57" s="3">
        <f>'orig. data'!D77</f>
        <v>0.209876543</v>
      </c>
      <c r="J57" s="3">
        <f>'orig. data'!L77</f>
        <v>0.27672956</v>
      </c>
      <c r="K57" s="23">
        <f>'orig. data'!L$18</f>
        <v>0.334604156</v>
      </c>
      <c r="L57" s="5">
        <f>'orig. data'!B77</f>
        <v>34</v>
      </c>
      <c r="M57" s="5">
        <f>'orig. data'!C77</f>
        <v>162</v>
      </c>
      <c r="N57" s="11">
        <f>'orig. data'!G77</f>
        <v>0.00172344</v>
      </c>
      <c r="O57" s="9"/>
      <c r="P57" s="5">
        <f>'orig. data'!J77</f>
        <v>44</v>
      </c>
      <c r="Q57" s="5">
        <f>'orig. data'!K77</f>
        <v>159</v>
      </c>
      <c r="R57" s="11">
        <f>'orig. data'!O77</f>
        <v>0.121957302</v>
      </c>
      <c r="S57" s="9"/>
      <c r="T57" s="11">
        <f>'orig. data'!R77</f>
        <v>0.16262377</v>
      </c>
    </row>
    <row r="58" spans="1:20" ht="12.75">
      <c r="A58" s="37" t="str">
        <f ca="1" t="shared" si="0"/>
        <v>BW Thick Por/Pik/Wab (1,t)</v>
      </c>
      <c r="B58" t="s">
        <v>196</v>
      </c>
      <c r="C58">
        <f>'orig. data'!T78</f>
        <v>1</v>
      </c>
      <c r="D58" t="str">
        <f>'orig. data'!U78</f>
        <v> </v>
      </c>
      <c r="E58" t="str">
        <f ca="1">IF(CELL("contents",F58)="s","s",IF(CELL("contents",G58)="s","s",IF(CELL("contents",'orig. data'!V78)="t","t","")))</f>
        <v>t</v>
      </c>
      <c r="F58" t="str">
        <f>'orig. data'!W78</f>
        <v> </v>
      </c>
      <c r="G58" t="str">
        <f>'orig. data'!X78</f>
        <v> </v>
      </c>
      <c r="H58" s="23">
        <f>'orig. data'!D$18</f>
        <v>0.325232017</v>
      </c>
      <c r="I58" s="3">
        <f>'orig. data'!D78</f>
        <v>0.154761905</v>
      </c>
      <c r="J58" s="3">
        <f>'orig. data'!L78</f>
        <v>0.302083333</v>
      </c>
      <c r="K58" s="23">
        <f>'orig. data'!L$18</f>
        <v>0.334604156</v>
      </c>
      <c r="L58" s="5">
        <f>'orig. data'!B78</f>
        <v>13</v>
      </c>
      <c r="M58" s="5">
        <f>'orig. data'!C78</f>
        <v>84</v>
      </c>
      <c r="N58" s="11">
        <f>'orig. data'!G78</f>
        <v>0.000852566</v>
      </c>
      <c r="O58" s="9"/>
      <c r="P58" s="5">
        <f>'orig. data'!J78</f>
        <v>29</v>
      </c>
      <c r="Q58" s="5">
        <f>'orig. data'!K78</f>
        <v>96</v>
      </c>
      <c r="R58" s="11">
        <f>'orig. data'!O78</f>
        <v>0.499490431</v>
      </c>
      <c r="S58" s="9"/>
      <c r="T58" s="11">
        <f>'orig. data'!R78</f>
        <v>0.019733281</v>
      </c>
    </row>
    <row r="59" spans="1:20" ht="12.75">
      <c r="A59" s="37" t="str">
        <f ca="1" t="shared" si="0"/>
        <v>BW Oxford H &amp; Gods (1,2)</v>
      </c>
      <c r="B59" t="s">
        <v>234</v>
      </c>
      <c r="C59">
        <f>'orig. data'!T79</f>
        <v>1</v>
      </c>
      <c r="D59">
        <f>'orig. data'!U79</f>
        <v>2</v>
      </c>
      <c r="E59">
        <f ca="1">IF(CELL("contents",F59)="s","s",IF(CELL("contents",G59)="s","s",IF(CELL("contents",'orig. data'!V79)="t","t","")))</f>
      </c>
      <c r="F59" t="str">
        <f>'orig. data'!W79</f>
        <v> </v>
      </c>
      <c r="G59" t="str">
        <f>'orig. data'!X79</f>
        <v> </v>
      </c>
      <c r="H59" s="23">
        <f>'orig. data'!D$18</f>
        <v>0.325232017</v>
      </c>
      <c r="I59" s="3">
        <f>'orig. data'!D79</f>
        <v>0.174603175</v>
      </c>
      <c r="J59" s="3">
        <f>'orig. data'!L79</f>
        <v>0.199312715</v>
      </c>
      <c r="K59" s="23">
        <f>'orig. data'!L$18</f>
        <v>0.334604156</v>
      </c>
      <c r="L59" s="5">
        <f>'orig. data'!B79</f>
        <v>33</v>
      </c>
      <c r="M59" s="5">
        <f>'orig. data'!C79</f>
        <v>189</v>
      </c>
      <c r="N59" s="11">
        <f>'orig. data'!G79</f>
        <v>9.85E-06</v>
      </c>
      <c r="O59" s="9"/>
      <c r="P59" s="5">
        <f>'orig. data'!J79</f>
        <v>58</v>
      </c>
      <c r="Q59" s="5">
        <f>'orig. data'!K79</f>
        <v>291</v>
      </c>
      <c r="R59" s="11">
        <f>'orig. data'!O79</f>
        <v>1E-06</v>
      </c>
      <c r="S59" s="9"/>
      <c r="T59" s="11">
        <f>'orig. data'!R79</f>
        <v>0.499810632</v>
      </c>
    </row>
    <row r="60" spans="1:20" ht="12.75">
      <c r="A60" s="37" t="str">
        <f ca="1" t="shared" si="0"/>
        <v>BW Cross Lake (1,2)</v>
      </c>
      <c r="B60" t="s">
        <v>235</v>
      </c>
      <c r="C60">
        <f>'orig. data'!T80</f>
        <v>1</v>
      </c>
      <c r="D60">
        <f>'orig. data'!U80</f>
        <v>2</v>
      </c>
      <c r="E60">
        <f ca="1">IF(CELL("contents",F60)="s","s",IF(CELL("contents",G60)="s","s",IF(CELL("contents",'orig. data'!V80)="t","t","")))</f>
      </c>
      <c r="F60" t="str">
        <f>'orig. data'!W80</f>
        <v> </v>
      </c>
      <c r="G60" t="str">
        <f>'orig. data'!X80</f>
        <v> </v>
      </c>
      <c r="H60" s="23">
        <f>'orig. data'!D$18</f>
        <v>0.325232017</v>
      </c>
      <c r="I60" s="3">
        <f>'orig. data'!D80</f>
        <v>0.146341463</v>
      </c>
      <c r="J60" s="3">
        <f>'orig. data'!L80</f>
        <v>0.157349897</v>
      </c>
      <c r="K60" s="23">
        <f>'orig. data'!L$18</f>
        <v>0.334604156</v>
      </c>
      <c r="L60" s="5">
        <f>'orig. data'!B80</f>
        <v>42</v>
      </c>
      <c r="M60" s="5">
        <f>'orig. data'!C80</f>
        <v>287</v>
      </c>
      <c r="N60" s="11">
        <f>'orig. data'!G80</f>
        <v>9.85E-11</v>
      </c>
      <c r="O60" s="9"/>
      <c r="P60" s="5">
        <f>'orig. data'!J80</f>
        <v>76</v>
      </c>
      <c r="Q60" s="5">
        <f>'orig. data'!K80</f>
        <v>483</v>
      </c>
      <c r="R60" s="11">
        <f>'orig. data'!O80</f>
        <v>1.11E-16</v>
      </c>
      <c r="S60" s="9"/>
      <c r="T60" s="11">
        <f>'orig. data'!R80</f>
        <v>0.681780514</v>
      </c>
    </row>
    <row r="61" spans="1:20" ht="12.75">
      <c r="A61" s="37" t="str">
        <f ca="1" t="shared" si="0"/>
        <v>BW Tad/Broch/Lac Br (s)</v>
      </c>
      <c r="B61" t="s">
        <v>212</v>
      </c>
      <c r="C61" t="str">
        <f>'orig. data'!T81</f>
        <v> </v>
      </c>
      <c r="D61" t="str">
        <f>'orig. data'!U81</f>
        <v> </v>
      </c>
      <c r="E61" t="str">
        <f ca="1">IF(CELL("contents",F61)="s","s",IF(CELL("contents",G61)="s","s",IF(CELL("contents",'orig. data'!V81)="t","t","")))</f>
        <v>s</v>
      </c>
      <c r="F61" t="str">
        <f>'orig. data'!W81</f>
        <v>s</v>
      </c>
      <c r="G61" t="str">
        <f>'orig. data'!X81</f>
        <v> </v>
      </c>
      <c r="H61" s="23">
        <f>'orig. data'!D$18</f>
        <v>0.325232017</v>
      </c>
      <c r="I61" s="3" t="str">
        <f>'orig. data'!D81</f>
        <v> </v>
      </c>
      <c r="J61" s="3">
        <f>'orig. data'!L81</f>
        <v>0.454545455</v>
      </c>
      <c r="K61" s="23">
        <f>'orig. data'!L$18</f>
        <v>0.334604156</v>
      </c>
      <c r="L61" s="5" t="str">
        <f>'orig. data'!B81</f>
        <v> </v>
      </c>
      <c r="M61" s="5" t="str">
        <f>'orig. data'!C81</f>
        <v> </v>
      </c>
      <c r="N61" s="11" t="str">
        <f>'orig. data'!G81</f>
        <v> </v>
      </c>
      <c r="O61" s="9"/>
      <c r="P61" s="5">
        <f>'orig. data'!J81</f>
        <v>20</v>
      </c>
      <c r="Q61" s="5">
        <f>'orig. data'!K81</f>
        <v>44</v>
      </c>
      <c r="R61" s="11">
        <f>'orig. data'!O81</f>
        <v>0.091772019</v>
      </c>
      <c r="S61" s="9"/>
      <c r="T61" s="11" t="str">
        <f>'orig. data'!R81</f>
        <v> </v>
      </c>
    </row>
    <row r="62" spans="1:20" ht="12.75">
      <c r="A62" s="37" t="str">
        <f ca="1" t="shared" si="0"/>
        <v>BW Norway House (1,t)</v>
      </c>
      <c r="B62" t="s">
        <v>211</v>
      </c>
      <c r="C62">
        <f>'orig. data'!T82</f>
        <v>1</v>
      </c>
      <c r="D62" t="str">
        <f>'orig. data'!U82</f>
        <v> </v>
      </c>
      <c r="E62" t="str">
        <f ca="1">IF(CELL("contents",F62)="s","s",IF(CELL("contents",G62)="s","s",IF(CELL("contents",'orig. data'!V82)="t","t","")))</f>
        <v>t</v>
      </c>
      <c r="F62" t="str">
        <f>'orig. data'!W82</f>
        <v> </v>
      </c>
      <c r="G62" t="str">
        <f>'orig. data'!X82</f>
        <v> </v>
      </c>
      <c r="H62" s="23">
        <f>'orig. data'!D$18</f>
        <v>0.325232017</v>
      </c>
      <c r="I62" s="3">
        <f>'orig. data'!D82</f>
        <v>0.5</v>
      </c>
      <c r="J62" s="3">
        <f>'orig. data'!L82</f>
        <v>0.35966736</v>
      </c>
      <c r="K62" s="23">
        <f>'orig. data'!L$18</f>
        <v>0.334604156</v>
      </c>
      <c r="L62" s="5">
        <f>'orig. data'!B82</f>
        <v>182</v>
      </c>
      <c r="M62" s="5">
        <f>'orig. data'!C82</f>
        <v>364</v>
      </c>
      <c r="N62" s="11">
        <f>'orig. data'!G82</f>
        <v>1.1E-12</v>
      </c>
      <c r="O62" s="9"/>
      <c r="P62" s="5">
        <f>'orig. data'!J82</f>
        <v>173</v>
      </c>
      <c r="Q62" s="5">
        <f>'orig. data'!K82</f>
        <v>481</v>
      </c>
      <c r="R62" s="11">
        <f>'orig. data'!O82</f>
        <v>0.244043444</v>
      </c>
      <c r="S62" s="9"/>
      <c r="T62" s="11">
        <f>'orig. data'!R82</f>
        <v>4.26585E-05</v>
      </c>
    </row>
    <row r="63" spans="1:20" ht="12.75">
      <c r="A63" s="37" t="str">
        <f ca="1" t="shared" si="0"/>
        <v>BW Island Lake (2,t)</v>
      </c>
      <c r="B63" t="s">
        <v>236</v>
      </c>
      <c r="C63" t="str">
        <f>'orig. data'!T83</f>
        <v> </v>
      </c>
      <c r="D63">
        <f>'orig. data'!U83</f>
        <v>2</v>
      </c>
      <c r="E63" t="str">
        <f ca="1">IF(CELL("contents",F63)="s","s",IF(CELL("contents",G63)="s","s",IF(CELL("contents",'orig. data'!V83)="t","t","")))</f>
        <v>t</v>
      </c>
      <c r="F63" t="str">
        <f>'orig. data'!W83</f>
        <v> </v>
      </c>
      <c r="G63" t="str">
        <f>'orig. data'!X83</f>
        <v> </v>
      </c>
      <c r="H63" s="23">
        <f>'orig. data'!D$18</f>
        <v>0.325232017</v>
      </c>
      <c r="I63" s="3">
        <f>'orig. data'!D83</f>
        <v>0.275526742</v>
      </c>
      <c r="J63" s="3">
        <f>'orig. data'!L83</f>
        <v>0.213318284</v>
      </c>
      <c r="K63" s="23">
        <f>'orig. data'!L$18</f>
        <v>0.334604156</v>
      </c>
      <c r="L63" s="5">
        <f>'orig. data'!B83</f>
        <v>170</v>
      </c>
      <c r="M63" s="5">
        <f>'orig. data'!C83</f>
        <v>617</v>
      </c>
      <c r="N63" s="11">
        <f>'orig. data'!G83</f>
        <v>0.008400118</v>
      </c>
      <c r="O63" s="9"/>
      <c r="P63" s="5">
        <f>'orig. data'!J83</f>
        <v>189</v>
      </c>
      <c r="Q63" s="5">
        <f>'orig. data'!K83</f>
        <v>886</v>
      </c>
      <c r="R63" s="11">
        <f>'orig. data'!O83</f>
        <v>2E-14</v>
      </c>
      <c r="S63" s="9"/>
      <c r="T63" s="11">
        <f>'orig. data'!R83</f>
        <v>0.005394937</v>
      </c>
    </row>
    <row r="64" spans="1:20" ht="12.75">
      <c r="A64" s="37" t="str">
        <f ca="1" t="shared" si="0"/>
        <v>BW Sha/York/Split/War (1,2)</v>
      </c>
      <c r="B64" t="s">
        <v>210</v>
      </c>
      <c r="C64">
        <f>'orig. data'!T84</f>
        <v>1</v>
      </c>
      <c r="D64">
        <f>'orig. data'!U84</f>
        <v>2</v>
      </c>
      <c r="E64">
        <f ca="1">IF(CELL("contents",F64)="s","s",IF(CELL("contents",G64)="s","s",IF(CELL("contents",'orig. data'!V84)="t","t","")))</f>
      </c>
      <c r="F64" t="str">
        <f>'orig. data'!W84</f>
        <v> </v>
      </c>
      <c r="G64" t="str">
        <f>'orig. data'!X84</f>
        <v> </v>
      </c>
      <c r="H64" s="23">
        <f>'orig. data'!D$18</f>
        <v>0.325232017</v>
      </c>
      <c r="I64" s="3">
        <f>'orig. data'!D84</f>
        <v>0.141129032</v>
      </c>
      <c r="J64" s="3">
        <f>'orig. data'!L84</f>
        <v>0.179941003</v>
      </c>
      <c r="K64" s="23">
        <f>'orig. data'!L$18</f>
        <v>0.334604156</v>
      </c>
      <c r="L64" s="5">
        <f>'orig. data'!B84</f>
        <v>35</v>
      </c>
      <c r="M64" s="5">
        <f>'orig. data'!C84</f>
        <v>248</v>
      </c>
      <c r="N64" s="11">
        <f>'orig. data'!G84</f>
        <v>6.06E-10</v>
      </c>
      <c r="O64" s="9"/>
      <c r="P64" s="5">
        <f>'orig. data'!J84</f>
        <v>61</v>
      </c>
      <c r="Q64" s="5">
        <f>'orig. data'!K84</f>
        <v>339</v>
      </c>
      <c r="R64" s="11">
        <f>'orig. data'!O84</f>
        <v>1.59E-09</v>
      </c>
      <c r="S64" s="9"/>
      <c r="T64" s="11">
        <f>'orig. data'!R84</f>
        <v>0.209174237</v>
      </c>
    </row>
    <row r="65" spans="1:20" ht="12.75">
      <c r="A65" s="37" t="str">
        <f ca="1" t="shared" si="0"/>
        <v>BW Nelson House (1,2)</v>
      </c>
      <c r="B65" t="s">
        <v>315</v>
      </c>
      <c r="C65">
        <f>'orig. data'!T85</f>
        <v>1</v>
      </c>
      <c r="D65">
        <f>'orig. data'!U85</f>
        <v>2</v>
      </c>
      <c r="E65">
        <f ca="1">IF(CELL("contents",F65)="s","s",IF(CELL("contents",G65)="s","s",IF(CELL("contents",'orig. data'!V85)="t","t","")))</f>
      </c>
      <c r="F65" t="str">
        <f>'orig. data'!W85</f>
        <v> </v>
      </c>
      <c r="G65" t="str">
        <f>'orig. data'!X85</f>
        <v> </v>
      </c>
      <c r="H65" s="23">
        <f>'orig. data'!D$18</f>
        <v>0.325232017</v>
      </c>
      <c r="I65" s="3">
        <f>'orig. data'!D85</f>
        <v>0.103448276</v>
      </c>
      <c r="J65" s="3">
        <f>'orig. data'!L85</f>
        <v>0.148387097</v>
      </c>
      <c r="K65" s="23">
        <f>'orig. data'!L$18</f>
        <v>0.334604156</v>
      </c>
      <c r="L65" s="5">
        <f>'orig. data'!B85</f>
        <v>9</v>
      </c>
      <c r="M65" s="5">
        <f>'orig. data'!C85</f>
        <v>87</v>
      </c>
      <c r="N65" s="11">
        <f>'orig. data'!G85</f>
        <v>1.00608E-05</v>
      </c>
      <c r="O65" s="9"/>
      <c r="P65" s="5">
        <f>'orig. data'!J85</f>
        <v>23</v>
      </c>
      <c r="Q65" s="5">
        <f>'orig. data'!K85</f>
        <v>155</v>
      </c>
      <c r="R65" s="11">
        <f>'orig. data'!O85</f>
        <v>8.95E-07</v>
      </c>
      <c r="S65" s="9"/>
      <c r="T65" s="11">
        <f>'orig. data'!R85</f>
        <v>0.3220237</v>
      </c>
    </row>
    <row r="66" spans="1:20" ht="12.75">
      <c r="A66" s="37"/>
      <c r="H66" s="23"/>
      <c r="I66" s="3"/>
      <c r="J66" s="3"/>
      <c r="K66" s="23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7" t="str">
        <f ca="1" t="shared" si="0"/>
        <v>Fort Garry S</v>
      </c>
      <c r="B67" t="s">
        <v>237</v>
      </c>
      <c r="C67" t="str">
        <f>'orig. data'!T86</f>
        <v> </v>
      </c>
      <c r="D67" t="str">
        <f>'orig. data'!U86</f>
        <v> </v>
      </c>
      <c r="E67">
        <f ca="1">IF(CELL("contents",F67)="s","s",IF(CELL("contents",G67)="s","s",IF(CELL("contents",'orig. data'!V86)="t","t","")))</f>
      </c>
      <c r="F67" t="str">
        <f>'orig. data'!W86</f>
        <v> </v>
      </c>
      <c r="G67" t="str">
        <f>'orig. data'!X86</f>
        <v> </v>
      </c>
      <c r="H67" s="23">
        <f>'orig. data'!D$18</f>
        <v>0.325232017</v>
      </c>
      <c r="I67" s="3">
        <f>'orig. data'!D86</f>
        <v>0.335993615</v>
      </c>
      <c r="J67" s="3">
        <f>'orig. data'!L86</f>
        <v>0.341436464</v>
      </c>
      <c r="K67" s="23">
        <f>'orig. data'!L$18</f>
        <v>0.334604156</v>
      </c>
      <c r="L67" s="5">
        <f>'orig. data'!B86</f>
        <v>421</v>
      </c>
      <c r="M67" s="5">
        <f>'orig. data'!C86</f>
        <v>1253</v>
      </c>
      <c r="N67" s="11">
        <f>'orig. data'!G86</f>
        <v>0.416123704</v>
      </c>
      <c r="O67" s="9"/>
      <c r="P67" s="5">
        <f>'orig. data'!J86</f>
        <v>618</v>
      </c>
      <c r="Q67" s="5">
        <f>'orig. data'!K86</f>
        <v>1810</v>
      </c>
      <c r="R67" s="11">
        <f>'orig. data'!O86</f>
        <v>0.53787553</v>
      </c>
      <c r="S67" s="9"/>
      <c r="T67" s="11">
        <f>'orig. data'!R86</f>
        <v>0.754413562</v>
      </c>
    </row>
    <row r="68" spans="1:20" ht="12.75">
      <c r="A68" s="37" t="str">
        <f ca="1" t="shared" si="0"/>
        <v>Fort Garry N</v>
      </c>
      <c r="B68" t="s">
        <v>238</v>
      </c>
      <c r="C68" t="str">
        <f>'orig. data'!T87</f>
        <v> </v>
      </c>
      <c r="D68" t="str">
        <f>'orig. data'!U87</f>
        <v> </v>
      </c>
      <c r="E68">
        <f ca="1">IF(CELL("contents",F68)="s","s",IF(CELL("contents",G68)="s","s",IF(CELL("contents",'orig. data'!V87)="t","t","")))</f>
      </c>
      <c r="F68" t="str">
        <f>'orig. data'!W87</f>
        <v> </v>
      </c>
      <c r="G68" t="str">
        <f>'orig. data'!X87</f>
        <v> </v>
      </c>
      <c r="H68" s="23">
        <f>'orig. data'!D$18</f>
        <v>0.325232017</v>
      </c>
      <c r="I68" s="3">
        <f>'orig. data'!D87</f>
        <v>0.3451417</v>
      </c>
      <c r="J68" s="3">
        <f>'orig. data'!L87</f>
        <v>0.346855984</v>
      </c>
      <c r="K68" s="23">
        <f>'orig. data'!L$18</f>
        <v>0.334604156</v>
      </c>
      <c r="L68" s="5">
        <f>'orig. data'!B87</f>
        <v>341</v>
      </c>
      <c r="M68" s="5">
        <f>'orig. data'!C87</f>
        <v>988</v>
      </c>
      <c r="N68" s="11">
        <f>'orig. data'!G87</f>
        <v>0.181586981</v>
      </c>
      <c r="O68" s="9"/>
      <c r="P68" s="5">
        <f>'orig. data'!J87</f>
        <v>513</v>
      </c>
      <c r="Q68" s="5">
        <f>'orig. data'!K87</f>
        <v>1479</v>
      </c>
      <c r="R68" s="11">
        <f>'orig. data'!O87</f>
        <v>0.318002221</v>
      </c>
      <c r="S68" s="9"/>
      <c r="T68" s="11">
        <f>'orig. data'!R87</f>
        <v>0.930117682</v>
      </c>
    </row>
    <row r="69" spans="1:20" ht="12.75">
      <c r="A69" s="37"/>
      <c r="H69" s="23"/>
      <c r="I69" s="3"/>
      <c r="J69" s="3"/>
      <c r="K69" s="23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7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149</v>
      </c>
      <c r="C70" t="str">
        <f>'orig. data'!T88</f>
        <v> </v>
      </c>
      <c r="D70" t="str">
        <f>'orig. data'!U88</f>
        <v> </v>
      </c>
      <c r="E70">
        <f ca="1">IF(CELL("contents",F70)="s","s",IF(CELL("contents",G70)="s","s",IF(CELL("contents",'orig. data'!V88)="t","t","")))</f>
      </c>
      <c r="F70" t="str">
        <f>'orig. data'!W88</f>
        <v> </v>
      </c>
      <c r="G70" t="str">
        <f>'orig. data'!X88</f>
        <v> </v>
      </c>
      <c r="H70" s="23">
        <f>'orig. data'!D$18</f>
        <v>0.325232017</v>
      </c>
      <c r="I70" s="3">
        <f>'orig. data'!D88</f>
        <v>0.333078101</v>
      </c>
      <c r="J70" s="3">
        <f>'orig. data'!L88</f>
        <v>0.324889868</v>
      </c>
      <c r="K70" s="23">
        <f>'orig. data'!L$18</f>
        <v>0.334604156</v>
      </c>
      <c r="L70" s="5">
        <f>'orig. data'!B88</f>
        <v>435</v>
      </c>
      <c r="M70" s="5">
        <f>'orig. data'!C88</f>
        <v>1306</v>
      </c>
      <c r="N70" s="11">
        <f>'orig. data'!G88</f>
        <v>0.544998181</v>
      </c>
      <c r="O70" s="9"/>
      <c r="P70" s="5">
        <f>'orig. data'!J88</f>
        <v>590</v>
      </c>
      <c r="Q70" s="5">
        <f>'orig. data'!K88</f>
        <v>1816</v>
      </c>
      <c r="R70" s="11">
        <f>'orig. data'!O88</f>
        <v>0.380307166</v>
      </c>
      <c r="S70" s="9"/>
      <c r="T70" s="11">
        <f>'orig. data'!R88</f>
        <v>0.630807699</v>
      </c>
    </row>
    <row r="71" spans="1:20" ht="12.75">
      <c r="A71" s="37"/>
      <c r="H71" s="23"/>
      <c r="I71" s="3"/>
      <c r="J71" s="3"/>
      <c r="K71" s="23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7" t="str">
        <f ca="1" t="shared" si="1"/>
        <v>St. Boniface E (2)</v>
      </c>
      <c r="B72" t="s">
        <v>239</v>
      </c>
      <c r="C72" t="str">
        <f>'orig. data'!T89</f>
        <v> </v>
      </c>
      <c r="D72">
        <f>'orig. data'!U89</f>
        <v>2</v>
      </c>
      <c r="E72">
        <f ca="1">IF(CELL("contents",F72)="s","s",IF(CELL("contents",G72)="s","s",IF(CELL("contents",'orig. data'!V89)="t","t","")))</f>
      </c>
      <c r="F72" t="str">
        <f>'orig. data'!W89</f>
        <v> </v>
      </c>
      <c r="G72" t="str">
        <f>'orig. data'!X89</f>
        <v> </v>
      </c>
      <c r="H72" s="23">
        <f>'orig. data'!D$18</f>
        <v>0.325232017</v>
      </c>
      <c r="I72" s="3">
        <f>'orig. data'!D89</f>
        <v>0.355932203</v>
      </c>
      <c r="J72" s="3">
        <f>'orig. data'!L89</f>
        <v>0.37493005</v>
      </c>
      <c r="K72" s="23">
        <f>'orig. data'!L$18</f>
        <v>0.334604156</v>
      </c>
      <c r="L72" s="5">
        <f>'orig. data'!B89</f>
        <v>420</v>
      </c>
      <c r="M72" s="5">
        <f>'orig. data'!C89</f>
        <v>1180</v>
      </c>
      <c r="N72" s="11">
        <f>'orig. data'!G89</f>
        <v>0.024374821</v>
      </c>
      <c r="O72" s="9"/>
      <c r="P72" s="5">
        <f>'orig. data'!J89</f>
        <v>670</v>
      </c>
      <c r="Q72" s="5">
        <f>'orig. data'!K89</f>
        <v>1787</v>
      </c>
      <c r="R72" s="11">
        <f>'orig. data'!O89</f>
        <v>0.000302941</v>
      </c>
      <c r="S72" s="9"/>
      <c r="T72" s="11">
        <f>'orig. data'!R89</f>
        <v>0.293460507</v>
      </c>
    </row>
    <row r="73" spans="1:20" ht="12.75">
      <c r="A73" s="37" t="str">
        <f ca="1" t="shared" si="1"/>
        <v>St. Boniface W</v>
      </c>
      <c r="B73" t="s">
        <v>188</v>
      </c>
      <c r="C73" t="str">
        <f>'orig. data'!T90</f>
        <v> </v>
      </c>
      <c r="D73" t="str">
        <f>'orig. data'!U90</f>
        <v> </v>
      </c>
      <c r="E73">
        <f ca="1">IF(CELL("contents",F73)="s","s",IF(CELL("contents",G73)="s","s",IF(CELL("contents",'orig. data'!V90)="t","t","")))</f>
      </c>
      <c r="F73" t="str">
        <f>'orig. data'!W90</f>
        <v> </v>
      </c>
      <c r="G73" t="str">
        <f>'orig. data'!X90</f>
        <v> </v>
      </c>
      <c r="H73" s="23">
        <f>'orig. data'!D$18</f>
        <v>0.325232017</v>
      </c>
      <c r="I73" s="3">
        <f>'orig. data'!D90</f>
        <v>0.301647655</v>
      </c>
      <c r="J73" s="3">
        <f>'orig. data'!L90</f>
        <v>0.309055118</v>
      </c>
      <c r="K73" s="23">
        <f>'orig. data'!L$18</f>
        <v>0.334604156</v>
      </c>
      <c r="L73" s="5">
        <f>'orig. data'!B90</f>
        <v>238</v>
      </c>
      <c r="M73" s="5">
        <f>'orig. data'!C90</f>
        <v>789</v>
      </c>
      <c r="N73" s="11">
        <f>'orig. data'!G90</f>
        <v>0.157324306</v>
      </c>
      <c r="O73" s="9"/>
      <c r="P73" s="5">
        <f>'orig. data'!J90</f>
        <v>314</v>
      </c>
      <c r="Q73" s="5">
        <f>'orig. data'!K90</f>
        <v>1016</v>
      </c>
      <c r="R73" s="11">
        <f>'orig. data'!O90</f>
        <v>0.084365351</v>
      </c>
      <c r="S73" s="9"/>
      <c r="T73" s="11">
        <f>'orig. data'!R90</f>
        <v>0.734757483</v>
      </c>
    </row>
    <row r="74" spans="1:20" ht="12.75">
      <c r="A74" s="37"/>
      <c r="H74" s="23"/>
      <c r="I74" s="3"/>
      <c r="J74" s="3"/>
      <c r="K74" s="23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7" t="str">
        <f ca="1" t="shared" si="1"/>
        <v>St. Vital S</v>
      </c>
      <c r="B75" t="s">
        <v>247</v>
      </c>
      <c r="C75" t="str">
        <f>'orig. data'!T91</f>
        <v> </v>
      </c>
      <c r="D75" t="str">
        <f>'orig. data'!U91</f>
        <v> </v>
      </c>
      <c r="E75">
        <f ca="1">IF(CELL("contents",F75)="s","s",IF(CELL("contents",G75)="s","s",IF(CELL("contents",'orig. data'!V91)="t","t","")))</f>
      </c>
      <c r="F75" t="str">
        <f>'orig. data'!W91</f>
        <v> </v>
      </c>
      <c r="G75" t="str">
        <f>'orig. data'!X91</f>
        <v> </v>
      </c>
      <c r="H75" s="23">
        <f>'orig. data'!D$18</f>
        <v>0.325232017</v>
      </c>
      <c r="I75" s="3">
        <f>'orig. data'!D91</f>
        <v>0.319509896</v>
      </c>
      <c r="J75" s="3">
        <f>'orig. data'!L91</f>
        <v>0.334593573</v>
      </c>
      <c r="K75" s="23">
        <f>'orig. data'!L$18</f>
        <v>0.334604156</v>
      </c>
      <c r="L75" s="5">
        <f>'orig. data'!B91</f>
        <v>339</v>
      </c>
      <c r="M75" s="5">
        <f>'orig. data'!C91</f>
        <v>1061</v>
      </c>
      <c r="N75" s="11">
        <f>'orig. data'!G91</f>
        <v>0.69072629</v>
      </c>
      <c r="O75" s="9"/>
      <c r="P75" s="5">
        <f>'orig. data'!J91</f>
        <v>531</v>
      </c>
      <c r="Q75" s="5">
        <f>'orig. data'!K91</f>
        <v>1587</v>
      </c>
      <c r="R75" s="11">
        <f>'orig. data'!O91</f>
        <v>0.999287054</v>
      </c>
      <c r="S75" s="9"/>
      <c r="T75" s="11">
        <f>'orig. data'!R91</f>
        <v>0.418045404</v>
      </c>
    </row>
    <row r="76" spans="1:20" ht="12.75">
      <c r="A76" s="37" t="str">
        <f ca="1" t="shared" si="1"/>
        <v>St. Vital N</v>
      </c>
      <c r="B76" t="s">
        <v>246</v>
      </c>
      <c r="C76" t="str">
        <f>'orig. data'!T92</f>
        <v> </v>
      </c>
      <c r="D76" t="str">
        <f>'orig. data'!U92</f>
        <v> </v>
      </c>
      <c r="E76">
        <f ca="1">IF(CELL("contents",F76)="s","s",IF(CELL("contents",G76)="s","s",IF(CELL("contents",'orig. data'!V92)="t","t","")))</f>
      </c>
      <c r="F76" t="str">
        <f>'orig. data'!W92</f>
        <v> </v>
      </c>
      <c r="G76" t="str">
        <f>'orig. data'!X92</f>
        <v> </v>
      </c>
      <c r="H76" s="23">
        <f>'orig. data'!D$18</f>
        <v>0.325232017</v>
      </c>
      <c r="I76" s="3">
        <f>'orig. data'!D92</f>
        <v>0.352011494</v>
      </c>
      <c r="J76" s="3">
        <f>'orig. data'!L92</f>
        <v>0.357302118</v>
      </c>
      <c r="K76" s="23">
        <f>'orig. data'!L$18</f>
        <v>0.334604156</v>
      </c>
      <c r="L76" s="5">
        <f>'orig. data'!B92</f>
        <v>490</v>
      </c>
      <c r="M76" s="5">
        <f>'orig. data'!C92</f>
        <v>1392</v>
      </c>
      <c r="N76" s="11">
        <f>'orig. data'!G92</f>
        <v>0.03294206</v>
      </c>
      <c r="O76" s="9"/>
      <c r="P76" s="5">
        <f>'orig. data'!J92</f>
        <v>641</v>
      </c>
      <c r="Q76" s="5">
        <f>'orig. data'!K92</f>
        <v>1794</v>
      </c>
      <c r="R76" s="11">
        <f>'orig. data'!O92</f>
        <v>0.041602426</v>
      </c>
      <c r="S76" s="9"/>
      <c r="T76" s="11">
        <f>'orig. data'!R92</f>
        <v>0.756907201</v>
      </c>
    </row>
    <row r="77" spans="1:20" ht="12.75">
      <c r="A77" s="37"/>
      <c r="H77" s="23"/>
      <c r="I77" s="3"/>
      <c r="J77" s="3"/>
      <c r="K77" s="23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7" t="str">
        <f ca="1" t="shared" si="1"/>
        <v>Transcona (1)</v>
      </c>
      <c r="B78" t="s">
        <v>154</v>
      </c>
      <c r="C78">
        <f>'orig. data'!T93</f>
        <v>1</v>
      </c>
      <c r="D78" t="str">
        <f>'orig. data'!U93</f>
        <v> </v>
      </c>
      <c r="E78">
        <f ca="1">IF(CELL("contents",F78)="s","s",IF(CELL("contents",G78)="s","s",IF(CELL("contents",'orig. data'!V93)="t","t","")))</f>
      </c>
      <c r="F78" t="str">
        <f>'orig. data'!W93</f>
        <v> </v>
      </c>
      <c r="G78" t="str">
        <f>'orig. data'!X93</f>
        <v> </v>
      </c>
      <c r="H78" s="23">
        <f>'orig. data'!D$18</f>
        <v>0.325232017</v>
      </c>
      <c r="I78" s="3">
        <f>'orig. data'!D93</f>
        <v>0.38637852</v>
      </c>
      <c r="J78" s="3">
        <f>'orig. data'!L93</f>
        <v>0.360898418</v>
      </c>
      <c r="K78" s="23">
        <f>'orig. data'!L$18</f>
        <v>0.334604156</v>
      </c>
      <c r="L78" s="5">
        <f>'orig. data'!B93</f>
        <v>590</v>
      </c>
      <c r="M78" s="5">
        <f>'orig. data'!C93</f>
        <v>1527</v>
      </c>
      <c r="N78" s="11">
        <f>'orig. data'!G93</f>
        <v>3.39E-07</v>
      </c>
      <c r="O78" s="9"/>
      <c r="P78" s="5">
        <f>'orig. data'!J93</f>
        <v>707</v>
      </c>
      <c r="Q78" s="5">
        <f>'orig. data'!K93</f>
        <v>1959</v>
      </c>
      <c r="R78" s="11">
        <f>'orig. data'!O93</f>
        <v>0.013645942</v>
      </c>
      <c r="S78" s="9"/>
      <c r="T78" s="11">
        <f>'orig. data'!R93</f>
        <v>0.122535428</v>
      </c>
    </row>
    <row r="79" spans="1:20" ht="12.75">
      <c r="A79" s="37"/>
      <c r="H79" s="23"/>
      <c r="I79" s="3"/>
      <c r="J79" s="3"/>
      <c r="K79" s="23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7" t="str">
        <f ca="1" t="shared" si="1"/>
        <v>River Heights W</v>
      </c>
      <c r="B80" t="s">
        <v>209</v>
      </c>
      <c r="C80" t="str">
        <f>'orig. data'!T94</f>
        <v> </v>
      </c>
      <c r="D80" t="str">
        <f>'orig. data'!U94</f>
        <v> </v>
      </c>
      <c r="E80">
        <f ca="1">IF(CELL("contents",F80)="s","s",IF(CELL("contents",G80)="s","s",IF(CELL("contents",'orig. data'!V94)="t","t","")))</f>
      </c>
      <c r="F80" t="str">
        <f>'orig. data'!W94</f>
        <v> </v>
      </c>
      <c r="G80" t="str">
        <f>'orig. data'!X94</f>
        <v> </v>
      </c>
      <c r="H80" s="23">
        <f>'orig. data'!D$18</f>
        <v>0.325232017</v>
      </c>
      <c r="I80" s="3">
        <f>'orig. data'!D94</f>
        <v>0.34379085</v>
      </c>
      <c r="J80" s="3">
        <f>'orig. data'!L94</f>
        <v>0.349870801</v>
      </c>
      <c r="K80" s="23">
        <f>'orig. data'!L$18</f>
        <v>0.334604156</v>
      </c>
      <c r="L80" s="5">
        <f>'orig. data'!B94</f>
        <v>526</v>
      </c>
      <c r="M80" s="5">
        <f>'orig. data'!C94</f>
        <v>1530</v>
      </c>
      <c r="N80" s="11">
        <f>'orig. data'!G94</f>
        <v>0.121235072</v>
      </c>
      <c r="O80" s="9"/>
      <c r="P80" s="5">
        <f>'orig. data'!J94</f>
        <v>677</v>
      </c>
      <c r="Q80" s="5">
        <f>'orig. data'!K94</f>
        <v>1935</v>
      </c>
      <c r="R80" s="11">
        <f>'orig. data'!O94</f>
        <v>0.154666373</v>
      </c>
      <c r="S80" s="9"/>
      <c r="T80" s="11">
        <f>'orig. data'!R94</f>
        <v>0.708924652</v>
      </c>
    </row>
    <row r="81" spans="1:20" ht="12.75">
      <c r="A81" s="37" t="str">
        <f ca="1" t="shared" si="1"/>
        <v>River Heights E</v>
      </c>
      <c r="B81" t="s">
        <v>189</v>
      </c>
      <c r="C81" t="str">
        <f>'orig. data'!T95</f>
        <v> </v>
      </c>
      <c r="D81" t="str">
        <f>'orig. data'!U95</f>
        <v> </v>
      </c>
      <c r="E81">
        <f ca="1">IF(CELL("contents",F81)="s","s",IF(CELL("contents",G81)="s","s",IF(CELL("contents",'orig. data'!V95)="t","t","")))</f>
      </c>
      <c r="F81" t="str">
        <f>'orig. data'!W95</f>
        <v> </v>
      </c>
      <c r="G81" t="str">
        <f>'orig. data'!X95</f>
        <v> </v>
      </c>
      <c r="H81" s="23">
        <f>'orig. data'!D$18</f>
        <v>0.325232017</v>
      </c>
      <c r="I81" s="3">
        <f>'orig. data'!D95</f>
        <v>0.33126294</v>
      </c>
      <c r="J81" s="3">
        <f>'orig. data'!L95</f>
        <v>0.329872205</v>
      </c>
      <c r="K81" s="23">
        <f>'orig. data'!L$18</f>
        <v>0.334604156</v>
      </c>
      <c r="L81" s="5">
        <f>'orig. data'!B95</f>
        <v>320</v>
      </c>
      <c r="M81" s="5">
        <f>'orig. data'!C95</f>
        <v>966</v>
      </c>
      <c r="N81" s="11">
        <f>'orig. data'!G95</f>
        <v>0.689062543</v>
      </c>
      <c r="O81" s="9"/>
      <c r="P81" s="5">
        <f>'orig. data'!J95</f>
        <v>413</v>
      </c>
      <c r="Q81" s="5">
        <f>'orig. data'!K95</f>
        <v>1252</v>
      </c>
      <c r="R81" s="11">
        <f>'orig. data'!O95</f>
        <v>0.722706883</v>
      </c>
      <c r="S81" s="9"/>
      <c r="T81" s="11">
        <f>'orig. data'!R95</f>
        <v>0.944957775</v>
      </c>
    </row>
    <row r="82" spans="1:20" ht="12.75">
      <c r="A82" s="37"/>
      <c r="H82" s="23"/>
      <c r="I82" s="3"/>
      <c r="J82" s="3"/>
      <c r="K82" s="23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7" t="str">
        <f ca="1" t="shared" si="1"/>
        <v>River East N (t)</v>
      </c>
      <c r="B83" t="s">
        <v>217</v>
      </c>
      <c r="C83" t="str">
        <f>'orig. data'!T96</f>
        <v> </v>
      </c>
      <c r="D83" t="str">
        <f>'orig. data'!U96</f>
        <v> </v>
      </c>
      <c r="E83" t="str">
        <f ca="1">IF(CELL("contents",F83)="s","s",IF(CELL("contents",G83)="s","s",IF(CELL("contents",'orig. data'!V96)="t","t","")))</f>
        <v>t</v>
      </c>
      <c r="F83" t="str">
        <f>'orig. data'!W96</f>
        <v> </v>
      </c>
      <c r="G83" t="str">
        <f>'orig. data'!X96</f>
        <v> </v>
      </c>
      <c r="H83" s="23">
        <f>'orig. data'!D$18</f>
        <v>0.325232017</v>
      </c>
      <c r="I83" s="3">
        <f>'orig. data'!D96</f>
        <v>0.275862069</v>
      </c>
      <c r="J83" s="3">
        <f>'orig. data'!L96</f>
        <v>0.36627907</v>
      </c>
      <c r="K83" s="23">
        <f>'orig. data'!L$18</f>
        <v>0.334604156</v>
      </c>
      <c r="L83" s="5">
        <f>'orig. data'!B96</f>
        <v>56</v>
      </c>
      <c r="M83" s="5">
        <f>'orig. data'!C96</f>
        <v>203</v>
      </c>
      <c r="N83" s="11">
        <f>'orig. data'!G96</f>
        <v>0.133216039</v>
      </c>
      <c r="O83" s="9"/>
      <c r="P83" s="5">
        <f>'orig. data'!J96</f>
        <v>126</v>
      </c>
      <c r="Q83" s="5">
        <f>'orig. data'!K96</f>
        <v>344</v>
      </c>
      <c r="R83" s="11">
        <f>'orig. data'!O96</f>
        <v>0.213111099</v>
      </c>
      <c r="S83" s="9"/>
      <c r="T83" s="11">
        <f>'orig. data'!R96</f>
        <v>0.030147447</v>
      </c>
    </row>
    <row r="84" spans="1:20" ht="12.75">
      <c r="A84" s="37" t="str">
        <f ca="1" t="shared" si="1"/>
        <v>River East E</v>
      </c>
      <c r="B84" t="s">
        <v>216</v>
      </c>
      <c r="C84" t="str">
        <f>'orig. data'!T97</f>
        <v> </v>
      </c>
      <c r="D84" t="str">
        <f>'orig. data'!U97</f>
        <v> </v>
      </c>
      <c r="E84">
        <f ca="1">IF(CELL("contents",F84)="s","s",IF(CELL("contents",G84)="s","s",IF(CELL("contents",'orig. data'!V97)="t","t","")))</f>
      </c>
      <c r="F84" t="str">
        <f>'orig. data'!W97</f>
        <v> </v>
      </c>
      <c r="G84" t="str">
        <f>'orig. data'!X97</f>
        <v> </v>
      </c>
      <c r="H84" s="23">
        <f>'orig. data'!D$18</f>
        <v>0.325232017</v>
      </c>
      <c r="I84" s="3">
        <f>'orig. data'!D97</f>
        <v>0.333646617</v>
      </c>
      <c r="J84" s="3">
        <f>'orig. data'!L97</f>
        <v>0.336351876</v>
      </c>
      <c r="K84" s="23">
        <f>'orig. data'!L$18</f>
        <v>0.334604156</v>
      </c>
      <c r="L84" s="5">
        <f>'orig. data'!B97</f>
        <v>355</v>
      </c>
      <c r="M84" s="5">
        <f>'orig. data'!C97</f>
        <v>1064</v>
      </c>
      <c r="N84" s="11">
        <f>'orig. data'!G97</f>
        <v>0.557936449</v>
      </c>
      <c r="O84" s="9"/>
      <c r="P84" s="5">
        <f>'orig. data'!J97</f>
        <v>520</v>
      </c>
      <c r="Q84" s="5">
        <f>'orig. data'!K97</f>
        <v>1546</v>
      </c>
      <c r="R84" s="11">
        <f>'orig. data'!O97</f>
        <v>0.884208216</v>
      </c>
      <c r="S84" s="9"/>
      <c r="T84" s="11">
        <f>'orig. data'!R97</f>
        <v>0.885608175</v>
      </c>
    </row>
    <row r="85" spans="1:20" ht="12.75">
      <c r="A85" s="37" t="str">
        <f ca="1" t="shared" si="1"/>
        <v>River East W (1,2)</v>
      </c>
      <c r="B85" t="s">
        <v>218</v>
      </c>
      <c r="C85">
        <f>'orig. data'!T98</f>
        <v>1</v>
      </c>
      <c r="D85">
        <f>'orig. data'!U98</f>
        <v>2</v>
      </c>
      <c r="E85">
        <f ca="1">IF(CELL("contents",F85)="s","s",IF(CELL("contents",G85)="s","s",IF(CELL("contents",'orig. data'!V98)="t","t","")))</f>
      </c>
      <c r="F85" t="str">
        <f>'orig. data'!W98</f>
        <v> </v>
      </c>
      <c r="G85" t="str">
        <f>'orig. data'!X98</f>
        <v> </v>
      </c>
      <c r="H85" s="23">
        <f>'orig. data'!D$18</f>
        <v>0.325232017</v>
      </c>
      <c r="I85" s="3">
        <f>'orig. data'!D98</f>
        <v>0.373642646</v>
      </c>
      <c r="J85" s="3">
        <f>'orig. data'!L98</f>
        <v>0.388516033</v>
      </c>
      <c r="K85" s="23">
        <f>'orig. data'!L$18</f>
        <v>0.334604156</v>
      </c>
      <c r="L85" s="5">
        <f>'orig. data'!B98</f>
        <v>757</v>
      </c>
      <c r="M85" s="5">
        <f>'orig. data'!C98</f>
        <v>2026</v>
      </c>
      <c r="N85" s="11">
        <f>'orig. data'!G98</f>
        <v>3.3E-06</v>
      </c>
      <c r="O85" s="9"/>
      <c r="P85" s="5">
        <f>'orig. data'!J98</f>
        <v>1042</v>
      </c>
      <c r="Q85" s="5">
        <f>'orig. data'!K98</f>
        <v>2682</v>
      </c>
      <c r="R85" s="11">
        <f>'orig. data'!O98</f>
        <v>3.28E-09</v>
      </c>
      <c r="S85" s="9"/>
      <c r="T85" s="11">
        <f>'orig. data'!R98</f>
        <v>0.298388367</v>
      </c>
    </row>
    <row r="86" spans="1:20" ht="12.75">
      <c r="A86" s="37" t="str">
        <f ca="1" t="shared" si="1"/>
        <v>River East S</v>
      </c>
      <c r="B86" t="s">
        <v>219</v>
      </c>
      <c r="C86" t="str">
        <f>'orig. data'!T99</f>
        <v> </v>
      </c>
      <c r="D86" t="str">
        <f>'orig. data'!U99</f>
        <v> </v>
      </c>
      <c r="E86">
        <f ca="1">IF(CELL("contents",F86)="s","s",IF(CELL("contents",G86)="s","s",IF(CELL("contents",'orig. data'!V99)="t","t","")))</f>
      </c>
      <c r="F86" t="str">
        <f>'orig. data'!W99</f>
        <v> </v>
      </c>
      <c r="G86" t="str">
        <f>'orig. data'!X99</f>
        <v> </v>
      </c>
      <c r="H86" s="23">
        <f>'orig. data'!D$18</f>
        <v>0.325232017</v>
      </c>
      <c r="I86" s="3">
        <f>'orig. data'!D99</f>
        <v>0.302142052</v>
      </c>
      <c r="J86" s="3">
        <f>'orig. data'!L99</f>
        <v>0.310283688</v>
      </c>
      <c r="K86" s="23">
        <f>'orig. data'!L$18</f>
        <v>0.334604156</v>
      </c>
      <c r="L86" s="5">
        <f>'orig. data'!B99</f>
        <v>268</v>
      </c>
      <c r="M86" s="5">
        <f>'orig. data'!C99</f>
        <v>887</v>
      </c>
      <c r="N86" s="11">
        <f>'orig. data'!G99</f>
        <v>0.142117865</v>
      </c>
      <c r="O86" s="9"/>
      <c r="P86" s="5">
        <f>'orig. data'!J99</f>
        <v>350</v>
      </c>
      <c r="Q86" s="5">
        <f>'orig. data'!K99</f>
        <v>1128</v>
      </c>
      <c r="R86" s="11">
        <f>'orig. data'!O99</f>
        <v>0.08343491</v>
      </c>
      <c r="S86" s="9"/>
      <c r="T86" s="11">
        <f>'orig. data'!R99</f>
        <v>0.693998131</v>
      </c>
    </row>
    <row r="87" spans="1:20" ht="12.75">
      <c r="A87" s="37"/>
      <c r="H87" s="23"/>
      <c r="I87" s="3"/>
      <c r="J87" s="3"/>
      <c r="K87" s="23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7" t="str">
        <f ca="1" t="shared" si="1"/>
        <v>Seven Oaks N</v>
      </c>
      <c r="B88" t="s">
        <v>166</v>
      </c>
      <c r="C88" t="str">
        <f>'orig. data'!T100</f>
        <v> </v>
      </c>
      <c r="D88" t="str">
        <f>'orig. data'!U100</f>
        <v> </v>
      </c>
      <c r="E88">
        <f ca="1">IF(CELL("contents",F88)="s","s",IF(CELL("contents",G88)="s","s",IF(CELL("contents",'orig. data'!V100)="t","t","")))</f>
      </c>
      <c r="F88" t="str">
        <f>'orig. data'!W100</f>
        <v> </v>
      </c>
      <c r="G88" t="str">
        <f>'orig. data'!X100</f>
        <v> </v>
      </c>
      <c r="H88" s="23">
        <f>'orig. data'!D$18</f>
        <v>0.325232017</v>
      </c>
      <c r="I88" s="3">
        <f>'orig. data'!D100</f>
        <v>0.292307692</v>
      </c>
      <c r="J88" s="3">
        <f>'orig. data'!L100</f>
        <v>0.284722222</v>
      </c>
      <c r="K88" s="23">
        <f>'orig. data'!L$18</f>
        <v>0.334604156</v>
      </c>
      <c r="L88" s="5">
        <f>'orig. data'!B100</f>
        <v>57</v>
      </c>
      <c r="M88" s="5">
        <f>'orig. data'!C100</f>
        <v>195</v>
      </c>
      <c r="N88" s="11">
        <f>'orig. data'!G100</f>
        <v>0.326379662</v>
      </c>
      <c r="O88" s="9"/>
      <c r="P88" s="5">
        <f>'orig. data'!J100</f>
        <v>82</v>
      </c>
      <c r="Q88" s="5">
        <f>'orig. data'!K100</f>
        <v>288</v>
      </c>
      <c r="R88" s="11">
        <f>'orig. data'!O100</f>
        <v>0.072805664</v>
      </c>
      <c r="S88" s="9"/>
      <c r="T88" s="11">
        <f>'orig. data'!R100</f>
        <v>0.856627604</v>
      </c>
    </row>
    <row r="89" spans="1:20" ht="12.75">
      <c r="A89" s="37" t="str">
        <f ca="1" t="shared" si="1"/>
        <v>Seven Oaks W (1,2)</v>
      </c>
      <c r="B89" t="s">
        <v>190</v>
      </c>
      <c r="C89">
        <f>'orig. data'!T101</f>
        <v>1</v>
      </c>
      <c r="D89">
        <f>'orig. data'!U101</f>
        <v>2</v>
      </c>
      <c r="E89">
        <f ca="1">IF(CELL("contents",F89)="s","s",IF(CELL("contents",G89)="s","s",IF(CELL("contents",'orig. data'!V101)="t","t","")))</f>
      </c>
      <c r="F89" t="str">
        <f>'orig. data'!W101</f>
        <v> </v>
      </c>
      <c r="G89" t="str">
        <f>'orig. data'!X101</f>
        <v> </v>
      </c>
      <c r="H89" s="23">
        <f>'orig. data'!D$18</f>
        <v>0.325232017</v>
      </c>
      <c r="I89" s="3">
        <f>'orig. data'!D101</f>
        <v>0.265906933</v>
      </c>
      <c r="J89" s="3">
        <f>'orig. data'!L101</f>
        <v>0.282527881</v>
      </c>
      <c r="K89" s="23">
        <f>'orig. data'!L$18</f>
        <v>0.334604156</v>
      </c>
      <c r="L89" s="5">
        <f>'orig. data'!B101</f>
        <v>280</v>
      </c>
      <c r="M89" s="5">
        <f>'orig. data'!C101</f>
        <v>1053</v>
      </c>
      <c r="N89" s="11">
        <f>'orig. data'!G101</f>
        <v>3.96684E-05</v>
      </c>
      <c r="O89" s="9"/>
      <c r="P89" s="5">
        <f>'orig. data'!J101</f>
        <v>456</v>
      </c>
      <c r="Q89" s="5">
        <f>'orig. data'!K101</f>
        <v>1614</v>
      </c>
      <c r="R89" s="11">
        <f>'orig. data'!O101</f>
        <v>9.25E-06</v>
      </c>
      <c r="S89" s="9"/>
      <c r="T89" s="11">
        <f>'orig. data'!R101</f>
        <v>0.347910991</v>
      </c>
    </row>
    <row r="90" spans="1:20" ht="12.75">
      <c r="A90" s="37" t="str">
        <f ca="1" t="shared" si="1"/>
        <v>Seven Oaks E</v>
      </c>
      <c r="B90" t="s">
        <v>191</v>
      </c>
      <c r="C90" t="str">
        <f>'orig. data'!T102</f>
        <v> </v>
      </c>
      <c r="D90" t="str">
        <f>'orig. data'!U102</f>
        <v> </v>
      </c>
      <c r="E90">
        <f ca="1">IF(CELL("contents",F90)="s","s",IF(CELL("contents",G90)="s","s",IF(CELL("contents",'orig. data'!V102)="t","t","")))</f>
      </c>
      <c r="F90" t="str">
        <f>'orig. data'!W102</f>
        <v> </v>
      </c>
      <c r="G90" t="str">
        <f>'orig. data'!X102</f>
        <v> </v>
      </c>
      <c r="H90" s="23">
        <f>'orig. data'!D$18</f>
        <v>0.325232017</v>
      </c>
      <c r="I90" s="3">
        <f>'orig. data'!D102</f>
        <v>0.33077345</v>
      </c>
      <c r="J90" s="3">
        <f>'orig. data'!L102</f>
        <v>0.3321513</v>
      </c>
      <c r="K90" s="23">
        <f>'orig. data'!L$18</f>
        <v>0.334604156</v>
      </c>
      <c r="L90" s="5">
        <f>'orig. data'!B102</f>
        <v>603</v>
      </c>
      <c r="M90" s="5">
        <f>'orig. data'!C102</f>
        <v>1823</v>
      </c>
      <c r="N90" s="11">
        <f>'orig. data'!G102</f>
        <v>0.613517811</v>
      </c>
      <c r="O90" s="9"/>
      <c r="P90" s="5">
        <f>'orig. data'!J102</f>
        <v>843</v>
      </c>
      <c r="Q90" s="5">
        <f>'orig. data'!K102</f>
        <v>2538</v>
      </c>
      <c r="R90" s="11">
        <f>'orig. data'!O102</f>
        <v>0.79340938</v>
      </c>
      <c r="S90" s="9"/>
      <c r="T90" s="11">
        <f>'orig. data'!R102</f>
        <v>0.924052528</v>
      </c>
    </row>
    <row r="91" spans="1:20" ht="12.75">
      <c r="A91" s="37"/>
      <c r="H91" s="23"/>
      <c r="I91" s="3"/>
      <c r="J91" s="3"/>
      <c r="K91" s="23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7" t="str">
        <f ca="1" t="shared" si="1"/>
        <v>St. James - Assiniboia W</v>
      </c>
      <c r="B92" t="s">
        <v>240</v>
      </c>
      <c r="C92" t="str">
        <f>'orig. data'!T103</f>
        <v> </v>
      </c>
      <c r="D92" t="str">
        <f>'orig. data'!U103</f>
        <v> </v>
      </c>
      <c r="E92">
        <f ca="1">IF(CELL("contents",F92)="s","s",IF(CELL("contents",G92)="s","s",IF(CELL("contents",'orig. data'!V103)="t","t","")))</f>
      </c>
      <c r="F92" t="str">
        <f>'orig. data'!W103</f>
        <v> </v>
      </c>
      <c r="G92" t="str">
        <f>'orig. data'!X103</f>
        <v> </v>
      </c>
      <c r="H92" s="23">
        <f>'orig. data'!D$18</f>
        <v>0.325232017</v>
      </c>
      <c r="I92" s="3">
        <f>'orig. data'!D103</f>
        <v>0.326959847</v>
      </c>
      <c r="J92" s="3">
        <f>'orig. data'!L103</f>
        <v>0.333802817</v>
      </c>
      <c r="K92" s="23">
        <f>'orig. data'!L$18</f>
        <v>0.334604156</v>
      </c>
      <c r="L92" s="5">
        <f>'orig. data'!B103</f>
        <v>513</v>
      </c>
      <c r="M92" s="5">
        <f>'orig. data'!C103</f>
        <v>1569</v>
      </c>
      <c r="N92" s="11">
        <f>'orig. data'!G103</f>
        <v>0.883845495</v>
      </c>
      <c r="O92" s="9"/>
      <c r="P92" s="5">
        <f>'orig. data'!J103</f>
        <v>711</v>
      </c>
      <c r="Q92" s="5">
        <f>'orig. data'!K103</f>
        <v>2130</v>
      </c>
      <c r="R92" s="11">
        <f>'orig. data'!O103</f>
        <v>0.937526446</v>
      </c>
      <c r="S92" s="9"/>
      <c r="T92" s="11">
        <f>'orig. data'!R103</f>
        <v>0.662017697</v>
      </c>
    </row>
    <row r="93" spans="1:20" ht="12.75">
      <c r="A93" s="37" t="str">
        <f ca="1" t="shared" si="1"/>
        <v>St. James - Assiniboia E</v>
      </c>
      <c r="B93" t="s">
        <v>192</v>
      </c>
      <c r="C93" t="str">
        <f>'orig. data'!T104</f>
        <v> </v>
      </c>
      <c r="D93" t="str">
        <f>'orig. data'!U104</f>
        <v> </v>
      </c>
      <c r="E93">
        <f ca="1">IF(CELL("contents",F93)="s","s",IF(CELL("contents",G93)="s","s",IF(CELL("contents",'orig. data'!V104)="t","t","")))</f>
      </c>
      <c r="F93" t="str">
        <f>'orig. data'!W104</f>
        <v> </v>
      </c>
      <c r="G93" t="str">
        <f>'orig. data'!X104</f>
        <v> </v>
      </c>
      <c r="H93" s="23">
        <f>'orig. data'!D$18</f>
        <v>0.325232017</v>
      </c>
      <c r="I93" s="3">
        <f>'orig. data'!D104</f>
        <v>0.318688982</v>
      </c>
      <c r="J93" s="3">
        <f>'orig. data'!L104</f>
        <v>0.337485844</v>
      </c>
      <c r="K93" s="23">
        <f>'orig. data'!L$18</f>
        <v>0.334604156</v>
      </c>
      <c r="L93" s="5">
        <f>'orig. data'!B104</f>
        <v>457</v>
      </c>
      <c r="M93" s="5">
        <f>'orig. data'!C104</f>
        <v>1434</v>
      </c>
      <c r="N93" s="11">
        <f>'orig. data'!G104</f>
        <v>0.596869459</v>
      </c>
      <c r="O93" s="9"/>
      <c r="P93" s="5">
        <f>'orig. data'!J104</f>
        <v>596</v>
      </c>
      <c r="Q93" s="5">
        <f>'orig. data'!K104</f>
        <v>1766</v>
      </c>
      <c r="R93" s="11">
        <f>'orig. data'!O104</f>
        <v>0.79745115</v>
      </c>
      <c r="S93" s="9"/>
      <c r="T93" s="11">
        <f>'orig. data'!R104</f>
        <v>0.260427095</v>
      </c>
    </row>
    <row r="94" spans="1:20" ht="12.75">
      <c r="A94" s="37"/>
      <c r="H94" s="23"/>
      <c r="I94" s="3"/>
      <c r="J94" s="3"/>
      <c r="K94" s="23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7" t="str">
        <f ca="1" t="shared" si="1"/>
        <v>Inkster West (1)</v>
      </c>
      <c r="B95" t="s">
        <v>241</v>
      </c>
      <c r="C95">
        <f>'orig. data'!T105</f>
        <v>1</v>
      </c>
      <c r="D95" t="str">
        <f>'orig. data'!U105</f>
        <v> </v>
      </c>
      <c r="E95">
        <f ca="1">IF(CELL("contents",F95)="s","s",IF(CELL("contents",G95)="s","s",IF(CELL("contents",'orig. data'!V105)="t","t","")))</f>
      </c>
      <c r="F95" t="str">
        <f>'orig. data'!W105</f>
        <v> </v>
      </c>
      <c r="G95" t="str">
        <f>'orig. data'!X105</f>
        <v> </v>
      </c>
      <c r="H95" s="23">
        <f>'orig. data'!D$18</f>
        <v>0.325232017</v>
      </c>
      <c r="I95" s="3">
        <f>'orig. data'!D105</f>
        <v>0.275216138</v>
      </c>
      <c r="J95" s="3">
        <f>'orig. data'!L105</f>
        <v>0.303294574</v>
      </c>
      <c r="K95" s="23">
        <f>'orig. data'!L$18</f>
        <v>0.334604156</v>
      </c>
      <c r="L95" s="5">
        <f>'orig. data'!B105</f>
        <v>191</v>
      </c>
      <c r="M95" s="5">
        <f>'orig. data'!C105</f>
        <v>694</v>
      </c>
      <c r="N95" s="11">
        <f>'orig. data'!G105</f>
        <v>0.004913702</v>
      </c>
      <c r="O95" s="9"/>
      <c r="P95" s="5">
        <f>'orig. data'!J105</f>
        <v>313</v>
      </c>
      <c r="Q95" s="5">
        <f>'orig. data'!K105</f>
        <v>1032</v>
      </c>
      <c r="R95" s="11">
        <f>'orig. data'!O105</f>
        <v>0.033037438</v>
      </c>
      <c r="S95" s="9"/>
      <c r="T95" s="11">
        <f>'orig. data'!R105</f>
        <v>0.208411273</v>
      </c>
    </row>
    <row r="96" spans="1:20" ht="12.75">
      <c r="A96" s="37" t="str">
        <f ca="1" t="shared" si="1"/>
        <v>Inkster East (2)</v>
      </c>
      <c r="B96" t="s">
        <v>242</v>
      </c>
      <c r="C96" t="str">
        <f>'orig. data'!T106</f>
        <v> </v>
      </c>
      <c r="D96">
        <f>'orig. data'!U106</f>
        <v>2</v>
      </c>
      <c r="E96">
        <f ca="1">IF(CELL("contents",F96)="s","s",IF(CELL("contents",G96)="s","s",IF(CELL("contents",'orig. data'!V106)="t","t","")))</f>
      </c>
      <c r="F96" t="str">
        <f>'orig. data'!W106</f>
        <v> </v>
      </c>
      <c r="G96" t="str">
        <f>'orig. data'!X106</f>
        <v> </v>
      </c>
      <c r="H96" s="23">
        <f>'orig. data'!D$18</f>
        <v>0.325232017</v>
      </c>
      <c r="I96" s="3">
        <f>'orig. data'!D106</f>
        <v>0.282018111</v>
      </c>
      <c r="J96" s="3">
        <f>'orig. data'!L106</f>
        <v>0.281021898</v>
      </c>
      <c r="K96" s="23">
        <f>'orig. data'!L$18</f>
        <v>0.334604156</v>
      </c>
      <c r="L96" s="5">
        <f>'orig. data'!B106</f>
        <v>218</v>
      </c>
      <c r="M96" s="5">
        <f>'orig. data'!C106</f>
        <v>773</v>
      </c>
      <c r="N96" s="11">
        <f>'orig. data'!G106</f>
        <v>0.010326011</v>
      </c>
      <c r="O96" s="9"/>
      <c r="P96" s="5">
        <f>'orig. data'!J106</f>
        <v>308</v>
      </c>
      <c r="Q96" s="5">
        <f>'orig. data'!K106</f>
        <v>1096</v>
      </c>
      <c r="R96" s="11">
        <f>'orig. data'!O106</f>
        <v>0.000170309</v>
      </c>
      <c r="S96" s="9"/>
      <c r="T96" s="11">
        <f>'orig. data'!R106</f>
        <v>0.962381605</v>
      </c>
    </row>
    <row r="97" spans="1:20" ht="12.75">
      <c r="A97" s="37"/>
      <c r="H97" s="23"/>
      <c r="I97" s="3"/>
      <c r="J97" s="3"/>
      <c r="K97" s="23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7" t="str">
        <f ca="1" t="shared" si="1"/>
        <v>Downtown W (1,2)</v>
      </c>
      <c r="B98" t="s">
        <v>193</v>
      </c>
      <c r="C98">
        <f>'orig. data'!T107</f>
        <v>1</v>
      </c>
      <c r="D98">
        <f>'orig. data'!U107</f>
        <v>2</v>
      </c>
      <c r="E98">
        <f ca="1">IF(CELL("contents",F98)="s","s",IF(CELL("contents",G98)="s","s",IF(CELL("contents",'orig. data'!V107)="t","t","")))</f>
      </c>
      <c r="F98" t="str">
        <f>'orig. data'!W107</f>
        <v> </v>
      </c>
      <c r="G98" t="str">
        <f>'orig. data'!X107</f>
        <v> </v>
      </c>
      <c r="H98" s="23">
        <f>'orig. data'!D$18</f>
        <v>0.325232017</v>
      </c>
      <c r="I98" s="3">
        <f>'orig. data'!D107</f>
        <v>0.281675393</v>
      </c>
      <c r="J98" s="3">
        <f>'orig. data'!L107</f>
        <v>0.269630245</v>
      </c>
      <c r="K98" s="23">
        <f>'orig. data'!L$18</f>
        <v>0.334604156</v>
      </c>
      <c r="L98" s="5">
        <f>'orig. data'!B107</f>
        <v>538</v>
      </c>
      <c r="M98" s="5">
        <f>'orig. data'!C107</f>
        <v>1910</v>
      </c>
      <c r="N98" s="11">
        <f>'orig. data'!G107</f>
        <v>4.83486E-05</v>
      </c>
      <c r="O98" s="9"/>
      <c r="P98" s="5">
        <f>'orig. data'!J107</f>
        <v>649</v>
      </c>
      <c r="Q98" s="5">
        <f>'orig. data'!K107</f>
        <v>2407</v>
      </c>
      <c r="R98" s="11">
        <f>'orig. data'!O107</f>
        <v>1.42E-11</v>
      </c>
      <c r="S98" s="9"/>
      <c r="T98" s="11">
        <f>'orig. data'!R107</f>
        <v>0.378664266</v>
      </c>
    </row>
    <row r="99" spans="1:20" ht="12.75">
      <c r="A99" s="37" t="str">
        <f ca="1" t="shared" si="1"/>
        <v>Downtown E (1,2)</v>
      </c>
      <c r="B99" t="s">
        <v>243</v>
      </c>
      <c r="C99">
        <f>'orig. data'!T108</f>
        <v>1</v>
      </c>
      <c r="D99">
        <f>'orig. data'!U108</f>
        <v>2</v>
      </c>
      <c r="E99">
        <f ca="1">IF(CELL("contents",F99)="s","s",IF(CELL("contents",G99)="s","s",IF(CELL("contents",'orig. data'!V108)="t","t","")))</f>
      </c>
      <c r="F99" t="str">
        <f>'orig. data'!W108</f>
        <v> </v>
      </c>
      <c r="G99" t="str">
        <f>'orig. data'!X108</f>
        <v> </v>
      </c>
      <c r="H99" s="23">
        <f>'orig. data'!D$18</f>
        <v>0.325232017</v>
      </c>
      <c r="I99" s="3">
        <f>'orig. data'!D108</f>
        <v>0.252436647</v>
      </c>
      <c r="J99" s="3">
        <f>'orig. data'!L108</f>
        <v>0.256544503</v>
      </c>
      <c r="K99" s="23">
        <f>'orig. data'!L$18</f>
        <v>0.334604156</v>
      </c>
      <c r="L99" s="5">
        <f>'orig. data'!B108</f>
        <v>518</v>
      </c>
      <c r="M99" s="5">
        <f>'orig. data'!C108</f>
        <v>2052</v>
      </c>
      <c r="N99" s="11">
        <f>'orig. data'!G108</f>
        <v>1.93E-12</v>
      </c>
      <c r="O99" s="9"/>
      <c r="P99" s="5">
        <f>'orig. data'!J108</f>
        <v>686</v>
      </c>
      <c r="Q99" s="5">
        <f>'orig. data'!K108</f>
        <v>2674</v>
      </c>
      <c r="R99" s="11">
        <f>'orig. data'!O108</f>
        <v>1E-100</v>
      </c>
      <c r="S99" s="9"/>
      <c r="T99" s="11">
        <f>'orig. data'!R108</f>
        <v>0.748031966</v>
      </c>
    </row>
    <row r="100" spans="1:20" ht="12.75">
      <c r="A100" s="37"/>
      <c r="H100" s="23"/>
      <c r="I100" s="3"/>
      <c r="J100" s="3"/>
      <c r="K100" s="23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7" t="str">
        <f ca="1" t="shared" si="1"/>
        <v>Point Douglas N (1,2)</v>
      </c>
      <c r="B101" t="s">
        <v>244</v>
      </c>
      <c r="C101">
        <f>'orig. data'!T109</f>
        <v>1</v>
      </c>
      <c r="D101">
        <f>'orig. data'!U109</f>
        <v>2</v>
      </c>
      <c r="E101">
        <f ca="1">IF(CELL("contents",F101)="s","s",IF(CELL("contents",G101)="s","s",IF(CELL("contents",'orig. data'!V109)="t","t","")))</f>
      </c>
      <c r="F101" t="str">
        <f>'orig. data'!W109</f>
        <v> </v>
      </c>
      <c r="G101" t="str">
        <f>'orig. data'!X109</f>
        <v> </v>
      </c>
      <c r="H101" s="23">
        <f>'orig. data'!D$18</f>
        <v>0.325232017</v>
      </c>
      <c r="I101" s="3">
        <f>'orig. data'!D109</f>
        <v>0.277288136</v>
      </c>
      <c r="J101" s="3">
        <f>'orig. data'!L109</f>
        <v>0.285935884</v>
      </c>
      <c r="K101" s="23">
        <f>'orig. data'!L$18</f>
        <v>0.334604156</v>
      </c>
      <c r="L101" s="5">
        <f>'orig. data'!B109</f>
        <v>409</v>
      </c>
      <c r="M101" s="5">
        <f>'orig. data'!C109</f>
        <v>1475</v>
      </c>
      <c r="N101" s="11">
        <f>'orig. data'!G109</f>
        <v>8.47454E-05</v>
      </c>
      <c r="O101" s="9"/>
      <c r="P101" s="5">
        <f>'orig. data'!J109</f>
        <v>553</v>
      </c>
      <c r="Q101" s="5">
        <f>'orig. data'!K109</f>
        <v>1934</v>
      </c>
      <c r="R101" s="11">
        <f>'orig. data'!O109</f>
        <v>5.73E-06</v>
      </c>
      <c r="S101" s="9"/>
      <c r="T101" s="11">
        <f>'orig. data'!R109</f>
        <v>0.578332066</v>
      </c>
    </row>
    <row r="102" spans="1:20" ht="12.75">
      <c r="A102" s="37" t="str">
        <f ca="1" t="shared" si="1"/>
        <v>Point Douglas S (1,2)</v>
      </c>
      <c r="B102" t="s">
        <v>245</v>
      </c>
      <c r="C102">
        <f>'orig. data'!T110</f>
        <v>1</v>
      </c>
      <c r="D102">
        <f>'orig. data'!U110</f>
        <v>2</v>
      </c>
      <c r="E102">
        <f ca="1">IF(CELL("contents",F102)="s","s",IF(CELL("contents",G102)="s","s",IF(CELL("contents",'orig. data'!V110)="t","t","")))</f>
      </c>
      <c r="F102" t="str">
        <f>'orig. data'!W110</f>
        <v> </v>
      </c>
      <c r="G102" t="str">
        <f>'orig. data'!X110</f>
        <v> </v>
      </c>
      <c r="H102" s="23">
        <f>'orig. data'!D$18</f>
        <v>0.325232017</v>
      </c>
      <c r="I102" s="3">
        <f>'orig. data'!D110</f>
        <v>0.218045113</v>
      </c>
      <c r="J102" s="3">
        <f>'orig. data'!L110</f>
        <v>0.241017964</v>
      </c>
      <c r="K102" s="23">
        <f>'orig. data'!L$18</f>
        <v>0.334604156</v>
      </c>
      <c r="L102" s="5">
        <f>'orig. data'!B110</f>
        <v>232</v>
      </c>
      <c r="M102" s="5">
        <f>'orig. data'!C110</f>
        <v>1064</v>
      </c>
      <c r="N102" s="11">
        <f>'orig. data'!G110</f>
        <v>8.43E-14</v>
      </c>
      <c r="O102" s="9"/>
      <c r="P102" s="5">
        <f>'orig. data'!J110</f>
        <v>322</v>
      </c>
      <c r="Q102" s="5">
        <f>'orig. data'!K110</f>
        <v>1336</v>
      </c>
      <c r="R102" s="11">
        <f>'orig. data'!O110</f>
        <v>4.18E-13</v>
      </c>
      <c r="S102" s="9"/>
      <c r="T102" s="11">
        <f>'orig. data'!R110</f>
        <v>0.184556279</v>
      </c>
    </row>
    <row r="103" spans="1:20" ht="12.75">
      <c r="A103" s="37"/>
      <c r="H103" s="23"/>
      <c r="I103" s="3"/>
      <c r="J103" s="3"/>
      <c r="K103" s="23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41" customFormat="1" ht="12.75">
      <c r="A104" s="47" t="str">
        <f ca="1" t="shared" si="1"/>
        <v>Winnipeg (1,2)</v>
      </c>
      <c r="B104" s="41" t="s">
        <v>144</v>
      </c>
      <c r="C104" s="41">
        <f>'orig. data'!T8</f>
        <v>1</v>
      </c>
      <c r="D104" s="41">
        <f>'orig. data'!U8</f>
        <v>2</v>
      </c>
      <c r="E104" s="41">
        <f ca="1">IF(CELL("contents",F104)="s","s",IF(CELL("contents",G104)="s","s",IF(CELL("contents",'orig. data'!V8)="t","t","")))</f>
      </c>
      <c r="F104" s="41" t="str">
        <f>'orig. data'!W8</f>
        <v> </v>
      </c>
      <c r="G104" s="41" t="str">
        <f>'orig. data'!X8</f>
        <v> </v>
      </c>
      <c r="H104" s="42">
        <f>'orig. data'!D$18</f>
        <v>0.325232017</v>
      </c>
      <c r="I104" s="43">
        <f>'orig. data'!D8</f>
        <v>0.316806778</v>
      </c>
      <c r="J104" s="43">
        <f>'orig. data'!L8</f>
        <v>0.323101343</v>
      </c>
      <c r="K104" s="42">
        <f>'orig. data'!L$18</f>
        <v>0.334604156</v>
      </c>
      <c r="L104" s="44">
        <f>'orig. data'!B8</f>
        <v>9572</v>
      </c>
      <c r="M104" s="44">
        <f>'orig. data'!C8</f>
        <v>30214</v>
      </c>
      <c r="N104" s="45">
        <f>'orig. data'!G8</f>
        <v>0.001770999</v>
      </c>
      <c r="O104" s="9"/>
      <c r="P104" s="44">
        <f>'orig. data'!J8</f>
        <v>13231</v>
      </c>
      <c r="Q104" s="44">
        <f>'orig. data'!K8</f>
        <v>40950</v>
      </c>
      <c r="R104" s="45">
        <f>'orig. data'!O8</f>
        <v>8.09E-07</v>
      </c>
      <c r="S104" s="9"/>
      <c r="T104" s="45">
        <f>'orig. data'!R8</f>
        <v>0.075301984</v>
      </c>
    </row>
    <row r="105" spans="1:20" s="41" customFormat="1" ht="12.75">
      <c r="A105" s="47" t="str">
        <f ca="1" t="shared" si="1"/>
        <v>Manitoba (t)</v>
      </c>
      <c r="B105" s="41" t="s">
        <v>145</v>
      </c>
      <c r="C105" s="41" t="str">
        <f>'orig. data'!T18</f>
        <v> </v>
      </c>
      <c r="D105" s="41" t="str">
        <f>'orig. data'!U18</f>
        <v> </v>
      </c>
      <c r="E105" s="41" t="str">
        <f ca="1">IF(CELL("contents",F105)="s","s",IF(CELL("contents",G105)="s","s",IF(CELL("contents",'orig. data'!V18)="t","t","")))</f>
        <v>t</v>
      </c>
      <c r="F105" s="41" t="str">
        <f>'orig. data'!W18</f>
        <v> </v>
      </c>
      <c r="G105" s="41" t="str">
        <f>'orig. data'!X18</f>
        <v> </v>
      </c>
      <c r="H105" s="42">
        <f>'orig. data'!D$18</f>
        <v>0.325232017</v>
      </c>
      <c r="I105" s="43">
        <f>'orig. data'!D18</f>
        <v>0.325232017</v>
      </c>
      <c r="J105" s="43">
        <f>'orig. data'!L18</f>
        <v>0.334604156</v>
      </c>
      <c r="K105" s="42">
        <f>'orig. data'!L$18</f>
        <v>0.334604156</v>
      </c>
      <c r="L105" s="44">
        <f>'orig. data'!B18</f>
        <v>18293</v>
      </c>
      <c r="M105" s="44">
        <f>'orig. data'!C18</f>
        <v>56246</v>
      </c>
      <c r="N105" s="45">
        <f>'orig. data'!G18</f>
        <v>1</v>
      </c>
      <c r="O105" s="9"/>
      <c r="P105" s="44">
        <f>'orig. data'!J18</f>
        <v>25101</v>
      </c>
      <c r="Q105" s="44">
        <f>'orig. data'!K18</f>
        <v>75017</v>
      </c>
      <c r="R105" s="45">
        <f>'orig. data'!O18</f>
        <v>1</v>
      </c>
      <c r="S105" s="9"/>
      <c r="T105" s="45">
        <f>'orig. data'!R18</f>
        <v>0.000354361</v>
      </c>
    </row>
    <row r="106" spans="8:20" ht="12.75">
      <c r="H106" s="23"/>
      <c r="I106" s="10"/>
      <c r="J106" s="10"/>
      <c r="K106" s="23"/>
      <c r="L106" s="5"/>
      <c r="M106" s="5"/>
      <c r="N106" s="11"/>
      <c r="O106" s="39"/>
      <c r="P106" s="5"/>
      <c r="Q106" s="5"/>
      <c r="R106" s="11"/>
      <c r="S106" s="39"/>
      <c r="T106" s="11"/>
    </row>
    <row r="108" ht="12.75">
      <c r="U108" t="s">
        <v>199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5.00390625" style="41" customWidth="1"/>
    <col min="2" max="16384" width="9.140625" style="41" customWidth="1"/>
  </cols>
  <sheetData>
    <row r="1" ht="12.75">
      <c r="A1" s="41" t="s">
        <v>264</v>
      </c>
    </row>
    <row r="3" spans="1:24" ht="12.75">
      <c r="A3" s="41" t="s">
        <v>0</v>
      </c>
      <c r="B3" s="41" t="s">
        <v>108</v>
      </c>
      <c r="C3" s="41" t="s">
        <v>109</v>
      </c>
      <c r="D3" s="41" t="s">
        <v>111</v>
      </c>
      <c r="E3" s="41" t="s">
        <v>253</v>
      </c>
      <c r="F3" s="41" t="s">
        <v>254</v>
      </c>
      <c r="G3" s="41" t="s">
        <v>110</v>
      </c>
      <c r="H3" s="41" t="s">
        <v>167</v>
      </c>
      <c r="I3" s="41" t="s">
        <v>255</v>
      </c>
      <c r="J3" s="41" t="s">
        <v>112</v>
      </c>
      <c r="K3" s="41" t="s">
        <v>113</v>
      </c>
      <c r="L3" s="41" t="s">
        <v>115</v>
      </c>
      <c r="M3" s="41" t="s">
        <v>256</v>
      </c>
      <c r="N3" s="41" t="s">
        <v>257</v>
      </c>
      <c r="O3" s="41" t="s">
        <v>114</v>
      </c>
      <c r="P3" s="41" t="s">
        <v>168</v>
      </c>
      <c r="Q3" s="41" t="s">
        <v>258</v>
      </c>
      <c r="R3" s="41" t="s">
        <v>116</v>
      </c>
      <c r="S3" s="41" t="s">
        <v>259</v>
      </c>
      <c r="T3" s="41" t="s">
        <v>220</v>
      </c>
      <c r="U3" s="41" t="s">
        <v>221</v>
      </c>
      <c r="V3" s="41" t="s">
        <v>222</v>
      </c>
      <c r="W3" s="41" t="s">
        <v>223</v>
      </c>
      <c r="X3" s="41" t="s">
        <v>224</v>
      </c>
    </row>
    <row r="4" spans="1:24" ht="12.75">
      <c r="A4" s="41" t="s">
        <v>3</v>
      </c>
      <c r="B4" s="41">
        <v>583</v>
      </c>
      <c r="C4" s="41">
        <v>1930</v>
      </c>
      <c r="D4" s="41">
        <v>0.302072539</v>
      </c>
      <c r="E4" s="41">
        <v>0.275149259</v>
      </c>
      <c r="F4" s="41">
        <v>0.328995819</v>
      </c>
      <c r="G4" s="41">
        <v>0.02986558</v>
      </c>
      <c r="H4" s="41">
        <v>0.010451584</v>
      </c>
      <c r="I4" s="41">
        <v>4.71701295</v>
      </c>
      <c r="J4" s="41">
        <v>907</v>
      </c>
      <c r="K4" s="41">
        <v>2719</v>
      </c>
      <c r="L4" s="41">
        <v>0.333578522</v>
      </c>
      <c r="M4" s="41">
        <v>0.310286092</v>
      </c>
      <c r="N4" s="41">
        <v>0.356870951</v>
      </c>
      <c r="O4" s="41">
        <v>0.909759254</v>
      </c>
      <c r="P4" s="41">
        <v>0.009042092</v>
      </c>
      <c r="Q4" s="41">
        <v>0.012846457</v>
      </c>
      <c r="R4" s="41">
        <v>0.023314866</v>
      </c>
      <c r="S4" s="41">
        <v>5.144891585</v>
      </c>
      <c r="T4" s="41" t="s">
        <v>199</v>
      </c>
      <c r="U4" s="41" t="s">
        <v>199</v>
      </c>
      <c r="V4" s="41" t="s">
        <v>127</v>
      </c>
      <c r="W4" s="41" t="s">
        <v>199</v>
      </c>
      <c r="X4" s="41" t="s">
        <v>199</v>
      </c>
    </row>
    <row r="5" spans="1:24" ht="12.75">
      <c r="A5" s="41" t="s">
        <v>1</v>
      </c>
      <c r="B5" s="41">
        <v>1376</v>
      </c>
      <c r="C5" s="41">
        <v>3984</v>
      </c>
      <c r="D5" s="41">
        <v>0.345381526</v>
      </c>
      <c r="E5" s="41">
        <v>0.325975801</v>
      </c>
      <c r="F5" s="41">
        <v>0.364787251</v>
      </c>
      <c r="G5" s="41">
        <v>0.006630026</v>
      </c>
      <c r="H5" s="41">
        <v>0.007533278</v>
      </c>
      <c r="I5" s="41">
        <v>7.370560776</v>
      </c>
      <c r="J5" s="41">
        <v>1909</v>
      </c>
      <c r="K5" s="41">
        <v>5131</v>
      </c>
      <c r="L5" s="41">
        <v>0.372052232</v>
      </c>
      <c r="M5" s="41">
        <v>0.354669878</v>
      </c>
      <c r="N5" s="41">
        <v>0.389434585</v>
      </c>
      <c r="O5" s="48">
        <v>1.31E-08</v>
      </c>
      <c r="P5" s="41">
        <v>0.006747808</v>
      </c>
      <c r="Q5" s="41">
        <v>32.31838116</v>
      </c>
      <c r="R5" s="41">
        <v>0.008520888</v>
      </c>
      <c r="S5" s="41">
        <v>6.920589576</v>
      </c>
      <c r="T5" s="41">
        <v>1</v>
      </c>
      <c r="U5" s="41">
        <v>2</v>
      </c>
      <c r="V5" s="41" t="s">
        <v>127</v>
      </c>
      <c r="W5" s="41" t="s">
        <v>199</v>
      </c>
      <c r="X5" s="41" t="s">
        <v>199</v>
      </c>
    </row>
    <row r="6" spans="1:24" ht="12.75">
      <c r="A6" s="41" t="s">
        <v>10</v>
      </c>
      <c r="B6" s="41">
        <v>1581</v>
      </c>
      <c r="C6" s="41">
        <v>4128</v>
      </c>
      <c r="D6" s="41">
        <v>0.382994186</v>
      </c>
      <c r="E6" s="41">
        <v>0.363503966</v>
      </c>
      <c r="F6" s="41">
        <v>0.402484406</v>
      </c>
      <c r="G6" s="48">
        <v>2.33E-15</v>
      </c>
      <c r="H6" s="41">
        <v>0.007566079</v>
      </c>
      <c r="I6" s="41">
        <v>62.75942021</v>
      </c>
      <c r="J6" s="41">
        <v>2121</v>
      </c>
      <c r="K6" s="41">
        <v>4971</v>
      </c>
      <c r="L6" s="41">
        <v>0.426674713</v>
      </c>
      <c r="M6" s="41">
        <v>0.408604097</v>
      </c>
      <c r="N6" s="41">
        <v>0.44474533</v>
      </c>
      <c r="O6" s="48">
        <v>1E-100</v>
      </c>
      <c r="P6" s="41">
        <v>0.007014991</v>
      </c>
      <c r="Q6" s="41">
        <v>189.2665599</v>
      </c>
      <c r="R6" s="48">
        <v>2.41479E-05</v>
      </c>
      <c r="S6" s="41">
        <v>17.83052082</v>
      </c>
      <c r="T6" s="41">
        <v>1</v>
      </c>
      <c r="U6" s="41">
        <v>2</v>
      </c>
      <c r="V6" s="41" t="s">
        <v>127</v>
      </c>
      <c r="W6" s="41" t="s">
        <v>199</v>
      </c>
      <c r="X6" s="41" t="s">
        <v>199</v>
      </c>
    </row>
    <row r="7" spans="1:24" ht="12.75">
      <c r="A7" s="41" t="s">
        <v>9</v>
      </c>
      <c r="B7" s="41">
        <v>906</v>
      </c>
      <c r="C7" s="41">
        <v>2235</v>
      </c>
      <c r="D7" s="41">
        <v>0.405369128</v>
      </c>
      <c r="E7" s="41">
        <v>0.378617134</v>
      </c>
      <c r="F7" s="41">
        <v>0.432121121</v>
      </c>
      <c r="G7" s="48">
        <v>5.55E-16</v>
      </c>
      <c r="H7" s="41">
        <v>0.010385091</v>
      </c>
      <c r="I7" s="41">
        <v>65.40291894</v>
      </c>
      <c r="J7" s="41">
        <v>1324</v>
      </c>
      <c r="K7" s="41">
        <v>3128</v>
      </c>
      <c r="L7" s="41">
        <v>0.423273657</v>
      </c>
      <c r="M7" s="41">
        <v>0.400517025</v>
      </c>
      <c r="N7" s="41">
        <v>0.44603029</v>
      </c>
      <c r="O7" s="48">
        <v>1E-100</v>
      </c>
      <c r="P7" s="41">
        <v>0.008834097</v>
      </c>
      <c r="Q7" s="41">
        <v>110.4596994</v>
      </c>
      <c r="R7" s="41">
        <v>0.18965012</v>
      </c>
      <c r="S7" s="41">
        <v>1.720333515</v>
      </c>
      <c r="T7" s="41">
        <v>1</v>
      </c>
      <c r="U7" s="41">
        <v>2</v>
      </c>
      <c r="V7" s="41" t="s">
        <v>199</v>
      </c>
      <c r="W7" s="41" t="s">
        <v>199</v>
      </c>
      <c r="X7" s="41" t="s">
        <v>199</v>
      </c>
    </row>
    <row r="8" spans="1:24" ht="12.75">
      <c r="A8" s="41" t="s">
        <v>11</v>
      </c>
      <c r="B8" s="41">
        <v>9572</v>
      </c>
      <c r="C8" s="41">
        <v>30214</v>
      </c>
      <c r="D8" s="41">
        <v>0.316806778</v>
      </c>
      <c r="E8" s="41">
        <v>0.309912152</v>
      </c>
      <c r="F8" s="41">
        <v>0.323701405</v>
      </c>
      <c r="G8" s="41">
        <v>0.001770999</v>
      </c>
      <c r="H8" s="41">
        <v>0.002676486</v>
      </c>
      <c r="I8" s="41">
        <v>9.772931164</v>
      </c>
      <c r="J8" s="41">
        <v>13231</v>
      </c>
      <c r="K8" s="41">
        <v>40950</v>
      </c>
      <c r="L8" s="41">
        <v>0.323101343</v>
      </c>
      <c r="M8" s="41">
        <v>0.317148148</v>
      </c>
      <c r="N8" s="41">
        <v>0.329054538</v>
      </c>
      <c r="O8" s="48">
        <v>8.09E-07</v>
      </c>
      <c r="P8" s="41">
        <v>0.002311023</v>
      </c>
      <c r="Q8" s="41">
        <v>24.33608043</v>
      </c>
      <c r="R8" s="41">
        <v>0.075301984</v>
      </c>
      <c r="S8" s="41">
        <v>3.163491253</v>
      </c>
      <c r="T8" s="41">
        <v>1</v>
      </c>
      <c r="U8" s="41">
        <v>2</v>
      </c>
      <c r="V8" s="41" t="s">
        <v>199</v>
      </c>
      <c r="W8" s="41" t="s">
        <v>199</v>
      </c>
      <c r="X8" s="41" t="s">
        <v>199</v>
      </c>
    </row>
    <row r="9" spans="1:24" ht="12.75">
      <c r="A9" s="41" t="s">
        <v>4</v>
      </c>
      <c r="B9" s="41">
        <v>1383</v>
      </c>
      <c r="C9" s="41">
        <v>4114</v>
      </c>
      <c r="D9" s="41">
        <v>0.336169178</v>
      </c>
      <c r="E9" s="41">
        <v>0.317196818</v>
      </c>
      <c r="F9" s="41">
        <v>0.355141539</v>
      </c>
      <c r="G9" s="41">
        <v>0.134266725</v>
      </c>
      <c r="H9" s="41">
        <v>0.0073650469999999996</v>
      </c>
      <c r="I9" s="41">
        <v>2.242465709</v>
      </c>
      <c r="J9" s="41">
        <v>1748</v>
      </c>
      <c r="K9" s="41">
        <v>5391</v>
      </c>
      <c r="L9" s="41">
        <v>0.324244111</v>
      </c>
      <c r="M9" s="41">
        <v>0.307821501</v>
      </c>
      <c r="N9" s="41">
        <v>0.34066672</v>
      </c>
      <c r="O9" s="41">
        <v>0.106941265</v>
      </c>
      <c r="P9" s="41">
        <v>0.006375237</v>
      </c>
      <c r="Q9" s="41">
        <v>2.59885034</v>
      </c>
      <c r="R9" s="41">
        <v>0.220341361</v>
      </c>
      <c r="S9" s="41">
        <v>1.502146644</v>
      </c>
      <c r="T9" s="41" t="s">
        <v>199</v>
      </c>
      <c r="U9" s="41" t="s">
        <v>199</v>
      </c>
      <c r="V9" s="41" t="s">
        <v>199</v>
      </c>
      <c r="W9" s="41" t="s">
        <v>199</v>
      </c>
      <c r="X9" s="41" t="s">
        <v>199</v>
      </c>
    </row>
    <row r="10" spans="1:24" ht="12.75">
      <c r="A10" s="41" t="s">
        <v>2</v>
      </c>
      <c r="B10" s="41">
        <v>650</v>
      </c>
      <c r="C10" s="41">
        <v>2051</v>
      </c>
      <c r="D10" s="41">
        <v>0.316918576</v>
      </c>
      <c r="E10" s="41">
        <v>0.290453502</v>
      </c>
      <c r="F10" s="41">
        <v>0.34338365</v>
      </c>
      <c r="G10" s="41">
        <v>0.421574788</v>
      </c>
      <c r="H10" s="41">
        <v>0.010273709</v>
      </c>
      <c r="I10" s="41">
        <v>0.645921074</v>
      </c>
      <c r="J10" s="41">
        <v>948</v>
      </c>
      <c r="K10" s="41">
        <v>2922</v>
      </c>
      <c r="L10" s="41">
        <v>0.324435318</v>
      </c>
      <c r="M10" s="41">
        <v>0.302125128</v>
      </c>
      <c r="N10" s="41">
        <v>0.346745509</v>
      </c>
      <c r="O10" s="41">
        <v>0.24404092</v>
      </c>
      <c r="P10" s="41">
        <v>0.008660788</v>
      </c>
      <c r="Q10" s="41">
        <v>1.357098791</v>
      </c>
      <c r="R10" s="41">
        <v>0.576315669</v>
      </c>
      <c r="S10" s="41">
        <v>0.312228875</v>
      </c>
      <c r="T10" s="41" t="s">
        <v>199</v>
      </c>
      <c r="U10" s="41" t="s">
        <v>199</v>
      </c>
      <c r="V10" s="41" t="s">
        <v>199</v>
      </c>
      <c r="W10" s="41" t="s">
        <v>199</v>
      </c>
      <c r="X10" s="41" t="s">
        <v>199</v>
      </c>
    </row>
    <row r="11" spans="1:24" ht="12.75">
      <c r="A11" s="41" t="s">
        <v>6</v>
      </c>
      <c r="B11" s="41">
        <v>949</v>
      </c>
      <c r="C11" s="41">
        <v>2899</v>
      </c>
      <c r="D11" s="41">
        <v>0.32735426</v>
      </c>
      <c r="E11" s="41">
        <v>0.304903867</v>
      </c>
      <c r="F11" s="41">
        <v>0.349804653</v>
      </c>
      <c r="G11" s="41">
        <v>0.807293629</v>
      </c>
      <c r="H11" s="41">
        <v>0.008715215</v>
      </c>
      <c r="I11" s="41">
        <v>0.059496431</v>
      </c>
      <c r="J11" s="41">
        <v>1159</v>
      </c>
      <c r="K11" s="41">
        <v>3495</v>
      </c>
      <c r="L11" s="41">
        <v>0.331616595</v>
      </c>
      <c r="M11" s="41">
        <v>0.311102459</v>
      </c>
      <c r="N11" s="41">
        <v>0.352130731</v>
      </c>
      <c r="O11" s="41">
        <v>0.708171596</v>
      </c>
      <c r="P11" s="41">
        <v>0.007963562</v>
      </c>
      <c r="Q11" s="41">
        <v>0.140110087</v>
      </c>
      <c r="R11" s="41">
        <v>0.718153497</v>
      </c>
      <c r="S11" s="41">
        <v>0.130268804</v>
      </c>
      <c r="T11" s="41" t="s">
        <v>199</v>
      </c>
      <c r="U11" s="41" t="s">
        <v>199</v>
      </c>
      <c r="V11" s="41" t="s">
        <v>199</v>
      </c>
      <c r="W11" s="41" t="s">
        <v>199</v>
      </c>
      <c r="X11" s="41" t="s">
        <v>199</v>
      </c>
    </row>
    <row r="12" spans="1:24" ht="12.75">
      <c r="A12" s="41" t="s">
        <v>8</v>
      </c>
      <c r="B12" s="41">
        <v>15</v>
      </c>
      <c r="C12" s="41">
        <v>71</v>
      </c>
      <c r="D12" s="41">
        <v>0.211267606</v>
      </c>
      <c r="E12" s="41">
        <v>0.086472378</v>
      </c>
      <c r="F12" s="41">
        <v>0.336062834</v>
      </c>
      <c r="G12" s="41">
        <v>0.040377936</v>
      </c>
      <c r="H12" s="41">
        <v>0.048445353</v>
      </c>
      <c r="I12" s="41">
        <v>4.201932663</v>
      </c>
      <c r="J12" s="41">
        <v>20</v>
      </c>
      <c r="K12" s="41">
        <v>85</v>
      </c>
      <c r="L12" s="41">
        <v>0.235294118</v>
      </c>
      <c r="M12" s="41">
        <v>0.116774799</v>
      </c>
      <c r="N12" s="41">
        <v>0.353813436</v>
      </c>
      <c r="O12" s="41">
        <v>0.052328036</v>
      </c>
      <c r="P12" s="41">
        <v>0.046009052</v>
      </c>
      <c r="Q12" s="41">
        <v>3.765249966</v>
      </c>
      <c r="R12" s="41">
        <v>0.720169344</v>
      </c>
      <c r="S12" s="41">
        <v>0.128330508</v>
      </c>
      <c r="T12" s="41" t="s">
        <v>199</v>
      </c>
      <c r="U12" s="41" t="s">
        <v>199</v>
      </c>
      <c r="V12" s="41" t="s">
        <v>199</v>
      </c>
      <c r="W12" s="41" t="s">
        <v>199</v>
      </c>
      <c r="X12" s="41" t="s">
        <v>199</v>
      </c>
    </row>
    <row r="13" spans="1:24" ht="12.75">
      <c r="A13" s="41" t="s">
        <v>5</v>
      </c>
      <c r="B13" s="41">
        <v>556</v>
      </c>
      <c r="C13" s="41">
        <v>1508</v>
      </c>
      <c r="D13" s="41">
        <v>0.368700265</v>
      </c>
      <c r="E13" s="41">
        <v>0.3366966</v>
      </c>
      <c r="F13" s="41">
        <v>0.40070393</v>
      </c>
      <c r="G13" s="41">
        <v>0.000314218</v>
      </c>
      <c r="H13" s="41">
        <v>0.012423783</v>
      </c>
      <c r="I13" s="41">
        <v>12.98368197</v>
      </c>
      <c r="J13" s="41">
        <v>698</v>
      </c>
      <c r="K13" s="41">
        <v>1899</v>
      </c>
      <c r="L13" s="41">
        <v>0.367561875</v>
      </c>
      <c r="M13" s="41">
        <v>0.339061037</v>
      </c>
      <c r="N13" s="41">
        <v>0.396062713</v>
      </c>
      <c r="O13" s="41">
        <v>0.002336224</v>
      </c>
      <c r="P13" s="41">
        <v>0.01106399</v>
      </c>
      <c r="Q13" s="41">
        <v>9.264624543</v>
      </c>
      <c r="R13" s="41">
        <v>0.945440433</v>
      </c>
      <c r="S13" s="41">
        <v>0.004683165</v>
      </c>
      <c r="T13" s="41">
        <v>1</v>
      </c>
      <c r="U13" s="41">
        <v>2</v>
      </c>
      <c r="V13" s="41" t="s">
        <v>199</v>
      </c>
      <c r="W13" s="41" t="s">
        <v>199</v>
      </c>
      <c r="X13" s="41" t="s">
        <v>199</v>
      </c>
    </row>
    <row r="14" spans="1:24" ht="12.75">
      <c r="A14" s="41" t="s">
        <v>7</v>
      </c>
      <c r="B14" s="41">
        <v>655</v>
      </c>
      <c r="C14" s="41">
        <v>2739</v>
      </c>
      <c r="D14" s="41">
        <v>0.239138372</v>
      </c>
      <c r="E14" s="41">
        <v>0.218142819</v>
      </c>
      <c r="F14" s="41">
        <v>0.260133925</v>
      </c>
      <c r="G14" s="41">
        <v>0</v>
      </c>
      <c r="H14" s="41">
        <v>0.008150448</v>
      </c>
      <c r="I14" s="41">
        <v>92.50952716</v>
      </c>
      <c r="J14" s="41">
        <v>952</v>
      </c>
      <c r="K14" s="41">
        <v>3813</v>
      </c>
      <c r="L14" s="41">
        <v>0.249672174</v>
      </c>
      <c r="M14" s="41">
        <v>0.231616112</v>
      </c>
      <c r="N14" s="41">
        <v>0.267728237</v>
      </c>
      <c r="O14" s="48">
        <v>1E-100</v>
      </c>
      <c r="P14" s="41">
        <v>0.007009341</v>
      </c>
      <c r="Q14" s="41">
        <v>123.5372447</v>
      </c>
      <c r="R14" s="41">
        <v>0.328328716</v>
      </c>
      <c r="S14" s="41">
        <v>0.955478445</v>
      </c>
      <c r="T14" s="41">
        <v>1</v>
      </c>
      <c r="U14" s="41">
        <v>2</v>
      </c>
      <c r="V14" s="41" t="s">
        <v>199</v>
      </c>
      <c r="W14" s="41" t="s">
        <v>199</v>
      </c>
      <c r="X14" s="41" t="s">
        <v>199</v>
      </c>
    </row>
    <row r="15" spans="1:24" ht="12.75">
      <c r="A15" s="41" t="s">
        <v>14</v>
      </c>
      <c r="B15" s="41">
        <v>3540</v>
      </c>
      <c r="C15" s="41">
        <v>10042</v>
      </c>
      <c r="D15" s="41">
        <v>0.352519418</v>
      </c>
      <c r="E15" s="41">
        <v>0.340238223</v>
      </c>
      <c r="F15" s="41">
        <v>0.364800614</v>
      </c>
      <c r="G15" s="48">
        <v>5.31E-09</v>
      </c>
      <c r="H15" s="41">
        <v>0.004767545</v>
      </c>
      <c r="I15" s="41">
        <v>34.07193774</v>
      </c>
      <c r="J15" s="41">
        <v>4937</v>
      </c>
      <c r="K15" s="41">
        <v>12821</v>
      </c>
      <c r="L15" s="41">
        <v>0.385071367</v>
      </c>
      <c r="M15" s="41">
        <v>0.374000851</v>
      </c>
      <c r="N15" s="41">
        <v>0.396141884</v>
      </c>
      <c r="O15" s="48">
        <v>1E-100</v>
      </c>
      <c r="P15" s="41">
        <v>0.004297561</v>
      </c>
      <c r="Q15" s="41">
        <v>146.6658801</v>
      </c>
      <c r="R15" s="48">
        <v>4.25E-07</v>
      </c>
      <c r="S15" s="41">
        <v>25.57685157</v>
      </c>
      <c r="T15" s="41">
        <v>1</v>
      </c>
      <c r="U15" s="41">
        <v>2</v>
      </c>
      <c r="V15" s="41" t="s">
        <v>127</v>
      </c>
      <c r="W15" s="41" t="s">
        <v>199</v>
      </c>
      <c r="X15" s="41" t="s">
        <v>199</v>
      </c>
    </row>
    <row r="16" spans="1:24" ht="12.75">
      <c r="A16" s="41" t="s">
        <v>12</v>
      </c>
      <c r="B16" s="41">
        <v>2982</v>
      </c>
      <c r="C16" s="41">
        <v>9064</v>
      </c>
      <c r="D16" s="41">
        <v>0.328993822</v>
      </c>
      <c r="E16" s="41">
        <v>0.316280968</v>
      </c>
      <c r="F16" s="41">
        <v>0.341706675</v>
      </c>
      <c r="G16" s="41">
        <v>0.444564217</v>
      </c>
      <c r="H16" s="41">
        <v>0.004935114</v>
      </c>
      <c r="I16" s="41">
        <v>0.584473392</v>
      </c>
      <c r="J16" s="41">
        <v>3855</v>
      </c>
      <c r="K16" s="41">
        <v>11808</v>
      </c>
      <c r="L16" s="41">
        <v>0.326473577</v>
      </c>
      <c r="M16" s="41">
        <v>0.315357309</v>
      </c>
      <c r="N16" s="41">
        <v>0.337589846</v>
      </c>
      <c r="O16" s="41">
        <v>0.061148118</v>
      </c>
      <c r="P16" s="41">
        <v>0.004315322</v>
      </c>
      <c r="Q16" s="41">
        <v>3.505967564</v>
      </c>
      <c r="R16" s="41">
        <v>0.700583304</v>
      </c>
      <c r="S16" s="41">
        <v>0.147865772</v>
      </c>
      <c r="T16" s="41" t="s">
        <v>199</v>
      </c>
      <c r="U16" s="41" t="s">
        <v>199</v>
      </c>
      <c r="V16" s="41" t="s">
        <v>199</v>
      </c>
      <c r="W16" s="41" t="s">
        <v>199</v>
      </c>
      <c r="X16" s="41" t="s">
        <v>199</v>
      </c>
    </row>
    <row r="17" spans="1:24" ht="12.75">
      <c r="A17" s="41" t="s">
        <v>13</v>
      </c>
      <c r="B17" s="41">
        <v>1226</v>
      </c>
      <c r="C17" s="41">
        <v>4318</v>
      </c>
      <c r="D17" s="41">
        <v>0.283927744</v>
      </c>
      <c r="E17" s="41">
        <v>0.266251627</v>
      </c>
      <c r="F17" s="41">
        <v>0.301603862</v>
      </c>
      <c r="G17" s="48">
        <v>6.88E-09</v>
      </c>
      <c r="H17" s="41">
        <v>0.006861847</v>
      </c>
      <c r="I17" s="41">
        <v>33.56795048</v>
      </c>
      <c r="J17" s="41">
        <v>1670</v>
      </c>
      <c r="K17" s="41">
        <v>5797</v>
      </c>
      <c r="L17" s="41">
        <v>0.288080041</v>
      </c>
      <c r="M17" s="41">
        <v>0.272758009</v>
      </c>
      <c r="N17" s="41">
        <v>0.303402074</v>
      </c>
      <c r="O17" s="48">
        <v>6.04E-14</v>
      </c>
      <c r="P17" s="41">
        <v>0.005947994</v>
      </c>
      <c r="Q17" s="41">
        <v>56.35703368</v>
      </c>
      <c r="R17" s="41">
        <v>0.647701048</v>
      </c>
      <c r="S17" s="41">
        <v>0.20881085</v>
      </c>
      <c r="T17" s="41">
        <v>1</v>
      </c>
      <c r="U17" s="41">
        <v>2</v>
      </c>
      <c r="V17" s="41" t="s">
        <v>199</v>
      </c>
      <c r="W17" s="41" t="s">
        <v>199</v>
      </c>
      <c r="X17" s="41" t="s">
        <v>199</v>
      </c>
    </row>
    <row r="18" spans="1:24" ht="12.75">
      <c r="A18" s="41" t="s">
        <v>15</v>
      </c>
      <c r="B18" s="41">
        <v>18293</v>
      </c>
      <c r="C18" s="41">
        <v>56246</v>
      </c>
      <c r="D18" s="41">
        <v>0.325232017</v>
      </c>
      <c r="E18" s="41">
        <v>0.320143702</v>
      </c>
      <c r="F18" s="41">
        <v>0.330320331</v>
      </c>
      <c r="G18" s="41">
        <v>1</v>
      </c>
      <c r="H18" s="41">
        <v>0.001975277</v>
      </c>
      <c r="I18" s="41">
        <v>0</v>
      </c>
      <c r="J18" s="41">
        <v>25101</v>
      </c>
      <c r="K18" s="41">
        <v>75017</v>
      </c>
      <c r="L18" s="41">
        <v>0.334604156</v>
      </c>
      <c r="M18" s="41">
        <v>0.330166316</v>
      </c>
      <c r="N18" s="41">
        <v>0.339041997</v>
      </c>
      <c r="O18" s="41">
        <v>1</v>
      </c>
      <c r="P18" s="41">
        <v>0.001722764</v>
      </c>
      <c r="Q18" s="41">
        <v>0</v>
      </c>
      <c r="R18" s="48">
        <v>0.000354361</v>
      </c>
      <c r="S18" s="41">
        <v>12.75868211</v>
      </c>
      <c r="T18" s="41" t="s">
        <v>199</v>
      </c>
      <c r="U18" s="41" t="s">
        <v>199</v>
      </c>
      <c r="V18" s="41" t="s">
        <v>127</v>
      </c>
      <c r="W18" s="41" t="s">
        <v>199</v>
      </c>
      <c r="X18" s="41" t="s">
        <v>199</v>
      </c>
    </row>
    <row r="19" spans="1:24" ht="12.75">
      <c r="A19" s="41" t="s">
        <v>169</v>
      </c>
      <c r="B19" s="41">
        <v>67</v>
      </c>
      <c r="C19" s="41">
        <v>373</v>
      </c>
      <c r="D19" s="41">
        <v>0.179624665</v>
      </c>
      <c r="E19" s="41">
        <v>0.128423396</v>
      </c>
      <c r="F19" s="41">
        <v>0.230825934</v>
      </c>
      <c r="G19" s="48">
        <v>1.94E-09</v>
      </c>
      <c r="H19" s="41">
        <v>0.019876269</v>
      </c>
      <c r="I19" s="41">
        <v>36.03526147</v>
      </c>
      <c r="J19" s="41">
        <v>84</v>
      </c>
      <c r="K19" s="41">
        <v>513</v>
      </c>
      <c r="L19" s="41">
        <v>0.16374269</v>
      </c>
      <c r="M19" s="41">
        <v>0.121656647</v>
      </c>
      <c r="N19" s="41">
        <v>0.205828734</v>
      </c>
      <c r="O19" s="48">
        <v>2.22E-16</v>
      </c>
      <c r="P19" s="41">
        <v>0.01633775</v>
      </c>
      <c r="Q19" s="41">
        <v>67.26578399</v>
      </c>
      <c r="R19" s="41">
        <v>0.534777679</v>
      </c>
      <c r="S19" s="41">
        <v>0.385304995</v>
      </c>
      <c r="T19" s="41">
        <v>1</v>
      </c>
      <c r="U19" s="41">
        <v>2</v>
      </c>
      <c r="V19" s="41" t="s">
        <v>199</v>
      </c>
      <c r="W19" s="41" t="s">
        <v>199</v>
      </c>
      <c r="X19" s="41" t="s">
        <v>199</v>
      </c>
    </row>
    <row r="20" spans="1:24" ht="12.75">
      <c r="A20" s="41" t="s">
        <v>72</v>
      </c>
      <c r="B20" s="41">
        <v>762</v>
      </c>
      <c r="C20" s="41">
        <v>2241</v>
      </c>
      <c r="D20" s="41">
        <v>0.340026774</v>
      </c>
      <c r="E20" s="41">
        <v>0.314249045</v>
      </c>
      <c r="F20" s="41">
        <v>0.365804502</v>
      </c>
      <c r="G20" s="41">
        <v>0.134902135</v>
      </c>
      <c r="H20" s="41">
        <v>0.010006882</v>
      </c>
      <c r="I20" s="41">
        <v>2.235166012</v>
      </c>
      <c r="J20" s="41">
        <v>1131</v>
      </c>
      <c r="K20" s="41">
        <v>3289</v>
      </c>
      <c r="L20" s="41">
        <v>0.343873518</v>
      </c>
      <c r="M20" s="41">
        <v>0.322537809</v>
      </c>
      <c r="N20" s="41">
        <v>0.365209226</v>
      </c>
      <c r="O20" s="41">
        <v>0.25990473</v>
      </c>
      <c r="P20" s="41">
        <v>0.008282496</v>
      </c>
      <c r="Q20" s="41">
        <v>1.269264367</v>
      </c>
      <c r="R20" s="41">
        <v>0.76724567</v>
      </c>
      <c r="S20" s="41">
        <v>0.087603916</v>
      </c>
      <c r="T20" s="41" t="s">
        <v>199</v>
      </c>
      <c r="U20" s="41" t="s">
        <v>199</v>
      </c>
      <c r="V20" s="41" t="s">
        <v>199</v>
      </c>
      <c r="W20" s="41" t="s">
        <v>199</v>
      </c>
      <c r="X20" s="41" t="s">
        <v>199</v>
      </c>
    </row>
    <row r="21" spans="1:24" ht="12.75">
      <c r="A21" s="41" t="s">
        <v>71</v>
      </c>
      <c r="B21" s="41">
        <v>435</v>
      </c>
      <c r="C21" s="41">
        <v>1306</v>
      </c>
      <c r="D21" s="41">
        <v>0.333078101</v>
      </c>
      <c r="E21" s="41">
        <v>0.299482316</v>
      </c>
      <c r="F21" s="41">
        <v>0.366673887</v>
      </c>
      <c r="G21" s="41">
        <v>0.544998181</v>
      </c>
      <c r="H21" s="41">
        <v>0.013041842</v>
      </c>
      <c r="I21" s="41">
        <v>0.366354379</v>
      </c>
      <c r="J21" s="41">
        <v>590</v>
      </c>
      <c r="K21" s="41">
        <v>1816</v>
      </c>
      <c r="L21" s="41">
        <v>0.324889868</v>
      </c>
      <c r="M21" s="41">
        <v>0.296579642</v>
      </c>
      <c r="N21" s="41">
        <v>0.353200094</v>
      </c>
      <c r="O21" s="41">
        <v>0.380307166</v>
      </c>
      <c r="P21" s="41">
        <v>0.010989995</v>
      </c>
      <c r="Q21" s="41">
        <v>0.769708758</v>
      </c>
      <c r="R21" s="41">
        <v>0.630807699</v>
      </c>
      <c r="S21" s="41">
        <v>0.230967053</v>
      </c>
      <c r="T21" s="41" t="s">
        <v>199</v>
      </c>
      <c r="U21" s="41" t="s">
        <v>199</v>
      </c>
      <c r="V21" s="41" t="s">
        <v>199</v>
      </c>
      <c r="W21" s="41" t="s">
        <v>199</v>
      </c>
      <c r="X21" s="41" t="s">
        <v>199</v>
      </c>
    </row>
    <row r="22" spans="1:24" ht="12.75">
      <c r="A22" s="41" t="s">
        <v>74</v>
      </c>
      <c r="B22" s="41">
        <v>658</v>
      </c>
      <c r="C22" s="41">
        <v>1969</v>
      </c>
      <c r="D22" s="41">
        <v>0.334179787</v>
      </c>
      <c r="E22" s="41">
        <v>0.306796121</v>
      </c>
      <c r="F22" s="41">
        <v>0.361563452</v>
      </c>
      <c r="G22" s="41">
        <v>0.396690292</v>
      </c>
      <c r="H22" s="41">
        <v>0.010630305</v>
      </c>
      <c r="I22" s="41">
        <v>0.718335946</v>
      </c>
      <c r="J22" s="41">
        <v>984</v>
      </c>
      <c r="K22" s="41">
        <v>2803</v>
      </c>
      <c r="L22" s="41">
        <v>0.351052444</v>
      </c>
      <c r="M22" s="41">
        <v>0.327829081</v>
      </c>
      <c r="N22" s="41">
        <v>0.374275807</v>
      </c>
      <c r="O22" s="41">
        <v>0.064957133</v>
      </c>
      <c r="P22" s="41">
        <v>0.009015281</v>
      </c>
      <c r="Q22" s="41">
        <v>3.40606597</v>
      </c>
      <c r="R22" s="41">
        <v>0.227108863</v>
      </c>
      <c r="S22" s="41">
        <v>1.458877144</v>
      </c>
      <c r="T22" s="41" t="s">
        <v>199</v>
      </c>
      <c r="U22" s="41" t="s">
        <v>199</v>
      </c>
      <c r="V22" s="41" t="s">
        <v>199</v>
      </c>
      <c r="W22" s="41" t="s">
        <v>199</v>
      </c>
      <c r="X22" s="41" t="s">
        <v>199</v>
      </c>
    </row>
    <row r="23" spans="1:24" ht="12.75">
      <c r="A23" s="41" t="s">
        <v>73</v>
      </c>
      <c r="B23" s="41">
        <v>829</v>
      </c>
      <c r="C23" s="41">
        <v>2453</v>
      </c>
      <c r="D23" s="41">
        <v>0.337953526</v>
      </c>
      <c r="E23" s="41">
        <v>0.31335156</v>
      </c>
      <c r="F23" s="41">
        <v>0.362555492</v>
      </c>
      <c r="G23" s="41">
        <v>0.178633969</v>
      </c>
      <c r="H23" s="41">
        <v>0.009550453</v>
      </c>
      <c r="I23" s="41">
        <v>1.808952244</v>
      </c>
      <c r="J23" s="41">
        <v>1172</v>
      </c>
      <c r="K23" s="41">
        <v>3381</v>
      </c>
      <c r="L23" s="41">
        <v>0.346643005</v>
      </c>
      <c r="M23" s="41">
        <v>0.325559648</v>
      </c>
      <c r="N23" s="41">
        <v>0.367726362</v>
      </c>
      <c r="O23" s="41">
        <v>0.137928665</v>
      </c>
      <c r="P23" s="41">
        <v>0.008184533</v>
      </c>
      <c r="Q23" s="41">
        <v>2.200916995</v>
      </c>
      <c r="R23" s="41">
        <v>0.490088021</v>
      </c>
      <c r="S23" s="41">
        <v>0.476333017</v>
      </c>
      <c r="T23" s="41" t="s">
        <v>199</v>
      </c>
      <c r="U23" s="41" t="s">
        <v>199</v>
      </c>
      <c r="V23" s="41" t="s">
        <v>199</v>
      </c>
      <c r="W23" s="41" t="s">
        <v>199</v>
      </c>
      <c r="X23" s="41" t="s">
        <v>199</v>
      </c>
    </row>
    <row r="24" spans="1:24" ht="12.75">
      <c r="A24" s="41" t="s">
        <v>75</v>
      </c>
      <c r="B24" s="41">
        <v>590</v>
      </c>
      <c r="C24" s="41">
        <v>1527</v>
      </c>
      <c r="D24" s="41">
        <v>0.38637852</v>
      </c>
      <c r="E24" s="41">
        <v>0.354280141</v>
      </c>
      <c r="F24" s="41">
        <v>0.418476899</v>
      </c>
      <c r="G24" s="48">
        <v>3.39E-07</v>
      </c>
      <c r="H24" s="41">
        <v>0.012460551</v>
      </c>
      <c r="I24" s="41">
        <v>26.01564113</v>
      </c>
      <c r="J24" s="41">
        <v>707</v>
      </c>
      <c r="K24" s="41">
        <v>1959</v>
      </c>
      <c r="L24" s="41">
        <v>0.360898418</v>
      </c>
      <c r="M24" s="41">
        <v>0.332946856</v>
      </c>
      <c r="N24" s="41">
        <v>0.388849979</v>
      </c>
      <c r="O24" s="41">
        <v>0.013645942</v>
      </c>
      <c r="P24" s="41">
        <v>0.010850762</v>
      </c>
      <c r="Q24" s="41">
        <v>6.083380277</v>
      </c>
      <c r="R24" s="41">
        <v>0.122535428</v>
      </c>
      <c r="S24" s="41">
        <v>2.384610526</v>
      </c>
      <c r="T24" s="41">
        <v>1</v>
      </c>
      <c r="U24" s="41" t="s">
        <v>199</v>
      </c>
      <c r="V24" s="41" t="s">
        <v>199</v>
      </c>
      <c r="W24" s="41" t="s">
        <v>199</v>
      </c>
      <c r="X24" s="41" t="s">
        <v>199</v>
      </c>
    </row>
    <row r="25" spans="1:24" ht="12.75">
      <c r="A25" s="41" t="s">
        <v>81</v>
      </c>
      <c r="B25" s="41">
        <v>846</v>
      </c>
      <c r="C25" s="41">
        <v>2496</v>
      </c>
      <c r="D25" s="41">
        <v>0.338942308</v>
      </c>
      <c r="E25" s="41">
        <v>0.314535772</v>
      </c>
      <c r="F25" s="41">
        <v>0.363348844</v>
      </c>
      <c r="G25" s="41">
        <v>0.143697194</v>
      </c>
      <c r="H25" s="41">
        <v>0.009474587</v>
      </c>
      <c r="I25" s="41">
        <v>2.137913743</v>
      </c>
      <c r="J25" s="41">
        <v>1090</v>
      </c>
      <c r="K25" s="41">
        <v>3187</v>
      </c>
      <c r="L25" s="41">
        <v>0.342014434</v>
      </c>
      <c r="M25" s="41">
        <v>0.320368056</v>
      </c>
      <c r="N25" s="41">
        <v>0.363660811</v>
      </c>
      <c r="O25" s="41">
        <v>0.37530303</v>
      </c>
      <c r="P25" s="41">
        <v>0.008403097</v>
      </c>
      <c r="Q25" s="41">
        <v>0.786030797</v>
      </c>
      <c r="R25" s="41">
        <v>0.808377658</v>
      </c>
      <c r="S25" s="41">
        <v>0.058815702</v>
      </c>
      <c r="T25" s="41" t="s">
        <v>199</v>
      </c>
      <c r="U25" s="41" t="s">
        <v>199</v>
      </c>
      <c r="V25" s="41" t="s">
        <v>199</v>
      </c>
      <c r="W25" s="41" t="s">
        <v>199</v>
      </c>
      <c r="X25" s="41" t="s">
        <v>199</v>
      </c>
    </row>
    <row r="26" spans="1:24" ht="12.75">
      <c r="A26" s="41" t="s">
        <v>76</v>
      </c>
      <c r="B26" s="41">
        <v>1436</v>
      </c>
      <c r="C26" s="41">
        <v>4180</v>
      </c>
      <c r="D26" s="41">
        <v>0.34354067</v>
      </c>
      <c r="E26" s="41">
        <v>0.324619381</v>
      </c>
      <c r="F26" s="41">
        <v>0.362461958</v>
      </c>
      <c r="G26" s="41">
        <v>0.011510742</v>
      </c>
      <c r="H26" s="41">
        <v>0.007345221</v>
      </c>
      <c r="I26" s="41">
        <v>6.38471221</v>
      </c>
      <c r="J26" s="41">
        <v>2038</v>
      </c>
      <c r="K26" s="41">
        <v>5700</v>
      </c>
      <c r="L26" s="41">
        <v>0.35754386</v>
      </c>
      <c r="M26" s="41">
        <v>0.341190958</v>
      </c>
      <c r="N26" s="41">
        <v>0.373896762</v>
      </c>
      <c r="O26" s="41">
        <v>0.000242122</v>
      </c>
      <c r="P26" s="41">
        <v>0.006348176</v>
      </c>
      <c r="Q26" s="41">
        <v>13.47221584</v>
      </c>
      <c r="R26" s="41">
        <v>0.149810978</v>
      </c>
      <c r="S26" s="41">
        <v>2.074174467</v>
      </c>
      <c r="T26" s="41" t="s">
        <v>199</v>
      </c>
      <c r="U26" s="41">
        <v>2</v>
      </c>
      <c r="V26" s="41" t="s">
        <v>199</v>
      </c>
      <c r="W26" s="41" t="s">
        <v>199</v>
      </c>
      <c r="X26" s="41" t="s">
        <v>199</v>
      </c>
    </row>
    <row r="27" spans="1:24" ht="12.75">
      <c r="A27" s="41" t="s">
        <v>77</v>
      </c>
      <c r="B27" s="41">
        <v>940</v>
      </c>
      <c r="C27" s="41">
        <v>3071</v>
      </c>
      <c r="D27" s="41">
        <v>0.306089222</v>
      </c>
      <c r="E27" s="41">
        <v>0.284666148</v>
      </c>
      <c r="F27" s="41">
        <v>0.327512296</v>
      </c>
      <c r="G27" s="41">
        <v>0.023543685</v>
      </c>
      <c r="H27" s="41">
        <v>0.008316411</v>
      </c>
      <c r="I27" s="41">
        <v>5.127937723</v>
      </c>
      <c r="J27" s="41">
        <v>1381</v>
      </c>
      <c r="K27" s="41">
        <v>4440</v>
      </c>
      <c r="L27" s="41">
        <v>0.311036036</v>
      </c>
      <c r="M27" s="41">
        <v>0.293139953</v>
      </c>
      <c r="N27" s="41">
        <v>0.328932119</v>
      </c>
      <c r="O27" s="41">
        <v>0.000874059</v>
      </c>
      <c r="P27" s="41">
        <v>0.006947237</v>
      </c>
      <c r="Q27" s="41">
        <v>11.07698199</v>
      </c>
      <c r="R27" s="41">
        <v>0.648299524</v>
      </c>
      <c r="S27" s="41">
        <v>0.208050739</v>
      </c>
      <c r="T27" s="41" t="s">
        <v>199</v>
      </c>
      <c r="U27" s="41">
        <v>2</v>
      </c>
      <c r="V27" s="41" t="s">
        <v>199</v>
      </c>
      <c r="W27" s="41" t="s">
        <v>199</v>
      </c>
      <c r="X27" s="41" t="s">
        <v>199</v>
      </c>
    </row>
    <row r="28" spans="1:24" ht="12.75">
      <c r="A28" s="41" t="s">
        <v>70</v>
      </c>
      <c r="B28" s="41">
        <v>970</v>
      </c>
      <c r="C28" s="41">
        <v>3003</v>
      </c>
      <c r="D28" s="41">
        <v>0.323010323</v>
      </c>
      <c r="E28" s="41">
        <v>0.301028312</v>
      </c>
      <c r="F28" s="41">
        <v>0.344992334</v>
      </c>
      <c r="G28" s="41">
        <v>0.794949383</v>
      </c>
      <c r="H28" s="41">
        <v>0.008533389</v>
      </c>
      <c r="I28" s="41">
        <v>0.067542302</v>
      </c>
      <c r="J28" s="41">
        <v>1307</v>
      </c>
      <c r="K28" s="41">
        <v>3896</v>
      </c>
      <c r="L28" s="41">
        <v>0.335472279</v>
      </c>
      <c r="M28" s="41">
        <v>0.315986344</v>
      </c>
      <c r="N28" s="41">
        <v>0.354958215</v>
      </c>
      <c r="O28" s="41">
        <v>0.908573666</v>
      </c>
      <c r="P28" s="41">
        <v>0.007564416</v>
      </c>
      <c r="Q28" s="41">
        <v>0.013187726</v>
      </c>
      <c r="R28" s="41">
        <v>0.275112387</v>
      </c>
      <c r="S28" s="41">
        <v>1.191077164</v>
      </c>
      <c r="T28" s="41" t="s">
        <v>199</v>
      </c>
      <c r="U28" s="41" t="s">
        <v>199</v>
      </c>
      <c r="V28" s="41" t="s">
        <v>199</v>
      </c>
      <c r="W28" s="41" t="s">
        <v>199</v>
      </c>
      <c r="X28" s="41" t="s">
        <v>199</v>
      </c>
    </row>
    <row r="29" spans="1:24" ht="12.75">
      <c r="A29" s="41" t="s">
        <v>78</v>
      </c>
      <c r="B29" s="41">
        <v>409</v>
      </c>
      <c r="C29" s="41">
        <v>1467</v>
      </c>
      <c r="D29" s="41">
        <v>0.278800273</v>
      </c>
      <c r="E29" s="41">
        <v>0.248642089</v>
      </c>
      <c r="F29" s="41">
        <v>0.308958456</v>
      </c>
      <c r="G29" s="41">
        <v>0.000146894</v>
      </c>
      <c r="H29" s="41">
        <v>0.011707369</v>
      </c>
      <c r="I29" s="41">
        <v>14.41160478</v>
      </c>
      <c r="J29" s="41">
        <v>621</v>
      </c>
      <c r="K29" s="41">
        <v>2128</v>
      </c>
      <c r="L29" s="41">
        <v>0.291823308</v>
      </c>
      <c r="M29" s="41">
        <v>0.266437509</v>
      </c>
      <c r="N29" s="41">
        <v>0.317209108</v>
      </c>
      <c r="O29" s="48">
        <v>2.884E-05</v>
      </c>
      <c r="P29" s="41">
        <v>0.009854736</v>
      </c>
      <c r="Q29" s="41">
        <v>17.49278622</v>
      </c>
      <c r="R29" s="41">
        <v>0.395998164</v>
      </c>
      <c r="S29" s="41">
        <v>0.72044444</v>
      </c>
      <c r="T29" s="41">
        <v>1</v>
      </c>
      <c r="U29" s="41">
        <v>2</v>
      </c>
      <c r="V29" s="41" t="s">
        <v>199</v>
      </c>
      <c r="W29" s="41" t="s">
        <v>199</v>
      </c>
      <c r="X29" s="41" t="s">
        <v>199</v>
      </c>
    </row>
    <row r="30" spans="1:24" ht="12.75">
      <c r="A30" s="41" t="s">
        <v>80</v>
      </c>
      <c r="B30" s="41">
        <v>1056</v>
      </c>
      <c r="C30" s="41">
        <v>3962</v>
      </c>
      <c r="D30" s="41">
        <v>0.266532055</v>
      </c>
      <c r="E30" s="41">
        <v>0.248437249</v>
      </c>
      <c r="F30" s="41">
        <v>0.28462686</v>
      </c>
      <c r="G30" s="48">
        <v>3.11E-15</v>
      </c>
      <c r="H30" s="41">
        <v>0.007024381</v>
      </c>
      <c r="I30" s="41">
        <v>62.20744315</v>
      </c>
      <c r="J30" s="41">
        <v>1335</v>
      </c>
      <c r="K30" s="41">
        <v>5081</v>
      </c>
      <c r="L30" s="41">
        <v>0.262743554</v>
      </c>
      <c r="M30" s="41">
        <v>0.246838082</v>
      </c>
      <c r="N30" s="41">
        <v>0.278649027</v>
      </c>
      <c r="O30" s="48">
        <v>1E-100</v>
      </c>
      <c r="P30" s="41">
        <v>0.006174485</v>
      </c>
      <c r="Q30" s="41">
        <v>117.8472579</v>
      </c>
      <c r="R30" s="41">
        <v>0.685248166</v>
      </c>
      <c r="S30" s="41">
        <v>0.164277841</v>
      </c>
      <c r="T30" s="41">
        <v>1</v>
      </c>
      <c r="U30" s="41">
        <v>2</v>
      </c>
      <c r="V30" s="41" t="s">
        <v>199</v>
      </c>
      <c r="W30" s="41" t="s">
        <v>199</v>
      </c>
      <c r="X30" s="41" t="s">
        <v>199</v>
      </c>
    </row>
    <row r="31" spans="1:24" ht="12.75">
      <c r="A31" s="41" t="s">
        <v>79</v>
      </c>
      <c r="B31" s="41">
        <v>641</v>
      </c>
      <c r="C31" s="41">
        <v>2539</v>
      </c>
      <c r="D31" s="41">
        <v>0.252461599</v>
      </c>
      <c r="E31" s="41">
        <v>0.230252603</v>
      </c>
      <c r="F31" s="41">
        <v>0.274670595</v>
      </c>
      <c r="G31" s="48">
        <v>5E-15</v>
      </c>
      <c r="H31" s="41">
        <v>0.008621505</v>
      </c>
      <c r="I31" s="41">
        <v>61.26672609</v>
      </c>
      <c r="J31" s="41">
        <v>875</v>
      </c>
      <c r="K31" s="41">
        <v>3270</v>
      </c>
      <c r="L31" s="41">
        <v>0.267584098</v>
      </c>
      <c r="M31" s="41">
        <v>0.247641533</v>
      </c>
      <c r="N31" s="41">
        <v>0.287526663</v>
      </c>
      <c r="O31" s="48">
        <v>4.44E-16</v>
      </c>
      <c r="P31" s="41">
        <v>0.007741679</v>
      </c>
      <c r="Q31" s="41">
        <v>65.96991783</v>
      </c>
      <c r="R31" s="41">
        <v>0.192979473</v>
      </c>
      <c r="S31" s="41">
        <v>1.694723524</v>
      </c>
      <c r="T31" s="41">
        <v>1</v>
      </c>
      <c r="U31" s="41">
        <v>2</v>
      </c>
      <c r="V31" s="41" t="s">
        <v>199</v>
      </c>
      <c r="W31" s="41" t="s">
        <v>199</v>
      </c>
      <c r="X31" s="41" t="s">
        <v>199</v>
      </c>
    </row>
    <row r="32" spans="1:24" ht="12.75">
      <c r="A32" s="41" t="s">
        <v>32</v>
      </c>
      <c r="B32" s="41">
        <v>168</v>
      </c>
      <c r="C32" s="41">
        <v>556</v>
      </c>
      <c r="D32" s="41">
        <v>0.302158273</v>
      </c>
      <c r="E32" s="41">
        <v>0.247494359</v>
      </c>
      <c r="F32" s="41">
        <v>0.356822188</v>
      </c>
      <c r="G32" s="41">
        <v>0.245479544</v>
      </c>
      <c r="H32" s="41">
        <v>0.019474141</v>
      </c>
      <c r="I32" s="41">
        <v>1.348848391</v>
      </c>
      <c r="J32" s="41">
        <v>267</v>
      </c>
      <c r="K32" s="41">
        <v>772</v>
      </c>
      <c r="L32" s="41">
        <v>0.345854922</v>
      </c>
      <c r="M32" s="41">
        <v>0.297802224</v>
      </c>
      <c r="N32" s="41">
        <v>0.393907621</v>
      </c>
      <c r="O32" s="41">
        <v>0.507651668</v>
      </c>
      <c r="P32" s="41">
        <v>0.017118881</v>
      </c>
      <c r="Q32" s="41">
        <v>0.438904527</v>
      </c>
      <c r="R32" s="41">
        <v>0.094155294</v>
      </c>
      <c r="S32" s="41">
        <v>2.801855382</v>
      </c>
      <c r="T32" s="41" t="s">
        <v>199</v>
      </c>
      <c r="U32" s="41" t="s">
        <v>199</v>
      </c>
      <c r="V32" s="41" t="s">
        <v>199</v>
      </c>
      <c r="W32" s="41" t="s">
        <v>199</v>
      </c>
      <c r="X32" s="41" t="s">
        <v>199</v>
      </c>
    </row>
    <row r="33" spans="1:24" ht="12.75">
      <c r="A33" s="41" t="s">
        <v>31</v>
      </c>
      <c r="B33" s="41">
        <v>212</v>
      </c>
      <c r="C33" s="41">
        <v>675</v>
      </c>
      <c r="D33" s="41">
        <v>0.314074074</v>
      </c>
      <c r="E33" s="41">
        <v>0.263927048</v>
      </c>
      <c r="F33" s="41">
        <v>0.3642211</v>
      </c>
      <c r="G33" s="41">
        <v>0.536037028</v>
      </c>
      <c r="H33" s="41">
        <v>0.01786499</v>
      </c>
      <c r="I33" s="41">
        <v>0.38293428</v>
      </c>
      <c r="J33" s="41">
        <v>327</v>
      </c>
      <c r="K33" s="41">
        <v>999</v>
      </c>
      <c r="L33" s="41">
        <v>0.327327327</v>
      </c>
      <c r="M33" s="41">
        <v>0.285654526</v>
      </c>
      <c r="N33" s="41">
        <v>0.369000128</v>
      </c>
      <c r="O33" s="41">
        <v>0.625948108</v>
      </c>
      <c r="P33" s="41">
        <v>0.014846028</v>
      </c>
      <c r="Q33" s="41">
        <v>0.237595614</v>
      </c>
      <c r="R33" s="41">
        <v>0.56915136</v>
      </c>
      <c r="S33" s="41">
        <v>0.324104516</v>
      </c>
      <c r="T33" s="41" t="s">
        <v>199</v>
      </c>
      <c r="U33" s="41" t="s">
        <v>199</v>
      </c>
      <c r="V33" s="41" t="s">
        <v>199</v>
      </c>
      <c r="W33" s="41" t="s">
        <v>199</v>
      </c>
      <c r="X33" s="41" t="s">
        <v>199</v>
      </c>
    </row>
    <row r="34" spans="1:24" ht="12.75">
      <c r="A34" s="41" t="s">
        <v>34</v>
      </c>
      <c r="B34" s="41">
        <v>85</v>
      </c>
      <c r="C34" s="41">
        <v>323</v>
      </c>
      <c r="D34" s="41">
        <v>0.263157895</v>
      </c>
      <c r="E34" s="41">
        <v>0.194381949</v>
      </c>
      <c r="F34" s="41">
        <v>0.33193384</v>
      </c>
      <c r="G34" s="41">
        <v>0.017245531</v>
      </c>
      <c r="H34" s="41">
        <v>0.024501584</v>
      </c>
      <c r="I34" s="41">
        <v>5.671212624</v>
      </c>
      <c r="J34" s="41">
        <v>176</v>
      </c>
      <c r="K34" s="41">
        <v>486</v>
      </c>
      <c r="L34" s="41">
        <v>0.362139918</v>
      </c>
      <c r="M34" s="41">
        <v>0.300943614</v>
      </c>
      <c r="N34" s="41">
        <v>0.423336221</v>
      </c>
      <c r="O34" s="41">
        <v>0.198268903</v>
      </c>
      <c r="P34" s="41">
        <v>0.021801319</v>
      </c>
      <c r="Q34" s="41">
        <v>1.655080153</v>
      </c>
      <c r="R34" s="41">
        <v>0.003183512</v>
      </c>
      <c r="S34" s="41">
        <v>8.699191643</v>
      </c>
      <c r="T34" s="41" t="s">
        <v>199</v>
      </c>
      <c r="U34" s="41" t="s">
        <v>199</v>
      </c>
      <c r="V34" s="41" t="s">
        <v>127</v>
      </c>
      <c r="W34" s="41" t="s">
        <v>199</v>
      </c>
      <c r="X34" s="41" t="s">
        <v>199</v>
      </c>
    </row>
    <row r="35" spans="1:24" ht="12.75">
      <c r="A35" s="41" t="s">
        <v>33</v>
      </c>
      <c r="B35" s="41">
        <v>118</v>
      </c>
      <c r="C35" s="41">
        <v>376</v>
      </c>
      <c r="D35" s="41">
        <v>0.313829787</v>
      </c>
      <c r="E35" s="41">
        <v>0.246654195</v>
      </c>
      <c r="F35" s="41">
        <v>0.381005379</v>
      </c>
      <c r="G35" s="41">
        <v>0.636951757</v>
      </c>
      <c r="H35" s="41">
        <v>0.023931454</v>
      </c>
      <c r="I35" s="41">
        <v>0.22275098</v>
      </c>
      <c r="J35" s="41">
        <v>137</v>
      </c>
      <c r="K35" s="41">
        <v>462</v>
      </c>
      <c r="L35" s="41">
        <v>0.296536797</v>
      </c>
      <c r="M35" s="41">
        <v>0.236890784</v>
      </c>
      <c r="N35" s="41">
        <v>0.356182809</v>
      </c>
      <c r="O35" s="41">
        <v>0.082904663</v>
      </c>
      <c r="P35" s="41">
        <v>0.021249025</v>
      </c>
      <c r="Q35" s="41">
        <v>3.007018331</v>
      </c>
      <c r="R35" s="41">
        <v>0.588417082</v>
      </c>
      <c r="S35" s="41">
        <v>0.29282309</v>
      </c>
      <c r="T35" s="41" t="s">
        <v>199</v>
      </c>
      <c r="U35" s="41" t="s">
        <v>199</v>
      </c>
      <c r="V35" s="41" t="s">
        <v>199</v>
      </c>
      <c r="W35" s="41" t="s">
        <v>199</v>
      </c>
      <c r="X35" s="41" t="s">
        <v>199</v>
      </c>
    </row>
    <row r="36" spans="1:24" ht="12.75">
      <c r="A36" s="41" t="s">
        <v>23</v>
      </c>
      <c r="B36" s="41">
        <v>66</v>
      </c>
      <c r="C36" s="41">
        <v>243</v>
      </c>
      <c r="D36" s="41">
        <v>0.271604938</v>
      </c>
      <c r="E36" s="41">
        <v>0.191512484</v>
      </c>
      <c r="F36" s="41">
        <v>0.351697393</v>
      </c>
      <c r="G36" s="41">
        <v>0.074344563</v>
      </c>
      <c r="H36" s="41">
        <v>0.028533115</v>
      </c>
      <c r="I36" s="41">
        <v>3.184393916</v>
      </c>
      <c r="J36" s="41">
        <v>111</v>
      </c>
      <c r="K36" s="41">
        <v>304</v>
      </c>
      <c r="L36" s="41">
        <v>0.365131579</v>
      </c>
      <c r="M36" s="41">
        <v>0.287619001</v>
      </c>
      <c r="N36" s="41">
        <v>0.442644157</v>
      </c>
      <c r="O36" s="41">
        <v>0.259306622</v>
      </c>
      <c r="P36" s="41">
        <v>0.027614029</v>
      </c>
      <c r="Q36" s="41">
        <v>1.272455036</v>
      </c>
      <c r="R36" s="41">
        <v>0.020169895</v>
      </c>
      <c r="S36" s="41">
        <v>5.397129815</v>
      </c>
      <c r="T36" s="41" t="s">
        <v>199</v>
      </c>
      <c r="U36" s="41" t="s">
        <v>199</v>
      </c>
      <c r="V36" s="41" t="s">
        <v>127</v>
      </c>
      <c r="W36" s="41" t="s">
        <v>199</v>
      </c>
      <c r="X36" s="41" t="s">
        <v>199</v>
      </c>
    </row>
    <row r="37" spans="1:24" ht="12.75">
      <c r="A37" s="41" t="s">
        <v>16</v>
      </c>
      <c r="B37" s="41">
        <v>68</v>
      </c>
      <c r="C37" s="41">
        <v>200</v>
      </c>
      <c r="D37" s="41">
        <v>0.34</v>
      </c>
      <c r="E37" s="41">
        <v>0.245975975</v>
      </c>
      <c r="F37" s="41">
        <v>0.434024026</v>
      </c>
      <c r="G37" s="41">
        <v>0.65572522</v>
      </c>
      <c r="H37" s="41">
        <v>0.033496268</v>
      </c>
      <c r="I37" s="41">
        <v>0.198758007</v>
      </c>
      <c r="J37" s="41">
        <v>91</v>
      </c>
      <c r="K37" s="41">
        <v>284</v>
      </c>
      <c r="L37" s="41">
        <v>0.320422535</v>
      </c>
      <c r="M37" s="41">
        <v>0.242696905</v>
      </c>
      <c r="N37" s="41">
        <v>0.398148166</v>
      </c>
      <c r="O37" s="41">
        <v>0.612505777</v>
      </c>
      <c r="P37" s="41">
        <v>0.027689929</v>
      </c>
      <c r="Q37" s="41">
        <v>0.256542124</v>
      </c>
      <c r="R37" s="41">
        <v>0.651587795</v>
      </c>
      <c r="S37" s="41">
        <v>0.203904174</v>
      </c>
      <c r="T37" s="41" t="s">
        <v>199</v>
      </c>
      <c r="U37" s="41" t="s">
        <v>199</v>
      </c>
      <c r="V37" s="41" t="s">
        <v>199</v>
      </c>
      <c r="W37" s="41" t="s">
        <v>199</v>
      </c>
      <c r="X37" s="41" t="s">
        <v>199</v>
      </c>
    </row>
    <row r="38" spans="1:24" ht="12.75">
      <c r="A38" s="41" t="s">
        <v>21</v>
      </c>
      <c r="B38" s="41">
        <v>87</v>
      </c>
      <c r="C38" s="41">
        <v>246</v>
      </c>
      <c r="D38" s="41">
        <v>0.353658537</v>
      </c>
      <c r="E38" s="41">
        <v>0.268093185</v>
      </c>
      <c r="F38" s="41">
        <v>0.439223888</v>
      </c>
      <c r="G38" s="41">
        <v>0.341229915</v>
      </c>
      <c r="H38" s="41">
        <v>0.030482847</v>
      </c>
      <c r="I38" s="41">
        <v>0.90580506</v>
      </c>
      <c r="J38" s="41">
        <v>138</v>
      </c>
      <c r="K38" s="41">
        <v>296</v>
      </c>
      <c r="L38" s="41">
        <v>0.466216216</v>
      </c>
      <c r="M38" s="41">
        <v>0.384825863</v>
      </c>
      <c r="N38" s="41">
        <v>0.547606569</v>
      </c>
      <c r="O38" s="48">
        <v>1.6E-06</v>
      </c>
      <c r="P38" s="41">
        <v>0.028995495</v>
      </c>
      <c r="Q38" s="41">
        <v>23.02881911</v>
      </c>
      <c r="R38" s="41">
        <v>0.008104357</v>
      </c>
      <c r="S38" s="41">
        <v>7.010267456</v>
      </c>
      <c r="T38" s="41" t="s">
        <v>199</v>
      </c>
      <c r="U38" s="41">
        <v>2</v>
      </c>
      <c r="V38" s="41" t="s">
        <v>127</v>
      </c>
      <c r="W38" s="41" t="s">
        <v>199</v>
      </c>
      <c r="X38" s="41" t="s">
        <v>199</v>
      </c>
    </row>
    <row r="39" spans="1:24" ht="12.75">
      <c r="A39" s="41" t="s">
        <v>22</v>
      </c>
      <c r="B39" s="41">
        <v>210</v>
      </c>
      <c r="C39" s="41">
        <v>680</v>
      </c>
      <c r="D39" s="41">
        <v>0.308823529</v>
      </c>
      <c r="E39" s="41">
        <v>0.259091335</v>
      </c>
      <c r="F39" s="41">
        <v>0.358555724</v>
      </c>
      <c r="G39" s="41">
        <v>0.361045354</v>
      </c>
      <c r="H39" s="41">
        <v>0.017717205</v>
      </c>
      <c r="I39" s="41">
        <v>0.834253874</v>
      </c>
      <c r="J39" s="41">
        <v>359</v>
      </c>
      <c r="K39" s="41">
        <v>940</v>
      </c>
      <c r="L39" s="41">
        <v>0.381914894</v>
      </c>
      <c r="M39" s="41">
        <v>0.337432728</v>
      </c>
      <c r="N39" s="41">
        <v>0.426397059</v>
      </c>
      <c r="O39" s="41">
        <v>0.002111389</v>
      </c>
      <c r="P39" s="41">
        <v>0.015846871</v>
      </c>
      <c r="Q39" s="41">
        <v>9.450088367</v>
      </c>
      <c r="R39" s="41">
        <v>0.002354209</v>
      </c>
      <c r="S39" s="41">
        <v>9.250579376</v>
      </c>
      <c r="T39" s="41" t="s">
        <v>199</v>
      </c>
      <c r="U39" s="41">
        <v>2</v>
      </c>
      <c r="V39" s="41" t="s">
        <v>127</v>
      </c>
      <c r="W39" s="41" t="s">
        <v>199</v>
      </c>
      <c r="X39" s="41" t="s">
        <v>199</v>
      </c>
    </row>
    <row r="40" spans="1:24" ht="12.75">
      <c r="A40" s="41" t="s">
        <v>19</v>
      </c>
      <c r="B40" s="41">
        <v>205</v>
      </c>
      <c r="C40" s="41">
        <v>414</v>
      </c>
      <c r="D40" s="41">
        <v>0.495169082</v>
      </c>
      <c r="E40" s="41">
        <v>0.42619404</v>
      </c>
      <c r="F40" s="41">
        <v>0.564144124</v>
      </c>
      <c r="G40" s="48">
        <v>1.57E-13</v>
      </c>
      <c r="H40" s="41">
        <v>0.024572512</v>
      </c>
      <c r="I40" s="41">
        <v>54.47896034</v>
      </c>
      <c r="J40" s="41">
        <v>231</v>
      </c>
      <c r="K40" s="41">
        <v>537</v>
      </c>
      <c r="L40" s="41">
        <v>0.430167598</v>
      </c>
      <c r="M40" s="41">
        <v>0.370195715</v>
      </c>
      <c r="N40" s="41">
        <v>0.490139481</v>
      </c>
      <c r="O40" s="48">
        <v>2.69E-06</v>
      </c>
      <c r="P40" s="41">
        <v>0.021365117</v>
      </c>
      <c r="Q40" s="41">
        <v>22.02654762</v>
      </c>
      <c r="R40" s="41">
        <v>0.04608744</v>
      </c>
      <c r="S40" s="41">
        <v>3.978395673</v>
      </c>
      <c r="T40" s="41">
        <v>1</v>
      </c>
      <c r="U40" s="41">
        <v>2</v>
      </c>
      <c r="V40" s="41" t="s">
        <v>127</v>
      </c>
      <c r="W40" s="41" t="s">
        <v>199</v>
      </c>
      <c r="X40" s="41" t="s">
        <v>199</v>
      </c>
    </row>
    <row r="41" spans="1:24" ht="12.75">
      <c r="A41" s="41" t="s">
        <v>24</v>
      </c>
      <c r="B41" s="41">
        <v>141</v>
      </c>
      <c r="C41" s="41">
        <v>449</v>
      </c>
      <c r="D41" s="41">
        <v>0.31403118</v>
      </c>
      <c r="E41" s="41">
        <v>0.252547789</v>
      </c>
      <c r="F41" s="41">
        <v>0.375514572</v>
      </c>
      <c r="G41" s="41">
        <v>0.612407226</v>
      </c>
      <c r="H41" s="41">
        <v>0.021903595</v>
      </c>
      <c r="I41" s="41">
        <v>0.256684394</v>
      </c>
      <c r="J41" s="41">
        <v>212</v>
      </c>
      <c r="K41" s="41">
        <v>614</v>
      </c>
      <c r="L41" s="41">
        <v>0.345276873</v>
      </c>
      <c r="M41" s="41">
        <v>0.291416319</v>
      </c>
      <c r="N41" s="41">
        <v>0.399137427</v>
      </c>
      <c r="O41" s="41">
        <v>0.575157944</v>
      </c>
      <c r="P41" s="41">
        <v>0.019187942</v>
      </c>
      <c r="Q41" s="41">
        <v>0.314128188</v>
      </c>
      <c r="R41" s="41">
        <v>0.285324879</v>
      </c>
      <c r="S41" s="41">
        <v>1.141550775</v>
      </c>
      <c r="T41" s="41" t="s">
        <v>199</v>
      </c>
      <c r="U41" s="41" t="s">
        <v>199</v>
      </c>
      <c r="V41" s="41" t="s">
        <v>199</v>
      </c>
      <c r="W41" s="41" t="s">
        <v>199</v>
      </c>
      <c r="X41" s="41" t="s">
        <v>199</v>
      </c>
    </row>
    <row r="42" spans="1:24" ht="12.75">
      <c r="A42" s="41" t="s">
        <v>20</v>
      </c>
      <c r="B42" s="41">
        <v>59</v>
      </c>
      <c r="C42" s="41">
        <v>177</v>
      </c>
      <c r="D42" s="41">
        <v>0.333333333</v>
      </c>
      <c r="E42" s="41">
        <v>0.233873089</v>
      </c>
      <c r="F42" s="41">
        <v>0.432793578</v>
      </c>
      <c r="G42" s="41">
        <v>0.818033927</v>
      </c>
      <c r="H42" s="41">
        <v>0.035432934</v>
      </c>
      <c r="I42" s="41">
        <v>0.052934247</v>
      </c>
      <c r="J42" s="41">
        <v>88</v>
      </c>
      <c r="K42" s="41">
        <v>210</v>
      </c>
      <c r="L42" s="41">
        <v>0.419047619</v>
      </c>
      <c r="M42" s="41">
        <v>0.323474728</v>
      </c>
      <c r="N42" s="41">
        <v>0.51462051</v>
      </c>
      <c r="O42" s="41">
        <v>0.00950314</v>
      </c>
      <c r="P42" s="41">
        <v>0.034048055</v>
      </c>
      <c r="Q42" s="41">
        <v>6.725738019</v>
      </c>
      <c r="R42" s="41">
        <v>0.083491851</v>
      </c>
      <c r="S42" s="41">
        <v>2.99558309</v>
      </c>
      <c r="T42" s="41" t="s">
        <v>199</v>
      </c>
      <c r="U42" s="41" t="s">
        <v>199</v>
      </c>
      <c r="V42" s="41" t="s">
        <v>199</v>
      </c>
      <c r="W42" s="41" t="s">
        <v>199</v>
      </c>
      <c r="X42" s="41" t="s">
        <v>199</v>
      </c>
    </row>
    <row r="43" spans="1:24" ht="12.75">
      <c r="A43" s="41" t="s">
        <v>17</v>
      </c>
      <c r="B43" s="41">
        <v>442</v>
      </c>
      <c r="C43" s="41">
        <v>1157</v>
      </c>
      <c r="D43" s="41">
        <v>0.382022472</v>
      </c>
      <c r="E43" s="41">
        <v>0.341925966</v>
      </c>
      <c r="F43" s="41">
        <v>0.422118978</v>
      </c>
      <c r="G43" s="48">
        <v>3.73125E-05</v>
      </c>
      <c r="H43" s="41">
        <v>0.01428447</v>
      </c>
      <c r="I43" s="41">
        <v>17.00342076</v>
      </c>
      <c r="J43" s="41">
        <v>526</v>
      </c>
      <c r="K43" s="41">
        <v>1444</v>
      </c>
      <c r="L43" s="41">
        <v>0.364265928</v>
      </c>
      <c r="M43" s="41">
        <v>0.328718692</v>
      </c>
      <c r="N43" s="41">
        <v>0.399813164</v>
      </c>
      <c r="O43" s="41">
        <v>0.01690472</v>
      </c>
      <c r="P43" s="41">
        <v>0.012663782</v>
      </c>
      <c r="Q43" s="41">
        <v>5.706238907</v>
      </c>
      <c r="R43" s="41">
        <v>0.351855294</v>
      </c>
      <c r="S43" s="41">
        <v>0.866754775</v>
      </c>
      <c r="T43" s="41">
        <v>1</v>
      </c>
      <c r="U43" s="41" t="s">
        <v>199</v>
      </c>
      <c r="V43" s="41" t="s">
        <v>199</v>
      </c>
      <c r="W43" s="41" t="s">
        <v>199</v>
      </c>
      <c r="X43" s="41" t="s">
        <v>199</v>
      </c>
    </row>
    <row r="44" spans="1:24" ht="12.75">
      <c r="A44" s="41" t="s">
        <v>18</v>
      </c>
      <c r="B44" s="41">
        <v>98</v>
      </c>
      <c r="C44" s="41">
        <v>418</v>
      </c>
      <c r="D44" s="41">
        <v>0.234449761</v>
      </c>
      <c r="E44" s="41">
        <v>0.176284187</v>
      </c>
      <c r="F44" s="41">
        <v>0.292615335</v>
      </c>
      <c r="G44" s="48">
        <v>7.43224E-05</v>
      </c>
      <c r="H44" s="41">
        <v>0.020721615</v>
      </c>
      <c r="I44" s="41">
        <v>15.69749891</v>
      </c>
      <c r="J44" s="41">
        <v>153</v>
      </c>
      <c r="K44" s="41">
        <v>502</v>
      </c>
      <c r="L44" s="41">
        <v>0.304780877</v>
      </c>
      <c r="M44" s="41">
        <v>0.247111499</v>
      </c>
      <c r="N44" s="41">
        <v>0.362450254</v>
      </c>
      <c r="O44" s="41">
        <v>0.156738942</v>
      </c>
      <c r="P44" s="41">
        <v>0.020544844</v>
      </c>
      <c r="Q44" s="41">
        <v>2.005409699</v>
      </c>
      <c r="R44" s="41">
        <v>0.017093628</v>
      </c>
      <c r="S44" s="41">
        <v>5.686735137</v>
      </c>
      <c r="T44" s="41">
        <v>1</v>
      </c>
      <c r="U44" s="41" t="s">
        <v>199</v>
      </c>
      <c r="V44" s="41" t="s">
        <v>127</v>
      </c>
      <c r="W44" s="41" t="s">
        <v>199</v>
      </c>
      <c r="X44" s="41" t="s">
        <v>199</v>
      </c>
    </row>
    <row r="45" spans="1:24" ht="12.75">
      <c r="A45" s="41" t="s">
        <v>67</v>
      </c>
      <c r="B45" s="41">
        <v>268</v>
      </c>
      <c r="C45" s="41">
        <v>661</v>
      </c>
      <c r="D45" s="41">
        <v>0.405446294</v>
      </c>
      <c r="E45" s="41">
        <v>0.351841467</v>
      </c>
      <c r="F45" s="41">
        <v>0.45905112</v>
      </c>
      <c r="G45" s="48">
        <v>1.07115E-05</v>
      </c>
      <c r="H45" s="41">
        <v>0.019096839</v>
      </c>
      <c r="I45" s="41">
        <v>19.38014609</v>
      </c>
      <c r="J45" s="41">
        <v>382</v>
      </c>
      <c r="K45" s="41">
        <v>790</v>
      </c>
      <c r="L45" s="41">
        <v>0.483544304</v>
      </c>
      <c r="M45" s="41">
        <v>0.433637065</v>
      </c>
      <c r="N45" s="41">
        <v>0.533451542</v>
      </c>
      <c r="O45" s="48">
        <v>1E-100</v>
      </c>
      <c r="P45" s="41">
        <v>0.017779565</v>
      </c>
      <c r="Q45" s="41">
        <v>78.71168959</v>
      </c>
      <c r="R45" s="41">
        <v>0.002889027</v>
      </c>
      <c r="S45" s="41">
        <v>8.876260299</v>
      </c>
      <c r="T45" s="41">
        <v>1</v>
      </c>
      <c r="U45" s="41">
        <v>2</v>
      </c>
      <c r="V45" s="41" t="s">
        <v>127</v>
      </c>
      <c r="W45" s="41" t="s">
        <v>199</v>
      </c>
      <c r="X45" s="41" t="s">
        <v>199</v>
      </c>
    </row>
    <row r="46" spans="1:24" ht="12.75">
      <c r="A46" s="41" t="s">
        <v>68</v>
      </c>
      <c r="B46" s="41">
        <v>230</v>
      </c>
      <c r="C46" s="41">
        <v>568</v>
      </c>
      <c r="D46" s="41">
        <v>0.404929578</v>
      </c>
      <c r="E46" s="41">
        <v>0.347114358</v>
      </c>
      <c r="F46" s="41">
        <v>0.462744797</v>
      </c>
      <c r="G46" s="48">
        <v>5.02256E-05</v>
      </c>
      <c r="H46" s="41">
        <v>0.020596801</v>
      </c>
      <c r="I46" s="41">
        <v>16.43957694</v>
      </c>
      <c r="J46" s="41">
        <v>372</v>
      </c>
      <c r="K46" s="41">
        <v>800</v>
      </c>
      <c r="L46" s="41">
        <v>0.465</v>
      </c>
      <c r="M46" s="41">
        <v>0.415500503</v>
      </c>
      <c r="N46" s="41">
        <v>0.514499497</v>
      </c>
      <c r="O46" s="48">
        <v>5.44E-15</v>
      </c>
      <c r="P46" s="41">
        <v>0.017634306</v>
      </c>
      <c r="Q46" s="41">
        <v>61.09505621</v>
      </c>
      <c r="R46" s="41">
        <v>0.027417887</v>
      </c>
      <c r="S46" s="41">
        <v>4.864302028</v>
      </c>
      <c r="T46" s="41">
        <v>1</v>
      </c>
      <c r="U46" s="41">
        <v>2</v>
      </c>
      <c r="V46" s="41" t="s">
        <v>127</v>
      </c>
      <c r="W46" s="41" t="s">
        <v>199</v>
      </c>
      <c r="X46" s="41" t="s">
        <v>199</v>
      </c>
    </row>
    <row r="47" spans="1:24" ht="12.75">
      <c r="A47" s="41" t="s">
        <v>64</v>
      </c>
      <c r="B47" s="41">
        <v>263</v>
      </c>
      <c r="C47" s="41">
        <v>807</v>
      </c>
      <c r="D47" s="41">
        <v>0.325898389</v>
      </c>
      <c r="E47" s="41">
        <v>0.279584694</v>
      </c>
      <c r="F47" s="41">
        <v>0.372212085</v>
      </c>
      <c r="G47" s="41">
        <v>0.967766913</v>
      </c>
      <c r="H47" s="41">
        <v>0.016499357</v>
      </c>
      <c r="I47" s="41">
        <v>0.001632902</v>
      </c>
      <c r="J47" s="41">
        <v>328</v>
      </c>
      <c r="K47" s="41">
        <v>910</v>
      </c>
      <c r="L47" s="41">
        <v>0.36043956</v>
      </c>
      <c r="M47" s="41">
        <v>0.315763102</v>
      </c>
      <c r="N47" s="41">
        <v>0.405116019</v>
      </c>
      <c r="O47" s="41">
        <v>0.098596438</v>
      </c>
      <c r="P47" s="41">
        <v>0.015916088</v>
      </c>
      <c r="Q47" s="41">
        <v>2.728101304</v>
      </c>
      <c r="R47" s="41">
        <v>0.132698289</v>
      </c>
      <c r="S47" s="41">
        <v>2.26065075</v>
      </c>
      <c r="T47" s="41" t="s">
        <v>199</v>
      </c>
      <c r="U47" s="41" t="s">
        <v>199</v>
      </c>
      <c r="V47" s="41" t="s">
        <v>199</v>
      </c>
      <c r="W47" s="41" t="s">
        <v>199</v>
      </c>
      <c r="X47" s="41" t="s">
        <v>199</v>
      </c>
    </row>
    <row r="48" spans="1:24" ht="12.75">
      <c r="A48" s="41" t="s">
        <v>69</v>
      </c>
      <c r="B48" s="41">
        <v>347</v>
      </c>
      <c r="C48" s="41">
        <v>892</v>
      </c>
      <c r="D48" s="41">
        <v>0.389013453</v>
      </c>
      <c r="E48" s="41">
        <v>0.343193133</v>
      </c>
      <c r="F48" s="41">
        <v>0.434833773</v>
      </c>
      <c r="G48" s="48">
        <v>4.77589E-05</v>
      </c>
      <c r="H48" s="41">
        <v>0.016323591</v>
      </c>
      <c r="I48" s="41">
        <v>16.53505661</v>
      </c>
      <c r="J48" s="41">
        <v>474</v>
      </c>
      <c r="K48" s="41">
        <v>1035</v>
      </c>
      <c r="L48" s="41">
        <v>0.457971015</v>
      </c>
      <c r="M48" s="41">
        <v>0.414499728</v>
      </c>
      <c r="N48" s="41">
        <v>0.501442301</v>
      </c>
      <c r="O48" s="48">
        <v>1E-100</v>
      </c>
      <c r="P48" s="41">
        <v>0.015486743</v>
      </c>
      <c r="Q48" s="41">
        <v>70.7499184</v>
      </c>
      <c r="R48" s="41">
        <v>0.002271004</v>
      </c>
      <c r="S48" s="41">
        <v>9.31649224</v>
      </c>
      <c r="T48" s="41">
        <v>1</v>
      </c>
      <c r="U48" s="41">
        <v>2</v>
      </c>
      <c r="V48" s="41" t="s">
        <v>127</v>
      </c>
      <c r="W48" s="41" t="s">
        <v>199</v>
      </c>
      <c r="X48" s="41" t="s">
        <v>199</v>
      </c>
    </row>
    <row r="49" spans="1:24" ht="12.75">
      <c r="A49" s="41" t="s">
        <v>66</v>
      </c>
      <c r="B49" s="41">
        <v>253</v>
      </c>
      <c r="C49" s="41">
        <v>611</v>
      </c>
      <c r="D49" s="41">
        <v>0.414075286</v>
      </c>
      <c r="E49" s="41">
        <v>0.35814045</v>
      </c>
      <c r="F49" s="41">
        <v>0.470010123</v>
      </c>
      <c r="G49" s="48">
        <v>2.76E-06</v>
      </c>
      <c r="H49" s="41">
        <v>0.01992691</v>
      </c>
      <c r="I49" s="41">
        <v>21.97568998</v>
      </c>
      <c r="J49" s="41">
        <v>296</v>
      </c>
      <c r="K49" s="41">
        <v>720</v>
      </c>
      <c r="L49" s="41">
        <v>0.411111111</v>
      </c>
      <c r="M49" s="41">
        <v>0.359638944</v>
      </c>
      <c r="N49" s="41">
        <v>0.462583278</v>
      </c>
      <c r="O49" s="48">
        <v>1.35689E-05</v>
      </c>
      <c r="P49" s="41">
        <v>0.018337074</v>
      </c>
      <c r="Q49" s="41">
        <v>18.9287926</v>
      </c>
      <c r="R49" s="41">
        <v>0.912830695</v>
      </c>
      <c r="S49" s="41">
        <v>0.01198341</v>
      </c>
      <c r="T49" s="41">
        <v>1</v>
      </c>
      <c r="U49" s="41">
        <v>2</v>
      </c>
      <c r="V49" s="41" t="s">
        <v>199</v>
      </c>
      <c r="W49" s="41" t="s">
        <v>199</v>
      </c>
      <c r="X49" s="41" t="s">
        <v>199</v>
      </c>
    </row>
    <row r="50" spans="1:24" ht="12.75">
      <c r="A50" s="41" t="s">
        <v>65</v>
      </c>
      <c r="B50" s="41">
        <v>220</v>
      </c>
      <c r="C50" s="41">
        <v>589</v>
      </c>
      <c r="D50" s="41">
        <v>0.373514431</v>
      </c>
      <c r="E50" s="41">
        <v>0.317565217</v>
      </c>
      <c r="F50" s="41">
        <v>0.429463646</v>
      </c>
      <c r="G50" s="41">
        <v>0.012372429</v>
      </c>
      <c r="H50" s="41">
        <v>0.019932032</v>
      </c>
      <c r="I50" s="41">
        <v>6.256702418</v>
      </c>
      <c r="J50" s="41">
        <v>269</v>
      </c>
      <c r="K50" s="41">
        <v>716</v>
      </c>
      <c r="L50" s="41">
        <v>0.375698324</v>
      </c>
      <c r="M50" s="41">
        <v>0.324893754</v>
      </c>
      <c r="N50" s="41">
        <v>0.426502894</v>
      </c>
      <c r="O50" s="41">
        <v>0.019784872</v>
      </c>
      <c r="P50" s="41">
        <v>0.018099241</v>
      </c>
      <c r="Q50" s="41">
        <v>5.430777169</v>
      </c>
      <c r="R50" s="41">
        <v>0.935357916</v>
      </c>
      <c r="S50" s="41">
        <v>0.00657813</v>
      </c>
      <c r="T50" s="41" t="s">
        <v>199</v>
      </c>
      <c r="U50" s="41" t="s">
        <v>199</v>
      </c>
      <c r="V50" s="41" t="s">
        <v>199</v>
      </c>
      <c r="W50" s="41" t="s">
        <v>199</v>
      </c>
      <c r="X50" s="41" t="s">
        <v>199</v>
      </c>
    </row>
    <row r="51" spans="1:24" ht="12.75">
      <c r="A51" s="41" t="s">
        <v>57</v>
      </c>
      <c r="B51" s="41">
        <v>99</v>
      </c>
      <c r="C51" s="41">
        <v>200</v>
      </c>
      <c r="D51" s="41">
        <v>0.495</v>
      </c>
      <c r="E51" s="41">
        <v>0.395762526</v>
      </c>
      <c r="F51" s="41">
        <v>0.594237475</v>
      </c>
      <c r="G51" s="48">
        <v>2.97E-07</v>
      </c>
      <c r="H51" s="41">
        <v>0.035353571</v>
      </c>
      <c r="I51" s="41">
        <v>26.26599252</v>
      </c>
      <c r="J51" s="41">
        <v>115</v>
      </c>
      <c r="K51" s="41">
        <v>250</v>
      </c>
      <c r="L51" s="41">
        <v>0.46</v>
      </c>
      <c r="M51" s="41">
        <v>0.37151937</v>
      </c>
      <c r="N51" s="41">
        <v>0.54848063</v>
      </c>
      <c r="O51" s="48">
        <v>2.64665E-05</v>
      </c>
      <c r="P51" s="41">
        <v>0.031521421</v>
      </c>
      <c r="Q51" s="41">
        <v>17.65610393</v>
      </c>
      <c r="R51" s="41">
        <v>0.460059933</v>
      </c>
      <c r="S51" s="41">
        <v>0.545748852</v>
      </c>
      <c r="T51" s="41">
        <v>1</v>
      </c>
      <c r="U51" s="41">
        <v>2</v>
      </c>
      <c r="V51" s="41" t="s">
        <v>199</v>
      </c>
      <c r="W51" s="41" t="s">
        <v>199</v>
      </c>
      <c r="X51" s="41" t="s">
        <v>199</v>
      </c>
    </row>
    <row r="52" spans="1:24" ht="12.75">
      <c r="A52" s="41" t="s">
        <v>61</v>
      </c>
      <c r="B52" s="41">
        <v>57</v>
      </c>
      <c r="C52" s="41">
        <v>156</v>
      </c>
      <c r="D52" s="41">
        <v>0.365384615</v>
      </c>
      <c r="E52" s="41">
        <v>0.257163865</v>
      </c>
      <c r="F52" s="41">
        <v>0.473605366</v>
      </c>
      <c r="G52" s="41">
        <v>0.284377223</v>
      </c>
      <c r="H52" s="41">
        <v>0.038553883</v>
      </c>
      <c r="I52" s="41">
        <v>1.146051567</v>
      </c>
      <c r="J52" s="41">
        <v>109</v>
      </c>
      <c r="K52" s="41">
        <v>263</v>
      </c>
      <c r="L52" s="41">
        <v>0.414448669</v>
      </c>
      <c r="M52" s="41">
        <v>0.329181391</v>
      </c>
      <c r="N52" s="41">
        <v>0.499715947</v>
      </c>
      <c r="O52" s="41">
        <v>0.006065684</v>
      </c>
      <c r="P52" s="41">
        <v>0.030376658</v>
      </c>
      <c r="Q52" s="41">
        <v>7.530685035</v>
      </c>
      <c r="R52" s="41">
        <v>0.320880369</v>
      </c>
      <c r="S52" s="41">
        <v>0.985354755</v>
      </c>
      <c r="T52" s="41" t="s">
        <v>199</v>
      </c>
      <c r="U52" s="41" t="s">
        <v>199</v>
      </c>
      <c r="V52" s="41" t="s">
        <v>199</v>
      </c>
      <c r="W52" s="41" t="s">
        <v>199</v>
      </c>
      <c r="X52" s="41" t="s">
        <v>199</v>
      </c>
    </row>
    <row r="53" spans="1:24" ht="12.75">
      <c r="A53" s="41" t="s">
        <v>59</v>
      </c>
      <c r="B53" s="41">
        <v>214</v>
      </c>
      <c r="C53" s="41">
        <v>545</v>
      </c>
      <c r="D53" s="41">
        <v>0.392660551</v>
      </c>
      <c r="E53" s="41">
        <v>0.333942917</v>
      </c>
      <c r="F53" s="41">
        <v>0.451378184</v>
      </c>
      <c r="G53" s="41">
        <v>0.000778796</v>
      </c>
      <c r="H53" s="41">
        <v>0.020918288</v>
      </c>
      <c r="I53" s="41">
        <v>11.29109801</v>
      </c>
      <c r="J53" s="41">
        <v>344</v>
      </c>
      <c r="K53" s="41">
        <v>732</v>
      </c>
      <c r="L53" s="41">
        <v>0.469945355</v>
      </c>
      <c r="M53" s="41">
        <v>0.418164303</v>
      </c>
      <c r="N53" s="41">
        <v>0.521726408</v>
      </c>
      <c r="O53" s="48">
        <v>8.44E-15</v>
      </c>
      <c r="P53" s="41">
        <v>0.018447115</v>
      </c>
      <c r="Q53" s="41">
        <v>60.22262807</v>
      </c>
      <c r="R53" s="41">
        <v>0.005887419</v>
      </c>
      <c r="S53" s="41">
        <v>7.584441733</v>
      </c>
      <c r="T53" s="41">
        <v>1</v>
      </c>
      <c r="U53" s="41">
        <v>2</v>
      </c>
      <c r="V53" s="41" t="s">
        <v>127</v>
      </c>
      <c r="W53" s="41" t="s">
        <v>199</v>
      </c>
      <c r="X53" s="41" t="s">
        <v>199</v>
      </c>
    </row>
    <row r="54" spans="1:24" ht="12.75">
      <c r="A54" s="41" t="s">
        <v>58</v>
      </c>
      <c r="B54" s="41">
        <v>112</v>
      </c>
      <c r="C54" s="41">
        <v>233</v>
      </c>
      <c r="D54" s="41">
        <v>0.480686695</v>
      </c>
      <c r="E54" s="41">
        <v>0.388808971</v>
      </c>
      <c r="F54" s="41">
        <v>0.572564419</v>
      </c>
      <c r="G54" s="48">
        <v>4.08E-07</v>
      </c>
      <c r="H54" s="41">
        <v>0.032731644</v>
      </c>
      <c r="I54" s="41">
        <v>25.65758384</v>
      </c>
      <c r="J54" s="41">
        <v>190</v>
      </c>
      <c r="K54" s="41">
        <v>405</v>
      </c>
      <c r="L54" s="41">
        <v>0.469135803</v>
      </c>
      <c r="M54" s="41">
        <v>0.399528323</v>
      </c>
      <c r="N54" s="41">
        <v>0.538743282</v>
      </c>
      <c r="O54" s="48">
        <v>9.59E-09</v>
      </c>
      <c r="P54" s="41">
        <v>0.02479782</v>
      </c>
      <c r="Q54" s="41">
        <v>32.92247832</v>
      </c>
      <c r="R54" s="41">
        <v>0.778436332</v>
      </c>
      <c r="S54" s="41">
        <v>0.079161955</v>
      </c>
      <c r="T54" s="41">
        <v>1</v>
      </c>
      <c r="U54" s="41">
        <v>2</v>
      </c>
      <c r="V54" s="41" t="s">
        <v>199</v>
      </c>
      <c r="W54" s="41" t="s">
        <v>199</v>
      </c>
      <c r="X54" s="41" t="s">
        <v>199</v>
      </c>
    </row>
    <row r="55" spans="1:24" ht="12.75">
      <c r="A55" s="41" t="s">
        <v>63</v>
      </c>
      <c r="B55" s="41">
        <v>81</v>
      </c>
      <c r="C55" s="41">
        <v>214</v>
      </c>
      <c r="D55" s="41">
        <v>0.378504673</v>
      </c>
      <c r="E55" s="41">
        <v>0.28543888</v>
      </c>
      <c r="F55" s="41">
        <v>0.471570466</v>
      </c>
      <c r="G55" s="41">
        <v>0.096201241</v>
      </c>
      <c r="H55" s="41">
        <v>0.033154896</v>
      </c>
      <c r="I55" s="41">
        <v>2.767417735</v>
      </c>
      <c r="J55" s="41">
        <v>154</v>
      </c>
      <c r="K55" s="41">
        <v>342</v>
      </c>
      <c r="L55" s="41">
        <v>0.450292398</v>
      </c>
      <c r="M55" s="41">
        <v>0.374775779</v>
      </c>
      <c r="N55" s="41">
        <v>0.525809017</v>
      </c>
      <c r="O55" s="48">
        <v>5.78E-06</v>
      </c>
      <c r="P55" s="41">
        <v>0.026902964</v>
      </c>
      <c r="Q55" s="41">
        <v>20.55858068</v>
      </c>
      <c r="R55" s="41">
        <v>0.095449176</v>
      </c>
      <c r="S55" s="41">
        <v>2.779983091</v>
      </c>
      <c r="T55" s="41" t="s">
        <v>199</v>
      </c>
      <c r="U55" s="41">
        <v>2</v>
      </c>
      <c r="V55" s="41" t="s">
        <v>199</v>
      </c>
      <c r="W55" s="41" t="s">
        <v>199</v>
      </c>
      <c r="X55" s="41" t="s">
        <v>199</v>
      </c>
    </row>
    <row r="56" spans="1:24" ht="12.75">
      <c r="A56" s="41" t="s">
        <v>62</v>
      </c>
      <c r="B56" s="41">
        <v>121</v>
      </c>
      <c r="C56" s="41">
        <v>309</v>
      </c>
      <c r="D56" s="41">
        <v>0.391585761</v>
      </c>
      <c r="E56" s="41">
        <v>0.313642907</v>
      </c>
      <c r="F56" s="41">
        <v>0.469528614</v>
      </c>
      <c r="G56" s="41">
        <v>0.012780195</v>
      </c>
      <c r="H56" s="41">
        <v>0.027767315</v>
      </c>
      <c r="I56" s="41">
        <v>6.199284758</v>
      </c>
      <c r="J56" s="41">
        <v>168</v>
      </c>
      <c r="K56" s="41">
        <v>401</v>
      </c>
      <c r="L56" s="41">
        <v>0.418952619</v>
      </c>
      <c r="M56" s="41">
        <v>0.349792066</v>
      </c>
      <c r="N56" s="41">
        <v>0.488113171</v>
      </c>
      <c r="O56" s="41">
        <v>0.000344021</v>
      </c>
      <c r="P56" s="41">
        <v>0.024638601</v>
      </c>
      <c r="Q56" s="41">
        <v>12.81407597</v>
      </c>
      <c r="R56" s="41">
        <v>0.461794893</v>
      </c>
      <c r="S56" s="41">
        <v>0.541540744</v>
      </c>
      <c r="T56" s="41" t="s">
        <v>199</v>
      </c>
      <c r="U56" s="41">
        <v>2</v>
      </c>
      <c r="V56" s="41" t="s">
        <v>199</v>
      </c>
      <c r="W56" s="41" t="s">
        <v>199</v>
      </c>
      <c r="X56" s="41" t="s">
        <v>199</v>
      </c>
    </row>
    <row r="57" spans="1:24" ht="12.75">
      <c r="A57" s="41" t="s">
        <v>60</v>
      </c>
      <c r="B57" s="41">
        <v>222</v>
      </c>
      <c r="C57" s="41">
        <v>578</v>
      </c>
      <c r="D57" s="41">
        <v>0.384083045</v>
      </c>
      <c r="E57" s="41">
        <v>0.327295625</v>
      </c>
      <c r="F57" s="41">
        <v>0.440870465</v>
      </c>
      <c r="G57" s="41">
        <v>0.002525591</v>
      </c>
      <c r="H57" s="41">
        <v>0.020230645</v>
      </c>
      <c r="I57" s="41">
        <v>9.121960612</v>
      </c>
      <c r="J57" s="41">
        <v>244</v>
      </c>
      <c r="K57" s="41">
        <v>735</v>
      </c>
      <c r="L57" s="41">
        <v>0.331972789</v>
      </c>
      <c r="M57" s="41">
        <v>0.283214657</v>
      </c>
      <c r="N57" s="41">
        <v>0.380730922</v>
      </c>
      <c r="O57" s="41">
        <v>0.879826837</v>
      </c>
      <c r="P57" s="41">
        <v>0.017370193</v>
      </c>
      <c r="Q57" s="48">
        <v>0.022858033</v>
      </c>
      <c r="R57" s="41">
        <v>0.050115926</v>
      </c>
      <c r="S57" s="41">
        <v>3.837575986</v>
      </c>
      <c r="T57" s="41">
        <v>1</v>
      </c>
      <c r="U57" s="41" t="s">
        <v>199</v>
      </c>
      <c r="V57" s="41" t="s">
        <v>199</v>
      </c>
      <c r="W57" s="41" t="s">
        <v>199</v>
      </c>
      <c r="X57" s="41" t="s">
        <v>199</v>
      </c>
    </row>
    <row r="58" spans="1:24" ht="11.25" customHeight="1">
      <c r="A58" s="41" t="s">
        <v>38</v>
      </c>
      <c r="B58" s="41">
        <v>284</v>
      </c>
      <c r="C58" s="41">
        <v>823</v>
      </c>
      <c r="D58" s="41">
        <v>0.345078979</v>
      </c>
      <c r="E58" s="41">
        <v>0.298563638</v>
      </c>
      <c r="F58" s="41">
        <v>0.391594321</v>
      </c>
      <c r="G58" s="41">
        <v>0.224212648</v>
      </c>
      <c r="H58" s="41">
        <v>0.016571194</v>
      </c>
      <c r="I58" s="41">
        <v>1.477203026</v>
      </c>
      <c r="J58" s="41">
        <v>396</v>
      </c>
      <c r="K58" s="41">
        <v>1173</v>
      </c>
      <c r="L58" s="41">
        <v>0.337595908</v>
      </c>
      <c r="M58" s="41">
        <v>0.29883861</v>
      </c>
      <c r="N58" s="41">
        <v>0.376353206</v>
      </c>
      <c r="O58" s="41">
        <v>0.828087947</v>
      </c>
      <c r="P58" s="41">
        <v>0.013807374</v>
      </c>
      <c r="Q58" s="41">
        <v>0.047156074</v>
      </c>
      <c r="R58" s="41">
        <v>0.728412864</v>
      </c>
      <c r="S58" s="41">
        <v>0.120573915</v>
      </c>
      <c r="T58" s="41" t="s">
        <v>199</v>
      </c>
      <c r="U58" s="41" t="s">
        <v>199</v>
      </c>
      <c r="V58" s="41" t="s">
        <v>199</v>
      </c>
      <c r="W58" s="41" t="s">
        <v>199</v>
      </c>
      <c r="X58" s="41" t="s">
        <v>199</v>
      </c>
    </row>
    <row r="59" spans="1:24" ht="12.75">
      <c r="A59" s="41" t="s">
        <v>35</v>
      </c>
      <c r="B59" s="41">
        <v>458</v>
      </c>
      <c r="C59" s="41">
        <v>1156</v>
      </c>
      <c r="D59" s="41">
        <v>0.396193772</v>
      </c>
      <c r="E59" s="41">
        <v>0.355813791</v>
      </c>
      <c r="F59" s="41">
        <v>0.436573753</v>
      </c>
      <c r="G59" s="48">
        <v>2.6E-07</v>
      </c>
      <c r="H59" s="41">
        <v>0.014385458</v>
      </c>
      <c r="I59" s="41">
        <v>26.52520637</v>
      </c>
      <c r="J59" s="41">
        <v>515</v>
      </c>
      <c r="K59" s="41">
        <v>1478</v>
      </c>
      <c r="L59" s="41">
        <v>0.348443843</v>
      </c>
      <c r="M59" s="41">
        <v>0.313654397</v>
      </c>
      <c r="N59" s="41">
        <v>0.38323329</v>
      </c>
      <c r="O59" s="41">
        <v>0.259485926</v>
      </c>
      <c r="P59" s="41">
        <v>0.012393818</v>
      </c>
      <c r="Q59" s="41">
        <v>1.271497565</v>
      </c>
      <c r="R59" s="41">
        <v>0.011744198</v>
      </c>
      <c r="S59" s="41">
        <v>6.349083212</v>
      </c>
      <c r="T59" s="41">
        <v>1</v>
      </c>
      <c r="U59" s="41" t="s">
        <v>199</v>
      </c>
      <c r="V59" s="41" t="s">
        <v>127</v>
      </c>
      <c r="W59" s="41" t="s">
        <v>199</v>
      </c>
      <c r="X59" s="41" t="s">
        <v>199</v>
      </c>
    </row>
    <row r="60" spans="1:24" ht="12.75">
      <c r="A60" s="41" t="s">
        <v>37</v>
      </c>
      <c r="B60" s="41">
        <v>413</v>
      </c>
      <c r="C60" s="41">
        <v>1410</v>
      </c>
      <c r="D60" s="41">
        <v>0.292907801</v>
      </c>
      <c r="E60" s="41">
        <v>0.258887642</v>
      </c>
      <c r="F60" s="41">
        <v>0.326927961</v>
      </c>
      <c r="G60" s="41">
        <v>0.009570371</v>
      </c>
      <c r="H60" s="41">
        <v>0.012119758</v>
      </c>
      <c r="I60" s="41">
        <v>6.713165106</v>
      </c>
      <c r="J60" s="41">
        <v>571</v>
      </c>
      <c r="K60" s="41">
        <v>1857</v>
      </c>
      <c r="L60" s="41">
        <v>0.307485191</v>
      </c>
      <c r="M60" s="41">
        <v>0.277426983</v>
      </c>
      <c r="N60" s="41">
        <v>0.3375434</v>
      </c>
      <c r="O60" s="41">
        <v>0.013260341</v>
      </c>
      <c r="P60" s="41">
        <v>0.010708304</v>
      </c>
      <c r="Q60" s="41">
        <v>6.1340416</v>
      </c>
      <c r="R60" s="41">
        <v>0.368366361</v>
      </c>
      <c r="S60" s="41">
        <v>0.809167949</v>
      </c>
      <c r="T60" s="41" t="s">
        <v>199</v>
      </c>
      <c r="U60" s="41" t="s">
        <v>199</v>
      </c>
      <c r="V60" s="41" t="s">
        <v>199</v>
      </c>
      <c r="W60" s="41" t="s">
        <v>199</v>
      </c>
      <c r="X60" s="41" t="s">
        <v>199</v>
      </c>
    </row>
    <row r="61" spans="1:24" ht="12.75">
      <c r="A61" s="41" t="s">
        <v>36</v>
      </c>
      <c r="B61" s="41">
        <v>228</v>
      </c>
      <c r="C61" s="41">
        <v>725</v>
      </c>
      <c r="D61" s="41">
        <v>0.314482759</v>
      </c>
      <c r="E61" s="41">
        <v>0.266078784</v>
      </c>
      <c r="F61" s="41">
        <v>0.362886733</v>
      </c>
      <c r="G61" s="41">
        <v>0.53668308</v>
      </c>
      <c r="H61" s="41">
        <v>0.017244024</v>
      </c>
      <c r="I61" s="41">
        <v>0.381722018</v>
      </c>
      <c r="J61" s="41">
        <v>266</v>
      </c>
      <c r="K61" s="41">
        <v>883</v>
      </c>
      <c r="L61" s="41">
        <v>0.301245753</v>
      </c>
      <c r="M61" s="41">
        <v>0.257906167</v>
      </c>
      <c r="N61" s="41">
        <v>0.344585339</v>
      </c>
      <c r="O61" s="41">
        <v>0.03566057</v>
      </c>
      <c r="P61" s="41">
        <v>0.015439824</v>
      </c>
      <c r="Q61" s="41">
        <v>4.413262884</v>
      </c>
      <c r="R61" s="41">
        <v>0.566982781</v>
      </c>
      <c r="S61" s="41">
        <v>0.327757104</v>
      </c>
      <c r="T61" s="41" t="s">
        <v>199</v>
      </c>
      <c r="U61" s="41" t="s">
        <v>199</v>
      </c>
      <c r="V61" s="41" t="s">
        <v>199</v>
      </c>
      <c r="W61" s="41" t="s">
        <v>199</v>
      </c>
      <c r="X61" s="41" t="s">
        <v>199</v>
      </c>
    </row>
    <row r="62" spans="1:24" ht="12.75">
      <c r="A62" s="41" t="s">
        <v>27</v>
      </c>
      <c r="B62" s="41">
        <v>47</v>
      </c>
      <c r="C62" s="41">
        <v>163</v>
      </c>
      <c r="D62" s="41">
        <v>0.288343558</v>
      </c>
      <c r="E62" s="41">
        <v>0.188748239</v>
      </c>
      <c r="F62" s="41">
        <v>0.387938878</v>
      </c>
      <c r="G62" s="41">
        <v>0.314735987</v>
      </c>
      <c r="H62" s="41">
        <v>0.035481054</v>
      </c>
      <c r="I62" s="41">
        <v>1.010696711</v>
      </c>
      <c r="J62" s="41">
        <v>70</v>
      </c>
      <c r="K62" s="41">
        <v>221</v>
      </c>
      <c r="L62" s="41">
        <v>0.316742081</v>
      </c>
      <c r="M62" s="41">
        <v>0.22890225</v>
      </c>
      <c r="N62" s="41">
        <v>0.404581913</v>
      </c>
      <c r="O62" s="41">
        <v>0.573599102</v>
      </c>
      <c r="P62" s="41">
        <v>0.031293136</v>
      </c>
      <c r="Q62" s="41">
        <v>0.316697528</v>
      </c>
      <c r="R62" s="41">
        <v>0.550114067</v>
      </c>
      <c r="S62" s="41">
        <v>0.357112861</v>
      </c>
      <c r="T62" s="41" t="s">
        <v>199</v>
      </c>
      <c r="U62" s="41" t="s">
        <v>199</v>
      </c>
      <c r="V62" s="41" t="s">
        <v>199</v>
      </c>
      <c r="W62" s="41" t="s">
        <v>199</v>
      </c>
      <c r="X62" s="41" t="s">
        <v>199</v>
      </c>
    </row>
    <row r="63" spans="1:24" ht="12.75">
      <c r="A63" s="41" t="s">
        <v>28</v>
      </c>
      <c r="B63" s="41">
        <v>135</v>
      </c>
      <c r="C63" s="41">
        <v>376</v>
      </c>
      <c r="D63" s="41">
        <v>0.359042553</v>
      </c>
      <c r="E63" s="41">
        <v>0.289598342</v>
      </c>
      <c r="F63" s="41">
        <v>0.428486765</v>
      </c>
      <c r="G63" s="41">
        <v>0.161663867</v>
      </c>
      <c r="H63" s="41">
        <v>0.024739655</v>
      </c>
      <c r="I63" s="41">
        <v>1.958593074</v>
      </c>
      <c r="J63" s="41">
        <v>189</v>
      </c>
      <c r="K63" s="41">
        <v>487</v>
      </c>
      <c r="L63" s="41">
        <v>0.388090349</v>
      </c>
      <c r="M63" s="41">
        <v>0.326105149</v>
      </c>
      <c r="N63" s="41">
        <v>0.450075549</v>
      </c>
      <c r="O63" s="41">
        <v>0.012366854</v>
      </c>
      <c r="P63" s="41">
        <v>0.022082365</v>
      </c>
      <c r="Q63" s="41">
        <v>6.25750082</v>
      </c>
      <c r="R63" s="41">
        <v>0.38222931</v>
      </c>
      <c r="S63" s="41">
        <v>0.763519608</v>
      </c>
      <c r="T63" s="41" t="s">
        <v>199</v>
      </c>
      <c r="U63" s="41" t="s">
        <v>199</v>
      </c>
      <c r="V63" s="41" t="s">
        <v>199</v>
      </c>
      <c r="W63" s="41" t="s">
        <v>199</v>
      </c>
      <c r="X63" s="41" t="s">
        <v>199</v>
      </c>
    </row>
    <row r="64" spans="1:24" ht="12.75">
      <c r="A64" s="41" t="s">
        <v>30</v>
      </c>
      <c r="B64" s="41">
        <v>88</v>
      </c>
      <c r="C64" s="41">
        <v>268</v>
      </c>
      <c r="D64" s="41">
        <v>0.328358209</v>
      </c>
      <c r="E64" s="41">
        <v>0.247835605</v>
      </c>
      <c r="F64" s="41">
        <v>0.408880813</v>
      </c>
      <c r="G64" s="41">
        <v>0.913006641</v>
      </c>
      <c r="H64" s="41">
        <v>0.028686357</v>
      </c>
      <c r="I64" s="41">
        <v>0.011934891</v>
      </c>
      <c r="J64" s="41">
        <v>150</v>
      </c>
      <c r="K64" s="41">
        <v>401</v>
      </c>
      <c r="L64" s="41">
        <v>0.374064838</v>
      </c>
      <c r="M64" s="41">
        <v>0.306236942</v>
      </c>
      <c r="N64" s="41">
        <v>0.441892734</v>
      </c>
      <c r="O64" s="41">
        <v>0.093997619</v>
      </c>
      <c r="P64" s="41">
        <v>0.024163839</v>
      </c>
      <c r="Q64" s="41">
        <v>2.804543113</v>
      </c>
      <c r="R64" s="41">
        <v>0.226258206</v>
      </c>
      <c r="S64" s="41">
        <v>1.46423047</v>
      </c>
      <c r="T64" s="41" t="s">
        <v>199</v>
      </c>
      <c r="U64" s="41" t="s">
        <v>199</v>
      </c>
      <c r="V64" s="41" t="s">
        <v>199</v>
      </c>
      <c r="W64" s="41" t="s">
        <v>199</v>
      </c>
      <c r="X64" s="41" t="s">
        <v>199</v>
      </c>
    </row>
    <row r="65" spans="1:24" ht="12.75">
      <c r="A65" s="41" t="s">
        <v>26</v>
      </c>
      <c r="B65" s="41">
        <v>123</v>
      </c>
      <c r="C65" s="41">
        <v>380</v>
      </c>
      <c r="D65" s="41">
        <v>0.323684211</v>
      </c>
      <c r="E65" s="41">
        <v>0.256311172</v>
      </c>
      <c r="F65" s="41">
        <v>0.391057249</v>
      </c>
      <c r="G65" s="41">
        <v>0.948645995</v>
      </c>
      <c r="H65" s="41">
        <v>0.024001795</v>
      </c>
      <c r="I65" s="41">
        <v>0.004148288</v>
      </c>
      <c r="J65" s="41">
        <v>159</v>
      </c>
      <c r="K65" s="41">
        <v>528</v>
      </c>
      <c r="L65" s="41">
        <v>0.301136364</v>
      </c>
      <c r="M65" s="41">
        <v>0.245095699</v>
      </c>
      <c r="N65" s="41">
        <v>0.357177028</v>
      </c>
      <c r="O65" s="41">
        <v>0.103140591</v>
      </c>
      <c r="P65" s="41">
        <v>0.019964611</v>
      </c>
      <c r="Q65" s="41">
        <v>2.656297108</v>
      </c>
      <c r="R65" s="41">
        <v>0.468854393</v>
      </c>
      <c r="S65" s="41">
        <v>0.524674649</v>
      </c>
      <c r="T65" s="41" t="s">
        <v>199</v>
      </c>
      <c r="U65" s="41" t="s">
        <v>199</v>
      </c>
      <c r="V65" s="41" t="s">
        <v>199</v>
      </c>
      <c r="W65" s="41" t="s">
        <v>199</v>
      </c>
      <c r="X65" s="41" t="s">
        <v>199</v>
      </c>
    </row>
    <row r="66" spans="1:24" ht="12.75">
      <c r="A66" s="41" t="s">
        <v>25</v>
      </c>
      <c r="B66" s="41">
        <v>166</v>
      </c>
      <c r="C66" s="41">
        <v>612</v>
      </c>
      <c r="D66" s="41">
        <v>0.27124183</v>
      </c>
      <c r="E66" s="41">
        <v>0.220794667</v>
      </c>
      <c r="F66" s="41">
        <v>0.321688994</v>
      </c>
      <c r="G66" s="41">
        <v>0.004356448</v>
      </c>
      <c r="H66" s="41">
        <v>0.017971914</v>
      </c>
      <c r="I66" s="41">
        <v>8.128928743</v>
      </c>
      <c r="J66" s="41">
        <v>259</v>
      </c>
      <c r="K66" s="41">
        <v>836</v>
      </c>
      <c r="L66" s="41">
        <v>0.309808612</v>
      </c>
      <c r="M66" s="41">
        <v>0.264916423</v>
      </c>
      <c r="N66" s="41">
        <v>0.354700802</v>
      </c>
      <c r="O66" s="41">
        <v>0.128662767</v>
      </c>
      <c r="P66" s="41">
        <v>0.015992942</v>
      </c>
      <c r="Q66" s="41">
        <v>2.308565188</v>
      </c>
      <c r="R66" s="41">
        <v>0.111383722</v>
      </c>
      <c r="S66" s="41">
        <v>2.53447792</v>
      </c>
      <c r="T66" s="41">
        <v>1</v>
      </c>
      <c r="U66" s="41" t="s">
        <v>199</v>
      </c>
      <c r="V66" s="41" t="s">
        <v>199</v>
      </c>
      <c r="W66" s="41" t="s">
        <v>199</v>
      </c>
      <c r="X66" s="41" t="s">
        <v>199</v>
      </c>
    </row>
    <row r="67" spans="1:24" ht="12.75">
      <c r="A67" s="41" t="s">
        <v>29</v>
      </c>
      <c r="B67" s="41">
        <v>91</v>
      </c>
      <c r="C67" s="41">
        <v>252</v>
      </c>
      <c r="D67" s="41">
        <v>0.361111111</v>
      </c>
      <c r="E67" s="41">
        <v>0.276178351</v>
      </c>
      <c r="F67" s="41">
        <v>0.446043871</v>
      </c>
      <c r="G67" s="41">
        <v>0.22405501</v>
      </c>
      <c r="H67" s="41">
        <v>0.030257485</v>
      </c>
      <c r="I67" s="41">
        <v>1.478208624</v>
      </c>
      <c r="J67" s="41">
        <v>121</v>
      </c>
      <c r="K67" s="41">
        <v>449</v>
      </c>
      <c r="L67" s="41">
        <v>0.269487751</v>
      </c>
      <c r="M67" s="41">
        <v>0.210711415</v>
      </c>
      <c r="N67" s="41">
        <v>0.328264086</v>
      </c>
      <c r="O67" s="41">
        <v>0.003453367</v>
      </c>
      <c r="P67" s="41">
        <v>0.020939201</v>
      </c>
      <c r="Q67" s="41">
        <v>8.550977592</v>
      </c>
      <c r="R67" s="41">
        <v>0.011265668</v>
      </c>
      <c r="S67" s="41">
        <v>6.422921486</v>
      </c>
      <c r="T67" s="41" t="s">
        <v>199</v>
      </c>
      <c r="U67" s="41">
        <v>2</v>
      </c>
      <c r="V67" s="41" t="s">
        <v>127</v>
      </c>
      <c r="W67" s="41" t="s">
        <v>199</v>
      </c>
      <c r="X67" s="41" t="s">
        <v>199</v>
      </c>
    </row>
    <row r="68" spans="1:24" ht="12.75">
      <c r="A68" s="41" t="s">
        <v>45</v>
      </c>
      <c r="B68" s="41">
        <v>126</v>
      </c>
      <c r="C68" s="41">
        <v>376</v>
      </c>
      <c r="D68" s="41">
        <v>0.335106383</v>
      </c>
      <c r="E68" s="41">
        <v>0.266775675</v>
      </c>
      <c r="F68" s="41">
        <v>0.403437091</v>
      </c>
      <c r="G68" s="41">
        <v>0.68274281</v>
      </c>
      <c r="H68" s="41">
        <v>0.024342967</v>
      </c>
      <c r="I68" s="41">
        <v>0.16705465</v>
      </c>
      <c r="J68" s="41">
        <v>167</v>
      </c>
      <c r="K68" s="41">
        <v>471</v>
      </c>
      <c r="L68" s="41">
        <v>0.354564756</v>
      </c>
      <c r="M68" s="41">
        <v>0.292691057</v>
      </c>
      <c r="N68" s="41">
        <v>0.416438455</v>
      </c>
      <c r="O68" s="41">
        <v>0.35857942</v>
      </c>
      <c r="P68" s="41">
        <v>0.022042643</v>
      </c>
      <c r="Q68" s="41">
        <v>0.842862344</v>
      </c>
      <c r="R68" s="41">
        <v>0.554177098</v>
      </c>
      <c r="S68" s="41">
        <v>0.34988701</v>
      </c>
      <c r="T68" s="41" t="s">
        <v>199</v>
      </c>
      <c r="U68" s="41" t="s">
        <v>199</v>
      </c>
      <c r="V68" s="41" t="s">
        <v>199</v>
      </c>
      <c r="W68" s="41" t="s">
        <v>199</v>
      </c>
      <c r="X68" s="41" t="s">
        <v>199</v>
      </c>
    </row>
    <row r="69" spans="1:24" ht="12.75">
      <c r="A69" s="41" t="s">
        <v>43</v>
      </c>
      <c r="B69" s="41">
        <v>193</v>
      </c>
      <c r="C69" s="41">
        <v>573</v>
      </c>
      <c r="D69" s="41">
        <v>0.336823735</v>
      </c>
      <c r="E69" s="41">
        <v>0.281401896</v>
      </c>
      <c r="F69" s="41">
        <v>0.392245574</v>
      </c>
      <c r="G69" s="41">
        <v>0.553641028</v>
      </c>
      <c r="H69" s="41">
        <v>0.019744154</v>
      </c>
      <c r="I69" s="41">
        <v>0.350834662</v>
      </c>
      <c r="J69" s="41">
        <v>249</v>
      </c>
      <c r="K69" s="41">
        <v>665</v>
      </c>
      <c r="L69" s="41">
        <v>0.37443609</v>
      </c>
      <c r="M69" s="41">
        <v>0.321754815</v>
      </c>
      <c r="N69" s="41">
        <v>0.427117366</v>
      </c>
      <c r="O69" s="41">
        <v>0.029488767</v>
      </c>
      <c r="P69" s="41">
        <v>0.018767822</v>
      </c>
      <c r="Q69" s="41">
        <v>4.738850565</v>
      </c>
      <c r="R69" s="41">
        <v>0.1684364</v>
      </c>
      <c r="S69" s="41">
        <v>1.896804797</v>
      </c>
      <c r="T69" s="41" t="s">
        <v>199</v>
      </c>
      <c r="U69" s="41" t="s">
        <v>199</v>
      </c>
      <c r="V69" s="41" t="s">
        <v>199</v>
      </c>
      <c r="W69" s="41" t="s">
        <v>199</v>
      </c>
      <c r="X69" s="41" t="s">
        <v>199</v>
      </c>
    </row>
    <row r="70" spans="1:24" ht="12.75">
      <c r="A70" s="41" t="s">
        <v>42</v>
      </c>
      <c r="B70" s="41">
        <v>355</v>
      </c>
      <c r="C70" s="41">
        <v>908</v>
      </c>
      <c r="D70" s="41">
        <v>0.390969163</v>
      </c>
      <c r="E70" s="41">
        <v>0.34551325</v>
      </c>
      <c r="F70" s="41">
        <v>0.436425076</v>
      </c>
      <c r="G70" s="48">
        <v>2.3532E-05</v>
      </c>
      <c r="H70" s="41">
        <v>0.01619377</v>
      </c>
      <c r="I70" s="41">
        <v>17.8796818</v>
      </c>
      <c r="J70" s="41">
        <v>402</v>
      </c>
      <c r="K70" s="41">
        <v>1073</v>
      </c>
      <c r="L70" s="41">
        <v>0.374650513</v>
      </c>
      <c r="M70" s="41">
        <v>0.333172579</v>
      </c>
      <c r="N70" s="41">
        <v>0.416128447</v>
      </c>
      <c r="O70" s="41">
        <v>0.005434565</v>
      </c>
      <c r="P70" s="41">
        <v>0.014776606</v>
      </c>
      <c r="Q70" s="41">
        <v>7.728840032</v>
      </c>
      <c r="R70" s="41">
        <v>0.456402024</v>
      </c>
      <c r="S70" s="41">
        <v>0.554703909</v>
      </c>
      <c r="T70" s="41">
        <v>1</v>
      </c>
      <c r="U70" s="41" t="s">
        <v>199</v>
      </c>
      <c r="V70" s="41" t="s">
        <v>199</v>
      </c>
      <c r="W70" s="41" t="s">
        <v>199</v>
      </c>
      <c r="X70" s="41" t="s">
        <v>199</v>
      </c>
    </row>
    <row r="71" spans="1:24" ht="12.75">
      <c r="A71" s="41" t="s">
        <v>44</v>
      </c>
      <c r="B71" s="41">
        <v>275</v>
      </c>
      <c r="C71" s="41">
        <v>1042</v>
      </c>
      <c r="D71" s="41">
        <v>0.263915547</v>
      </c>
      <c r="E71" s="41">
        <v>0.225588544</v>
      </c>
      <c r="F71" s="41">
        <v>0.30224255</v>
      </c>
      <c r="G71" s="48">
        <v>2.38833E-05</v>
      </c>
      <c r="H71" s="41">
        <v>0.01365408</v>
      </c>
      <c r="I71" s="41">
        <v>17.85148054</v>
      </c>
      <c r="J71" s="41">
        <v>341</v>
      </c>
      <c r="K71" s="41">
        <v>1286</v>
      </c>
      <c r="L71" s="41">
        <v>0.265163297</v>
      </c>
      <c r="M71" s="41">
        <v>0.230611228</v>
      </c>
      <c r="N71" s="41">
        <v>0.299715366</v>
      </c>
      <c r="O71" s="48">
        <v>1.31E-07</v>
      </c>
      <c r="P71" s="41">
        <v>0.012309251</v>
      </c>
      <c r="Q71" s="41">
        <v>27.85221422</v>
      </c>
      <c r="R71" s="41">
        <v>0.945894926</v>
      </c>
      <c r="S71" s="41">
        <v>0.004605347</v>
      </c>
      <c r="T71" s="41">
        <v>1</v>
      </c>
      <c r="U71" s="41">
        <v>2</v>
      </c>
      <c r="V71" s="41" t="s">
        <v>199</v>
      </c>
      <c r="W71" s="41" t="s">
        <v>199</v>
      </c>
      <c r="X71" s="41" t="s">
        <v>199</v>
      </c>
    </row>
    <row r="72" spans="1:24" ht="12.75">
      <c r="A72" s="41" t="s">
        <v>39</v>
      </c>
      <c r="B72" s="41">
        <v>170</v>
      </c>
      <c r="C72" s="41">
        <v>460</v>
      </c>
      <c r="D72" s="41">
        <v>0.369565217</v>
      </c>
      <c r="E72" s="41">
        <v>0.306392563</v>
      </c>
      <c r="F72" s="41">
        <v>0.432737872</v>
      </c>
      <c r="G72" s="41">
        <v>0.042385962</v>
      </c>
      <c r="H72" s="41">
        <v>0.022505399</v>
      </c>
      <c r="I72" s="41">
        <v>4.119725215</v>
      </c>
      <c r="J72" s="41">
        <v>215</v>
      </c>
      <c r="K72" s="41">
        <v>556</v>
      </c>
      <c r="L72" s="41">
        <v>0.386690648</v>
      </c>
      <c r="M72" s="41">
        <v>0.328717531</v>
      </c>
      <c r="N72" s="41">
        <v>0.444663764</v>
      </c>
      <c r="O72" s="41">
        <v>0.009244003</v>
      </c>
      <c r="P72" s="41">
        <v>0.020653052</v>
      </c>
      <c r="Q72" s="41">
        <v>6.775066761</v>
      </c>
      <c r="R72" s="41">
        <v>0.575416477</v>
      </c>
      <c r="S72" s="41">
        <v>0.313703394</v>
      </c>
      <c r="T72" s="41" t="s">
        <v>199</v>
      </c>
      <c r="U72" s="41" t="s">
        <v>199</v>
      </c>
      <c r="V72" s="41" t="s">
        <v>199</v>
      </c>
      <c r="W72" s="41" t="s">
        <v>199</v>
      </c>
      <c r="X72" s="41" t="s">
        <v>199</v>
      </c>
    </row>
    <row r="73" spans="1:24" ht="12.75">
      <c r="A73" s="41" t="s">
        <v>40</v>
      </c>
      <c r="B73" s="41">
        <v>255</v>
      </c>
      <c r="C73" s="41">
        <v>693</v>
      </c>
      <c r="D73" s="41">
        <v>0.367965368</v>
      </c>
      <c r="E73" s="41">
        <v>0.31654328</v>
      </c>
      <c r="F73" s="41">
        <v>0.419387456</v>
      </c>
      <c r="G73" s="41">
        <v>0.016333661</v>
      </c>
      <c r="H73" s="41">
        <v>0.018319233</v>
      </c>
      <c r="I73" s="41">
        <v>5.766594114</v>
      </c>
      <c r="J73" s="41">
        <v>345</v>
      </c>
      <c r="K73" s="41">
        <v>860</v>
      </c>
      <c r="L73" s="41">
        <v>0.401162791</v>
      </c>
      <c r="M73" s="41">
        <v>0.354248204</v>
      </c>
      <c r="N73" s="41">
        <v>0.448077378</v>
      </c>
      <c r="O73" s="48">
        <v>3.52426E-05</v>
      </c>
      <c r="P73" s="41">
        <v>0.016713426</v>
      </c>
      <c r="Q73" s="41">
        <v>17.11180571</v>
      </c>
      <c r="R73" s="41">
        <v>0.181672554</v>
      </c>
      <c r="S73" s="41">
        <v>1.783888592</v>
      </c>
      <c r="T73" s="41" t="s">
        <v>199</v>
      </c>
      <c r="U73" s="41">
        <v>2</v>
      </c>
      <c r="V73" s="41" t="s">
        <v>199</v>
      </c>
      <c r="W73" s="41" t="s">
        <v>199</v>
      </c>
      <c r="X73" s="41" t="s">
        <v>199</v>
      </c>
    </row>
    <row r="74" spans="1:24" ht="12.75">
      <c r="A74" s="41" t="s">
        <v>41</v>
      </c>
      <c r="B74" s="41">
        <v>131</v>
      </c>
      <c r="C74" s="41">
        <v>355</v>
      </c>
      <c r="D74" s="41">
        <v>0.369014085</v>
      </c>
      <c r="E74" s="41">
        <v>0.297125565</v>
      </c>
      <c r="F74" s="41">
        <v>0.440902604</v>
      </c>
      <c r="G74" s="41">
        <v>0.078254043</v>
      </c>
      <c r="H74" s="41">
        <v>0.025610445</v>
      </c>
      <c r="I74" s="41">
        <v>3.100795576</v>
      </c>
      <c r="J74" s="41">
        <v>138</v>
      </c>
      <c r="K74" s="41">
        <v>483</v>
      </c>
      <c r="L74" s="41">
        <v>0.285714286</v>
      </c>
      <c r="M74" s="41">
        <v>0.228014951</v>
      </c>
      <c r="N74" s="41">
        <v>0.343413621</v>
      </c>
      <c r="O74" s="41">
        <v>0.022778801</v>
      </c>
      <c r="P74" s="41">
        <v>0.020555517</v>
      </c>
      <c r="Q74" s="41">
        <v>5.18529528</v>
      </c>
      <c r="R74" s="41">
        <v>0.010703291</v>
      </c>
      <c r="S74" s="41">
        <v>6.513926604</v>
      </c>
      <c r="T74" s="41" t="s">
        <v>199</v>
      </c>
      <c r="U74" s="41" t="s">
        <v>199</v>
      </c>
      <c r="V74" s="41" t="s">
        <v>127</v>
      </c>
      <c r="W74" s="41" t="s">
        <v>199</v>
      </c>
      <c r="X74" s="41" t="s">
        <v>199</v>
      </c>
    </row>
    <row r="75" spans="1:24" ht="12.75">
      <c r="A75" s="41" t="s">
        <v>46</v>
      </c>
      <c r="B75" s="41">
        <v>122</v>
      </c>
      <c r="C75" s="41">
        <v>574</v>
      </c>
      <c r="D75" s="41">
        <v>0.212543554</v>
      </c>
      <c r="E75" s="41">
        <v>0.164611758</v>
      </c>
      <c r="F75" s="41">
        <v>0.260475351</v>
      </c>
      <c r="G75" s="48">
        <v>8.25E-09</v>
      </c>
      <c r="H75" s="41">
        <v>0.017075809</v>
      </c>
      <c r="I75" s="41">
        <v>33.21414211</v>
      </c>
      <c r="J75" s="41">
        <v>244</v>
      </c>
      <c r="K75" s="41">
        <v>772</v>
      </c>
      <c r="L75" s="41">
        <v>0.316062176</v>
      </c>
      <c r="M75" s="41">
        <v>0.269091335</v>
      </c>
      <c r="N75" s="41">
        <v>0.363033017</v>
      </c>
      <c r="O75" s="41">
        <v>0.274903373</v>
      </c>
      <c r="P75" s="41">
        <v>0.016733467</v>
      </c>
      <c r="Q75" s="41">
        <v>1.19211489</v>
      </c>
      <c r="R75" s="48">
        <v>2.42837E-05</v>
      </c>
      <c r="S75" s="41">
        <v>17.81985054</v>
      </c>
      <c r="T75" s="41">
        <v>1</v>
      </c>
      <c r="U75" s="41" t="s">
        <v>199</v>
      </c>
      <c r="V75" s="41" t="s">
        <v>127</v>
      </c>
      <c r="W75" s="41" t="s">
        <v>199</v>
      </c>
      <c r="X75" s="41" t="s">
        <v>199</v>
      </c>
    </row>
    <row r="76" spans="1:24" ht="12.75">
      <c r="A76" s="41" t="s">
        <v>48</v>
      </c>
      <c r="B76" s="41">
        <v>12</v>
      </c>
      <c r="C76" s="41">
        <v>97</v>
      </c>
      <c r="D76" s="41">
        <v>0.12371134</v>
      </c>
      <c r="E76" s="41">
        <v>0.029872011</v>
      </c>
      <c r="F76" s="41">
        <v>0.21755067</v>
      </c>
      <c r="G76" s="48">
        <v>2.26791E-05</v>
      </c>
      <c r="H76" s="41">
        <v>0.03343047</v>
      </c>
      <c r="I76" s="41">
        <v>17.94994815</v>
      </c>
      <c r="J76" s="41">
        <v>35</v>
      </c>
      <c r="K76" s="41">
        <v>107</v>
      </c>
      <c r="L76" s="41">
        <v>0.327102804</v>
      </c>
      <c r="M76" s="41">
        <v>0.199791485</v>
      </c>
      <c r="N76" s="41">
        <v>0.454414122</v>
      </c>
      <c r="O76" s="41">
        <v>0.869379323</v>
      </c>
      <c r="P76" s="41">
        <v>0.045354941</v>
      </c>
      <c r="Q76" s="41">
        <v>0.027042792</v>
      </c>
      <c r="R76" s="41">
        <v>0.00057043</v>
      </c>
      <c r="S76" s="41">
        <v>11.87007907</v>
      </c>
      <c r="T76" s="41">
        <v>1</v>
      </c>
      <c r="U76" s="41" t="s">
        <v>199</v>
      </c>
      <c r="V76" s="41" t="s">
        <v>127</v>
      </c>
      <c r="W76" s="41" t="s">
        <v>199</v>
      </c>
      <c r="X76" s="41" t="s">
        <v>199</v>
      </c>
    </row>
    <row r="77" spans="1:24" ht="12.75">
      <c r="A77" s="41" t="s">
        <v>47</v>
      </c>
      <c r="B77" s="41">
        <v>34</v>
      </c>
      <c r="C77" s="41">
        <v>162</v>
      </c>
      <c r="D77" s="41">
        <v>0.209876543</v>
      </c>
      <c r="E77" s="41">
        <v>0.120068686</v>
      </c>
      <c r="F77" s="41">
        <v>0.2996844</v>
      </c>
      <c r="G77" s="41">
        <v>0.00172344</v>
      </c>
      <c r="H77" s="41">
        <v>0.031994249</v>
      </c>
      <c r="I77" s="41">
        <v>9.822989177</v>
      </c>
      <c r="J77" s="41">
        <v>44</v>
      </c>
      <c r="K77" s="41">
        <v>159</v>
      </c>
      <c r="L77" s="41">
        <v>0.27672956</v>
      </c>
      <c r="M77" s="41">
        <v>0.177138126</v>
      </c>
      <c r="N77" s="41">
        <v>0.376320994</v>
      </c>
      <c r="O77" s="41">
        <v>0.121957302</v>
      </c>
      <c r="P77" s="41">
        <v>0.03547967</v>
      </c>
      <c r="Q77" s="41">
        <v>2.39200269</v>
      </c>
      <c r="R77" s="41">
        <v>0.16262377</v>
      </c>
      <c r="S77" s="41">
        <v>1.949657441</v>
      </c>
      <c r="T77" s="41">
        <v>1</v>
      </c>
      <c r="U77" s="41" t="s">
        <v>199</v>
      </c>
      <c r="V77" s="41" t="s">
        <v>199</v>
      </c>
      <c r="W77" s="41" t="s">
        <v>199</v>
      </c>
      <c r="X77" s="41" t="s">
        <v>199</v>
      </c>
    </row>
    <row r="78" spans="1:24" ht="12.75">
      <c r="A78" s="41" t="s">
        <v>53</v>
      </c>
      <c r="B78" s="41">
        <v>13</v>
      </c>
      <c r="C78" s="41">
        <v>84</v>
      </c>
      <c r="D78" s="41">
        <v>0.154761905</v>
      </c>
      <c r="E78" s="41">
        <v>0.043991349</v>
      </c>
      <c r="F78" s="41">
        <v>0.26553246</v>
      </c>
      <c r="G78" s="41">
        <v>0.000852566</v>
      </c>
      <c r="H78" s="41">
        <v>0.039462257</v>
      </c>
      <c r="I78" s="41">
        <v>11.12315574</v>
      </c>
      <c r="J78" s="41">
        <v>29</v>
      </c>
      <c r="K78" s="41">
        <v>96</v>
      </c>
      <c r="L78" s="41">
        <v>0.302083333</v>
      </c>
      <c r="M78" s="41">
        <v>0.170539055</v>
      </c>
      <c r="N78" s="41">
        <v>0.433627612</v>
      </c>
      <c r="O78" s="41">
        <v>0.499490431</v>
      </c>
      <c r="P78" s="41">
        <v>0.046862942</v>
      </c>
      <c r="Q78" s="41">
        <v>0.456018934</v>
      </c>
      <c r="R78" s="41">
        <v>0.019733281</v>
      </c>
      <c r="S78" s="41">
        <v>5.435337178</v>
      </c>
      <c r="T78" s="41">
        <v>1</v>
      </c>
      <c r="U78" s="41" t="s">
        <v>199</v>
      </c>
      <c r="V78" s="41" t="s">
        <v>127</v>
      </c>
      <c r="W78" s="41" t="s">
        <v>199</v>
      </c>
      <c r="X78" s="41" t="s">
        <v>199</v>
      </c>
    </row>
    <row r="79" spans="1:24" ht="12.75">
      <c r="A79" s="41" t="s">
        <v>55</v>
      </c>
      <c r="B79" s="41">
        <v>33</v>
      </c>
      <c r="C79" s="41">
        <v>189</v>
      </c>
      <c r="D79" s="41">
        <v>0.174603175</v>
      </c>
      <c r="E79" s="41">
        <v>0.097091169</v>
      </c>
      <c r="F79" s="41">
        <v>0.25211518</v>
      </c>
      <c r="G79" s="48">
        <v>9.85E-06</v>
      </c>
      <c r="H79" s="41">
        <v>0.027613825</v>
      </c>
      <c r="I79" s="41">
        <v>19.54025912</v>
      </c>
      <c r="J79" s="41">
        <v>58</v>
      </c>
      <c r="K79" s="41">
        <v>291</v>
      </c>
      <c r="L79" s="41">
        <v>0.199312715</v>
      </c>
      <c r="M79" s="41">
        <v>0.133577984</v>
      </c>
      <c r="N79" s="41">
        <v>0.265047445</v>
      </c>
      <c r="O79" s="48">
        <v>1E-06</v>
      </c>
      <c r="P79" s="41">
        <v>0.023418144</v>
      </c>
      <c r="Q79" s="41">
        <v>23.9233626</v>
      </c>
      <c r="R79" s="41">
        <v>0.499810632</v>
      </c>
      <c r="S79" s="41">
        <v>0.455338491</v>
      </c>
      <c r="T79" s="41">
        <v>1</v>
      </c>
      <c r="U79" s="41">
        <v>2</v>
      </c>
      <c r="V79" s="41" t="s">
        <v>199</v>
      </c>
      <c r="W79" s="41" t="s">
        <v>199</v>
      </c>
      <c r="X79" s="41" t="s">
        <v>199</v>
      </c>
    </row>
    <row r="80" spans="1:24" ht="12.75">
      <c r="A80" s="41" t="s">
        <v>51</v>
      </c>
      <c r="B80" s="41">
        <v>42</v>
      </c>
      <c r="C80" s="41">
        <v>287</v>
      </c>
      <c r="D80" s="41">
        <v>0.146341463</v>
      </c>
      <c r="E80" s="41">
        <v>0.087777932</v>
      </c>
      <c r="F80" s="41">
        <v>0.204904995</v>
      </c>
      <c r="G80" s="48">
        <v>9.85E-11</v>
      </c>
      <c r="H80" s="41">
        <v>0.020863388</v>
      </c>
      <c r="I80" s="41">
        <v>41.85129979</v>
      </c>
      <c r="J80" s="41">
        <v>76</v>
      </c>
      <c r="K80" s="41">
        <v>483</v>
      </c>
      <c r="L80" s="41">
        <v>0.157349897</v>
      </c>
      <c r="M80" s="41">
        <v>0.110842105</v>
      </c>
      <c r="N80" s="41">
        <v>0.203857688</v>
      </c>
      <c r="O80" s="48">
        <v>1.11E-16</v>
      </c>
      <c r="P80" s="41">
        <v>0.016568504</v>
      </c>
      <c r="Q80" s="41">
        <v>68.15992097</v>
      </c>
      <c r="R80" s="41">
        <v>0.681780514</v>
      </c>
      <c r="S80" s="41">
        <v>0.168128432</v>
      </c>
      <c r="T80" s="41">
        <v>1</v>
      </c>
      <c r="U80" s="41">
        <v>2</v>
      </c>
      <c r="V80" s="41" t="s">
        <v>199</v>
      </c>
      <c r="W80" s="41" t="s">
        <v>199</v>
      </c>
      <c r="X80" s="41" t="s">
        <v>199</v>
      </c>
    </row>
    <row r="81" spans="1:24" ht="12.75">
      <c r="A81" s="41" t="s">
        <v>54</v>
      </c>
      <c r="B81" s="41" t="s">
        <v>199</v>
      </c>
      <c r="C81" s="41" t="s">
        <v>199</v>
      </c>
      <c r="D81" s="41" t="s">
        <v>199</v>
      </c>
      <c r="E81" s="41" t="s">
        <v>199</v>
      </c>
      <c r="F81" s="41" t="s">
        <v>199</v>
      </c>
      <c r="G81" s="41" t="s">
        <v>199</v>
      </c>
      <c r="H81" s="41" t="s">
        <v>199</v>
      </c>
      <c r="I81" s="41" t="s">
        <v>199</v>
      </c>
      <c r="J81" s="41">
        <v>20</v>
      </c>
      <c r="K81" s="41">
        <v>44</v>
      </c>
      <c r="L81" s="41">
        <v>0.454545455</v>
      </c>
      <c r="M81" s="41">
        <v>0.243836003</v>
      </c>
      <c r="N81" s="41">
        <v>0.665254906</v>
      </c>
      <c r="O81" s="41">
        <v>0.091772019</v>
      </c>
      <c r="P81" s="41">
        <v>0.075065711</v>
      </c>
      <c r="Q81" s="41">
        <v>2.843012384</v>
      </c>
      <c r="R81" s="41" t="s">
        <v>199</v>
      </c>
      <c r="S81" s="41" t="s">
        <v>199</v>
      </c>
      <c r="T81" s="41" t="s">
        <v>199</v>
      </c>
      <c r="U81" s="41" t="s">
        <v>199</v>
      </c>
      <c r="V81" s="41" t="s">
        <v>199</v>
      </c>
      <c r="W81" s="41" t="s">
        <v>248</v>
      </c>
      <c r="X81" s="41" t="s">
        <v>199</v>
      </c>
    </row>
    <row r="82" spans="1:24" ht="12.75">
      <c r="A82" s="41" t="s">
        <v>50</v>
      </c>
      <c r="B82" s="41">
        <v>182</v>
      </c>
      <c r="C82" s="41">
        <v>364</v>
      </c>
      <c r="D82" s="41">
        <v>0.5</v>
      </c>
      <c r="E82" s="41">
        <v>0.426436612</v>
      </c>
      <c r="F82" s="41">
        <v>0.573563388</v>
      </c>
      <c r="G82" s="48">
        <v>1.1E-12</v>
      </c>
      <c r="H82" s="41">
        <v>0.026207121</v>
      </c>
      <c r="I82" s="41">
        <v>50.66142186</v>
      </c>
      <c r="J82" s="41">
        <v>173</v>
      </c>
      <c r="K82" s="41">
        <v>481</v>
      </c>
      <c r="L82" s="41">
        <v>0.35966736</v>
      </c>
      <c r="M82" s="41">
        <v>0.298245465</v>
      </c>
      <c r="N82" s="41">
        <v>0.421089254</v>
      </c>
      <c r="O82" s="41">
        <v>0.244043444</v>
      </c>
      <c r="P82" s="41">
        <v>0.021881687</v>
      </c>
      <c r="Q82" s="41">
        <v>1.357084263</v>
      </c>
      <c r="R82" s="48">
        <v>4.26585E-05</v>
      </c>
      <c r="S82" s="41">
        <v>16.74927946</v>
      </c>
      <c r="T82" s="41">
        <v>1</v>
      </c>
      <c r="U82" s="41" t="s">
        <v>199</v>
      </c>
      <c r="V82" s="41" t="s">
        <v>127</v>
      </c>
      <c r="W82" s="41" t="s">
        <v>199</v>
      </c>
      <c r="X82" s="41" t="s">
        <v>199</v>
      </c>
    </row>
    <row r="83" spans="1:24" ht="12.75">
      <c r="A83" s="41" t="s">
        <v>52</v>
      </c>
      <c r="B83" s="41">
        <v>170</v>
      </c>
      <c r="C83" s="41">
        <v>617</v>
      </c>
      <c r="D83" s="41">
        <v>0.275526742</v>
      </c>
      <c r="E83" s="41">
        <v>0.225038193</v>
      </c>
      <c r="F83" s="41">
        <v>0.326015291</v>
      </c>
      <c r="G83" s="41">
        <v>0.008400118</v>
      </c>
      <c r="H83" s="41">
        <v>0.017986658</v>
      </c>
      <c r="I83" s="41">
        <v>6.946121123</v>
      </c>
      <c r="J83" s="41">
        <v>189</v>
      </c>
      <c r="K83" s="41">
        <v>886</v>
      </c>
      <c r="L83" s="41">
        <v>0.213318284</v>
      </c>
      <c r="M83" s="41">
        <v>0.174687002</v>
      </c>
      <c r="N83" s="41">
        <v>0.251949566</v>
      </c>
      <c r="O83" s="48">
        <v>2E-14</v>
      </c>
      <c r="P83" s="41">
        <v>0.01376248</v>
      </c>
      <c r="Q83" s="41">
        <v>58.53865456</v>
      </c>
      <c r="R83" s="41">
        <v>0.005394937</v>
      </c>
      <c r="S83" s="41">
        <v>7.742055218</v>
      </c>
      <c r="T83" s="41" t="s">
        <v>199</v>
      </c>
      <c r="U83" s="41">
        <v>2</v>
      </c>
      <c r="V83" s="41" t="s">
        <v>127</v>
      </c>
      <c r="W83" s="41" t="s">
        <v>199</v>
      </c>
      <c r="X83" s="41" t="s">
        <v>199</v>
      </c>
    </row>
    <row r="84" spans="1:24" ht="12.75">
      <c r="A84" s="41" t="s">
        <v>56</v>
      </c>
      <c r="B84" s="41">
        <v>35</v>
      </c>
      <c r="C84" s="41">
        <v>248</v>
      </c>
      <c r="D84" s="41">
        <v>0.141129032</v>
      </c>
      <c r="E84" s="41">
        <v>0.079072327</v>
      </c>
      <c r="F84" s="41">
        <v>0.203185738</v>
      </c>
      <c r="G84" s="48">
        <v>6.06E-10</v>
      </c>
      <c r="H84" s="41">
        <v>0.02210784</v>
      </c>
      <c r="I84" s="41">
        <v>38.30236386</v>
      </c>
      <c r="J84" s="41">
        <v>61</v>
      </c>
      <c r="K84" s="41">
        <v>339</v>
      </c>
      <c r="L84" s="41">
        <v>0.179941003</v>
      </c>
      <c r="M84" s="41">
        <v>0.121377077</v>
      </c>
      <c r="N84" s="41">
        <v>0.238504929</v>
      </c>
      <c r="O84" s="48">
        <v>1.59E-09</v>
      </c>
      <c r="P84" s="41">
        <v>0.020863529</v>
      </c>
      <c r="Q84" s="41">
        <v>36.42185027</v>
      </c>
      <c r="R84" s="41">
        <v>0.209174237</v>
      </c>
      <c r="S84" s="41">
        <v>1.577132367</v>
      </c>
      <c r="T84" s="41">
        <v>1</v>
      </c>
      <c r="U84" s="41">
        <v>2</v>
      </c>
      <c r="V84" s="41" t="s">
        <v>199</v>
      </c>
      <c r="W84" s="41" t="s">
        <v>199</v>
      </c>
      <c r="X84" s="41" t="s">
        <v>199</v>
      </c>
    </row>
    <row r="85" spans="1:24" ht="12.75">
      <c r="A85" s="41" t="s">
        <v>49</v>
      </c>
      <c r="B85" s="41">
        <v>9</v>
      </c>
      <c r="C85" s="41">
        <v>87</v>
      </c>
      <c r="D85" s="41">
        <v>0.103448276</v>
      </c>
      <c r="E85" s="41">
        <v>0.011798356</v>
      </c>
      <c r="F85" s="41">
        <v>0.195098196</v>
      </c>
      <c r="G85" s="48">
        <v>1.00608E-05</v>
      </c>
      <c r="H85" s="41">
        <v>0.032650488</v>
      </c>
      <c r="I85" s="41">
        <v>19.4998334</v>
      </c>
      <c r="J85" s="41">
        <v>23</v>
      </c>
      <c r="K85" s="41">
        <v>155</v>
      </c>
      <c r="L85" s="41">
        <v>0.148387097</v>
      </c>
      <c r="M85" s="41">
        <v>0.068238532</v>
      </c>
      <c r="N85" s="41">
        <v>0.228535661</v>
      </c>
      <c r="O85" s="48">
        <v>8.95E-07</v>
      </c>
      <c r="P85" s="41">
        <v>0.028553105</v>
      </c>
      <c r="Q85" s="41">
        <v>24.14121994</v>
      </c>
      <c r="R85" s="41">
        <v>0.3220237</v>
      </c>
      <c r="S85" s="41">
        <v>0.980709519</v>
      </c>
      <c r="T85" s="41">
        <v>1</v>
      </c>
      <c r="U85" s="41">
        <v>2</v>
      </c>
      <c r="V85" s="41" t="s">
        <v>199</v>
      </c>
      <c r="W85" s="41" t="s">
        <v>199</v>
      </c>
      <c r="X85" s="41" t="s">
        <v>199</v>
      </c>
    </row>
    <row r="86" spans="1:24" ht="12.75">
      <c r="A86" s="41" t="s">
        <v>87</v>
      </c>
      <c r="B86" s="41">
        <v>421</v>
      </c>
      <c r="C86" s="41">
        <v>1253</v>
      </c>
      <c r="D86" s="41">
        <v>0.335993615</v>
      </c>
      <c r="E86" s="41">
        <v>0.298537864</v>
      </c>
      <c r="F86" s="41">
        <v>0.373449367</v>
      </c>
      <c r="G86" s="41">
        <v>0.416123704</v>
      </c>
      <c r="H86" s="41">
        <v>0.013343695</v>
      </c>
      <c r="I86" s="41">
        <v>0.661236636</v>
      </c>
      <c r="J86" s="41">
        <v>618</v>
      </c>
      <c r="K86" s="41">
        <v>1810</v>
      </c>
      <c r="L86" s="41">
        <v>0.341436464</v>
      </c>
      <c r="M86" s="41">
        <v>0.310149969</v>
      </c>
      <c r="N86" s="41">
        <v>0.372722959</v>
      </c>
      <c r="O86" s="41">
        <v>0.53787553</v>
      </c>
      <c r="P86" s="41">
        <v>0.011145884</v>
      </c>
      <c r="Q86" s="41">
        <v>0.379491448</v>
      </c>
      <c r="R86" s="41">
        <v>0.754413562</v>
      </c>
      <c r="S86" s="41">
        <v>0.097859529</v>
      </c>
      <c r="T86" s="41" t="s">
        <v>199</v>
      </c>
      <c r="U86" s="41" t="s">
        <v>199</v>
      </c>
      <c r="V86" s="41" t="s">
        <v>199</v>
      </c>
      <c r="W86" s="41" t="s">
        <v>199</v>
      </c>
      <c r="X86" s="41" t="s">
        <v>199</v>
      </c>
    </row>
    <row r="87" spans="1:24" ht="12.75">
      <c r="A87" s="41" t="s">
        <v>86</v>
      </c>
      <c r="B87" s="41">
        <v>341</v>
      </c>
      <c r="C87" s="41">
        <v>988</v>
      </c>
      <c r="D87" s="41">
        <v>0.3451417</v>
      </c>
      <c r="E87" s="41">
        <v>0.302685969</v>
      </c>
      <c r="F87" s="41">
        <v>0.387597432</v>
      </c>
      <c r="G87" s="41">
        <v>0.181586981</v>
      </c>
      <c r="H87" s="41">
        <v>0.015124949</v>
      </c>
      <c r="I87" s="41">
        <v>1.78458778</v>
      </c>
      <c r="J87" s="41">
        <v>513</v>
      </c>
      <c r="K87" s="41">
        <v>1479</v>
      </c>
      <c r="L87" s="41">
        <v>0.346855984</v>
      </c>
      <c r="M87" s="41">
        <v>0.312115377</v>
      </c>
      <c r="N87" s="41">
        <v>0.38159659</v>
      </c>
      <c r="O87" s="41">
        <v>0.318002221</v>
      </c>
      <c r="P87" s="41">
        <v>0.012376419</v>
      </c>
      <c r="Q87" s="41">
        <v>0.997145417</v>
      </c>
      <c r="R87" s="41">
        <v>0.930117682</v>
      </c>
      <c r="S87" s="41">
        <v>0.007690725</v>
      </c>
      <c r="T87" s="41" t="s">
        <v>199</v>
      </c>
      <c r="U87" s="41" t="s">
        <v>199</v>
      </c>
      <c r="V87" s="41" t="s">
        <v>199</v>
      </c>
      <c r="W87" s="41" t="s">
        <v>199</v>
      </c>
      <c r="X87" s="41" t="s">
        <v>199</v>
      </c>
    </row>
    <row r="88" spans="1:24" ht="12.75">
      <c r="A88" s="41" t="s">
        <v>82</v>
      </c>
      <c r="B88" s="41">
        <v>435</v>
      </c>
      <c r="C88" s="41">
        <v>1306</v>
      </c>
      <c r="D88" s="41">
        <v>0.333078101</v>
      </c>
      <c r="E88" s="41">
        <v>0.29646965</v>
      </c>
      <c r="F88" s="41">
        <v>0.369686552</v>
      </c>
      <c r="G88" s="41">
        <v>0.544998181</v>
      </c>
      <c r="H88" s="41">
        <v>0.013041842</v>
      </c>
      <c r="I88" s="41">
        <v>0.366354379</v>
      </c>
      <c r="J88" s="41">
        <v>590</v>
      </c>
      <c r="K88" s="41">
        <v>1816</v>
      </c>
      <c r="L88" s="41">
        <v>0.324889868</v>
      </c>
      <c r="M88" s="41">
        <v>0.294040953</v>
      </c>
      <c r="N88" s="41">
        <v>0.355738782</v>
      </c>
      <c r="O88" s="41">
        <v>0.380307166</v>
      </c>
      <c r="P88" s="41">
        <v>0.010989995</v>
      </c>
      <c r="Q88" s="41">
        <v>0.769708758</v>
      </c>
      <c r="R88" s="41">
        <v>0.630807699</v>
      </c>
      <c r="S88" s="41">
        <v>0.230967053</v>
      </c>
      <c r="T88" s="41" t="s">
        <v>199</v>
      </c>
      <c r="U88" s="41" t="s">
        <v>199</v>
      </c>
      <c r="V88" s="41" t="s">
        <v>199</v>
      </c>
      <c r="W88" s="41" t="s">
        <v>199</v>
      </c>
      <c r="X88" s="41" t="s">
        <v>199</v>
      </c>
    </row>
    <row r="89" spans="1:24" ht="12.75">
      <c r="A89" s="41" t="s">
        <v>91</v>
      </c>
      <c r="B89" s="41">
        <v>420</v>
      </c>
      <c r="C89" s="41">
        <v>1180</v>
      </c>
      <c r="D89" s="41">
        <v>0.355932203</v>
      </c>
      <c r="E89" s="41">
        <v>0.316807519</v>
      </c>
      <c r="F89" s="41">
        <v>0.395056887</v>
      </c>
      <c r="G89" s="41">
        <v>0.024374821</v>
      </c>
      <c r="H89" s="41">
        <v>0.013938256</v>
      </c>
      <c r="I89" s="41">
        <v>5.06776288</v>
      </c>
      <c r="J89" s="41">
        <v>670</v>
      </c>
      <c r="K89" s="41">
        <v>1787</v>
      </c>
      <c r="L89" s="41">
        <v>0.37493005</v>
      </c>
      <c r="M89" s="41">
        <v>0.342784596</v>
      </c>
      <c r="N89" s="41">
        <v>0.407075505</v>
      </c>
      <c r="O89" s="41">
        <v>0.000302941</v>
      </c>
      <c r="P89" s="41">
        <v>0.01145189</v>
      </c>
      <c r="Q89" s="41">
        <v>13.05212262</v>
      </c>
      <c r="R89" s="41">
        <v>0.293460507</v>
      </c>
      <c r="S89" s="41">
        <v>1.103677289</v>
      </c>
      <c r="T89" s="41" t="s">
        <v>199</v>
      </c>
      <c r="U89" s="41">
        <v>2</v>
      </c>
      <c r="V89" s="41" t="s">
        <v>199</v>
      </c>
      <c r="W89" s="41" t="s">
        <v>199</v>
      </c>
      <c r="X89" s="41" t="s">
        <v>199</v>
      </c>
    </row>
    <row r="90" spans="1:24" ht="12.75">
      <c r="A90" s="41" t="s">
        <v>90</v>
      </c>
      <c r="B90" s="41">
        <v>238</v>
      </c>
      <c r="C90" s="41">
        <v>789</v>
      </c>
      <c r="D90" s="41">
        <v>0.301647655</v>
      </c>
      <c r="E90" s="41">
        <v>0.255781622</v>
      </c>
      <c r="F90" s="41">
        <v>0.347513689</v>
      </c>
      <c r="G90" s="41">
        <v>0.157324306</v>
      </c>
      <c r="H90" s="41">
        <v>0.016339877</v>
      </c>
      <c r="I90" s="41">
        <v>1.999758171</v>
      </c>
      <c r="J90" s="41">
        <v>314</v>
      </c>
      <c r="K90" s="41">
        <v>1016</v>
      </c>
      <c r="L90" s="41">
        <v>0.309055118</v>
      </c>
      <c r="M90" s="41">
        <v>0.268360664</v>
      </c>
      <c r="N90" s="41">
        <v>0.349749573</v>
      </c>
      <c r="O90" s="41">
        <v>0.084365351</v>
      </c>
      <c r="P90" s="41">
        <v>0.01449749</v>
      </c>
      <c r="Q90" s="41">
        <v>2.978731835</v>
      </c>
      <c r="R90" s="41">
        <v>0.734757483</v>
      </c>
      <c r="S90" s="41">
        <v>0.114788064</v>
      </c>
      <c r="T90" s="41" t="s">
        <v>199</v>
      </c>
      <c r="U90" s="41" t="s">
        <v>199</v>
      </c>
      <c r="V90" s="41" t="s">
        <v>199</v>
      </c>
      <c r="W90" s="41" t="s">
        <v>199</v>
      </c>
      <c r="X90" s="41" t="s">
        <v>199</v>
      </c>
    </row>
    <row r="91" spans="1:24" ht="12.75">
      <c r="A91" s="41" t="s">
        <v>89</v>
      </c>
      <c r="B91" s="41">
        <v>339</v>
      </c>
      <c r="C91" s="41">
        <v>1061</v>
      </c>
      <c r="D91" s="41">
        <v>0.319509896</v>
      </c>
      <c r="E91" s="41">
        <v>0.279327319</v>
      </c>
      <c r="F91" s="41">
        <v>0.359692473</v>
      </c>
      <c r="G91" s="41">
        <v>0.69072629</v>
      </c>
      <c r="H91" s="41">
        <v>0.014315133</v>
      </c>
      <c r="I91" s="41">
        <v>0.15830024</v>
      </c>
      <c r="J91" s="41">
        <v>531</v>
      </c>
      <c r="K91" s="41">
        <v>1587</v>
      </c>
      <c r="L91" s="41">
        <v>0.334593573</v>
      </c>
      <c r="M91" s="41">
        <v>0.301346284</v>
      </c>
      <c r="N91" s="41">
        <v>0.367840862</v>
      </c>
      <c r="O91" s="41">
        <v>0.999287054</v>
      </c>
      <c r="P91" s="41">
        <v>0.011844421</v>
      </c>
      <c r="Q91" s="48">
        <v>7.98E-07</v>
      </c>
      <c r="R91" s="41">
        <v>0.418045404</v>
      </c>
      <c r="S91" s="41">
        <v>0.655803452</v>
      </c>
      <c r="T91" s="41" t="s">
        <v>199</v>
      </c>
      <c r="U91" s="41" t="s">
        <v>199</v>
      </c>
      <c r="V91" s="41" t="s">
        <v>199</v>
      </c>
      <c r="W91" s="41" t="s">
        <v>199</v>
      </c>
      <c r="X91" s="41" t="s">
        <v>199</v>
      </c>
    </row>
    <row r="92" spans="1:24" ht="12.75">
      <c r="A92" s="41" t="s">
        <v>88</v>
      </c>
      <c r="B92" s="41">
        <v>490</v>
      </c>
      <c r="C92" s="41">
        <v>1392</v>
      </c>
      <c r="D92" s="41">
        <v>0.352011494</v>
      </c>
      <c r="E92" s="41">
        <v>0.316079207</v>
      </c>
      <c r="F92" s="41">
        <v>0.387943782</v>
      </c>
      <c r="G92" s="41">
        <v>0.03294206</v>
      </c>
      <c r="H92" s="41">
        <v>0.012800958</v>
      </c>
      <c r="I92" s="41">
        <v>4.548787847</v>
      </c>
      <c r="J92" s="41">
        <v>641</v>
      </c>
      <c r="K92" s="41">
        <v>1794</v>
      </c>
      <c r="L92" s="41">
        <v>0.357302118</v>
      </c>
      <c r="M92" s="41">
        <v>0.325544171</v>
      </c>
      <c r="N92" s="41">
        <v>0.389060065</v>
      </c>
      <c r="O92" s="41">
        <v>0.041602426</v>
      </c>
      <c r="P92" s="41">
        <v>0.011313839</v>
      </c>
      <c r="Q92" s="41">
        <v>4.151305974</v>
      </c>
      <c r="R92" s="41">
        <v>0.756907201</v>
      </c>
      <c r="S92" s="41">
        <v>0.095817933</v>
      </c>
      <c r="T92" s="41" t="s">
        <v>199</v>
      </c>
      <c r="U92" s="41" t="s">
        <v>199</v>
      </c>
      <c r="V92" s="41" t="s">
        <v>199</v>
      </c>
      <c r="W92" s="41" t="s">
        <v>199</v>
      </c>
      <c r="X92" s="41" t="s">
        <v>199</v>
      </c>
    </row>
    <row r="93" spans="1:24" ht="12.75">
      <c r="A93" s="41" t="s">
        <v>83</v>
      </c>
      <c r="B93" s="41">
        <v>590</v>
      </c>
      <c r="C93" s="41">
        <v>1527</v>
      </c>
      <c r="D93" s="41">
        <v>0.38637852</v>
      </c>
      <c r="E93" s="41">
        <v>0.351401753</v>
      </c>
      <c r="F93" s="41">
        <v>0.421355287</v>
      </c>
      <c r="G93" s="48">
        <v>3.39E-07</v>
      </c>
      <c r="H93" s="41">
        <v>0.012460551</v>
      </c>
      <c r="I93" s="41">
        <v>26.01564113</v>
      </c>
      <c r="J93" s="41">
        <v>707</v>
      </c>
      <c r="K93" s="41">
        <v>1959</v>
      </c>
      <c r="L93" s="41">
        <v>0.360898418</v>
      </c>
      <c r="M93" s="41">
        <v>0.33044033</v>
      </c>
      <c r="N93" s="41">
        <v>0.391356505</v>
      </c>
      <c r="O93" s="41">
        <v>0.013645942</v>
      </c>
      <c r="P93" s="41">
        <v>0.010850762</v>
      </c>
      <c r="Q93" s="41">
        <v>6.083380277</v>
      </c>
      <c r="R93" s="41">
        <v>0.122535428</v>
      </c>
      <c r="S93" s="41">
        <v>2.384610526</v>
      </c>
      <c r="T93" s="41">
        <v>1</v>
      </c>
      <c r="U93" s="41" t="s">
        <v>199</v>
      </c>
      <c r="V93" s="41" t="s">
        <v>199</v>
      </c>
      <c r="W93" s="41" t="s">
        <v>199</v>
      </c>
      <c r="X93" s="41" t="s">
        <v>199</v>
      </c>
    </row>
    <row r="94" spans="1:24" ht="12.75">
      <c r="A94" s="41" t="s">
        <v>105</v>
      </c>
      <c r="B94" s="41">
        <v>526</v>
      </c>
      <c r="C94" s="41">
        <v>1530</v>
      </c>
      <c r="D94" s="41">
        <v>0.34379085</v>
      </c>
      <c r="E94" s="41">
        <v>0.309705717</v>
      </c>
      <c r="F94" s="41">
        <v>0.377875983</v>
      </c>
      <c r="G94" s="41">
        <v>0.121235072</v>
      </c>
      <c r="H94" s="41">
        <v>0.012142905</v>
      </c>
      <c r="I94" s="41">
        <v>2.401292182</v>
      </c>
      <c r="J94" s="41">
        <v>677</v>
      </c>
      <c r="K94" s="41">
        <v>1935</v>
      </c>
      <c r="L94" s="41">
        <v>0.349870801</v>
      </c>
      <c r="M94" s="41">
        <v>0.319437041</v>
      </c>
      <c r="N94" s="41">
        <v>0.380304561</v>
      </c>
      <c r="O94" s="41">
        <v>0.154666373</v>
      </c>
      <c r="P94" s="41">
        <v>0.010842095</v>
      </c>
      <c r="Q94" s="41">
        <v>2.02561427</v>
      </c>
      <c r="R94" s="41">
        <v>0.708924652</v>
      </c>
      <c r="S94" s="41">
        <v>0.139353417</v>
      </c>
      <c r="T94" s="41" t="s">
        <v>199</v>
      </c>
      <c r="U94" s="41" t="s">
        <v>199</v>
      </c>
      <c r="V94" s="41" t="s">
        <v>199</v>
      </c>
      <c r="W94" s="41" t="s">
        <v>199</v>
      </c>
      <c r="X94" s="41" t="s">
        <v>199</v>
      </c>
    </row>
    <row r="95" spans="1:24" ht="12.75">
      <c r="A95" s="41" t="s">
        <v>106</v>
      </c>
      <c r="B95" s="41">
        <v>320</v>
      </c>
      <c r="C95" s="41">
        <v>966</v>
      </c>
      <c r="D95" s="41">
        <v>0.33126294</v>
      </c>
      <c r="E95" s="41">
        <v>0.288755204</v>
      </c>
      <c r="F95" s="41">
        <v>0.373770676</v>
      </c>
      <c r="G95" s="41">
        <v>0.689062543</v>
      </c>
      <c r="H95" s="41">
        <v>0.015143476</v>
      </c>
      <c r="I95" s="41">
        <v>0.16010209</v>
      </c>
      <c r="J95" s="41">
        <v>413</v>
      </c>
      <c r="K95" s="41">
        <v>1252</v>
      </c>
      <c r="L95" s="41">
        <v>0.329872205</v>
      </c>
      <c r="M95" s="41">
        <v>0.292573657</v>
      </c>
      <c r="N95" s="41">
        <v>0.367170753</v>
      </c>
      <c r="O95" s="41">
        <v>0.722706883</v>
      </c>
      <c r="P95" s="41">
        <v>0.013287691</v>
      </c>
      <c r="Q95" s="41">
        <v>0.125913866</v>
      </c>
      <c r="R95" s="41">
        <v>0.944957775</v>
      </c>
      <c r="S95" s="41">
        <v>0.004766522</v>
      </c>
      <c r="T95" s="41" t="s">
        <v>199</v>
      </c>
      <c r="U95" s="41" t="s">
        <v>199</v>
      </c>
      <c r="V95" s="41" t="s">
        <v>199</v>
      </c>
      <c r="W95" s="41" t="s">
        <v>199</v>
      </c>
      <c r="X95" s="41" t="s">
        <v>199</v>
      </c>
    </row>
    <row r="96" spans="1:24" ht="12.75">
      <c r="A96" s="41" t="s">
        <v>95</v>
      </c>
      <c r="B96" s="41">
        <v>56</v>
      </c>
      <c r="C96" s="41">
        <v>203</v>
      </c>
      <c r="D96" s="41">
        <v>0.275862069</v>
      </c>
      <c r="E96" s="41">
        <v>0.187807674</v>
      </c>
      <c r="F96" s="41">
        <v>0.363916464</v>
      </c>
      <c r="G96" s="41">
        <v>0.133216039</v>
      </c>
      <c r="H96" s="41">
        <v>0.031369574</v>
      </c>
      <c r="I96" s="41">
        <v>2.25462132</v>
      </c>
      <c r="J96" s="41">
        <v>126</v>
      </c>
      <c r="K96" s="41">
        <v>344</v>
      </c>
      <c r="L96" s="41">
        <v>0.36627907</v>
      </c>
      <c r="M96" s="41">
        <v>0.293363837</v>
      </c>
      <c r="N96" s="41">
        <v>0.439194303</v>
      </c>
      <c r="O96" s="41">
        <v>0.213111099</v>
      </c>
      <c r="P96" s="41">
        <v>0.025976214</v>
      </c>
      <c r="Q96" s="41">
        <v>1.550164901</v>
      </c>
      <c r="R96" s="41">
        <v>0.030147447</v>
      </c>
      <c r="S96" s="41">
        <v>4.700864667</v>
      </c>
      <c r="T96" s="41" t="s">
        <v>199</v>
      </c>
      <c r="U96" s="41" t="s">
        <v>199</v>
      </c>
      <c r="V96" s="41" t="s">
        <v>127</v>
      </c>
      <c r="W96" s="41" t="s">
        <v>199</v>
      </c>
      <c r="X96" s="41" t="s">
        <v>199</v>
      </c>
    </row>
    <row r="97" spans="1:24" ht="12.75">
      <c r="A97" s="41" t="s">
        <v>94</v>
      </c>
      <c r="B97" s="41">
        <v>355</v>
      </c>
      <c r="C97" s="41">
        <v>1064</v>
      </c>
      <c r="D97" s="41">
        <v>0.333646617</v>
      </c>
      <c r="E97" s="41">
        <v>0.2930708</v>
      </c>
      <c r="F97" s="41">
        <v>0.374222433</v>
      </c>
      <c r="G97" s="41">
        <v>0.557936449</v>
      </c>
      <c r="H97" s="41">
        <v>0.014455225</v>
      </c>
      <c r="I97" s="41">
        <v>0.343289741</v>
      </c>
      <c r="J97" s="41">
        <v>520</v>
      </c>
      <c r="K97" s="41">
        <v>1546</v>
      </c>
      <c r="L97" s="41">
        <v>0.336351876</v>
      </c>
      <c r="M97" s="41">
        <v>0.302622871</v>
      </c>
      <c r="N97" s="41">
        <v>0.370080881</v>
      </c>
      <c r="O97" s="41">
        <v>0.884208216</v>
      </c>
      <c r="P97" s="41">
        <v>0.012016033</v>
      </c>
      <c r="Q97" s="41">
        <v>0.021210041</v>
      </c>
      <c r="R97" s="41">
        <v>0.885608175</v>
      </c>
      <c r="S97" s="41">
        <v>0.020696737</v>
      </c>
      <c r="T97" s="41" t="s">
        <v>199</v>
      </c>
      <c r="U97" s="41" t="s">
        <v>199</v>
      </c>
      <c r="V97" s="41" t="s">
        <v>199</v>
      </c>
      <c r="W97" s="41" t="s">
        <v>199</v>
      </c>
      <c r="X97" s="41" t="s">
        <v>199</v>
      </c>
    </row>
    <row r="98" spans="1:24" ht="12.75">
      <c r="A98" s="41" t="s">
        <v>93</v>
      </c>
      <c r="B98" s="41">
        <v>757</v>
      </c>
      <c r="C98" s="41">
        <v>2026</v>
      </c>
      <c r="D98" s="41">
        <v>0.373642646</v>
      </c>
      <c r="E98" s="41">
        <v>0.34347357</v>
      </c>
      <c r="F98" s="41">
        <v>0.403811721</v>
      </c>
      <c r="G98" s="48">
        <v>3.3E-06</v>
      </c>
      <c r="H98" s="41">
        <v>0.0107478</v>
      </c>
      <c r="I98" s="41">
        <v>21.63580876</v>
      </c>
      <c r="J98" s="41">
        <v>1042</v>
      </c>
      <c r="K98" s="41">
        <v>2682</v>
      </c>
      <c r="L98" s="41">
        <v>0.388516033</v>
      </c>
      <c r="M98" s="41">
        <v>0.362097418</v>
      </c>
      <c r="N98" s="41">
        <v>0.414934647</v>
      </c>
      <c r="O98" s="48">
        <v>3.28E-09</v>
      </c>
      <c r="P98" s="41">
        <v>0.00941169</v>
      </c>
      <c r="Q98" s="41">
        <v>35.01194633</v>
      </c>
      <c r="R98" s="41">
        <v>0.298388367</v>
      </c>
      <c r="S98" s="41">
        <v>1.081383037</v>
      </c>
      <c r="T98" s="41">
        <v>1</v>
      </c>
      <c r="U98" s="41">
        <v>2</v>
      </c>
      <c r="V98" s="41" t="s">
        <v>199</v>
      </c>
      <c r="W98" s="41" t="s">
        <v>199</v>
      </c>
      <c r="X98" s="41" t="s">
        <v>199</v>
      </c>
    </row>
    <row r="99" spans="1:24" ht="12.75">
      <c r="A99" s="41" t="s">
        <v>92</v>
      </c>
      <c r="B99" s="41">
        <v>268</v>
      </c>
      <c r="C99" s="41">
        <v>887</v>
      </c>
      <c r="D99" s="41">
        <v>0.302142052</v>
      </c>
      <c r="E99" s="41">
        <v>0.258863801</v>
      </c>
      <c r="F99" s="41">
        <v>0.345420303</v>
      </c>
      <c r="G99" s="41">
        <v>0.142117865</v>
      </c>
      <c r="H99" s="41">
        <v>0.015417973</v>
      </c>
      <c r="I99" s="41">
        <v>2.154876553</v>
      </c>
      <c r="J99" s="41">
        <v>350</v>
      </c>
      <c r="K99" s="41">
        <v>1128</v>
      </c>
      <c r="L99" s="41">
        <v>0.310283688</v>
      </c>
      <c r="M99" s="41">
        <v>0.271620062</v>
      </c>
      <c r="N99" s="41">
        <v>0.348947314</v>
      </c>
      <c r="O99" s="41">
        <v>0.08343491</v>
      </c>
      <c r="P99" s="41">
        <v>0.013774003</v>
      </c>
      <c r="Q99" s="41">
        <v>2.996688189</v>
      </c>
      <c r="R99" s="41">
        <v>0.693998131</v>
      </c>
      <c r="S99" s="41">
        <v>0.154791198</v>
      </c>
      <c r="T99" s="41" t="s">
        <v>199</v>
      </c>
      <c r="U99" s="41" t="s">
        <v>199</v>
      </c>
      <c r="V99" s="41" t="s">
        <v>199</v>
      </c>
      <c r="W99" s="41" t="s">
        <v>199</v>
      </c>
      <c r="X99" s="41" t="s">
        <v>199</v>
      </c>
    </row>
    <row r="100" spans="1:24" ht="12.75">
      <c r="A100" s="41" t="s">
        <v>98</v>
      </c>
      <c r="B100" s="41">
        <v>57</v>
      </c>
      <c r="C100" s="41">
        <v>195</v>
      </c>
      <c r="D100" s="41">
        <v>0.292307692</v>
      </c>
      <c r="E100" s="41">
        <v>0.200882167</v>
      </c>
      <c r="F100" s="41">
        <v>0.383733218</v>
      </c>
      <c r="G100" s="41">
        <v>0.326379662</v>
      </c>
      <c r="H100" s="41">
        <v>0.032570547</v>
      </c>
      <c r="I100" s="41">
        <v>0.96320913</v>
      </c>
      <c r="J100" s="41">
        <v>82</v>
      </c>
      <c r="K100" s="41">
        <v>288</v>
      </c>
      <c r="L100" s="41">
        <v>0.284722222</v>
      </c>
      <c r="M100" s="41">
        <v>0.21007834</v>
      </c>
      <c r="N100" s="41">
        <v>0.359366104</v>
      </c>
      <c r="O100" s="41">
        <v>0.072805664</v>
      </c>
      <c r="P100" s="41">
        <v>0.026592049</v>
      </c>
      <c r="Q100" s="41">
        <v>3.218604709</v>
      </c>
      <c r="R100" s="41">
        <v>0.856627604</v>
      </c>
      <c r="S100" s="41">
        <v>0.03264119</v>
      </c>
      <c r="T100" s="41" t="s">
        <v>199</v>
      </c>
      <c r="U100" s="41" t="s">
        <v>199</v>
      </c>
      <c r="V100" s="41" t="s">
        <v>199</v>
      </c>
      <c r="W100" s="41" t="s">
        <v>199</v>
      </c>
      <c r="X100" s="41" t="s">
        <v>199</v>
      </c>
    </row>
    <row r="101" spans="1:24" ht="12.75">
      <c r="A101" s="41" t="s">
        <v>96</v>
      </c>
      <c r="B101" s="41">
        <v>280</v>
      </c>
      <c r="C101" s="41">
        <v>1053</v>
      </c>
      <c r="D101" s="41">
        <v>0.265906933</v>
      </c>
      <c r="E101" s="41">
        <v>0.227688874</v>
      </c>
      <c r="F101" s="41">
        <v>0.304124991</v>
      </c>
      <c r="G101" s="48">
        <v>3.96684E-05</v>
      </c>
      <c r="H101" s="41">
        <v>0.013615268</v>
      </c>
      <c r="I101" s="41">
        <v>16.88718783</v>
      </c>
      <c r="J101" s="41">
        <v>456</v>
      </c>
      <c r="K101" s="41">
        <v>1614</v>
      </c>
      <c r="L101" s="41">
        <v>0.282527881</v>
      </c>
      <c r="M101" s="41">
        <v>0.251070409</v>
      </c>
      <c r="N101" s="41">
        <v>0.313985353</v>
      </c>
      <c r="O101" s="48">
        <v>9.25E-06</v>
      </c>
      <c r="P101" s="41">
        <v>0.011206794</v>
      </c>
      <c r="Q101" s="41">
        <v>19.6594763</v>
      </c>
      <c r="R101" s="41">
        <v>0.347910991</v>
      </c>
      <c r="S101" s="41">
        <v>0.881061928</v>
      </c>
      <c r="T101" s="41">
        <v>1</v>
      </c>
      <c r="U101" s="41">
        <v>2</v>
      </c>
      <c r="V101" s="41" t="s">
        <v>199</v>
      </c>
      <c r="W101" s="41" t="s">
        <v>199</v>
      </c>
      <c r="X101" s="41" t="s">
        <v>199</v>
      </c>
    </row>
    <row r="102" spans="1:24" ht="12.75">
      <c r="A102" s="41" t="s">
        <v>97</v>
      </c>
      <c r="B102" s="41">
        <v>603</v>
      </c>
      <c r="C102" s="41">
        <v>1823</v>
      </c>
      <c r="D102" s="41">
        <v>0.33077345</v>
      </c>
      <c r="E102" s="41">
        <v>0.29984195</v>
      </c>
      <c r="F102" s="41">
        <v>0.36170495</v>
      </c>
      <c r="G102" s="41">
        <v>0.613517811</v>
      </c>
      <c r="H102" s="41">
        <v>0.011019416</v>
      </c>
      <c r="I102" s="41">
        <v>0.255083999</v>
      </c>
      <c r="J102" s="41">
        <v>843</v>
      </c>
      <c r="K102" s="41">
        <v>2538</v>
      </c>
      <c r="L102" s="41">
        <v>0.3321513</v>
      </c>
      <c r="M102" s="41">
        <v>0.305908896</v>
      </c>
      <c r="N102" s="41">
        <v>0.358393705</v>
      </c>
      <c r="O102" s="41">
        <v>0.79340938</v>
      </c>
      <c r="P102" s="41">
        <v>0.009348915</v>
      </c>
      <c r="Q102" s="41">
        <v>0.068584245</v>
      </c>
      <c r="R102" s="41">
        <v>0.924052528</v>
      </c>
      <c r="S102" s="41">
        <v>0.009087854</v>
      </c>
      <c r="T102" s="41" t="s">
        <v>199</v>
      </c>
      <c r="U102" s="41" t="s">
        <v>199</v>
      </c>
      <c r="V102" s="41" t="s">
        <v>199</v>
      </c>
      <c r="W102" s="41" t="s">
        <v>199</v>
      </c>
      <c r="X102" s="41" t="s">
        <v>199</v>
      </c>
    </row>
    <row r="103" spans="1:24" ht="12.75">
      <c r="A103" s="41" t="s">
        <v>84</v>
      </c>
      <c r="B103" s="41">
        <v>513</v>
      </c>
      <c r="C103" s="41">
        <v>1569</v>
      </c>
      <c r="D103" s="41">
        <v>0.326959847</v>
      </c>
      <c r="E103" s="41">
        <v>0.293716967</v>
      </c>
      <c r="F103" s="41">
        <v>0.360202727</v>
      </c>
      <c r="G103" s="41">
        <v>0.883845495</v>
      </c>
      <c r="H103" s="41">
        <v>0.01184285</v>
      </c>
      <c r="I103" s="41">
        <v>0.021344082</v>
      </c>
      <c r="J103" s="41">
        <v>711</v>
      </c>
      <c r="K103" s="41">
        <v>2130</v>
      </c>
      <c r="L103" s="41">
        <v>0.333802817</v>
      </c>
      <c r="M103" s="41">
        <v>0.305121505</v>
      </c>
      <c r="N103" s="41">
        <v>0.362484128</v>
      </c>
      <c r="O103" s="41">
        <v>0.937526446</v>
      </c>
      <c r="P103" s="41">
        <v>0.010217781</v>
      </c>
      <c r="Q103" s="41">
        <v>0.006143294</v>
      </c>
      <c r="R103" s="41">
        <v>0.662017697</v>
      </c>
      <c r="S103" s="41">
        <v>0.191081883</v>
      </c>
      <c r="T103" s="41" t="s">
        <v>199</v>
      </c>
      <c r="U103" s="41" t="s">
        <v>199</v>
      </c>
      <c r="V103" s="41" t="s">
        <v>199</v>
      </c>
      <c r="W103" s="41" t="s">
        <v>199</v>
      </c>
      <c r="X103" s="41" t="s">
        <v>199</v>
      </c>
    </row>
    <row r="104" spans="1:24" ht="12.75">
      <c r="A104" s="41" t="s">
        <v>85</v>
      </c>
      <c r="B104" s="41">
        <v>457</v>
      </c>
      <c r="C104" s="41">
        <v>1434</v>
      </c>
      <c r="D104" s="41">
        <v>0.318688982</v>
      </c>
      <c r="E104" s="41">
        <v>0.284148844</v>
      </c>
      <c r="F104" s="41">
        <v>0.35322912</v>
      </c>
      <c r="G104" s="41">
        <v>0.596869459</v>
      </c>
      <c r="H104" s="41">
        <v>0.012305001</v>
      </c>
      <c r="I104" s="41">
        <v>0.279743387</v>
      </c>
      <c r="J104" s="41">
        <v>596</v>
      </c>
      <c r="K104" s="41">
        <v>1766</v>
      </c>
      <c r="L104" s="41">
        <v>0.337485844</v>
      </c>
      <c r="M104" s="41">
        <v>0.305901459</v>
      </c>
      <c r="N104" s="41">
        <v>0.369070229</v>
      </c>
      <c r="O104" s="41">
        <v>0.79745115</v>
      </c>
      <c r="P104" s="41">
        <v>0.011252008</v>
      </c>
      <c r="Q104" s="41">
        <v>0.065867775</v>
      </c>
      <c r="R104" s="41">
        <v>0.260427095</v>
      </c>
      <c r="S104" s="41">
        <v>1.26648518</v>
      </c>
      <c r="T104" s="41" t="s">
        <v>199</v>
      </c>
      <c r="U104" s="41" t="s">
        <v>199</v>
      </c>
      <c r="V104" s="41" t="s">
        <v>199</v>
      </c>
      <c r="W104" s="41" t="s">
        <v>199</v>
      </c>
      <c r="X104" s="41" t="s">
        <v>199</v>
      </c>
    </row>
    <row r="105" spans="1:24" ht="12.75">
      <c r="A105" s="41" t="s">
        <v>99</v>
      </c>
      <c r="B105" s="41">
        <v>191</v>
      </c>
      <c r="C105" s="41">
        <v>694</v>
      </c>
      <c r="D105" s="41">
        <v>0.275216138</v>
      </c>
      <c r="E105" s="41">
        <v>0.227627434</v>
      </c>
      <c r="F105" s="41">
        <v>0.322804843</v>
      </c>
      <c r="G105" s="41">
        <v>0.004913702</v>
      </c>
      <c r="H105" s="41">
        <v>0.016953582</v>
      </c>
      <c r="I105" s="41">
        <v>7.91092938</v>
      </c>
      <c r="J105" s="41">
        <v>313</v>
      </c>
      <c r="K105" s="41">
        <v>1032</v>
      </c>
      <c r="L105" s="41">
        <v>0.303294574</v>
      </c>
      <c r="M105" s="41">
        <v>0.263128491</v>
      </c>
      <c r="N105" s="41">
        <v>0.343460657</v>
      </c>
      <c r="O105" s="41">
        <v>0.033037438</v>
      </c>
      <c r="P105" s="41">
        <v>0.014309257</v>
      </c>
      <c r="Q105" s="41">
        <v>4.54383803</v>
      </c>
      <c r="R105" s="41">
        <v>0.208411273</v>
      </c>
      <c r="S105" s="41">
        <v>1.582428232</v>
      </c>
      <c r="T105" s="41">
        <v>1</v>
      </c>
      <c r="U105" s="41" t="s">
        <v>199</v>
      </c>
      <c r="V105" s="41" t="s">
        <v>199</v>
      </c>
      <c r="W105" s="41" t="s">
        <v>199</v>
      </c>
      <c r="X105" s="41" t="s">
        <v>199</v>
      </c>
    </row>
    <row r="106" spans="1:24" ht="12.75">
      <c r="A106" s="41" t="s">
        <v>100</v>
      </c>
      <c r="B106" s="41">
        <v>218</v>
      </c>
      <c r="C106" s="41">
        <v>773</v>
      </c>
      <c r="D106" s="41">
        <v>0.282018111</v>
      </c>
      <c r="E106" s="41">
        <v>0.23658757</v>
      </c>
      <c r="F106" s="41">
        <v>0.327448652</v>
      </c>
      <c r="G106" s="41">
        <v>0.010326011</v>
      </c>
      <c r="H106" s="41">
        <v>0.016184731</v>
      </c>
      <c r="I106" s="41">
        <v>6.577771227</v>
      </c>
      <c r="J106" s="41">
        <v>308</v>
      </c>
      <c r="K106" s="41">
        <v>1096</v>
      </c>
      <c r="L106" s="41">
        <v>0.281021898</v>
      </c>
      <c r="M106" s="41">
        <v>0.242909608</v>
      </c>
      <c r="N106" s="41">
        <v>0.319134188</v>
      </c>
      <c r="O106" s="41">
        <v>0.000170309</v>
      </c>
      <c r="P106" s="41">
        <v>0.013577588</v>
      </c>
      <c r="Q106" s="41">
        <v>14.13322168</v>
      </c>
      <c r="R106" s="41">
        <v>0.962381605</v>
      </c>
      <c r="S106" s="41">
        <v>0.002224551</v>
      </c>
      <c r="T106" s="41" t="s">
        <v>199</v>
      </c>
      <c r="U106" s="41">
        <v>2</v>
      </c>
      <c r="V106" s="41" t="s">
        <v>199</v>
      </c>
      <c r="W106" s="41" t="s">
        <v>199</v>
      </c>
      <c r="X106" s="41" t="s">
        <v>199</v>
      </c>
    </row>
    <row r="107" spans="1:24" ht="12.75">
      <c r="A107" s="41" t="s">
        <v>103</v>
      </c>
      <c r="B107" s="41">
        <v>538</v>
      </c>
      <c r="C107" s="41">
        <v>1910</v>
      </c>
      <c r="D107" s="41">
        <v>0.281675393</v>
      </c>
      <c r="E107" s="41">
        <v>0.252784527</v>
      </c>
      <c r="F107" s="41">
        <v>0.310566258</v>
      </c>
      <c r="G107" s="48">
        <v>4.83486E-05</v>
      </c>
      <c r="H107" s="41">
        <v>0.010292435</v>
      </c>
      <c r="I107" s="41">
        <v>16.51178504</v>
      </c>
      <c r="J107" s="41">
        <v>649</v>
      </c>
      <c r="K107" s="41">
        <v>2407</v>
      </c>
      <c r="L107" s="41">
        <v>0.269630245</v>
      </c>
      <c r="M107" s="41">
        <v>0.2442404</v>
      </c>
      <c r="N107" s="41">
        <v>0.295020091</v>
      </c>
      <c r="O107" s="48">
        <v>1.42E-11</v>
      </c>
      <c r="P107" s="41">
        <v>0.009045189</v>
      </c>
      <c r="Q107" s="41">
        <v>45.63969119</v>
      </c>
      <c r="R107" s="41">
        <v>0.378664266</v>
      </c>
      <c r="S107" s="41">
        <v>0.775033899</v>
      </c>
      <c r="T107" s="41">
        <v>1</v>
      </c>
      <c r="U107" s="41">
        <v>2</v>
      </c>
      <c r="V107" s="41" t="s">
        <v>199</v>
      </c>
      <c r="W107" s="41" t="s">
        <v>199</v>
      </c>
      <c r="X107" s="41" t="s">
        <v>199</v>
      </c>
    </row>
    <row r="108" spans="1:24" ht="12.75">
      <c r="A108" s="41" t="s">
        <v>104</v>
      </c>
      <c r="B108" s="41">
        <v>518</v>
      </c>
      <c r="C108" s="41">
        <v>2052</v>
      </c>
      <c r="D108" s="41">
        <v>0.252436647</v>
      </c>
      <c r="E108" s="41">
        <v>0.225517956</v>
      </c>
      <c r="F108" s="41">
        <v>0.279355338</v>
      </c>
      <c r="G108" s="48">
        <v>1.93E-12</v>
      </c>
      <c r="H108" s="41">
        <v>0.009589844</v>
      </c>
      <c r="I108" s="41">
        <v>49.54925217</v>
      </c>
      <c r="J108" s="41">
        <v>686</v>
      </c>
      <c r="K108" s="41">
        <v>2674</v>
      </c>
      <c r="L108" s="41">
        <v>0.256544503</v>
      </c>
      <c r="M108" s="41">
        <v>0.232837833</v>
      </c>
      <c r="N108" s="41">
        <v>0.280251173</v>
      </c>
      <c r="O108" s="48">
        <v>1E-100</v>
      </c>
      <c r="P108" s="41">
        <v>0.008445554</v>
      </c>
      <c r="Q108" s="41">
        <v>73.1818239</v>
      </c>
      <c r="R108" s="41">
        <v>0.748031966</v>
      </c>
      <c r="S108" s="41">
        <v>0.103192217</v>
      </c>
      <c r="T108" s="41">
        <v>1</v>
      </c>
      <c r="U108" s="41">
        <v>2</v>
      </c>
      <c r="V108" s="41" t="s">
        <v>199</v>
      </c>
      <c r="W108" s="41" t="s">
        <v>199</v>
      </c>
      <c r="X108" s="41" t="s">
        <v>199</v>
      </c>
    </row>
    <row r="109" spans="1:24" ht="12.75">
      <c r="A109" s="41" t="s">
        <v>101</v>
      </c>
      <c r="B109" s="41">
        <v>409</v>
      </c>
      <c r="C109" s="41">
        <v>1475</v>
      </c>
      <c r="D109" s="41">
        <v>0.277288136</v>
      </c>
      <c r="E109" s="41">
        <v>0.244569541</v>
      </c>
      <c r="F109" s="41">
        <v>0.31000673</v>
      </c>
      <c r="G109" s="48">
        <v>8.47454E-05</v>
      </c>
      <c r="H109" s="41">
        <v>0.011656072</v>
      </c>
      <c r="I109" s="41">
        <v>15.44936495</v>
      </c>
      <c r="J109" s="41">
        <v>553</v>
      </c>
      <c r="K109" s="41">
        <v>1934</v>
      </c>
      <c r="L109" s="41">
        <v>0.285935884</v>
      </c>
      <c r="M109" s="41">
        <v>0.257094433</v>
      </c>
      <c r="N109" s="41">
        <v>0.314777336</v>
      </c>
      <c r="O109" s="48">
        <v>5.73E-06</v>
      </c>
      <c r="P109" s="41">
        <v>0.010274831</v>
      </c>
      <c r="Q109" s="41">
        <v>20.57486108</v>
      </c>
      <c r="R109" s="41">
        <v>0.578332066</v>
      </c>
      <c r="S109" s="41">
        <v>0.308938874</v>
      </c>
      <c r="T109" s="41">
        <v>1</v>
      </c>
      <c r="U109" s="41">
        <v>2</v>
      </c>
      <c r="V109" s="41" t="s">
        <v>199</v>
      </c>
      <c r="W109" s="41" t="s">
        <v>199</v>
      </c>
      <c r="X109" s="41" t="s">
        <v>199</v>
      </c>
    </row>
    <row r="110" spans="1:24" ht="12.75">
      <c r="A110" s="41" t="s">
        <v>102</v>
      </c>
      <c r="B110" s="41">
        <v>232</v>
      </c>
      <c r="C110" s="41">
        <v>1064</v>
      </c>
      <c r="D110" s="41">
        <v>0.218045113</v>
      </c>
      <c r="E110" s="41">
        <v>0.182511806</v>
      </c>
      <c r="F110" s="41">
        <v>0.25357842</v>
      </c>
      <c r="G110" s="48">
        <v>8.43E-14</v>
      </c>
      <c r="H110" s="41">
        <v>0.01265882</v>
      </c>
      <c r="I110" s="41">
        <v>55.70283763</v>
      </c>
      <c r="J110" s="41">
        <v>322</v>
      </c>
      <c r="K110" s="41">
        <v>1336</v>
      </c>
      <c r="L110" s="41">
        <v>0.241017964</v>
      </c>
      <c r="M110" s="41">
        <v>0.20817218</v>
      </c>
      <c r="N110" s="41">
        <v>0.273863749</v>
      </c>
      <c r="O110" s="48">
        <v>4.18E-13</v>
      </c>
      <c r="P110" s="41">
        <v>0.011701384</v>
      </c>
      <c r="Q110" s="41">
        <v>52.5555516</v>
      </c>
      <c r="R110" s="41">
        <v>0.184556279</v>
      </c>
      <c r="S110" s="41">
        <v>1.760547184</v>
      </c>
      <c r="T110" s="41">
        <v>1</v>
      </c>
      <c r="U110" s="41">
        <v>2</v>
      </c>
      <c r="V110" s="41" t="s">
        <v>199</v>
      </c>
      <c r="W110" s="41" t="s">
        <v>199</v>
      </c>
      <c r="X110" s="41" t="s">
        <v>199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1" ySplit="3" topLeftCell="B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7" sqref="B17:B28"/>
    </sheetView>
  </sheetViews>
  <sheetFormatPr defaultColWidth="9.140625" defaultRowHeight="12.75"/>
  <cols>
    <col min="1" max="1" width="26.57421875" style="0" customWidth="1"/>
    <col min="2" max="2" width="15.140625" style="63" customWidth="1"/>
    <col min="3" max="3" width="14.421875" style="68" customWidth="1"/>
    <col min="4" max="4" width="1.28515625" style="69" customWidth="1"/>
    <col min="5" max="5" width="9.57421875" style="59" customWidth="1"/>
    <col min="6" max="6" width="9.28125" style="60" bestFit="1" customWidth="1"/>
    <col min="7" max="7" width="9.28125" style="61" bestFit="1" customWidth="1"/>
    <col min="8" max="8" width="10.57421875" style="62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9" customFormat="1" ht="12.75">
      <c r="B1" s="50" t="s">
        <v>225</v>
      </c>
      <c r="C1" s="51" t="s">
        <v>226</v>
      </c>
      <c r="D1" s="52"/>
      <c r="E1" s="53" t="s">
        <v>225</v>
      </c>
      <c r="F1" s="54" t="s">
        <v>225</v>
      </c>
      <c r="G1" s="55"/>
      <c r="H1" s="56"/>
      <c r="I1" s="57"/>
      <c r="J1" s="54" t="s">
        <v>226</v>
      </c>
      <c r="K1" s="54" t="s">
        <v>226</v>
      </c>
      <c r="L1" s="54"/>
      <c r="M1" s="54"/>
    </row>
    <row r="2" spans="2:11" s="49" customFormat="1" ht="12.75">
      <c r="B2" s="50" t="s">
        <v>270</v>
      </c>
      <c r="C2" s="50" t="s">
        <v>270</v>
      </c>
      <c r="D2" s="52"/>
      <c r="E2" s="54" t="s">
        <v>271</v>
      </c>
      <c r="F2" s="58" t="s">
        <v>272</v>
      </c>
      <c r="G2" s="55"/>
      <c r="H2" s="56"/>
      <c r="I2" s="57"/>
      <c r="J2" s="49" t="s">
        <v>271</v>
      </c>
      <c r="K2" s="49" t="s">
        <v>272</v>
      </c>
    </row>
    <row r="3" spans="2:9" ht="12.75">
      <c r="B3" s="50" t="str">
        <f>'orig inc data'!A4</f>
        <v>2000/01</v>
      </c>
      <c r="C3" s="51" t="str">
        <f>'orig inc data'!A16</f>
        <v>2005/06</v>
      </c>
      <c r="D3" s="52"/>
      <c r="I3" s="57"/>
    </row>
    <row r="4" spans="1:12" ht="12.75">
      <c r="A4" t="s">
        <v>273</v>
      </c>
      <c r="B4" s="63">
        <f>'orig inc data'!E4</f>
        <v>0.153724247</v>
      </c>
      <c r="C4" s="64">
        <f>'orig inc data'!E16</f>
        <v>0.149914821</v>
      </c>
      <c r="D4" s="65"/>
      <c r="E4" s="59">
        <f>'orig inc data'!C4</f>
        <v>194</v>
      </c>
      <c r="F4" s="59">
        <f>'orig inc data'!D4</f>
        <v>1262</v>
      </c>
      <c r="I4" s="66"/>
      <c r="J4">
        <f>'orig inc data'!C16</f>
        <v>264</v>
      </c>
      <c r="K4">
        <f>'orig inc data'!D16</f>
        <v>1761</v>
      </c>
      <c r="L4" s="67"/>
    </row>
    <row r="5" spans="1:12" ht="12.75">
      <c r="C5" s="64"/>
      <c r="D5" s="65"/>
      <c r="I5" s="66"/>
      <c r="L5" s="67"/>
    </row>
    <row r="6" spans="1:12" ht="12.75">
      <c r="A6" t="s">
        <v>274</v>
      </c>
      <c r="B6" s="63">
        <f>'orig inc data'!E5</f>
        <v>0.30093639</v>
      </c>
      <c r="C6" s="64">
        <f>'orig inc data'!E17</f>
        <v>0.306441604</v>
      </c>
      <c r="D6" s="65"/>
      <c r="E6" s="59">
        <f>'orig inc data'!C5</f>
        <v>1864</v>
      </c>
      <c r="F6" s="59">
        <f>'orig inc data'!D5</f>
        <v>6194</v>
      </c>
      <c r="I6" s="66"/>
      <c r="J6">
        <f>'orig inc data'!C17</f>
        <v>2469</v>
      </c>
      <c r="K6">
        <f>'orig inc data'!D17</f>
        <v>8057</v>
      </c>
      <c r="L6" s="67"/>
    </row>
    <row r="7" spans="1:12" ht="12.75">
      <c r="A7" t="s">
        <v>275</v>
      </c>
      <c r="B7" s="63">
        <f>'orig inc data'!E6</f>
        <v>0.342255824</v>
      </c>
      <c r="C7" s="64">
        <f>'orig inc data'!E18</f>
        <v>0.349316145</v>
      </c>
      <c r="D7" s="65"/>
      <c r="E7" s="59">
        <f>'orig inc data'!C6</f>
        <v>1675</v>
      </c>
      <c r="F7" s="59">
        <f>'orig inc data'!D6</f>
        <v>4894</v>
      </c>
      <c r="I7" s="66"/>
      <c r="J7">
        <f>'orig inc data'!C18</f>
        <v>2222</v>
      </c>
      <c r="K7">
        <f>'orig inc data'!D18</f>
        <v>6361</v>
      </c>
      <c r="L7" s="67"/>
    </row>
    <row r="8" spans="1:12" ht="12.75">
      <c r="A8" t="s">
        <v>276</v>
      </c>
      <c r="B8" s="63">
        <f>'orig inc data'!E7</f>
        <v>0.361060514</v>
      </c>
      <c r="C8" s="64">
        <f>'orig inc data'!E19</f>
        <v>0.378671775</v>
      </c>
      <c r="D8" s="65"/>
      <c r="E8" s="59">
        <f>'orig inc data'!C7</f>
        <v>1784</v>
      </c>
      <c r="F8" s="59">
        <f>'orig inc data'!D7</f>
        <v>4941</v>
      </c>
      <c r="I8" s="66"/>
      <c r="J8">
        <f>'orig inc data'!C19</f>
        <v>2372</v>
      </c>
      <c r="K8">
        <f>'orig inc data'!D19</f>
        <v>6264</v>
      </c>
      <c r="L8" s="67"/>
    </row>
    <row r="9" spans="1:12" ht="12.75">
      <c r="A9" t="s">
        <v>277</v>
      </c>
      <c r="B9" s="63">
        <f>'orig inc data'!E8</f>
        <v>0.340169187</v>
      </c>
      <c r="C9" s="64">
        <f>'orig inc data'!E20</f>
        <v>0.357029072</v>
      </c>
      <c r="D9" s="65"/>
      <c r="E9" s="59">
        <f>'orig inc data'!C8</f>
        <v>1327</v>
      </c>
      <c r="F9" s="59">
        <f>'orig inc data'!D8</f>
        <v>3901</v>
      </c>
      <c r="I9" s="66"/>
      <c r="J9">
        <f>'orig inc data'!C20</f>
        <v>1793</v>
      </c>
      <c r="K9">
        <f>'orig inc data'!D20</f>
        <v>5022</v>
      </c>
      <c r="L9" s="67"/>
    </row>
    <row r="10" spans="1:12" ht="12.75">
      <c r="A10" t="s">
        <v>278</v>
      </c>
      <c r="B10" s="63">
        <f>'orig inc data'!E9</f>
        <v>0.322326568</v>
      </c>
      <c r="C10" s="64">
        <f>'orig inc data'!E21</f>
        <v>0.350190199</v>
      </c>
      <c r="D10" s="65"/>
      <c r="E10" s="59">
        <f>'orig inc data'!C9</f>
        <v>1064</v>
      </c>
      <c r="F10" s="59">
        <f>'orig inc data'!D9</f>
        <v>3301</v>
      </c>
      <c r="I10" s="66"/>
      <c r="J10">
        <f>'orig inc data'!C21</f>
        <v>1565</v>
      </c>
      <c r="K10">
        <f>'orig inc data'!D21</f>
        <v>4469</v>
      </c>
      <c r="L10" s="67"/>
    </row>
    <row r="11" spans="1:12" ht="12.75">
      <c r="C11" s="64"/>
      <c r="D11" s="65"/>
      <c r="I11" s="66"/>
      <c r="L11" s="67"/>
    </row>
    <row r="12" spans="1:12" ht="12.75">
      <c r="A12" t="s">
        <v>279</v>
      </c>
      <c r="B12" s="63">
        <f>'orig inc data'!E10</f>
        <v>0.296712394</v>
      </c>
      <c r="C12" s="64">
        <f>'orig inc data'!E22</f>
        <v>0.304359624</v>
      </c>
      <c r="D12" s="65"/>
      <c r="E12" s="59">
        <f>'orig inc data'!C10</f>
        <v>2509</v>
      </c>
      <c r="F12" s="59">
        <f>'orig inc data'!D10</f>
        <v>8456</v>
      </c>
      <c r="I12" s="66"/>
      <c r="J12">
        <f>'orig inc data'!C22</f>
        <v>3365</v>
      </c>
      <c r="K12">
        <f>'orig inc data'!D22</f>
        <v>11056</v>
      </c>
      <c r="L12" s="67"/>
    </row>
    <row r="13" spans="1:12" ht="12.75">
      <c r="A13" t="s">
        <v>280</v>
      </c>
      <c r="B13" s="63">
        <f>'orig inc data'!E11</f>
        <v>0.322953982</v>
      </c>
      <c r="C13" s="64">
        <f>'orig inc data'!E23</f>
        <v>0.3211756</v>
      </c>
      <c r="D13" s="65"/>
      <c r="E13" s="59">
        <f>'orig inc data'!C11</f>
        <v>2344</v>
      </c>
      <c r="F13" s="59">
        <f>'orig inc data'!D11</f>
        <v>7258</v>
      </c>
      <c r="I13" s="66"/>
      <c r="J13">
        <f>'orig inc data'!C23</f>
        <v>3038</v>
      </c>
      <c r="K13">
        <f>'orig inc data'!D23</f>
        <v>9459</v>
      </c>
      <c r="L13" s="67"/>
    </row>
    <row r="14" spans="1:12" ht="12.75">
      <c r="A14" t="s">
        <v>281</v>
      </c>
      <c r="B14" s="63">
        <f>'orig inc data'!E12</f>
        <v>0.354188921</v>
      </c>
      <c r="C14" s="64">
        <f>'orig inc data'!E24</f>
        <v>0.359796908</v>
      </c>
      <c r="D14" s="65"/>
      <c r="E14" s="59">
        <f>'orig inc data'!C12</f>
        <v>2321</v>
      </c>
      <c r="F14" s="59">
        <f>'orig inc data'!D12</f>
        <v>6553</v>
      </c>
      <c r="I14" s="66"/>
      <c r="J14">
        <f>'orig inc data'!C24</f>
        <v>3118</v>
      </c>
      <c r="K14">
        <f>'orig inc data'!D24</f>
        <v>8666</v>
      </c>
      <c r="L14" s="67"/>
    </row>
    <row r="15" spans="1:12" ht="12.75">
      <c r="A15" t="s">
        <v>282</v>
      </c>
      <c r="B15" s="63">
        <f>'orig inc data'!E13</f>
        <v>0.335955056</v>
      </c>
      <c r="C15" s="64">
        <f>'orig inc data'!E25</f>
        <v>0.349280436</v>
      </c>
      <c r="D15" s="65"/>
      <c r="E15" s="59">
        <f>'orig inc data'!C13</f>
        <v>1794</v>
      </c>
      <c r="F15" s="59">
        <f>'orig inc data'!D13</f>
        <v>5340</v>
      </c>
      <c r="I15" s="66"/>
      <c r="J15">
        <f>'orig inc data'!C25</f>
        <v>2694</v>
      </c>
      <c r="K15">
        <f>'orig inc data'!D25</f>
        <v>7713</v>
      </c>
      <c r="L15" s="67"/>
    </row>
    <row r="16" spans="1:12" ht="12.75">
      <c r="A16" t="s">
        <v>283</v>
      </c>
      <c r="B16" s="63">
        <f>'orig inc data'!E14</f>
        <v>0.341775205</v>
      </c>
      <c r="C16" s="64">
        <f>'orig inc data'!E26</f>
        <v>0.355630958</v>
      </c>
      <c r="D16" s="65"/>
      <c r="E16" s="59">
        <f>'orig inc data'!C14</f>
        <v>1417</v>
      </c>
      <c r="F16" s="59">
        <f>'orig inc data'!D14</f>
        <v>4146</v>
      </c>
      <c r="I16" s="66"/>
      <c r="J16">
        <f>'orig inc data'!C26</f>
        <v>2201</v>
      </c>
      <c r="K16">
        <f>'orig inc data'!D26</f>
        <v>6189</v>
      </c>
      <c r="L16" s="67"/>
    </row>
    <row r="17" ht="12.75">
      <c r="B17" s="70"/>
    </row>
    <row r="18" spans="1:2" ht="12.75">
      <c r="A18" t="s">
        <v>302</v>
      </c>
      <c r="B18" s="70">
        <f>'orig inc data'!J5</f>
        <v>0.00236669</v>
      </c>
    </row>
    <row r="19" spans="1:2" ht="12.75">
      <c r="A19" t="s">
        <v>303</v>
      </c>
      <c r="B19" s="70">
        <f>'orig inc data'!J17</f>
        <v>1.13E-09</v>
      </c>
    </row>
    <row r="20" spans="1:2" ht="12.75">
      <c r="A20" t="s">
        <v>284</v>
      </c>
      <c r="B20" s="110"/>
    </row>
    <row r="21" ht="12.75">
      <c r="B21" s="70"/>
    </row>
    <row r="22" spans="1:2" ht="12.75">
      <c r="A22" t="s">
        <v>304</v>
      </c>
      <c r="B22" s="70">
        <f>'orig inc data'!J10</f>
        <v>4.79E-10</v>
      </c>
    </row>
    <row r="23" spans="1:2" ht="12.75">
      <c r="A23" t="s">
        <v>305</v>
      </c>
      <c r="B23" s="70">
        <f>'orig inc data'!J22</f>
        <v>8.19E-18</v>
      </c>
    </row>
    <row r="24" spans="1:2" ht="12.75">
      <c r="A24" t="s">
        <v>285</v>
      </c>
      <c r="B24" s="110"/>
    </row>
    <row r="25" ht="12.75">
      <c r="B25" s="70"/>
    </row>
    <row r="26" ht="12.75">
      <c r="B26" s="70"/>
    </row>
    <row r="27" spans="2:7" ht="12.75">
      <c r="B27" s="70"/>
      <c r="C27" s="71"/>
      <c r="D27" s="60"/>
      <c r="F27" s="59"/>
      <c r="G27" s="60"/>
    </row>
    <row r="28" ht="12.75">
      <c r="B28" s="7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9" max="9" width="21.421875" style="0" customWidth="1"/>
    <col min="10" max="10" width="9.140625" style="4" customWidth="1"/>
    <col min="11" max="11" width="42.28125" style="0" customWidth="1"/>
  </cols>
  <sheetData>
    <row r="1" spans="1:11" ht="12.75">
      <c r="A1" s="72" t="s">
        <v>286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2" t="s">
        <v>287</v>
      </c>
      <c r="B3" s="72" t="s">
        <v>288</v>
      </c>
      <c r="C3" s="72" t="s">
        <v>271</v>
      </c>
      <c r="D3" s="72" t="s">
        <v>272</v>
      </c>
      <c r="E3" s="72" t="s">
        <v>289</v>
      </c>
      <c r="F3" s="72" t="s">
        <v>290</v>
      </c>
      <c r="G3" s="72" t="s">
        <v>291</v>
      </c>
      <c r="H3" s="72" t="s">
        <v>292</v>
      </c>
      <c r="I3" s="72" t="s">
        <v>293</v>
      </c>
      <c r="J3" s="72" t="s">
        <v>294</v>
      </c>
      <c r="K3" s="72" t="s">
        <v>295</v>
      </c>
    </row>
    <row r="4" spans="1:11" ht="12.75">
      <c r="A4" s="72" t="s">
        <v>261</v>
      </c>
      <c r="B4" s="72" t="s">
        <v>296</v>
      </c>
      <c r="C4" s="72">
        <v>194</v>
      </c>
      <c r="D4" s="72">
        <v>1262</v>
      </c>
      <c r="E4" s="72">
        <v>0.153724247</v>
      </c>
      <c r="F4" s="72">
        <v>0.127569934</v>
      </c>
      <c r="G4" s="72">
        <v>0.17987856</v>
      </c>
      <c r="H4" s="72">
        <v>0.010153072</v>
      </c>
      <c r="I4" s="72" t="s">
        <v>199</v>
      </c>
      <c r="J4" s="72" t="s">
        <v>199</v>
      </c>
      <c r="K4" s="72" t="s">
        <v>199</v>
      </c>
    </row>
    <row r="5" spans="1:11" ht="12.75">
      <c r="A5" s="72" t="s">
        <v>261</v>
      </c>
      <c r="B5" s="72" t="s">
        <v>297</v>
      </c>
      <c r="C5" s="72">
        <v>1864</v>
      </c>
      <c r="D5" s="72">
        <v>6194</v>
      </c>
      <c r="E5" s="72">
        <v>0.30093639</v>
      </c>
      <c r="F5" s="72">
        <v>0.285923789</v>
      </c>
      <c r="G5" s="72">
        <v>0.315948992</v>
      </c>
      <c r="H5" s="72">
        <v>0.005827873</v>
      </c>
      <c r="I5" s="72">
        <v>-3.039884417</v>
      </c>
      <c r="J5" s="72">
        <v>0.00236669</v>
      </c>
      <c r="K5" s="72" t="s">
        <v>199</v>
      </c>
    </row>
    <row r="6" spans="1:11" ht="12.75">
      <c r="A6" s="72" t="s">
        <v>261</v>
      </c>
      <c r="B6" s="72" t="s">
        <v>275</v>
      </c>
      <c r="C6" s="72">
        <v>1675</v>
      </c>
      <c r="D6" s="72">
        <v>4894</v>
      </c>
      <c r="E6" s="72">
        <v>0.342255824</v>
      </c>
      <c r="F6" s="72">
        <v>0.324784822</v>
      </c>
      <c r="G6" s="72">
        <v>0.359726825</v>
      </c>
      <c r="H6" s="72">
        <v>0.006782221</v>
      </c>
      <c r="I6" s="72" t="s">
        <v>199</v>
      </c>
      <c r="J6" s="72" t="s">
        <v>199</v>
      </c>
      <c r="K6" s="72" t="s">
        <v>199</v>
      </c>
    </row>
    <row r="7" spans="1:11" ht="12.75">
      <c r="A7" s="72" t="s">
        <v>261</v>
      </c>
      <c r="B7" s="72" t="s">
        <v>276</v>
      </c>
      <c r="C7" s="72">
        <v>1784</v>
      </c>
      <c r="D7" s="72">
        <v>4941</v>
      </c>
      <c r="E7" s="72">
        <v>0.361060514</v>
      </c>
      <c r="F7" s="72">
        <v>0.343458665</v>
      </c>
      <c r="G7" s="72">
        <v>0.378662363</v>
      </c>
      <c r="H7" s="72">
        <v>0.006833016</v>
      </c>
      <c r="I7" s="72" t="s">
        <v>199</v>
      </c>
      <c r="J7" s="72" t="s">
        <v>199</v>
      </c>
      <c r="K7" s="72" t="s">
        <v>199</v>
      </c>
    </row>
    <row r="8" spans="1:11" ht="12.75">
      <c r="A8" s="72" t="s">
        <v>261</v>
      </c>
      <c r="B8" s="72" t="s">
        <v>277</v>
      </c>
      <c r="C8" s="72">
        <v>1327</v>
      </c>
      <c r="D8" s="72">
        <v>3901</v>
      </c>
      <c r="E8" s="72">
        <v>0.340169187</v>
      </c>
      <c r="F8" s="72">
        <v>0.320629318</v>
      </c>
      <c r="G8" s="72">
        <v>0.359709057</v>
      </c>
      <c r="H8" s="72">
        <v>0.007585353</v>
      </c>
      <c r="I8" s="72" t="s">
        <v>199</v>
      </c>
      <c r="J8" s="72" t="s">
        <v>199</v>
      </c>
      <c r="K8" s="72" t="s">
        <v>199</v>
      </c>
    </row>
    <row r="9" spans="1:11" ht="12.75">
      <c r="A9" s="72" t="s">
        <v>261</v>
      </c>
      <c r="B9" s="72" t="s">
        <v>298</v>
      </c>
      <c r="C9" s="72">
        <v>1064</v>
      </c>
      <c r="D9" s="72">
        <v>3301</v>
      </c>
      <c r="E9" s="72">
        <v>0.322326568</v>
      </c>
      <c r="F9" s="72">
        <v>0.301371871</v>
      </c>
      <c r="G9" s="72">
        <v>0.343281264</v>
      </c>
      <c r="H9" s="72">
        <v>0.008134587</v>
      </c>
      <c r="I9" s="72" t="s">
        <v>199</v>
      </c>
      <c r="J9" s="72" t="s">
        <v>199</v>
      </c>
      <c r="K9" s="72" t="s">
        <v>199</v>
      </c>
    </row>
    <row r="10" spans="1:12" ht="12.75">
      <c r="A10" s="72" t="s">
        <v>261</v>
      </c>
      <c r="B10" s="72" t="s">
        <v>299</v>
      </c>
      <c r="C10" s="72">
        <v>2509</v>
      </c>
      <c r="D10" s="72">
        <v>8456</v>
      </c>
      <c r="E10" s="72">
        <v>0.296712394</v>
      </c>
      <c r="F10" s="72">
        <v>0.283915702</v>
      </c>
      <c r="G10" s="72">
        <v>0.309509085</v>
      </c>
      <c r="H10" s="72">
        <v>0.00496766</v>
      </c>
      <c r="I10" s="72">
        <v>-6.225900153</v>
      </c>
      <c r="J10" s="73">
        <v>4.79E-10</v>
      </c>
      <c r="K10" s="72" t="s">
        <v>199</v>
      </c>
      <c r="L10" s="67"/>
    </row>
    <row r="11" spans="1:11" ht="12.75">
      <c r="A11" s="72" t="s">
        <v>261</v>
      </c>
      <c r="B11" s="72" t="s">
        <v>280</v>
      </c>
      <c r="C11" s="72">
        <v>2344</v>
      </c>
      <c r="D11" s="72">
        <v>7258</v>
      </c>
      <c r="E11" s="72">
        <v>0.322953982</v>
      </c>
      <c r="F11" s="72">
        <v>0.308815044</v>
      </c>
      <c r="G11" s="72">
        <v>0.33709292</v>
      </c>
      <c r="H11" s="72">
        <v>0.005488718</v>
      </c>
      <c r="I11" s="72" t="s">
        <v>199</v>
      </c>
      <c r="J11" s="72" t="s">
        <v>199</v>
      </c>
      <c r="K11" s="72" t="s">
        <v>199</v>
      </c>
    </row>
    <row r="12" spans="1:11" ht="12.75">
      <c r="A12" s="72" t="s">
        <v>261</v>
      </c>
      <c r="B12" s="72" t="s">
        <v>281</v>
      </c>
      <c r="C12" s="72">
        <v>2321</v>
      </c>
      <c r="D12" s="72">
        <v>6553</v>
      </c>
      <c r="E12" s="72">
        <v>0.354188921</v>
      </c>
      <c r="F12" s="72">
        <v>0.338969575</v>
      </c>
      <c r="G12" s="72">
        <v>0.369408268</v>
      </c>
      <c r="H12" s="72">
        <v>0.005908131</v>
      </c>
      <c r="I12" s="72" t="s">
        <v>199</v>
      </c>
      <c r="J12" s="72" t="s">
        <v>199</v>
      </c>
      <c r="K12" s="72" t="s">
        <v>199</v>
      </c>
    </row>
    <row r="13" spans="1:11" ht="12.75">
      <c r="A13" s="72" t="s">
        <v>261</v>
      </c>
      <c r="B13" s="72" t="s">
        <v>282</v>
      </c>
      <c r="C13" s="72">
        <v>1794</v>
      </c>
      <c r="D13" s="72">
        <v>5340</v>
      </c>
      <c r="E13" s="72">
        <v>0.335955056</v>
      </c>
      <c r="F13" s="72">
        <v>0.319305044</v>
      </c>
      <c r="G13" s="72">
        <v>0.352605069</v>
      </c>
      <c r="H13" s="72">
        <v>0.006463514</v>
      </c>
      <c r="I13" s="72" t="s">
        <v>199</v>
      </c>
      <c r="J13" s="72" t="s">
        <v>199</v>
      </c>
      <c r="K13" s="72" t="s">
        <v>199</v>
      </c>
    </row>
    <row r="14" spans="1:11" ht="12.75">
      <c r="A14" s="72" t="s">
        <v>261</v>
      </c>
      <c r="B14" s="72" t="s">
        <v>300</v>
      </c>
      <c r="C14" s="72">
        <v>1417</v>
      </c>
      <c r="D14" s="72">
        <v>4146</v>
      </c>
      <c r="E14" s="72">
        <v>0.341775205</v>
      </c>
      <c r="F14" s="72">
        <v>0.322799907</v>
      </c>
      <c r="G14" s="72">
        <v>0.360750503</v>
      </c>
      <c r="H14" s="72">
        <v>0.007366187</v>
      </c>
      <c r="I14" s="72" t="s">
        <v>199</v>
      </c>
      <c r="J14" s="72" t="s">
        <v>199</v>
      </c>
      <c r="K14" s="72" t="s">
        <v>199</v>
      </c>
    </row>
    <row r="15" spans="1:11" ht="12.75">
      <c r="A15" s="72" t="s">
        <v>261</v>
      </c>
      <c r="B15" s="72" t="s">
        <v>301</v>
      </c>
      <c r="C15" s="72">
        <v>18293</v>
      </c>
      <c r="D15" s="72">
        <v>56246</v>
      </c>
      <c r="E15" s="72">
        <v>0.325232017</v>
      </c>
      <c r="F15" s="72">
        <v>0.320143702</v>
      </c>
      <c r="G15" s="72">
        <v>0.330320331</v>
      </c>
      <c r="H15" s="72">
        <v>0.001975277</v>
      </c>
      <c r="I15" s="72" t="s">
        <v>199</v>
      </c>
      <c r="J15" s="72" t="s">
        <v>199</v>
      </c>
      <c r="K15" s="72" t="s">
        <v>199</v>
      </c>
    </row>
    <row r="16" spans="1:11" ht="12.75">
      <c r="A16" s="72" t="s">
        <v>262</v>
      </c>
      <c r="B16" s="72" t="s">
        <v>296</v>
      </c>
      <c r="C16" s="72">
        <v>264</v>
      </c>
      <c r="D16" s="72">
        <v>1761</v>
      </c>
      <c r="E16" s="72">
        <v>0.149914821</v>
      </c>
      <c r="F16" s="72">
        <v>0.128000921</v>
      </c>
      <c r="G16" s="72">
        <v>0.171828722</v>
      </c>
      <c r="H16" s="72">
        <v>0.008506949</v>
      </c>
      <c r="I16" s="72" t="s">
        <v>199</v>
      </c>
      <c r="J16" s="72" t="s">
        <v>199</v>
      </c>
      <c r="K16" s="72" t="s">
        <v>199</v>
      </c>
    </row>
    <row r="17" spans="1:11" ht="12.75">
      <c r="A17" s="72" t="s">
        <v>262</v>
      </c>
      <c r="B17" s="72" t="s">
        <v>297</v>
      </c>
      <c r="C17" s="72">
        <v>2469</v>
      </c>
      <c r="D17" s="72">
        <v>8057</v>
      </c>
      <c r="E17" s="72">
        <v>0.306441604</v>
      </c>
      <c r="F17" s="72">
        <v>0.293211155</v>
      </c>
      <c r="G17" s="72">
        <v>0.319672052</v>
      </c>
      <c r="H17" s="72">
        <v>0.005136044</v>
      </c>
      <c r="I17" s="72">
        <v>-6.089961844</v>
      </c>
      <c r="J17" s="73">
        <v>1.13E-09</v>
      </c>
      <c r="K17" s="72" t="s">
        <v>199</v>
      </c>
    </row>
    <row r="18" spans="1:11" ht="12.75">
      <c r="A18" s="72" t="s">
        <v>262</v>
      </c>
      <c r="B18" s="72" t="s">
        <v>275</v>
      </c>
      <c r="C18" s="72">
        <v>2222</v>
      </c>
      <c r="D18" s="72">
        <v>6361</v>
      </c>
      <c r="E18" s="72">
        <v>0.349316145</v>
      </c>
      <c r="F18" s="72">
        <v>0.333917678</v>
      </c>
      <c r="G18" s="72">
        <v>0.364714613</v>
      </c>
      <c r="H18" s="72">
        <v>0.005977666</v>
      </c>
      <c r="I18" s="72" t="s">
        <v>199</v>
      </c>
      <c r="J18" s="72" t="s">
        <v>199</v>
      </c>
      <c r="K18" s="72" t="s">
        <v>199</v>
      </c>
    </row>
    <row r="19" spans="1:11" ht="12.75">
      <c r="A19" s="72" t="s">
        <v>262</v>
      </c>
      <c r="B19" s="72" t="s">
        <v>276</v>
      </c>
      <c r="C19" s="72">
        <v>2372</v>
      </c>
      <c r="D19" s="72">
        <v>6264</v>
      </c>
      <c r="E19" s="72">
        <v>0.378671775</v>
      </c>
      <c r="F19" s="72">
        <v>0.362884325</v>
      </c>
      <c r="G19" s="72">
        <v>0.394459225</v>
      </c>
      <c r="H19" s="72">
        <v>0.006128669</v>
      </c>
      <c r="I19" s="72" t="s">
        <v>199</v>
      </c>
      <c r="J19" s="72" t="s">
        <v>199</v>
      </c>
      <c r="K19" s="72" t="s">
        <v>199</v>
      </c>
    </row>
    <row r="20" spans="1:11" ht="12.75">
      <c r="A20" s="72" t="s">
        <v>262</v>
      </c>
      <c r="B20" s="72" t="s">
        <v>277</v>
      </c>
      <c r="C20" s="72">
        <v>1793</v>
      </c>
      <c r="D20" s="72">
        <v>5022</v>
      </c>
      <c r="E20" s="72">
        <v>0.357029072</v>
      </c>
      <c r="F20" s="72">
        <v>0.33961281</v>
      </c>
      <c r="G20" s="72">
        <v>0.374445335</v>
      </c>
      <c r="H20" s="72">
        <v>0.006760972</v>
      </c>
      <c r="I20" s="72" t="s">
        <v>199</v>
      </c>
      <c r="J20" s="72" t="s">
        <v>199</v>
      </c>
      <c r="K20" s="72" t="s">
        <v>199</v>
      </c>
    </row>
    <row r="21" spans="1:11" ht="12.75">
      <c r="A21" s="72" t="s">
        <v>262</v>
      </c>
      <c r="B21" s="72" t="s">
        <v>298</v>
      </c>
      <c r="C21" s="72">
        <v>1565</v>
      </c>
      <c r="D21" s="72">
        <v>4469</v>
      </c>
      <c r="E21" s="72">
        <v>0.350190199</v>
      </c>
      <c r="F21" s="72">
        <v>0.331808494</v>
      </c>
      <c r="G21" s="72">
        <v>0.368571905</v>
      </c>
      <c r="H21" s="72">
        <v>0.007135755</v>
      </c>
      <c r="I21" s="72" t="s">
        <v>199</v>
      </c>
      <c r="J21" s="72" t="s">
        <v>199</v>
      </c>
      <c r="K21" s="72" t="s">
        <v>199</v>
      </c>
    </row>
    <row r="22" spans="1:11" ht="12.75">
      <c r="A22" s="72" t="s">
        <v>262</v>
      </c>
      <c r="B22" s="72" t="s">
        <v>299</v>
      </c>
      <c r="C22" s="72">
        <v>3365</v>
      </c>
      <c r="D22" s="72">
        <v>11056</v>
      </c>
      <c r="E22" s="72">
        <v>0.304359624</v>
      </c>
      <c r="F22" s="72">
        <v>0.293086799</v>
      </c>
      <c r="G22" s="72">
        <v>0.315632448</v>
      </c>
      <c r="H22" s="72">
        <v>0.004376097</v>
      </c>
      <c r="I22" s="72">
        <v>-8.596948691</v>
      </c>
      <c r="J22" s="73">
        <v>8.19E-18</v>
      </c>
      <c r="K22" s="72" t="s">
        <v>199</v>
      </c>
    </row>
    <row r="23" spans="1:11" ht="12.75">
      <c r="A23" s="72" t="s">
        <v>262</v>
      </c>
      <c r="B23" s="72" t="s">
        <v>280</v>
      </c>
      <c r="C23" s="72">
        <v>3038</v>
      </c>
      <c r="D23" s="72">
        <v>9459</v>
      </c>
      <c r="E23" s="72">
        <v>0.3211756</v>
      </c>
      <c r="F23" s="72">
        <v>0.308808347</v>
      </c>
      <c r="G23" s="72">
        <v>0.333542853</v>
      </c>
      <c r="H23" s="72">
        <v>0.004800952</v>
      </c>
      <c r="I23" s="72" t="s">
        <v>199</v>
      </c>
      <c r="J23" s="72" t="s">
        <v>199</v>
      </c>
      <c r="K23" s="72" t="s">
        <v>199</v>
      </c>
    </row>
    <row r="24" spans="1:11" ht="12.75">
      <c r="A24" s="72" t="s">
        <v>262</v>
      </c>
      <c r="B24" s="72" t="s">
        <v>281</v>
      </c>
      <c r="C24" s="72">
        <v>3118</v>
      </c>
      <c r="D24" s="72">
        <v>8666</v>
      </c>
      <c r="E24" s="72">
        <v>0.359796908</v>
      </c>
      <c r="F24" s="72">
        <v>0.346516111</v>
      </c>
      <c r="G24" s="72">
        <v>0.373077704</v>
      </c>
      <c r="H24" s="72">
        <v>0.005155589</v>
      </c>
      <c r="I24" s="72" t="s">
        <v>199</v>
      </c>
      <c r="J24" s="72" t="s">
        <v>199</v>
      </c>
      <c r="K24" s="72" t="s">
        <v>199</v>
      </c>
    </row>
    <row r="25" spans="1:11" ht="12.75">
      <c r="A25" s="72" t="s">
        <v>262</v>
      </c>
      <c r="B25" s="72" t="s">
        <v>282</v>
      </c>
      <c r="C25" s="72">
        <v>2694</v>
      </c>
      <c r="D25" s="72">
        <v>7713</v>
      </c>
      <c r="E25" s="72">
        <v>0.349280436</v>
      </c>
      <c r="F25" s="72">
        <v>0.335296859</v>
      </c>
      <c r="G25" s="72">
        <v>0.363264012</v>
      </c>
      <c r="H25" s="72">
        <v>0.005428407</v>
      </c>
      <c r="I25" s="72" t="s">
        <v>199</v>
      </c>
      <c r="J25" s="72" t="s">
        <v>199</v>
      </c>
      <c r="K25" s="72" t="s">
        <v>199</v>
      </c>
    </row>
    <row r="26" spans="1:11" ht="12.75">
      <c r="A26" s="72" t="s">
        <v>262</v>
      </c>
      <c r="B26" s="72" t="s">
        <v>300</v>
      </c>
      <c r="C26" s="72">
        <v>2201</v>
      </c>
      <c r="D26" s="72">
        <v>6189</v>
      </c>
      <c r="E26" s="72">
        <v>0.355630958</v>
      </c>
      <c r="F26" s="72">
        <v>0.339956132</v>
      </c>
      <c r="G26" s="72">
        <v>0.371305784</v>
      </c>
      <c r="H26" s="72">
        <v>0.006084948</v>
      </c>
      <c r="I26" s="72" t="s">
        <v>199</v>
      </c>
      <c r="J26" s="72" t="s">
        <v>199</v>
      </c>
      <c r="K26" s="72" t="s">
        <v>199</v>
      </c>
    </row>
    <row r="27" spans="1:11" ht="12.75">
      <c r="A27" s="72" t="s">
        <v>262</v>
      </c>
      <c r="B27" s="72" t="s">
        <v>301</v>
      </c>
      <c r="C27" s="72">
        <v>25101</v>
      </c>
      <c r="D27" s="72">
        <v>75017</v>
      </c>
      <c r="E27" s="72">
        <v>0.334604156</v>
      </c>
      <c r="F27" s="72">
        <v>0.330166316</v>
      </c>
      <c r="G27" s="72">
        <v>0.339041997</v>
      </c>
      <c r="H27" s="72">
        <v>0.001722764</v>
      </c>
      <c r="I27" s="72" t="s">
        <v>199</v>
      </c>
      <c r="J27" s="72" t="s">
        <v>199</v>
      </c>
      <c r="K27" s="72" t="s">
        <v>199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67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2009-03-20T18:33:51Z</cp:lastPrinted>
  <dcterms:created xsi:type="dcterms:W3CDTF">2006-01-23T20:42:54Z</dcterms:created>
  <dcterms:modified xsi:type="dcterms:W3CDTF">2009-10-09T16:10:00Z</dcterms:modified>
  <cp:category/>
  <cp:version/>
  <cp:contentType/>
  <cp:contentStatus/>
</cp:coreProperties>
</file>