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20655" windowHeight="11190" activeTab="0"/>
  </bookViews>
  <sheets>
    <sheet name="appndx_crude_table" sheetId="1" r:id="rId1"/>
    <sheet name="orig_data" sheetId="2" r:id="rId2"/>
  </sheets>
  <definedNames>
    <definedName name="Adj_star_3">'orig_data'!$AX$4:$AX$15</definedName>
    <definedName name="Adj_star_4">'orig_data'!$BR$4:$BR$15</definedName>
    <definedName name="Adj_w_3">'orig_data'!$AY$4:$AY$15</definedName>
    <definedName name="Adj_w_4">'orig_data'!$BS$4:$BS$15</definedName>
    <definedName name="crude_star_3">'orig_data'!$BG$4:$BG$15</definedName>
    <definedName name="crude_star_4">'orig_data'!$CA$4:$CA$15</definedName>
    <definedName name="crude_star_no">'orig_data'!$AM$4:$AM$15</definedName>
    <definedName name="crude_star_yes">'orig_data'!$S$4:$S$15</definedName>
    <definedName name="crude_w_3">'orig_data'!$BH$4:$BH$15</definedName>
    <definedName name="crude_w_4">'orig_data'!$CB$4:$CB$15</definedName>
    <definedName name="crude_w_no">'orig_data'!$AN$4:$AN$15</definedName>
    <definedName name="crude_w_yes">'orig_data'!$T$4:$T$15</definedName>
    <definedName name="OLE_LINK1" localSheetId="0">'appndx_crude_table'!$D$17</definedName>
    <definedName name="One">'orig_data'!$J$4:$J$15</definedName>
    <definedName name="_xlnm.Print_Area" localSheetId="0">'appndx_crude_table'!$B$1:$G$17</definedName>
    <definedName name="Rate">'orig_data'!$C$4:$C$15</definedName>
    <definedName name="Rate_no">'orig_data'!$W$4:$W$15</definedName>
    <definedName name="Rate2">'orig_data'!$D$4:$D$15</definedName>
    <definedName name="Star_No">'orig_data'!$AD$4:$AD$15</definedName>
    <definedName name="W">'orig_data'!$K$4:$K$15</definedName>
    <definedName name="W_No">'orig_data'!$AE$4:$AE$15</definedName>
  </definedNames>
  <calcPr fullCalcOnLoad="1"/>
</workbook>
</file>

<file path=xl/sharedStrings.xml><?xml version="1.0" encoding="utf-8"?>
<sst xmlns="http://schemas.openxmlformats.org/spreadsheetml/2006/main" count="236" uniqueCount="96">
  <si>
    <t>Crude Rates Excellent, VeryGood, Good and Fair/Poor</t>
  </si>
  <si>
    <t>Crude Rates</t>
  </si>
  <si>
    <t>Adjusted Rates</t>
  </si>
  <si>
    <t>Adjusted Rates Excellent, VeryGood, Good and Fair/Poor</t>
  </si>
  <si>
    <t>5+ Servings</t>
  </si>
  <si>
    <t>0 - 4 Servings</t>
  </si>
  <si>
    <t>Excellent*</t>
  </si>
  <si>
    <t>Excellent w</t>
  </si>
  <si>
    <t>Excellent * w</t>
  </si>
  <si>
    <t>VG*</t>
  </si>
  <si>
    <t>VG w</t>
  </si>
  <si>
    <t>VG * w</t>
  </si>
  <si>
    <t>Excellent *</t>
  </si>
  <si>
    <t>Excellent w *</t>
  </si>
  <si>
    <t>VG *</t>
  </si>
  <si>
    <t>VG w*</t>
  </si>
  <si>
    <t>Assiniboine</t>
  </si>
  <si>
    <t>Brandon</t>
  </si>
  <si>
    <t>Winnipeg</t>
  </si>
  <si>
    <t>Interlake</t>
  </si>
  <si>
    <t>North Eastman</t>
  </si>
  <si>
    <t>Parkland</t>
  </si>
  <si>
    <t>Churchill</t>
  </si>
  <si>
    <t>Nor-Man</t>
  </si>
  <si>
    <t>Burntwood</t>
  </si>
  <si>
    <t>Rural South</t>
  </si>
  <si>
    <r>
      <t>bold</t>
    </r>
    <r>
      <rPr>
        <sz val="7"/>
        <rFont val="Univers 45 Light"/>
        <family val="2"/>
      </rPr>
      <t xml:space="preserve"> - indicates area's rate was statistically different from Manitoba average</t>
    </r>
  </si>
  <si>
    <r>
      <t>italics</t>
    </r>
    <r>
      <rPr>
        <sz val="7"/>
        <rFont val="Univers 45 Light"/>
        <family val="2"/>
      </rPr>
      <t xml:space="preserve"> - indicates a warning - the area's rate is highly variable and should be interpreted with caution</t>
    </r>
  </si>
  <si>
    <t>Source: Manitoba Centre for Health Policy, 2009</t>
  </si>
  <si>
    <t>L1_sample_size</t>
  </si>
  <si>
    <t>L1_adj_rate</t>
  </si>
  <si>
    <t>L1_lcl_adj</t>
  </si>
  <si>
    <t>L1_ucl_adj</t>
  </si>
  <si>
    <t>L1_CV_adj</t>
  </si>
  <si>
    <t>L1_variance_adj</t>
  </si>
  <si>
    <t>L1_std_adj</t>
  </si>
  <si>
    <t>L1_pvalue_adj</t>
  </si>
  <si>
    <t>L1_sign_adj</t>
  </si>
  <si>
    <t>L1_CV_warning_adj</t>
  </si>
  <si>
    <t>L1_crd_rate</t>
  </si>
  <si>
    <t>L1_lcl_crd</t>
  </si>
  <si>
    <t>L1_ucl_crd</t>
  </si>
  <si>
    <t>L1_CV_crd</t>
  </si>
  <si>
    <t>L1_variance_crd</t>
  </si>
  <si>
    <t>L1_std_crd</t>
  </si>
  <si>
    <t>L1_pvalue_crd</t>
  </si>
  <si>
    <t>L1_sign_crd</t>
  </si>
  <si>
    <t>L1_CV_warning_crd</t>
  </si>
  <si>
    <t>L1_suppress</t>
  </si>
  <si>
    <t>L2_sample_size</t>
  </si>
  <si>
    <t>L2_adj_rate</t>
  </si>
  <si>
    <t>L2_lcl_adj</t>
  </si>
  <si>
    <t>L2_ucl_adj</t>
  </si>
  <si>
    <t>L2_CV_adj</t>
  </si>
  <si>
    <t>L2_variance_adj</t>
  </si>
  <si>
    <t>L2_std_adj</t>
  </si>
  <si>
    <t>L2_pvalue_adj</t>
  </si>
  <si>
    <t>L2_sign_adj</t>
  </si>
  <si>
    <t>L2_CV_warning_adj</t>
  </si>
  <si>
    <t>L2_crd_rate</t>
  </si>
  <si>
    <t>L2_lcl_crd</t>
  </si>
  <si>
    <t>L2_ucl_crd</t>
  </si>
  <si>
    <t>L2_CV_crd</t>
  </si>
  <si>
    <t>L2_variance_crd</t>
  </si>
  <si>
    <t>L2_std_crd</t>
  </si>
  <si>
    <t>L2_pvalue_crd</t>
  </si>
  <si>
    <t>L2_sign_crd</t>
  </si>
  <si>
    <t>L2_CV_warning_crd</t>
  </si>
  <si>
    <t>L2_suppress</t>
  </si>
  <si>
    <t>notation</t>
  </si>
  <si>
    <t xml:space="preserve"> </t>
  </si>
  <si>
    <t>(s)</t>
  </si>
  <si>
    <t>*</t>
  </si>
  <si>
    <t>w</t>
  </si>
  <si>
    <t>Crude and Age &amp; Sex Standardized Rates by Income Quintile of SF-36 Physical Functioning Scale (L1=100, L2=&lt;100), CCHS 2.1 and 3.1 Combined, age 12+</t>
  </si>
  <si>
    <t>income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</si>
  <si>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</si>
  <si>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</si>
  <si>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</si>
  <si>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</si>
  <si>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</si>
  <si>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</si>
  <si>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</si>
  <si>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</si>
  <si>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</si>
  <si>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</si>
  <si>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</si>
  <si>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Z</t>
  </si>
  <si>
    <t>Income Quintile</t>
  </si>
  <si>
    <t>Lowest  Rural R1</t>
  </si>
  <si>
    <t>Highest  Rural R5</t>
  </si>
  <si>
    <t>Lowest  Urban U1</t>
  </si>
  <si>
    <t>Highest  Urban U5</t>
  </si>
  <si>
    <t>Less than perfect physical functioning</t>
  </si>
  <si>
    <t>Perfect physical functioning</t>
  </si>
  <si>
    <t xml:space="preserve">Appendix Table 2.84: Crude Rates of SF-36 Perfect Physical Functioning by Income Quintile, aged 12+, CCHS 2.1 and 3.1 Combined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</si>
</sst>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2"/>
    </font>
    <font>
      <b/>
      <sz val="10"/>
      <name val="Univers 45 Light"/>
      <family val="2"/>
    </font>
    <font>
      <b/>
      <u val="single"/>
      <sz val="10"/>
      <name val="Univers 45 Light"/>
      <family val="2"/>
    </font>
    <font>
      <b/>
      <sz val="7"/>
      <name val="Univers 45 Light"/>
      <family val="2"/>
    </font>
    <font>
      <sz val="7"/>
      <name val="Univers 45 Light"/>
      <family val="2"/>
    </font>
    <font>
      <i/>
      <sz val="7"/>
      <name val="Univers 45 Light"/>
      <family val="2"/>
    </font>
    <font>
      <sz val="8"/>
      <name val="Univers 45 Light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tabSelected="1" zoomScalePageLayoutView="0" workbookViewId="0" topLeftCell="B1">
      <selection activeCell="AC20" sqref="AC20"/>
    </sheetView>
  </sheetViews>
  <sheetFormatPr defaultColWidth="9.140625" defaultRowHeight="12.75"/>
  <cols>
    <col min="1" max="1" width="24.7109375" style="1" hidden="1" customWidth="1"/>
    <col min="2" max="2" width="20.57421875" style="1" customWidth="1"/>
    <col min="3" max="4" width="20.7109375" style="1" customWidth="1"/>
    <col min="5" max="5" width="3.8515625" style="1" hidden="1" customWidth="1"/>
    <col min="6" max="6" width="10.421875" style="1" hidden="1" customWidth="1"/>
    <col min="7" max="7" width="12.00390625" style="1" hidden="1" customWidth="1"/>
    <col min="8" max="10" width="0" style="1" hidden="1" customWidth="1"/>
    <col min="11" max="13" width="9.140625" style="1" customWidth="1"/>
    <col min="14" max="14" width="13.28125" style="1" customWidth="1"/>
    <col min="15" max="17" width="9.140625" style="1" customWidth="1"/>
    <col min="18" max="18" width="9.8515625" style="1" hidden="1" customWidth="1"/>
    <col min="19" max="20" width="11.57421875" style="1" hidden="1" customWidth="1"/>
    <col min="21" max="25" width="0" style="1" hidden="1" customWidth="1"/>
    <col min="26" max="16384" width="9.140625" style="1" customWidth="1"/>
  </cols>
  <sheetData>
    <row r="1" spans="2:18" ht="42.75" customHeight="1">
      <c r="B1" s="20" t="s">
        <v>95</v>
      </c>
      <c r="C1" s="21"/>
      <c r="D1" s="21"/>
      <c r="E1" s="21"/>
      <c r="F1" s="21"/>
      <c r="G1" s="21"/>
      <c r="L1" s="22" t="s">
        <v>0</v>
      </c>
      <c r="M1" s="19"/>
      <c r="N1" s="19"/>
      <c r="O1" s="19"/>
      <c r="P1" s="19"/>
      <c r="Q1" s="19"/>
      <c r="R1" s="2"/>
    </row>
    <row r="2" spans="3:24" ht="30" customHeight="1" hidden="1">
      <c r="C2" s="23" t="s">
        <v>1</v>
      </c>
      <c r="D2" s="23"/>
      <c r="E2" s="3"/>
      <c r="F2" s="23" t="s">
        <v>2</v>
      </c>
      <c r="G2" s="23"/>
      <c r="R2" s="4"/>
      <c r="S2" s="19" t="s">
        <v>3</v>
      </c>
      <c r="T2" s="19"/>
      <c r="U2" s="19"/>
      <c r="V2" s="19"/>
      <c r="W2" s="19"/>
      <c r="X2" s="19"/>
    </row>
    <row r="3" spans="2:24" ht="30" customHeight="1">
      <c r="B3" s="5" t="s">
        <v>88</v>
      </c>
      <c r="C3" s="6" t="s">
        <v>93</v>
      </c>
      <c r="D3" s="6" t="s">
        <v>94</v>
      </c>
      <c r="E3" s="7"/>
      <c r="F3" s="7" t="s">
        <v>4</v>
      </c>
      <c r="G3" s="7" t="s">
        <v>5</v>
      </c>
      <c r="L3" s="2" t="s">
        <v>6</v>
      </c>
      <c r="M3" s="8" t="s">
        <v>7</v>
      </c>
      <c r="N3" s="8" t="s">
        <v>8</v>
      </c>
      <c r="O3" s="2" t="s">
        <v>9</v>
      </c>
      <c r="P3" s="8" t="s">
        <v>10</v>
      </c>
      <c r="Q3" s="8" t="s">
        <v>11</v>
      </c>
      <c r="R3" s="8"/>
      <c r="S3" s="1" t="s">
        <v>12</v>
      </c>
      <c r="T3" s="1" t="s">
        <v>7</v>
      </c>
      <c r="U3" s="1" t="s">
        <v>13</v>
      </c>
      <c r="V3" s="1" t="s">
        <v>14</v>
      </c>
      <c r="W3" s="1" t="s">
        <v>10</v>
      </c>
      <c r="X3" s="1" t="s">
        <v>15</v>
      </c>
    </row>
    <row r="4" spans="1:24" ht="12.75">
      <c r="A4" s="9" t="s">
        <v>16</v>
      </c>
      <c r="B4" s="10" t="s">
        <v>89</v>
      </c>
      <c r="C4" s="11">
        <f>orig_data!AF5</f>
        <v>0.468149503</v>
      </c>
      <c r="D4" s="11">
        <f>orig_data!L5</f>
        <v>0.531850497</v>
      </c>
      <c r="E4" s="7"/>
      <c r="F4" s="12">
        <f>orig_data!C6</f>
        <v>0.540282878</v>
      </c>
      <c r="G4" s="12">
        <f>orig_data!W6</f>
        <v>0.459717122</v>
      </c>
      <c r="L4" s="13" t="b">
        <f>IF(D4="","",IF(D4&lt;&gt;"",AND(orig_data!S5="*",D4,8)))</f>
        <v>0</v>
      </c>
      <c r="M4" s="2" t="b">
        <f>IF(D4="","",IF(D4&lt;&gt;"",AND(orig_data!T5="w",D4,8)))</f>
        <v>0</v>
      </c>
      <c r="N4" s="2" t="b">
        <f>IF(D4="","",IF(D4&lt;&gt;"",AND(orig_data!S5="*",AND(orig_data!T5="w"),D4,8)))</f>
        <v>0</v>
      </c>
      <c r="O4" s="1" t="b">
        <f>IF(C4="","",IF(C4&lt;&gt;"",AND(orig_data!AM5="*",C4,8)))</f>
        <v>0</v>
      </c>
      <c r="P4" s="1" t="b">
        <f>IF(C4="","",IF(C4&lt;&gt;"",AND(orig_data!AN5="w",C4,8)))</f>
        <v>0</v>
      </c>
      <c r="Q4" s="1" t="b">
        <f>IF(C4="","",IF(C4&lt;&gt;"",AND(orig_data!AM5="*",AND(orig_data!AN5="w"),C4,8)))</f>
        <v>0</v>
      </c>
      <c r="R4" s="13"/>
      <c r="S4" s="14" t="b">
        <f>IF(F4="","",IF(F4&lt;&gt;"",AND(orig_data!J6="*",F4,8)))</f>
        <v>0</v>
      </c>
      <c r="T4" s="1" t="b">
        <f>IF(F4="","",IF(F4&lt;&gt;"",AND(orig_data!K6="w",F4,8)))</f>
        <v>0</v>
      </c>
      <c r="U4" s="1" t="b">
        <f>IF(F4="","",IF(F4&lt;&gt;"",AND(orig_data!J6="*",AND(orig_data!K6="w"),F4,8)))</f>
        <v>0</v>
      </c>
      <c r="V4" s="1" t="b">
        <f>IF(G4="","",IF(G4&lt;&gt;"",AND(orig_data!AD6="*",G4,8)))</f>
        <v>0</v>
      </c>
      <c r="W4" s="15" t="b">
        <f>IF(G4="","",IF(G4&lt;&gt;"",AND(orig_data!AE6="w",G4,8)))</f>
        <v>0</v>
      </c>
      <c r="X4" s="1" t="b">
        <f>IF(G4="","",IF(G4&lt;&gt;"",AND(orig_data!AE6="w",AND(orig_data!AD6="*"),G4,8)))</f>
        <v>0</v>
      </c>
    </row>
    <row r="5" spans="1:24" ht="12.75">
      <c r="A5" s="9" t="s">
        <v>17</v>
      </c>
      <c r="B5" s="10" t="s">
        <v>78</v>
      </c>
      <c r="C5" s="11">
        <f>orig_data!AF6</f>
        <v>0.473814854</v>
      </c>
      <c r="D5" s="11">
        <f>orig_data!L6</f>
        <v>0.526185146</v>
      </c>
      <c r="E5" s="7"/>
      <c r="F5" s="12">
        <f>orig_data!C7</f>
        <v>0.53848489</v>
      </c>
      <c r="G5" s="12">
        <f>orig_data!W7</f>
        <v>0.46151511</v>
      </c>
      <c r="L5" s="13" t="b">
        <f>IF(D5="","",IF(D5&lt;&gt;"",AND(orig_data!S6="*",D5,8)))</f>
        <v>0</v>
      </c>
      <c r="M5" s="2" t="b">
        <f>IF(D5="","",IF(D5&lt;&gt;"",AND(orig_data!T6="w",D5,8)))</f>
        <v>0</v>
      </c>
      <c r="N5" s="2" t="b">
        <f>IF(D5="","",IF(D5&lt;&gt;"",AND(orig_data!S6="*",AND(orig_data!T6="w"),D5,8)))</f>
        <v>0</v>
      </c>
      <c r="O5" s="1" t="b">
        <f>IF(C5="","",IF(C5&lt;&gt;"",AND(orig_data!AM6="*",C5,8)))</f>
        <v>0</v>
      </c>
      <c r="P5" s="1" t="b">
        <f>IF(C5="","",IF(C5&lt;&gt;"",AND(orig_data!AN6="w",C5,8)))</f>
        <v>0</v>
      </c>
      <c r="Q5" s="1" t="b">
        <f>IF(C5="","",IF(C5&lt;&gt;"",AND(orig_data!AM6="*",AND(orig_data!AN6="w"),C5,8)))</f>
        <v>0</v>
      </c>
      <c r="R5" s="13"/>
      <c r="S5" s="14" t="b">
        <f>IF(F5="","",IF(F5&lt;&gt;"",AND(orig_data!J7="*",F5,8)))</f>
        <v>0</v>
      </c>
      <c r="T5" s="1" t="b">
        <f>IF(F5="","",IF(F5&lt;&gt;"",AND(orig_data!K7="w",F5,8)))</f>
        <v>0</v>
      </c>
      <c r="U5" s="1" t="b">
        <f>IF(F5="","",IF(F5&lt;&gt;"",AND(orig_data!J7="*",AND(orig_data!K7="w"),F5,8)))</f>
        <v>0</v>
      </c>
      <c r="V5" s="1" t="b">
        <f>IF(G5="","",IF(G5&lt;&gt;"",AND(orig_data!AD7="*",G5,8)))</f>
        <v>0</v>
      </c>
      <c r="W5" s="15" t="b">
        <f>IF(G5="","",IF(G5&lt;&gt;"",AND(orig_data!AE7="w",G5,8)))</f>
        <v>0</v>
      </c>
      <c r="X5" s="1" t="b">
        <f>IF(G5="","",IF(G5&lt;&gt;"",AND(orig_data!AE7="w",AND(orig_data!AD7="*"),G5,8)))</f>
        <v>0</v>
      </c>
    </row>
    <row r="6" spans="1:24" ht="12.75">
      <c r="A6" s="9" t="s">
        <v>18</v>
      </c>
      <c r="B6" s="10" t="s">
        <v>79</v>
      </c>
      <c r="C6" s="11">
        <f>orig_data!AF7</f>
        <v>0.471315525</v>
      </c>
      <c r="D6" s="11">
        <f>orig_data!L7</f>
        <v>0.528684475</v>
      </c>
      <c r="E6" s="7"/>
      <c r="F6" s="12">
        <f>orig_data!C8</f>
        <v>0.536461593</v>
      </c>
      <c r="G6" s="12">
        <f>orig_data!W8</f>
        <v>0.463538407</v>
      </c>
      <c r="L6" s="13" t="b">
        <f>IF(D6="","",IF(D6&lt;&gt;"",AND(orig_data!S7="*",D6,8)))</f>
        <v>0</v>
      </c>
      <c r="M6" s="2" t="b">
        <f>IF(D6="","",IF(D6&lt;&gt;"",AND(orig_data!T7="w",D6,8)))</f>
        <v>0</v>
      </c>
      <c r="N6" s="2" t="b">
        <f>IF(D6="","",IF(D6&lt;&gt;"",AND(orig_data!S7="*",AND(orig_data!T7="w"),D6,8)))</f>
        <v>0</v>
      </c>
      <c r="O6" s="1" t="b">
        <f>IF(C6="","",IF(C6&lt;&gt;"",AND(orig_data!AM7="*",C6,8)))</f>
        <v>0</v>
      </c>
      <c r="P6" s="1" t="b">
        <f>IF(C6="","",IF(C6&lt;&gt;"",AND(orig_data!AN7="w",C6,8)))</f>
        <v>0</v>
      </c>
      <c r="Q6" s="1" t="b">
        <f>IF(C6="","",IF(C6&lt;&gt;"",AND(orig_data!AM7="*",AND(orig_data!AN7="w"),C6,8)))</f>
        <v>0</v>
      </c>
      <c r="R6" s="13"/>
      <c r="S6" s="14" t="b">
        <f>IF(F6="","",IF(F6&lt;&gt;"",AND(orig_data!J8="*",F6,8)))</f>
        <v>0</v>
      </c>
      <c r="T6" s="1" t="b">
        <f>IF(F6="","",IF(F6&lt;&gt;"",AND(orig_data!K8="w",F6,8)))</f>
        <v>0</v>
      </c>
      <c r="U6" s="1" t="b">
        <f>IF(F6="","",IF(F6&lt;&gt;"",AND(orig_data!J8="*",AND(orig_data!K8="w"),F6,8)))</f>
        <v>0</v>
      </c>
      <c r="V6" s="1" t="b">
        <f>IF(G6="","",IF(G6&lt;&gt;"",AND(orig_data!AD8="*",G6,8)))</f>
        <v>0</v>
      </c>
      <c r="W6" s="15" t="b">
        <f>IF(G6="","",IF(G6&lt;&gt;"",AND(orig_data!AE8="w",G6,8)))</f>
        <v>0</v>
      </c>
      <c r="X6" s="1" t="b">
        <f>IF(G6="","",IF(G6&lt;&gt;"",AND(orig_data!AE8="w",AND(orig_data!AD8="*"),G6,8)))</f>
        <v>0</v>
      </c>
    </row>
    <row r="7" spans="1:24" ht="12.75">
      <c r="A7" s="9" t="s">
        <v>19</v>
      </c>
      <c r="B7" s="10" t="s">
        <v>80</v>
      </c>
      <c r="C7" s="11">
        <f>orig_data!AF8</f>
        <v>0.465617099</v>
      </c>
      <c r="D7" s="11">
        <f>orig_data!L8</f>
        <v>0.534382901</v>
      </c>
      <c r="E7" s="7"/>
      <c r="F7" s="12">
        <f>orig_data!C9</f>
        <v>0.571975367</v>
      </c>
      <c r="G7" s="12">
        <f>orig_data!W9</f>
        <v>0.428024633</v>
      </c>
      <c r="L7" s="13" t="b">
        <f>IF(D7="","",IF(D7&lt;&gt;"",AND(orig_data!S8="*",D7,8)))</f>
        <v>0</v>
      </c>
      <c r="M7" s="2" t="b">
        <f>IF(D7="","",IF(D7&lt;&gt;"",AND(orig_data!T8="w",D7,8)))</f>
        <v>0</v>
      </c>
      <c r="N7" s="2" t="b">
        <f>IF(D7="","",IF(D7&lt;&gt;"",AND(orig_data!S8="*",AND(orig_data!T8="w"),D7,8)))</f>
        <v>0</v>
      </c>
      <c r="O7" s="1" t="b">
        <f>IF(C7="","",IF(C7&lt;&gt;"",AND(orig_data!AM8="*",C7,8)))</f>
        <v>0</v>
      </c>
      <c r="P7" s="1" t="b">
        <f>IF(C7="","",IF(C7&lt;&gt;"",AND(orig_data!AN8="w",C7,8)))</f>
        <v>0</v>
      </c>
      <c r="Q7" s="1" t="b">
        <f>IF(C7="","",IF(C7&lt;&gt;"",AND(orig_data!AM8="*",AND(orig_data!AN8="w"),C7,8)))</f>
        <v>0</v>
      </c>
      <c r="R7" s="13"/>
      <c r="S7" s="14" t="b">
        <f>IF(F7="","",IF(F7&lt;&gt;"",AND(orig_data!J9="*",F7,8)))</f>
        <v>0</v>
      </c>
      <c r="T7" s="1" t="b">
        <f>IF(F7="","",IF(F7&lt;&gt;"",AND(orig_data!K9="w",F7,8)))</f>
        <v>0</v>
      </c>
      <c r="U7" s="1" t="b">
        <f>IF(F7="","",IF(F7&lt;&gt;"",AND(orig_data!J9="*",AND(orig_data!K9="w"),F7,8)))</f>
        <v>0</v>
      </c>
      <c r="V7" s="1" t="b">
        <f>IF(G7="","",IF(G7&lt;&gt;"",AND(orig_data!AD9="*",G7,8)))</f>
        <v>0</v>
      </c>
      <c r="W7" s="15" t="b">
        <f>IF(G7="","",IF(G7&lt;&gt;"",AND(orig_data!AE9="w",G7,8)))</f>
        <v>0</v>
      </c>
      <c r="X7" s="1" t="b">
        <f>IF(G7="","",IF(G7&lt;&gt;"",AND(orig_data!AE9="w",AND(orig_data!AD9="*"),G7,8)))</f>
        <v>0</v>
      </c>
    </row>
    <row r="8" spans="1:24" ht="12.75">
      <c r="A8" s="9" t="s">
        <v>20</v>
      </c>
      <c r="B8" s="10" t="s">
        <v>90</v>
      </c>
      <c r="C8" s="11">
        <f>orig_data!AF9</f>
        <v>0.402657586</v>
      </c>
      <c r="D8" s="11">
        <f>orig_data!L9</f>
        <v>0.597342414</v>
      </c>
      <c r="E8" s="7"/>
      <c r="F8" s="12">
        <f>orig_data!C10</f>
        <v>0.507368439</v>
      </c>
      <c r="G8" s="12">
        <f>orig_data!W10</f>
        <v>0.492631561</v>
      </c>
      <c r="L8" s="13" t="b">
        <f>IF(D8="","",IF(D8&lt;&gt;"",AND(orig_data!S9="*",D8,8)))</f>
        <v>0</v>
      </c>
      <c r="M8" s="2" t="b">
        <f>IF(D8="","",IF(D8&lt;&gt;"",AND(orig_data!T9="w",D8,8)))</f>
        <v>0</v>
      </c>
      <c r="N8" s="2" t="b">
        <f>IF(D8="","",IF(D8&lt;&gt;"",AND(orig_data!S9="*",AND(orig_data!T9="w"),D8,8)))</f>
        <v>0</v>
      </c>
      <c r="O8" s="1" t="b">
        <f>IF(C8="","",IF(C8&lt;&gt;"",AND(orig_data!AM9="*",C8,8)))</f>
        <v>0</v>
      </c>
      <c r="P8" s="1" t="b">
        <f>IF(C8="","",IF(C8&lt;&gt;"",AND(orig_data!AN9="w",C8,8)))</f>
        <v>0</v>
      </c>
      <c r="Q8" s="1" t="b">
        <f>IF(C8="","",IF(C8&lt;&gt;"",AND(orig_data!AM9="*",AND(orig_data!AN9="w"),C8,8)))</f>
        <v>0</v>
      </c>
      <c r="R8" s="13"/>
      <c r="S8" s="14" t="b">
        <f>IF(F8="","",IF(F8&lt;&gt;"",AND(orig_data!J10="*",F8,8)))</f>
        <v>0</v>
      </c>
      <c r="T8" s="1" t="b">
        <f>IF(F8="","",IF(F8&lt;&gt;"",AND(orig_data!K10="w",F8,8)))</f>
        <v>0</v>
      </c>
      <c r="U8" s="1" t="b">
        <f>IF(F8="","",IF(F8&lt;&gt;"",AND(orig_data!J10="*",AND(orig_data!K10="w"),F8,8)))</f>
        <v>0</v>
      </c>
      <c r="V8" s="1" t="b">
        <f>IF(G8="","",IF(G8&lt;&gt;"",AND(orig_data!AD10="*",G8,8)))</f>
        <v>0</v>
      </c>
      <c r="W8" s="15" t="b">
        <f>IF(G8="","",IF(G8&lt;&gt;"",AND(orig_data!AE10="w",G8,8)))</f>
        <v>0</v>
      </c>
      <c r="X8" s="1" t="b">
        <f>IF(G8="","",IF(G8&lt;&gt;"",AND(orig_data!AE10="w",AND(orig_data!AD10="*"),G8,8)))</f>
        <v>0</v>
      </c>
    </row>
    <row r="9" spans="1:24" ht="12.75">
      <c r="A9" s="9" t="s">
        <v>21</v>
      </c>
      <c r="B9" s="10"/>
      <c r="C9" s="11"/>
      <c r="D9" s="11"/>
      <c r="E9" s="7"/>
      <c r="F9" s="12">
        <f>orig_data!C11</f>
        <v>0.554150376</v>
      </c>
      <c r="G9" s="12">
        <f>orig_data!W11</f>
        <v>0.445849624</v>
      </c>
      <c r="L9" s="13">
        <f>IF(D9="","",IF(D9&lt;&gt;"",AND(orig_data!S11="*",D9,8)))</f>
      </c>
      <c r="M9" s="2">
        <f>IF(D9="","",IF(D9&lt;&gt;"",AND(orig_data!T11="w",D9,8)))</f>
      </c>
      <c r="N9" s="2">
        <f>IF(D9="","",IF(D9&lt;&gt;"",AND(orig_data!S11="*",AND(orig_data!T11="w"),D9,8)))</f>
      </c>
      <c r="O9" s="1">
        <f>IF(C9="","",IF(C9&lt;&gt;"",AND(orig_data!AM11="*",C9,8)))</f>
      </c>
      <c r="P9" s="1">
        <f>IF(C9="","",IF(C9&lt;&gt;"",AND(orig_data!AN11="w",C9,8)))</f>
      </c>
      <c r="Q9" s="1">
        <f>IF(C9="","",IF(C9&lt;&gt;"",AND(orig_data!AM11="*",AND(orig_data!AN11="w"),C9,8)))</f>
      </c>
      <c r="R9" s="13"/>
      <c r="S9" s="14" t="b">
        <f>IF(F9="","",IF(F9&lt;&gt;"",AND(orig_data!J11="*",F9,8)))</f>
        <v>0</v>
      </c>
      <c r="T9" s="1" t="b">
        <f>IF(F9="","",IF(F9&lt;&gt;"",AND(orig_data!K11="w",F9,8)))</f>
        <v>0</v>
      </c>
      <c r="U9" s="1" t="b">
        <f>IF(F9="","",IF(F9&lt;&gt;"",AND(orig_data!J11="*",AND(orig_data!K11="w"),F9,8)))</f>
        <v>0</v>
      </c>
      <c r="V9" s="1" t="b">
        <f>IF(G9="","",IF(G9&lt;&gt;"",AND(orig_data!AD11="*",G9,8)))</f>
        <v>0</v>
      </c>
      <c r="W9" s="15" t="b">
        <f>IF(G9="","",IF(G9&lt;&gt;"",AND(orig_data!AE11="w",G9,8)))</f>
        <v>0</v>
      </c>
      <c r="X9" s="1" t="b">
        <f>IF(G9="","",IF(G9&lt;&gt;"",AND(orig_data!AE11="w",AND(orig_data!AD11="*"),G9,8)))</f>
        <v>0</v>
      </c>
    </row>
    <row r="10" spans="1:24" ht="12.75">
      <c r="A10" s="9" t="s">
        <v>22</v>
      </c>
      <c r="B10" s="10" t="s">
        <v>91</v>
      </c>
      <c r="C10" s="11">
        <f>orig_data!AF10</f>
        <v>0.502432609</v>
      </c>
      <c r="D10" s="11">
        <f>orig_data!L10</f>
        <v>0.497567391</v>
      </c>
      <c r="E10" s="7"/>
      <c r="F10" s="12">
        <f>orig_data!C12</f>
        <v>0.537616033</v>
      </c>
      <c r="G10" s="12">
        <f>orig_data!W12</f>
        <v>0.462383967</v>
      </c>
      <c r="L10" s="13" t="b">
        <f>IF(D10="","",IF(D10&lt;&gt;"",AND(orig_data!S10="*",D10,8)))</f>
        <v>1</v>
      </c>
      <c r="M10" s="2" t="b">
        <f>IF(D10="","",IF(D10&lt;&gt;"",AND(orig_data!T10="w",D10,8)))</f>
        <v>0</v>
      </c>
      <c r="N10" s="2" t="b">
        <f>IF(D10="","",IF(D10&lt;&gt;"",AND(orig_data!S10="*",AND(orig_data!T10="w"),D10,8)))</f>
        <v>0</v>
      </c>
      <c r="O10" s="1" t="b">
        <f>IF(C10="","",IF(C10&lt;&gt;"",AND(orig_data!AM10="*",C10,8)))</f>
        <v>1</v>
      </c>
      <c r="P10" s="1" t="b">
        <f>IF(C10="","",IF(C10&lt;&gt;"",AND(orig_data!AN10="w",C10,8)))</f>
        <v>0</v>
      </c>
      <c r="Q10" s="1" t="b">
        <f>IF(C10="","",IF(C10&lt;&gt;"",AND(orig_data!AM12="*",AND(orig_data!AN10="w"),C10,8)))</f>
        <v>0</v>
      </c>
      <c r="R10" s="13"/>
      <c r="S10" s="14" t="b">
        <f>IF(F10="","",IF(F10&lt;&gt;"",AND(orig_data!J12="*",F10,8)))</f>
        <v>0</v>
      </c>
      <c r="T10" s="1" t="b">
        <f>IF(F10="","",IF(F10&lt;&gt;"",AND(orig_data!K12="w",F10,8)))</f>
        <v>0</v>
      </c>
      <c r="U10" s="1" t="b">
        <f>IF(F10="","",IF(F10&lt;&gt;"",AND(orig_data!J12="*",AND(orig_data!K12="w"),F10,8)))</f>
        <v>0</v>
      </c>
      <c r="V10" s="1" t="b">
        <f>IF(G10="","",IF(G10&lt;&gt;"",AND(orig_data!AD12="*",G10,8)))</f>
        <v>0</v>
      </c>
      <c r="W10" s="15" t="b">
        <f>IF(G10="","",IF(G10&lt;&gt;"",AND(orig_data!AE12="w",G10,8)))</f>
        <v>0</v>
      </c>
      <c r="X10" s="1" t="b">
        <f>IF(G10="","",IF(G10&lt;&gt;"",AND(orig_data!AE12="w",AND(orig_data!AD12="*"),G10,8)))</f>
        <v>0</v>
      </c>
    </row>
    <row r="11" spans="1:24" ht="12.75">
      <c r="A11" s="9" t="s">
        <v>23</v>
      </c>
      <c r="B11" s="10" t="s">
        <v>83</v>
      </c>
      <c r="C11" s="11">
        <f>orig_data!AF11</f>
        <v>0.418496705</v>
      </c>
      <c r="D11" s="11">
        <f>orig_data!L11</f>
        <v>0.581503295</v>
      </c>
      <c r="E11" s="7"/>
      <c r="F11" s="12">
        <f>orig_data!C13</f>
        <v>0.588542225</v>
      </c>
      <c r="G11" s="12">
        <f>orig_data!W13</f>
        <v>0.411457775</v>
      </c>
      <c r="L11" s="13" t="b">
        <f>IF(D11="","",IF(D11&lt;&gt;"",AND(orig_data!S11="*",D11,8)))</f>
        <v>0</v>
      </c>
      <c r="M11" s="2" t="b">
        <f>IF(D11="","",IF(D11&lt;&gt;"",AND(orig_data!T11="w",D11,8)))</f>
        <v>0</v>
      </c>
      <c r="N11" s="2" t="b">
        <f>IF(D11="","",IF(D11&lt;&gt;"",AND(orig_data!S11="*",AND(orig_data!T11="w"),D11,8)))</f>
        <v>0</v>
      </c>
      <c r="O11" s="1" t="b">
        <f>IF(C11="","",IF(C11&lt;&gt;"",AND(orig_data!AM11="*",C11,8)))</f>
        <v>0</v>
      </c>
      <c r="P11" s="1" t="b">
        <f>IF(C11="","",IF(C11&lt;&gt;"",AND(orig_data!AN11="w",C11,8)))</f>
        <v>0</v>
      </c>
      <c r="Q11" s="1" t="b">
        <f>IF(C11="","",IF(C11&lt;&gt;"",AND(orig_data!AM13="*",AND(orig_data!AN11="w"),C11,8)))</f>
        <v>0</v>
      </c>
      <c r="R11" s="13"/>
      <c r="S11" s="14" t="b">
        <f>IF(F11="","",IF(F11&lt;&gt;"",AND(orig_data!J13="*",F11,8)))</f>
        <v>0</v>
      </c>
      <c r="T11" s="1" t="b">
        <f>IF(F11="","",IF(F11&lt;&gt;"",AND(orig_data!K13="w",F11,8)))</f>
        <v>0</v>
      </c>
      <c r="U11" s="1" t="b">
        <f>IF(F11="","",IF(F11&lt;&gt;"",AND(orig_data!J13="*",AND(orig_data!K13="w"),F11,8)))</f>
        <v>0</v>
      </c>
      <c r="V11" s="1" t="b">
        <f>IF(G11="","",IF(G11&lt;&gt;"",AND(orig_data!AD13="*",G11,8)))</f>
        <v>0</v>
      </c>
      <c r="W11" s="15" t="b">
        <f>IF(G11="","",IF(G11&lt;&gt;"",AND(orig_data!AE13="w",G11,8)))</f>
        <v>0</v>
      </c>
      <c r="X11" s="1" t="b">
        <f>IF(G11="","",IF(G11&lt;&gt;"",AND(orig_data!AE13="w",AND(orig_data!AD13="*"),G11,8)))</f>
        <v>0</v>
      </c>
    </row>
    <row r="12" spans="1:24" ht="12.75">
      <c r="A12" s="9" t="s">
        <v>24</v>
      </c>
      <c r="B12" s="10" t="s">
        <v>84</v>
      </c>
      <c r="C12" s="11">
        <f>orig_data!AF12</f>
        <v>0.456180351</v>
      </c>
      <c r="D12" s="11">
        <f>orig_data!L12</f>
        <v>0.543819649</v>
      </c>
      <c r="E12" s="7"/>
      <c r="F12" s="12">
        <f>orig_data!C14</f>
        <v>0.587079737</v>
      </c>
      <c r="G12" s="12">
        <f>orig_data!W14</f>
        <v>0.412920263</v>
      </c>
      <c r="L12" s="13" t="b">
        <f>IF(D12="","",IF(D12&lt;&gt;"",AND(orig_data!S12="*",D12,8)))</f>
        <v>0</v>
      </c>
      <c r="M12" s="2" t="b">
        <f>IF(D12="","",IF(D12&lt;&gt;"",AND(orig_data!T12="w",D12,8)))</f>
        <v>0</v>
      </c>
      <c r="N12" s="2" t="b">
        <f>IF(D12="","",IF(D12&lt;&gt;"",AND(orig_data!S12="*",AND(orig_data!T12="w"),D12,8)))</f>
        <v>0</v>
      </c>
      <c r="O12" s="1" t="b">
        <f>IF(C12="","",IF(C12&lt;&gt;"",AND(orig_data!AM12="*",C12,8)))</f>
        <v>0</v>
      </c>
      <c r="P12" s="1" t="b">
        <f>IF(C12="","",IF(C12&lt;&gt;"",AND(orig_data!AN12="w",C12,8)))</f>
        <v>0</v>
      </c>
      <c r="Q12" s="1" t="b">
        <f>IF(C12="","",IF(C12&lt;&gt;"",AND(orig_data!AM14="*",AND(orig_data!AN12="w"),C12,8)))</f>
        <v>0</v>
      </c>
      <c r="R12" s="13"/>
      <c r="S12" s="14" t="b">
        <f>IF(F12="","",IF(F12&lt;&gt;"",AND(orig_data!J14="*",F12,8)))</f>
        <v>0</v>
      </c>
      <c r="T12" s="1" t="b">
        <f>IF(F12="","",IF(F12&lt;&gt;"",AND(orig_data!K14="w",F12,8)))</f>
        <v>0</v>
      </c>
      <c r="U12" s="1" t="b">
        <f>IF(F12="","",IF(F12&lt;&gt;"",AND(orig_data!J14="*",AND(orig_data!K14="w"),F12,8)))</f>
        <v>0</v>
      </c>
      <c r="V12" s="1" t="b">
        <f>IF(G12="","",IF(G12&lt;&gt;"",AND(orig_data!AD14="*",G12,8)))</f>
        <v>0</v>
      </c>
      <c r="W12" s="15" t="b">
        <f>IF(G12="","",IF(G12&lt;&gt;"",AND(orig_data!AE14="w",G12,8)))</f>
        <v>0</v>
      </c>
      <c r="X12" s="1" t="b">
        <f>IF(G12="","",IF(G12&lt;&gt;"",AND(orig_data!AE14="w",AND(orig_data!AD14="*"),G12,8)))</f>
        <v>0</v>
      </c>
    </row>
    <row r="13" spans="1:23" ht="12.75">
      <c r="A13" s="9"/>
      <c r="B13" s="10" t="s">
        <v>85</v>
      </c>
      <c r="C13" s="11">
        <f>orig_data!AF13</f>
        <v>0.383422154</v>
      </c>
      <c r="D13" s="11">
        <f>orig_data!L13</f>
        <v>0.616577846</v>
      </c>
      <c r="E13" s="7"/>
      <c r="F13" s="12"/>
      <c r="G13" s="12"/>
      <c r="L13" s="13" t="b">
        <f>IF(D13="","",IF(D13&lt;&gt;"",AND(orig_data!S13="*",D13,8)))</f>
        <v>0</v>
      </c>
      <c r="M13" s="2" t="b">
        <f>IF(D13="","",IF(D13&lt;&gt;"",AND(orig_data!T13="w",D13,8)))</f>
        <v>0</v>
      </c>
      <c r="N13" s="2" t="b">
        <f>IF(D13="","",IF(D13&lt;&gt;"",AND(orig_data!S13="*",AND(orig_data!T13="w"),D13,8)))</f>
        <v>0</v>
      </c>
      <c r="O13" s="1" t="b">
        <f>IF(C13="","",IF(C13&lt;&gt;"",AND(orig_data!AM13="*",C13,8)))</f>
        <v>0</v>
      </c>
      <c r="P13" s="1" t="b">
        <f>IF(C13="","",IF(C13&lt;&gt;"",AND(orig_data!AN13="w",C13,8)))</f>
        <v>0</v>
      </c>
      <c r="Q13" s="1" t="b">
        <f>IF(C13="","",IF(C13&lt;&gt;"",AND(orig_data!AM15="*",AND(orig_data!AN13="w"),C13,8)))</f>
        <v>0</v>
      </c>
      <c r="R13" s="13"/>
      <c r="S13" s="14"/>
      <c r="W13" s="15"/>
    </row>
    <row r="14" spans="1:24" ht="12.75">
      <c r="A14" s="9" t="s">
        <v>25</v>
      </c>
      <c r="B14" s="10" t="s">
        <v>92</v>
      </c>
      <c r="C14" s="11">
        <f>orig_data!AF14</f>
        <v>0.403462978</v>
      </c>
      <c r="D14" s="11">
        <f>orig_data!L14</f>
        <v>0.596537022</v>
      </c>
      <c r="E14" s="7"/>
      <c r="F14" s="12">
        <f>orig_data!C15</f>
        <v>0.555969773</v>
      </c>
      <c r="G14" s="12">
        <f>orig_data!W15</f>
        <v>0.444030227</v>
      </c>
      <c r="L14" s="13" t="b">
        <f>IF(D14="","",IF(D14&lt;&gt;"",AND(orig_data!S14="*",D14,8)))</f>
        <v>0</v>
      </c>
      <c r="M14" s="2" t="b">
        <f>IF(D14="","",IF(D14&lt;&gt;"",AND(orig_data!T14="w",D14,8)))</f>
        <v>0</v>
      </c>
      <c r="N14" s="2" t="b">
        <f>IF(D14="","",IF(D14&lt;&gt;"",AND(orig_data!S14="*",AND(orig_data!T14="w"),D14,8)))</f>
        <v>0</v>
      </c>
      <c r="O14" s="1" t="b">
        <f>IF(C14="","",IF(C14&lt;&gt;"",AND(orig_data!AM14="*",C14,8)))</f>
        <v>0</v>
      </c>
      <c r="P14" s="1" t="b">
        <f>IF(C14="","",IF(C14&lt;&gt;"",AND(orig_data!AN14="w",C14,8)))</f>
        <v>0</v>
      </c>
      <c r="Q14" s="1" t="b">
        <f>IF(C14="","",IF(C14&lt;&gt;"",AND(orig_data!AM16="*",AND(orig_data!AN14="w"),C14,8)))</f>
        <v>0</v>
      </c>
      <c r="R14" s="13"/>
      <c r="S14" s="14" t="b">
        <f>IF(F14="","",IF(F14&lt;&gt;"",AND(orig_data!J15="*",F14,8)))</f>
        <v>0</v>
      </c>
      <c r="T14" s="1" t="b">
        <f>IF(F14="","",IF(F14&lt;&gt;"",AND(orig_data!K15="w",F14,8)))</f>
        <v>0</v>
      </c>
      <c r="U14" s="1" t="b">
        <f>IF(F14="","",IF(F14&lt;&gt;"",AND(orig_data!J15="*",AND(orig_data!K15="w"),F14,8)))</f>
        <v>0</v>
      </c>
      <c r="V14" s="1" t="b">
        <f>IF(G14="","",IF(G14&lt;&gt;"",AND(orig_data!AD15="*",G14,8)))</f>
        <v>0</v>
      </c>
      <c r="W14" s="15" t="b">
        <f>IF(G14="","",IF(G14&lt;&gt;"",AND(orig_data!AE15="w",G14,8)))</f>
        <v>0</v>
      </c>
      <c r="X14" s="1" t="b">
        <f>IF(G14="","",IF(G14&lt;&gt;"",AND(orig_data!AE15="w",AND(orig_data!AD15="*"),G14,8)))</f>
        <v>0</v>
      </c>
    </row>
    <row r="15" ht="12.75">
      <c r="B15" s="16" t="s">
        <v>26</v>
      </c>
    </row>
    <row r="16" ht="12.75">
      <c r="B16" s="17" t="s">
        <v>27</v>
      </c>
    </row>
    <row r="17" ht="12.75">
      <c r="D17" s="18" t="s">
        <v>28</v>
      </c>
    </row>
  </sheetData>
  <sheetProtection/>
  <mergeCells count="5">
    <mergeCell ref="S2:X2"/>
    <mergeCell ref="B1:G1"/>
    <mergeCell ref="L1:Q1"/>
    <mergeCell ref="C2:D2"/>
    <mergeCell ref="F2:G2"/>
  </mergeCells>
  <conditionalFormatting sqref="F4:F14">
    <cfRule type="expression" priority="12" dxfId="2" stopIfTrue="1">
      <formula>$U4=TRUE</formula>
    </cfRule>
    <cfRule type="expression" priority="13" dxfId="0" stopIfTrue="1">
      <formula>$T4=TRUE</formula>
    </cfRule>
    <cfRule type="expression" priority="14" dxfId="1" stopIfTrue="1">
      <formula>$S4=TRUE</formula>
    </cfRule>
  </conditionalFormatting>
  <conditionalFormatting sqref="G4:G14">
    <cfRule type="expression" priority="9" dxfId="2" stopIfTrue="1">
      <formula>$X4=TRUE</formula>
    </cfRule>
    <cfRule type="expression" priority="10" dxfId="0" stopIfTrue="1">
      <formula>$W4=TRUE</formula>
    </cfRule>
    <cfRule type="expression" priority="11" dxfId="1" stopIfTrue="1">
      <formula>$V4=TRUE</formula>
    </cfRule>
  </conditionalFormatting>
  <conditionalFormatting sqref="D4:D14">
    <cfRule type="expression" priority="6" dxfId="2" stopIfTrue="1">
      <formula>$N4=TRUE</formula>
    </cfRule>
    <cfRule type="expression" priority="7" dxfId="0" stopIfTrue="1">
      <formula>$M4=TRUE</formula>
    </cfRule>
    <cfRule type="expression" priority="8" dxfId="1" stopIfTrue="1">
      <formula>$L4=TRUE</formula>
    </cfRule>
  </conditionalFormatting>
  <conditionalFormatting sqref="R4:R14 C4:C14">
    <cfRule type="expression" priority="3" dxfId="2" stopIfTrue="1">
      <formula>$Q4=TRUE</formula>
    </cfRule>
    <cfRule type="expression" priority="4" dxfId="0" stopIfTrue="1">
      <formula>$P4=TRUE</formula>
    </cfRule>
    <cfRule type="expression" priority="5" dxfId="1" stopIfTrue="1">
      <formula>$O4=TRUE</formula>
    </cfRule>
  </conditionalFormatting>
  <conditionalFormatting sqref="W4:W14">
    <cfRule type="cellIs" priority="1" dxfId="1" operator="equal" stopIfTrue="1">
      <formula>4</formula>
    </cfRule>
    <cfRule type="cellIs" priority="2" dxfId="0" operator="equal" stopIfTrue="1">
      <formula>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5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74</v>
      </c>
    </row>
    <row r="3" spans="1:42" ht="12.75">
      <c r="A3" t="s">
        <v>75</v>
      </c>
      <c r="B3" t="s">
        <v>29</v>
      </c>
      <c r="C3" t="s">
        <v>30</v>
      </c>
      <c r="D3" t="s">
        <v>31</v>
      </c>
      <c r="E3" t="s">
        <v>32</v>
      </c>
      <c r="F3" t="s">
        <v>33</v>
      </c>
      <c r="G3" t="s">
        <v>34</v>
      </c>
      <c r="H3" t="s">
        <v>35</v>
      </c>
      <c r="I3" t="s">
        <v>36</v>
      </c>
      <c r="J3" t="s">
        <v>37</v>
      </c>
      <c r="K3" t="s">
        <v>38</v>
      </c>
      <c r="L3" t="s">
        <v>39</v>
      </c>
      <c r="M3" t="s">
        <v>40</v>
      </c>
      <c r="N3" t="s">
        <v>41</v>
      </c>
      <c r="O3" t="s">
        <v>42</v>
      </c>
      <c r="P3" t="s">
        <v>43</v>
      </c>
      <c r="Q3" t="s">
        <v>44</v>
      </c>
      <c r="R3" t="s">
        <v>45</v>
      </c>
      <c r="S3" t="s">
        <v>46</v>
      </c>
      <c r="T3" t="s">
        <v>47</v>
      </c>
      <c r="U3" t="s">
        <v>48</v>
      </c>
      <c r="V3" t="s">
        <v>49</v>
      </c>
      <c r="W3" t="s">
        <v>50</v>
      </c>
      <c r="X3" t="s">
        <v>51</v>
      </c>
      <c r="Y3" t="s">
        <v>52</v>
      </c>
      <c r="Z3" t="s">
        <v>53</v>
      </c>
      <c r="AA3" t="s">
        <v>54</v>
      </c>
      <c r="AB3" t="s">
        <v>55</v>
      </c>
      <c r="AC3" t="s">
        <v>56</v>
      </c>
      <c r="AD3" t="s">
        <v>57</v>
      </c>
      <c r="AE3" t="s">
        <v>58</v>
      </c>
      <c r="AF3" t="s">
        <v>59</v>
      </c>
      <c r="AG3" t="s">
        <v>60</v>
      </c>
      <c r="AH3" t="s">
        <v>61</v>
      </c>
      <c r="AI3" t="s">
        <v>62</v>
      </c>
      <c r="AJ3" t="s">
        <v>63</v>
      </c>
      <c r="AK3" t="s">
        <v>64</v>
      </c>
      <c r="AL3" t="s">
        <v>65</v>
      </c>
      <c r="AM3" t="s">
        <v>66</v>
      </c>
      <c r="AN3" t="s">
        <v>67</v>
      </c>
      <c r="AO3" t="s">
        <v>68</v>
      </c>
      <c r="AP3" t="s">
        <v>69</v>
      </c>
    </row>
    <row r="4" spans="1:42" ht="12.75">
      <c r="A4" t="s">
        <v>76</v>
      </c>
      <c r="B4">
        <v>53</v>
      </c>
      <c r="C4">
        <v>0.595150237</v>
      </c>
      <c r="D4">
        <v>0.374100637</v>
      </c>
      <c r="E4">
        <v>0.816199836</v>
      </c>
      <c r="F4">
        <v>14.42</v>
      </c>
      <c r="G4">
        <v>0.007363559</v>
      </c>
      <c r="H4">
        <v>0.08581118</v>
      </c>
      <c r="I4">
        <v>0.648439837</v>
      </c>
      <c r="J4" t="s">
        <v>70</v>
      </c>
      <c r="K4" t="s">
        <v>70</v>
      </c>
      <c r="L4">
        <v>0.584465489</v>
      </c>
      <c r="M4">
        <v>0.359790822</v>
      </c>
      <c r="N4">
        <v>0.809140155</v>
      </c>
      <c r="O4">
        <v>14.92</v>
      </c>
      <c r="P4">
        <v>0.007607054</v>
      </c>
      <c r="Q4">
        <v>0.087218426</v>
      </c>
      <c r="R4">
        <v>0.7947544</v>
      </c>
      <c r="S4" t="s">
        <v>70</v>
      </c>
      <c r="T4" t="s">
        <v>70</v>
      </c>
      <c r="U4" t="s">
        <v>70</v>
      </c>
      <c r="V4">
        <v>46</v>
      </c>
      <c r="W4">
        <v>0.404849764</v>
      </c>
      <c r="X4">
        <v>0.185010911</v>
      </c>
      <c r="Y4">
        <v>0.624688616</v>
      </c>
      <c r="Z4">
        <v>21.08</v>
      </c>
      <c r="AA4">
        <v>0.007283115</v>
      </c>
      <c r="AB4">
        <v>0.08534117</v>
      </c>
      <c r="AC4">
        <v>0.647115759</v>
      </c>
      <c r="AD4" t="s">
        <v>70</v>
      </c>
      <c r="AE4" t="s">
        <v>73</v>
      </c>
      <c r="AF4">
        <v>0.415534511</v>
      </c>
      <c r="AG4">
        <v>0.190859845</v>
      </c>
      <c r="AH4">
        <v>0.640209178</v>
      </c>
      <c r="AI4">
        <v>20.99</v>
      </c>
      <c r="AJ4">
        <v>0.007607054</v>
      </c>
      <c r="AK4">
        <v>0.087218426</v>
      </c>
      <c r="AL4">
        <v>0.7947544</v>
      </c>
      <c r="AM4" t="s">
        <v>70</v>
      </c>
      <c r="AN4" t="s">
        <v>73</v>
      </c>
      <c r="AO4" t="s">
        <v>70</v>
      </c>
      <c r="AP4" t="s">
        <v>70</v>
      </c>
    </row>
    <row r="5" spans="1:42" ht="12.75">
      <c r="A5" t="s">
        <v>77</v>
      </c>
      <c r="B5">
        <v>383</v>
      </c>
      <c r="C5">
        <v>0.559063992</v>
      </c>
      <c r="D5">
        <v>0.50151933</v>
      </c>
      <c r="E5">
        <v>0.616608654</v>
      </c>
      <c r="F5">
        <v>4</v>
      </c>
      <c r="G5">
        <v>0.000499021</v>
      </c>
      <c r="H5">
        <v>0.022338766</v>
      </c>
      <c r="I5">
        <v>0.889146383</v>
      </c>
      <c r="J5" t="s">
        <v>70</v>
      </c>
      <c r="K5" t="s">
        <v>70</v>
      </c>
      <c r="L5">
        <v>0.531850497</v>
      </c>
      <c r="M5">
        <v>0.472007299</v>
      </c>
      <c r="N5">
        <v>0.591693696</v>
      </c>
      <c r="O5">
        <v>4.37</v>
      </c>
      <c r="P5">
        <v>0.000539682</v>
      </c>
      <c r="Q5">
        <v>0.023231055</v>
      </c>
      <c r="R5">
        <v>0.195573364</v>
      </c>
      <c r="S5" t="s">
        <v>70</v>
      </c>
      <c r="T5" t="s">
        <v>70</v>
      </c>
      <c r="U5" t="s">
        <v>70</v>
      </c>
      <c r="V5">
        <v>457</v>
      </c>
      <c r="W5">
        <v>0.440936008</v>
      </c>
      <c r="X5">
        <v>0.383391346</v>
      </c>
      <c r="Y5">
        <v>0.49848067</v>
      </c>
      <c r="Z5">
        <v>5.07</v>
      </c>
      <c r="AA5">
        <v>0.000499021</v>
      </c>
      <c r="AB5">
        <v>0.022338766</v>
      </c>
      <c r="AC5">
        <v>0.889146383</v>
      </c>
      <c r="AD5" t="s">
        <v>70</v>
      </c>
      <c r="AE5" t="s">
        <v>70</v>
      </c>
      <c r="AF5">
        <v>0.468149503</v>
      </c>
      <c r="AG5">
        <v>0.408306305</v>
      </c>
      <c r="AH5">
        <v>0.527992701</v>
      </c>
      <c r="AI5">
        <v>4.96</v>
      </c>
      <c r="AJ5">
        <v>0.000539682</v>
      </c>
      <c r="AK5">
        <v>0.023231055</v>
      </c>
      <c r="AL5">
        <v>0.195573364</v>
      </c>
      <c r="AM5" t="s">
        <v>70</v>
      </c>
      <c r="AN5" t="s">
        <v>70</v>
      </c>
      <c r="AO5" t="s">
        <v>70</v>
      </c>
      <c r="AP5" t="s">
        <v>70</v>
      </c>
    </row>
    <row r="6" spans="1:42" ht="12.75">
      <c r="A6" t="s">
        <v>78</v>
      </c>
      <c r="B6">
        <v>699</v>
      </c>
      <c r="C6">
        <v>0.540282878</v>
      </c>
      <c r="D6">
        <v>0.496145349</v>
      </c>
      <c r="E6">
        <v>0.584420407</v>
      </c>
      <c r="F6">
        <v>3.17</v>
      </c>
      <c r="G6">
        <v>0.000293579</v>
      </c>
      <c r="H6">
        <v>0.017134134</v>
      </c>
      <c r="I6">
        <v>0.360845756</v>
      </c>
      <c r="J6" t="s">
        <v>70</v>
      </c>
      <c r="K6" t="s">
        <v>70</v>
      </c>
      <c r="L6">
        <v>0.526185146</v>
      </c>
      <c r="M6">
        <v>0.479057228</v>
      </c>
      <c r="N6">
        <v>0.573313065</v>
      </c>
      <c r="O6">
        <v>3.48</v>
      </c>
      <c r="P6">
        <v>0.000334707</v>
      </c>
      <c r="Q6">
        <v>0.018295</v>
      </c>
      <c r="R6">
        <v>0.052226997</v>
      </c>
      <c r="S6" t="s">
        <v>70</v>
      </c>
      <c r="T6" t="s">
        <v>70</v>
      </c>
      <c r="U6" t="s">
        <v>70</v>
      </c>
      <c r="V6">
        <v>813</v>
      </c>
      <c r="W6">
        <v>0.459717122</v>
      </c>
      <c r="X6">
        <v>0.415579593</v>
      </c>
      <c r="Y6">
        <v>0.503854652</v>
      </c>
      <c r="Z6">
        <v>3.73</v>
      </c>
      <c r="AA6">
        <v>0.000293579</v>
      </c>
      <c r="AB6">
        <v>0.017134134</v>
      </c>
      <c r="AC6">
        <v>0.360845756</v>
      </c>
      <c r="AD6" t="s">
        <v>70</v>
      </c>
      <c r="AE6" t="s">
        <v>70</v>
      </c>
      <c r="AF6">
        <v>0.473814854</v>
      </c>
      <c r="AG6">
        <v>0.426686935</v>
      </c>
      <c r="AH6">
        <v>0.520942772</v>
      </c>
      <c r="AI6">
        <v>3.86</v>
      </c>
      <c r="AJ6">
        <v>0.000334707</v>
      </c>
      <c r="AK6">
        <v>0.018295</v>
      </c>
      <c r="AL6">
        <v>0.052226997</v>
      </c>
      <c r="AM6" t="s">
        <v>70</v>
      </c>
      <c r="AN6" t="s">
        <v>70</v>
      </c>
      <c r="AO6" t="s">
        <v>70</v>
      </c>
      <c r="AP6" t="s">
        <v>70</v>
      </c>
    </row>
    <row r="7" spans="1:42" ht="12.75">
      <c r="A7" t="s">
        <v>79</v>
      </c>
      <c r="B7">
        <v>854</v>
      </c>
      <c r="C7">
        <v>0.53848489</v>
      </c>
      <c r="D7">
        <v>0.495613193</v>
      </c>
      <c r="E7">
        <v>0.581356586</v>
      </c>
      <c r="F7">
        <v>3.09</v>
      </c>
      <c r="G7">
        <v>0.000276981</v>
      </c>
      <c r="H7">
        <v>0.016642739</v>
      </c>
      <c r="I7">
        <v>0.298846229</v>
      </c>
      <c r="J7" t="s">
        <v>70</v>
      </c>
      <c r="K7" t="s">
        <v>70</v>
      </c>
      <c r="L7">
        <v>0.528684475</v>
      </c>
      <c r="M7">
        <v>0.482881878</v>
      </c>
      <c r="N7">
        <v>0.574487073</v>
      </c>
      <c r="O7">
        <v>3.36</v>
      </c>
      <c r="P7">
        <v>0.000316147</v>
      </c>
      <c r="Q7">
        <v>0.017780511</v>
      </c>
      <c r="R7">
        <v>0.0704694</v>
      </c>
      <c r="S7" t="s">
        <v>70</v>
      </c>
      <c r="T7" t="s">
        <v>70</v>
      </c>
      <c r="U7" t="s">
        <v>70</v>
      </c>
      <c r="V7">
        <v>890</v>
      </c>
      <c r="W7">
        <v>0.46151511</v>
      </c>
      <c r="X7">
        <v>0.418643414</v>
      </c>
      <c r="Y7">
        <v>0.504386807</v>
      </c>
      <c r="Z7">
        <v>3.61</v>
      </c>
      <c r="AA7">
        <v>0.000276981</v>
      </c>
      <c r="AB7">
        <v>0.016642739</v>
      </c>
      <c r="AC7">
        <v>0.298846229</v>
      </c>
      <c r="AD7" t="s">
        <v>70</v>
      </c>
      <c r="AE7" t="s">
        <v>70</v>
      </c>
      <c r="AF7">
        <v>0.471315525</v>
      </c>
      <c r="AG7">
        <v>0.425512927</v>
      </c>
      <c r="AH7">
        <v>0.517118122</v>
      </c>
      <c r="AI7">
        <v>3.77</v>
      </c>
      <c r="AJ7">
        <v>0.000316147</v>
      </c>
      <c r="AK7">
        <v>0.017780511</v>
      </c>
      <c r="AL7">
        <v>0.0704694</v>
      </c>
      <c r="AM7" t="s">
        <v>70</v>
      </c>
      <c r="AN7" t="s">
        <v>70</v>
      </c>
      <c r="AO7" t="s">
        <v>70</v>
      </c>
      <c r="AP7" t="s">
        <v>70</v>
      </c>
    </row>
    <row r="8" spans="1:42" ht="12.75">
      <c r="A8" t="s">
        <v>80</v>
      </c>
      <c r="B8">
        <v>798</v>
      </c>
      <c r="C8">
        <v>0.536461593</v>
      </c>
      <c r="D8">
        <v>0.494043949</v>
      </c>
      <c r="E8">
        <v>0.578879237</v>
      </c>
      <c r="F8">
        <v>3.07</v>
      </c>
      <c r="G8">
        <v>0.000271145</v>
      </c>
      <c r="H8">
        <v>0.016466477</v>
      </c>
      <c r="I8">
        <v>0.248659325</v>
      </c>
      <c r="J8" t="s">
        <v>70</v>
      </c>
      <c r="K8" t="s">
        <v>70</v>
      </c>
      <c r="L8">
        <v>0.534382901</v>
      </c>
      <c r="M8">
        <v>0.486549743</v>
      </c>
      <c r="N8">
        <v>0.58221606</v>
      </c>
      <c r="O8">
        <v>3.47</v>
      </c>
      <c r="P8">
        <v>0.000344799</v>
      </c>
      <c r="Q8">
        <v>0.018568773</v>
      </c>
      <c r="R8">
        <v>0.14578137</v>
      </c>
      <c r="S8" t="s">
        <v>70</v>
      </c>
      <c r="T8" t="s">
        <v>70</v>
      </c>
      <c r="U8" t="s">
        <v>70</v>
      </c>
      <c r="V8">
        <v>843</v>
      </c>
      <c r="W8">
        <v>0.463538407</v>
      </c>
      <c r="X8">
        <v>0.421120763</v>
      </c>
      <c r="Y8">
        <v>0.505956051</v>
      </c>
      <c r="Z8">
        <v>3.55</v>
      </c>
      <c r="AA8">
        <v>0.000271145</v>
      </c>
      <c r="AB8">
        <v>0.016466477</v>
      </c>
      <c r="AC8">
        <v>0.248659325</v>
      </c>
      <c r="AD8" t="s">
        <v>70</v>
      </c>
      <c r="AE8" t="s">
        <v>70</v>
      </c>
      <c r="AF8">
        <v>0.465617099</v>
      </c>
      <c r="AG8">
        <v>0.41778394</v>
      </c>
      <c r="AH8">
        <v>0.513450257</v>
      </c>
      <c r="AI8">
        <v>3.99</v>
      </c>
      <c r="AJ8">
        <v>0.000344799</v>
      </c>
      <c r="AK8">
        <v>0.018568773</v>
      </c>
      <c r="AL8">
        <v>0.14578137</v>
      </c>
      <c r="AM8" t="s">
        <v>70</v>
      </c>
      <c r="AN8" t="s">
        <v>70</v>
      </c>
      <c r="AO8" t="s">
        <v>70</v>
      </c>
      <c r="AP8" t="s">
        <v>70</v>
      </c>
    </row>
    <row r="9" spans="1:42" ht="12.75">
      <c r="A9" t="s">
        <v>81</v>
      </c>
      <c r="B9">
        <v>895</v>
      </c>
      <c r="C9">
        <v>0.571975367</v>
      </c>
      <c r="D9">
        <v>0.530533838</v>
      </c>
      <c r="E9">
        <v>0.613416897</v>
      </c>
      <c r="F9">
        <v>2.81</v>
      </c>
      <c r="G9">
        <v>0.000258809</v>
      </c>
      <c r="H9">
        <v>0.01608755</v>
      </c>
      <c r="I9">
        <v>0.314087495</v>
      </c>
      <c r="J9" t="s">
        <v>70</v>
      </c>
      <c r="K9" t="s">
        <v>70</v>
      </c>
      <c r="L9">
        <v>0.597342414</v>
      </c>
      <c r="M9">
        <v>0.553370691</v>
      </c>
      <c r="N9">
        <v>0.641314137</v>
      </c>
      <c r="O9">
        <v>2.86</v>
      </c>
      <c r="P9">
        <v>0.000291377</v>
      </c>
      <c r="Q9">
        <v>0.017069768</v>
      </c>
      <c r="R9">
        <v>0.03749011</v>
      </c>
      <c r="S9" t="s">
        <v>70</v>
      </c>
      <c r="T9" t="s">
        <v>70</v>
      </c>
      <c r="U9" t="s">
        <v>70</v>
      </c>
      <c r="V9">
        <v>781</v>
      </c>
      <c r="W9">
        <v>0.428024633</v>
      </c>
      <c r="X9">
        <v>0.386583103</v>
      </c>
      <c r="Y9">
        <v>0.469466162</v>
      </c>
      <c r="Z9">
        <v>3.76</v>
      </c>
      <c r="AA9">
        <v>0.000258809</v>
      </c>
      <c r="AB9">
        <v>0.01608755</v>
      </c>
      <c r="AC9">
        <v>0.314087495</v>
      </c>
      <c r="AD9" t="s">
        <v>70</v>
      </c>
      <c r="AE9" t="s">
        <v>70</v>
      </c>
      <c r="AF9">
        <v>0.402657586</v>
      </c>
      <c r="AG9">
        <v>0.358685863</v>
      </c>
      <c r="AH9">
        <v>0.446629309</v>
      </c>
      <c r="AI9">
        <v>4.24</v>
      </c>
      <c r="AJ9">
        <v>0.000291377</v>
      </c>
      <c r="AK9">
        <v>0.017069768</v>
      </c>
      <c r="AL9">
        <v>0.03749011</v>
      </c>
      <c r="AM9" t="s">
        <v>70</v>
      </c>
      <c r="AN9" t="s">
        <v>70</v>
      </c>
      <c r="AO9" t="s">
        <v>70</v>
      </c>
      <c r="AP9" t="s">
        <v>70</v>
      </c>
    </row>
    <row r="10" spans="1:42" ht="12.75">
      <c r="A10" t="s">
        <v>82</v>
      </c>
      <c r="B10">
        <v>385</v>
      </c>
      <c r="C10">
        <v>0.507368439</v>
      </c>
      <c r="D10">
        <v>0.449330455</v>
      </c>
      <c r="E10">
        <v>0.565406423</v>
      </c>
      <c r="F10">
        <v>4.44</v>
      </c>
      <c r="G10">
        <v>0.000507613</v>
      </c>
      <c r="H10">
        <v>0.022530273</v>
      </c>
      <c r="I10">
        <v>0.023696306</v>
      </c>
      <c r="J10" t="s">
        <v>70</v>
      </c>
      <c r="K10" t="s">
        <v>70</v>
      </c>
      <c r="L10">
        <v>0.497567391</v>
      </c>
      <c r="M10">
        <v>0.434927833</v>
      </c>
      <c r="N10">
        <v>0.560206948</v>
      </c>
      <c r="O10">
        <v>4.89</v>
      </c>
      <c r="P10">
        <v>0.000591297</v>
      </c>
      <c r="Q10">
        <v>0.024316598</v>
      </c>
      <c r="R10">
        <v>0.00570746</v>
      </c>
      <c r="S10" t="s">
        <v>72</v>
      </c>
      <c r="T10" t="s">
        <v>70</v>
      </c>
      <c r="U10" t="s">
        <v>70</v>
      </c>
      <c r="V10">
        <v>507</v>
      </c>
      <c r="W10">
        <v>0.492631561</v>
      </c>
      <c r="X10">
        <v>0.434593577</v>
      </c>
      <c r="Y10">
        <v>0.550669545</v>
      </c>
      <c r="Z10">
        <v>4.57</v>
      </c>
      <c r="AA10">
        <v>0.000507613</v>
      </c>
      <c r="AB10">
        <v>0.022530273</v>
      </c>
      <c r="AC10">
        <v>0.023696306</v>
      </c>
      <c r="AD10" t="s">
        <v>70</v>
      </c>
      <c r="AE10" t="s">
        <v>70</v>
      </c>
      <c r="AF10">
        <v>0.502432609</v>
      </c>
      <c r="AG10">
        <v>0.439793052</v>
      </c>
      <c r="AH10">
        <v>0.565072167</v>
      </c>
      <c r="AI10">
        <v>4.84</v>
      </c>
      <c r="AJ10">
        <v>0.000591297</v>
      </c>
      <c r="AK10">
        <v>0.024316598</v>
      </c>
      <c r="AL10">
        <v>0.00570746</v>
      </c>
      <c r="AM10" t="s">
        <v>72</v>
      </c>
      <c r="AN10" t="s">
        <v>70</v>
      </c>
      <c r="AO10" t="s">
        <v>70</v>
      </c>
      <c r="AP10" t="s">
        <v>70</v>
      </c>
    </row>
    <row r="11" spans="1:42" ht="12.75">
      <c r="A11" t="s">
        <v>83</v>
      </c>
      <c r="B11">
        <v>494</v>
      </c>
      <c r="C11">
        <v>0.554150376</v>
      </c>
      <c r="D11">
        <v>0.498112975</v>
      </c>
      <c r="E11">
        <v>0.610187778</v>
      </c>
      <c r="F11">
        <v>3.93</v>
      </c>
      <c r="G11">
        <v>0.000473221</v>
      </c>
      <c r="H11">
        <v>0.02175365</v>
      </c>
      <c r="I11">
        <v>0.927175514</v>
      </c>
      <c r="J11" t="s">
        <v>70</v>
      </c>
      <c r="K11" t="s">
        <v>70</v>
      </c>
      <c r="L11">
        <v>0.581503295</v>
      </c>
      <c r="M11">
        <v>0.51988388</v>
      </c>
      <c r="N11">
        <v>0.64312271</v>
      </c>
      <c r="O11">
        <v>4.11</v>
      </c>
      <c r="P11">
        <v>0.000572194</v>
      </c>
      <c r="Q11">
        <v>0.023920581</v>
      </c>
      <c r="R11">
        <v>0.36897851</v>
      </c>
      <c r="S11" t="s">
        <v>70</v>
      </c>
      <c r="T11" t="s">
        <v>70</v>
      </c>
      <c r="U11" t="s">
        <v>70</v>
      </c>
      <c r="V11">
        <v>450</v>
      </c>
      <c r="W11">
        <v>0.445849624</v>
      </c>
      <c r="X11">
        <v>0.389812222</v>
      </c>
      <c r="Y11">
        <v>0.501887025</v>
      </c>
      <c r="Z11">
        <v>4.88</v>
      </c>
      <c r="AA11">
        <v>0.000473221</v>
      </c>
      <c r="AB11">
        <v>0.02175365</v>
      </c>
      <c r="AC11">
        <v>0.927175514</v>
      </c>
      <c r="AD11" t="s">
        <v>70</v>
      </c>
      <c r="AE11" t="s">
        <v>70</v>
      </c>
      <c r="AF11">
        <v>0.418496705</v>
      </c>
      <c r="AG11">
        <v>0.35687729</v>
      </c>
      <c r="AH11">
        <v>0.480116121</v>
      </c>
      <c r="AI11">
        <v>5.72</v>
      </c>
      <c r="AJ11">
        <v>0.000572194</v>
      </c>
      <c r="AK11">
        <v>0.023920581</v>
      </c>
      <c r="AL11">
        <v>0.36897851</v>
      </c>
      <c r="AM11" t="s">
        <v>70</v>
      </c>
      <c r="AN11" t="s">
        <v>70</v>
      </c>
      <c r="AO11" t="s">
        <v>70</v>
      </c>
      <c r="AP11" t="s">
        <v>70</v>
      </c>
    </row>
    <row r="12" spans="1:42" ht="12.75">
      <c r="A12" t="s">
        <v>84</v>
      </c>
      <c r="B12">
        <v>494</v>
      </c>
      <c r="C12">
        <v>0.537616033</v>
      </c>
      <c r="D12">
        <v>0.484362001</v>
      </c>
      <c r="E12">
        <v>0.590870065</v>
      </c>
      <c r="F12">
        <v>3.85</v>
      </c>
      <c r="G12">
        <v>0.000427379</v>
      </c>
      <c r="H12">
        <v>0.020673149</v>
      </c>
      <c r="I12">
        <v>0.333419582</v>
      </c>
      <c r="J12" t="s">
        <v>70</v>
      </c>
      <c r="K12" t="s">
        <v>70</v>
      </c>
      <c r="L12">
        <v>0.543819649</v>
      </c>
      <c r="M12">
        <v>0.484738146</v>
      </c>
      <c r="N12">
        <v>0.602901151</v>
      </c>
      <c r="O12">
        <v>4.22</v>
      </c>
      <c r="P12">
        <v>0.000526031</v>
      </c>
      <c r="Q12">
        <v>0.022935366</v>
      </c>
      <c r="R12">
        <v>0.393583605</v>
      </c>
      <c r="S12" t="s">
        <v>70</v>
      </c>
      <c r="T12" t="s">
        <v>70</v>
      </c>
      <c r="U12" t="s">
        <v>70</v>
      </c>
      <c r="V12">
        <v>471</v>
      </c>
      <c r="W12">
        <v>0.462383967</v>
      </c>
      <c r="X12">
        <v>0.409129935</v>
      </c>
      <c r="Y12">
        <v>0.515638</v>
      </c>
      <c r="Z12">
        <v>4.47</v>
      </c>
      <c r="AA12">
        <v>0.000427379</v>
      </c>
      <c r="AB12">
        <v>0.020673149</v>
      </c>
      <c r="AC12">
        <v>0.333419582</v>
      </c>
      <c r="AD12" t="s">
        <v>70</v>
      </c>
      <c r="AE12" t="s">
        <v>70</v>
      </c>
      <c r="AF12">
        <v>0.456180351</v>
      </c>
      <c r="AG12">
        <v>0.397098849</v>
      </c>
      <c r="AH12">
        <v>0.515261854</v>
      </c>
      <c r="AI12">
        <v>5.03</v>
      </c>
      <c r="AJ12">
        <v>0.000526031</v>
      </c>
      <c r="AK12">
        <v>0.022935366</v>
      </c>
      <c r="AL12">
        <v>0.393583605</v>
      </c>
      <c r="AM12" t="s">
        <v>70</v>
      </c>
      <c r="AN12" t="s">
        <v>70</v>
      </c>
      <c r="AO12" t="s">
        <v>70</v>
      </c>
      <c r="AP12" t="s">
        <v>71</v>
      </c>
    </row>
    <row r="13" spans="1:42" ht="12.75">
      <c r="A13" t="s">
        <v>85</v>
      </c>
      <c r="B13">
        <v>453</v>
      </c>
      <c r="C13">
        <v>0.588542225</v>
      </c>
      <c r="D13">
        <v>0.5314593</v>
      </c>
      <c r="E13">
        <v>0.645625151</v>
      </c>
      <c r="F13">
        <v>3.77</v>
      </c>
      <c r="G13">
        <v>0.000491044</v>
      </c>
      <c r="H13">
        <v>0.022159521</v>
      </c>
      <c r="I13">
        <v>0.108394984</v>
      </c>
      <c r="J13" t="s">
        <v>70</v>
      </c>
      <c r="K13" t="s">
        <v>70</v>
      </c>
      <c r="L13">
        <v>0.616577846</v>
      </c>
      <c r="M13">
        <v>0.553331834</v>
      </c>
      <c r="N13">
        <v>0.679823858</v>
      </c>
      <c r="O13">
        <v>3.98</v>
      </c>
      <c r="P13">
        <v>0.000602802</v>
      </c>
      <c r="Q13">
        <v>0.024552023</v>
      </c>
      <c r="R13">
        <v>0.015457208</v>
      </c>
      <c r="S13" t="s">
        <v>70</v>
      </c>
      <c r="T13" t="s">
        <v>70</v>
      </c>
      <c r="U13" t="s">
        <v>70</v>
      </c>
      <c r="V13">
        <v>322</v>
      </c>
      <c r="W13">
        <v>0.411457775</v>
      </c>
      <c r="X13">
        <v>0.354374849</v>
      </c>
      <c r="Y13">
        <v>0.4685407</v>
      </c>
      <c r="Z13">
        <v>5.39</v>
      </c>
      <c r="AA13">
        <v>0.000491044</v>
      </c>
      <c r="AB13">
        <v>0.022159521</v>
      </c>
      <c r="AC13">
        <v>0.108394984</v>
      </c>
      <c r="AD13" t="s">
        <v>70</v>
      </c>
      <c r="AE13" t="s">
        <v>70</v>
      </c>
      <c r="AF13">
        <v>0.383422154</v>
      </c>
      <c r="AG13">
        <v>0.320176142</v>
      </c>
      <c r="AH13">
        <v>0.446668166</v>
      </c>
      <c r="AI13">
        <v>6.4</v>
      </c>
      <c r="AJ13">
        <v>0.000602802</v>
      </c>
      <c r="AK13">
        <v>0.024552023</v>
      </c>
      <c r="AL13">
        <v>0.015457208</v>
      </c>
      <c r="AM13" t="s">
        <v>70</v>
      </c>
      <c r="AN13" t="s">
        <v>70</v>
      </c>
      <c r="AO13" t="s">
        <v>70</v>
      </c>
      <c r="AP13" t="s">
        <v>70</v>
      </c>
    </row>
    <row r="14" spans="1:42" ht="12.75">
      <c r="A14" t="s">
        <v>86</v>
      </c>
      <c r="B14">
        <v>393</v>
      </c>
      <c r="C14">
        <v>0.587079737</v>
      </c>
      <c r="D14">
        <v>0.53872323</v>
      </c>
      <c r="E14">
        <v>0.635436244</v>
      </c>
      <c r="F14">
        <v>3.2</v>
      </c>
      <c r="G14">
        <v>0.000352386</v>
      </c>
      <c r="H14">
        <v>0.018771936</v>
      </c>
      <c r="I14">
        <v>0.070714385</v>
      </c>
      <c r="J14" t="s">
        <v>70</v>
      </c>
      <c r="K14" t="s">
        <v>70</v>
      </c>
      <c r="L14">
        <v>0.596537022</v>
      </c>
      <c r="M14">
        <v>0.532266922</v>
      </c>
      <c r="N14">
        <v>0.660807122</v>
      </c>
      <c r="O14">
        <v>4.18</v>
      </c>
      <c r="P14">
        <v>0.000622481</v>
      </c>
      <c r="Q14">
        <v>0.024949573</v>
      </c>
      <c r="R14">
        <v>0.126552051</v>
      </c>
      <c r="S14" t="s">
        <v>70</v>
      </c>
      <c r="T14" t="s">
        <v>70</v>
      </c>
      <c r="U14" t="s">
        <v>70</v>
      </c>
      <c r="V14">
        <v>292</v>
      </c>
      <c r="W14">
        <v>0.412920263</v>
      </c>
      <c r="X14">
        <v>0.364563756</v>
      </c>
      <c r="Y14">
        <v>0.461276771</v>
      </c>
      <c r="Z14">
        <v>4.55</v>
      </c>
      <c r="AA14">
        <v>0.000352386</v>
      </c>
      <c r="AB14">
        <v>0.018771936</v>
      </c>
      <c r="AC14">
        <v>0.070714385</v>
      </c>
      <c r="AD14" t="s">
        <v>70</v>
      </c>
      <c r="AE14" t="s">
        <v>70</v>
      </c>
      <c r="AF14">
        <v>0.403462978</v>
      </c>
      <c r="AG14">
        <v>0.339192878</v>
      </c>
      <c r="AH14">
        <v>0.467733078</v>
      </c>
      <c r="AI14">
        <v>6.18</v>
      </c>
      <c r="AJ14">
        <v>0.000622481</v>
      </c>
      <c r="AK14">
        <v>0.024949573</v>
      </c>
      <c r="AL14">
        <v>0.126552051</v>
      </c>
      <c r="AM14" t="s">
        <v>70</v>
      </c>
      <c r="AN14" t="s">
        <v>70</v>
      </c>
      <c r="AO14" t="s">
        <v>70</v>
      </c>
      <c r="AP14" t="s">
        <v>70</v>
      </c>
    </row>
    <row r="15" spans="1:42" ht="12.75">
      <c r="A15" t="s">
        <v>87</v>
      </c>
      <c r="B15">
        <v>5901</v>
      </c>
      <c r="C15">
        <v>0.555969773</v>
      </c>
      <c r="D15">
        <v>0.53816591</v>
      </c>
      <c r="E15">
        <v>0.573773636</v>
      </c>
      <c r="F15">
        <v>1.24</v>
      </c>
      <c r="G15">
        <v>4.7768E-05</v>
      </c>
      <c r="H15">
        <v>0.006911438</v>
      </c>
      <c r="I15" t="s">
        <v>70</v>
      </c>
      <c r="J15" t="s">
        <v>70</v>
      </c>
      <c r="K15" t="s">
        <v>70</v>
      </c>
      <c r="L15">
        <v>0.561779707</v>
      </c>
      <c r="M15">
        <v>0.54305004</v>
      </c>
      <c r="N15">
        <v>0.580509373</v>
      </c>
      <c r="O15">
        <v>1.29</v>
      </c>
      <c r="P15">
        <v>5.2865E-05</v>
      </c>
      <c r="Q15">
        <v>0.007270833</v>
      </c>
      <c r="R15" t="s">
        <v>70</v>
      </c>
      <c r="S15" t="s">
        <v>70</v>
      </c>
      <c r="T15" t="s">
        <v>70</v>
      </c>
      <c r="U15" t="s">
        <v>70</v>
      </c>
      <c r="V15">
        <v>5872</v>
      </c>
      <c r="W15">
        <v>0.444030227</v>
      </c>
      <c r="X15">
        <v>0.426226364</v>
      </c>
      <c r="Y15">
        <v>0.46183409</v>
      </c>
      <c r="Z15">
        <v>1.56</v>
      </c>
      <c r="AA15">
        <v>4.7768E-05</v>
      </c>
      <c r="AB15">
        <v>0.006911438</v>
      </c>
      <c r="AC15" t="s">
        <v>70</v>
      </c>
      <c r="AD15" t="s">
        <v>70</v>
      </c>
      <c r="AE15" t="s">
        <v>70</v>
      </c>
      <c r="AF15">
        <v>0.438220293</v>
      </c>
      <c r="AG15">
        <v>0.419490627</v>
      </c>
      <c r="AH15">
        <v>0.45694996</v>
      </c>
      <c r="AI15">
        <v>1.66</v>
      </c>
      <c r="AJ15">
        <v>5.2865E-05</v>
      </c>
      <c r="AK15">
        <v>0.007270833</v>
      </c>
      <c r="AL15" t="s">
        <v>70</v>
      </c>
      <c r="AM15" t="s">
        <v>70</v>
      </c>
      <c r="AN15" t="s">
        <v>70</v>
      </c>
      <c r="AO15" t="s">
        <v>70</v>
      </c>
      <c r="AP15" t="s">
        <v>70</v>
      </c>
    </row>
  </sheetData>
  <sheetProtection/>
  <conditionalFormatting sqref="C4:C17">
    <cfRule type="expression" priority="1" dxfId="2" stopIfTrue="1">
      <formula>(($I4&amp;$J4)="*"&amp;"w")</formula>
    </cfRule>
    <cfRule type="expression" priority="2" dxfId="1" stopIfTrue="1">
      <formula>$I4="*"</formula>
    </cfRule>
    <cfRule type="expression" priority="3" dxfId="0" stopIfTrue="1">
      <formula>$J4="w"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angelab</dc:creator>
  <cp:keywords/>
  <dc:description/>
  <cp:lastModifiedBy>shelley mangiacotti</cp:lastModifiedBy>
  <dcterms:created xsi:type="dcterms:W3CDTF">2009-06-10T19:54:06Z</dcterms:created>
  <dcterms:modified xsi:type="dcterms:W3CDTF">2009-10-09T18:16:28Z</dcterms:modified>
  <cp:category/>
  <cp:version/>
  <cp:contentType/>
  <cp:contentStatus/>
</cp:coreProperties>
</file>