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45" windowWidth="11475" windowHeight="9150" tabRatio="852" activeTab="0"/>
  </bookViews>
  <sheets>
    <sheet name="all-rha " sheetId="1" r:id="rId1"/>
    <sheet name="districts " sheetId="2" r:id="rId2"/>
    <sheet name="wpg nbhd clus" sheetId="3" r:id="rId3"/>
    <sheet name="wpg comm areas " sheetId="4" r:id="rId4"/>
    <sheet name="crude rate table" sheetId="5" r:id="rId5"/>
    <sheet name="rha graph data" sheetId="6" r:id="rId6"/>
    <sheet name="district graph data" sheetId="7" r:id="rId7"/>
    <sheet name="orig. data" sheetId="8" r:id="rId8"/>
    <sheet name="agg rha " sheetId="9" r:id="rId9"/>
    <sheet name="inc graph" sheetId="10" r:id="rId10"/>
    <sheet name="ordered inc data" sheetId="11" r:id="rId11"/>
    <sheet name="orig inc data" sheetId="12" r:id="rId12"/>
  </sheets>
  <definedNames>
    <definedName name="Criteria1">IF((CELL("contents",'district graph data'!E1))="2"," (2)")</definedName>
    <definedName name="_xlnm.Print_Area" localSheetId="11">'orig inc data'!$A$4:$A$14</definedName>
  </definedNames>
  <calcPr fullCalcOnLoad="1"/>
</workbook>
</file>

<file path=xl/sharedStrings.xml><?xml version="1.0" encoding="utf-8"?>
<sst xmlns="http://schemas.openxmlformats.org/spreadsheetml/2006/main" count="1162" uniqueCount="352">
  <si>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</si>
  <si>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</si>
  <si>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</si>
  <si>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</si>
  <si>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</si>
  <si>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</si>
  <si>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</si>
  <si>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</si>
  <si>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</si>
  <si>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</si>
  <si>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</si>
  <si>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</si>
  <si>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</si>
  <si>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</si>
  <si>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</si>
  <si>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</si>
  <si>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</si>
  <si>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</si>
  <si>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</si>
  <si>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</si>
  <si>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</si>
  <si>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</si>
  <si>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</si>
  <si>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</si>
  <si>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</si>
  <si>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</si>
  <si>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</si>
  <si>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</si>
  <si>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</si>
  <si>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</si>
  <si>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</si>
  <si>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</si>
  <si>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</si>
  <si>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</si>
  <si>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</si>
  <si>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</si>
  <si>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</si>
  <si>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</si>
  <si>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</si>
  <si>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</si>
  <si>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</si>
  <si>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</si>
  <si>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</si>
  <si>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</si>
  <si>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</si>
  <si>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</si>
  <si>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</si>
  <si>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</si>
  <si>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</si>
  <si>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</si>
  <si>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</si>
  <si>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</si>
  <si>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</si>
  <si>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</si>
  <si>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</si>
  <si>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</si>
  <si>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</si>
  <si>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</si>
  <si>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</si>
  <si>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</si>
  <si>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</si>
  <si>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</si>
  <si>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</si>
  <si>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</si>
  <si>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</si>
  <si>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</si>
  <si>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</si>
  <si>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</si>
  <si>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</si>
  <si>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</si>
  <si>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</si>
  <si>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</si>
  <si>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</si>
  <si>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</si>
  <si>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</si>
  <si>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</si>
  <si>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</si>
  <si>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</si>
  <si>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</si>
  <si>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</si>
  <si>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</si>
  <si>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</si>
  <si>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</si>
  <si>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</si>
  <si>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</si>
  <si>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</si>
  <si>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</si>
  <si>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</si>
  <si>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</si>
  <si>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</si>
  <si>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</si>
  <si>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</si>
  <si>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</si>
  <si>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</si>
  <si>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</si>
  <si>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</si>
  <si>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</si>
  <si>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</si>
  <si>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</si>
  <si>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</si>
  <si>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</si>
  <si>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</si>
  <si>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</si>
  <si>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</si>
  <si>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</si>
  <si>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</si>
  <si>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</si>
  <si>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Brandon</t>
  </si>
  <si>
    <t>T1count</t>
  </si>
  <si>
    <t>T1pop</t>
  </si>
  <si>
    <t>T1_adj_rate</t>
  </si>
  <si>
    <t>T1prob</t>
  </si>
  <si>
    <t>T1_crd_rate</t>
  </si>
  <si>
    <t>T2count</t>
  </si>
  <si>
    <t>T2pop</t>
  </si>
  <si>
    <t>T2_adj_rate</t>
  </si>
  <si>
    <t>T2prob</t>
  </si>
  <si>
    <t>T2_crd_rate</t>
  </si>
  <si>
    <t>T1T2prob</t>
  </si>
  <si>
    <t>T1 avg</t>
  </si>
  <si>
    <t>T2 avg</t>
  </si>
  <si>
    <t>T1 adj</t>
  </si>
  <si>
    <t>T2 adj</t>
  </si>
  <si>
    <t>T1 count</t>
  </si>
  <si>
    <t>T1 pop</t>
  </si>
  <si>
    <t>T1 prob</t>
  </si>
  <si>
    <t>T2 count</t>
  </si>
  <si>
    <t>T2 pop</t>
  </si>
  <si>
    <t>T2 prob</t>
  </si>
  <si>
    <t>CI work</t>
  </si>
  <si>
    <t>BDN Southeast</t>
  </si>
  <si>
    <t>t</t>
  </si>
  <si>
    <t>Suppression</t>
  </si>
  <si>
    <t>T1T2 prob</t>
  </si>
  <si>
    <t>Number</t>
  </si>
  <si>
    <t>CRUDE</t>
  </si>
  <si>
    <t>Observed</t>
  </si>
  <si>
    <t>per Year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</si>
  <si>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</si>
  <si>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</si>
  <si>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</si>
  <si>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</si>
  <si>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</si>
  <si>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</si>
  <si>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</si>
  <si>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</si>
  <si>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</si>
  <si>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</si>
  <si>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</si>
  <si>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</si>
  <si>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</si>
  <si>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South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</si>
  <si>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</si>
  <si>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</si>
  <si>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</si>
  <si>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</si>
  <si>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</si>
  <si>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</si>
  <si>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</si>
  <si>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</si>
  <si>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</si>
  <si>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</si>
  <si>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</si>
  <si>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</si>
  <si>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</si>
  <si>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BDN East</t>
  </si>
  <si>
    <t>PL Central</t>
  </si>
  <si>
    <t>NE Iron Rose</t>
  </si>
  <si>
    <t>NE Winnipeg River</t>
  </si>
  <si>
    <t>NE Brokenhead</t>
  </si>
  <si>
    <t>BW Gillam/Fox Lake</t>
  </si>
  <si>
    <t>Seven Oaks N</t>
  </si>
  <si>
    <t>T1_Lci_adj</t>
  </si>
  <si>
    <t>T1_Uci_adj</t>
  </si>
  <si>
    <t>T1_std_error</t>
  </si>
  <si>
    <t>T1_estimate</t>
  </si>
  <si>
    <t>T1_Lci_est</t>
  </si>
  <si>
    <t>T1_Uci_est</t>
  </si>
  <si>
    <t>T1_rate_ratio</t>
  </si>
  <si>
    <t>T1_Lci_ratio</t>
  </si>
  <si>
    <t>T1_Uci_ratio</t>
  </si>
  <si>
    <t>T2_Lci_adj</t>
  </si>
  <si>
    <t>T2_Uci_adj</t>
  </si>
  <si>
    <t>T2_std_error</t>
  </si>
  <si>
    <t>T2_estimate</t>
  </si>
  <si>
    <t>T2_Lci_est</t>
  </si>
  <si>
    <t>T2_Uci_est</t>
  </si>
  <si>
    <t>T2_rate_ratio</t>
  </si>
  <si>
    <t>T2_Lci_ratio</t>
  </si>
  <si>
    <t>T2_Uci_ratio</t>
  </si>
  <si>
    <t>T1T2_estimate</t>
  </si>
  <si>
    <t>T1T2_Lci_est</t>
  </si>
  <si>
    <t>T1T2_Uci_est</t>
  </si>
  <si>
    <t>PT Public Trustee</t>
  </si>
  <si>
    <t>Public Trustee</t>
  </si>
  <si>
    <t>SE Southern</t>
  </si>
  <si>
    <t>CE Red River</t>
  </si>
  <si>
    <t>CE Swan Lake</t>
  </si>
  <si>
    <t>CE Portage</t>
  </si>
  <si>
    <t>CE Seven Regions</t>
  </si>
  <si>
    <t>AS West 2</t>
  </si>
  <si>
    <t>AS East 1</t>
  </si>
  <si>
    <t>AS North 2</t>
  </si>
  <si>
    <t>BDN Southwest</t>
  </si>
  <si>
    <t>BDN North End</t>
  </si>
  <si>
    <t>IL Northeast</t>
  </si>
  <si>
    <t>IL Southeast</t>
  </si>
  <si>
    <t>IL Northwest</t>
  </si>
  <si>
    <t>PL West</t>
  </si>
  <si>
    <t>PL East</t>
  </si>
  <si>
    <t>NM F Flon/Snow L/Cran</t>
  </si>
  <si>
    <t>BW Thompson</t>
  </si>
  <si>
    <t>St. Boniface W</t>
  </si>
  <si>
    <t>River Heights E</t>
  </si>
  <si>
    <t>Seven Oaks W</t>
  </si>
  <si>
    <t>Seven Oaks E</t>
  </si>
  <si>
    <t>St. James - Assiniboia E</t>
  </si>
  <si>
    <t>Downtown W</t>
  </si>
  <si>
    <t>rate</t>
  </si>
  <si>
    <t>per 1,000</t>
  </si>
  <si>
    <t>BDN Central</t>
  </si>
  <si>
    <t>IL Southwest</t>
  </si>
  <si>
    <t>BW Thick Por/Pik/Wab</t>
  </si>
  <si>
    <t>RHAs &amp; CAs</t>
  </si>
  <si>
    <t>districts &amp; NCs</t>
  </si>
  <si>
    <t xml:space="preserve"> </t>
  </si>
  <si>
    <t>SE Central</t>
  </si>
  <si>
    <t>SE Western</t>
  </si>
  <si>
    <t>CE Altona</t>
  </si>
  <si>
    <t>CE Louise/Pembina</t>
  </si>
  <si>
    <t>SE Northern</t>
  </si>
  <si>
    <t>BDN West</t>
  </si>
  <si>
    <t>NE Springfield</t>
  </si>
  <si>
    <t>NE Blue Water</t>
  </si>
  <si>
    <t>NE Northern Remote</t>
  </si>
  <si>
    <t>River Heights W</t>
  </si>
  <si>
    <t>BW Sha/York/Split/War</t>
  </si>
  <si>
    <t>BW Norway House</t>
  </si>
  <si>
    <t>BW Tad/Broch/Lac Br</t>
  </si>
  <si>
    <t>NM Nor-Man Other</t>
  </si>
  <si>
    <t>NM The Pas/OCN/Kelsey</t>
  </si>
  <si>
    <t>PL North</t>
  </si>
  <si>
    <t>River East E</t>
  </si>
  <si>
    <t>River East N</t>
  </si>
  <si>
    <t>River East W</t>
  </si>
  <si>
    <t>River East S</t>
  </si>
  <si>
    <t>T1sign</t>
  </si>
  <si>
    <t>T2sign</t>
  </si>
  <si>
    <t>T1T2sign</t>
  </si>
  <si>
    <t>T1suppress</t>
  </si>
  <si>
    <t>T2suppress</t>
  </si>
  <si>
    <t>T1</t>
  </si>
  <si>
    <t>T2</t>
  </si>
  <si>
    <t>CE Cartier/SFX</t>
  </si>
  <si>
    <t>CE Carman</t>
  </si>
  <si>
    <t>AS East 2</t>
  </si>
  <si>
    <t>AS West 1</t>
  </si>
  <si>
    <t>AS North 1</t>
  </si>
  <si>
    <t>BDN Rural</t>
  </si>
  <si>
    <t>BW Lynn/Leaf/SIL</t>
  </si>
  <si>
    <t>BW Oxford H &amp; Gods</t>
  </si>
  <si>
    <t>BW Cross Lake</t>
  </si>
  <si>
    <t>BW Island Lake</t>
  </si>
  <si>
    <t>Fort Garry S</t>
  </si>
  <si>
    <t>Fort Garry N</t>
  </si>
  <si>
    <t>St. Boniface E</t>
  </si>
  <si>
    <t>St. James - Assiniboia W</t>
  </si>
  <si>
    <t>Inkster West</t>
  </si>
  <si>
    <t>Inkster East</t>
  </si>
  <si>
    <t>Downtown E</t>
  </si>
  <si>
    <t>Point Douglas N</t>
  </si>
  <si>
    <t>Point Douglas S</t>
  </si>
  <si>
    <t>St. Vital N</t>
  </si>
  <si>
    <t>St. Vital S</t>
  </si>
  <si>
    <t>*RHAs &amp; CAs testing @ .01</t>
  </si>
  <si>
    <t>*districts &amp; NCs testing @ .005</t>
  </si>
  <si>
    <t>MB Avg 1998/99-2000/01</t>
  </si>
  <si>
    <t>MB Avg 2003/04-2005/06</t>
  </si>
  <si>
    <t>Crude and Adjusted Total Mortality Rates, 1996-2000 and 2001-2005, per 1000</t>
  </si>
  <si>
    <t xml:space="preserve">Total Mortality </t>
  </si>
  <si>
    <t>1996-2000</t>
  </si>
  <si>
    <t>2001-2005</t>
  </si>
  <si>
    <t>Total Mortality</t>
  </si>
  <si>
    <t>Income Quintile</t>
  </si>
  <si>
    <t>Income Not Found</t>
  </si>
  <si>
    <t>Lowest  Rural R1</t>
  </si>
  <si>
    <t>R2</t>
  </si>
  <si>
    <t>R3</t>
  </si>
  <si>
    <t>R4</t>
  </si>
  <si>
    <t>Highest  Rural R5</t>
  </si>
  <si>
    <t>Lowest  Urban U1</t>
  </si>
  <si>
    <t>U2</t>
  </si>
  <si>
    <t>U3</t>
  </si>
  <si>
    <t>U4</t>
  </si>
  <si>
    <t>Highest  Urban U5</t>
  </si>
  <si>
    <t>linear trend rural T1</t>
  </si>
  <si>
    <t>linear trend rural T2</t>
  </si>
  <si>
    <t>compare rural trends over time</t>
  </si>
  <si>
    <t>linear trend urban T1</t>
  </si>
  <si>
    <t>linear trend urban T2</t>
  </si>
  <si>
    <t>compare urban trends over time</t>
  </si>
  <si>
    <t>Source: Manitoba Centre for Health Policy, 2009</t>
  </si>
  <si>
    <t>Crude and Adjusted Total Mortality Rates by Income Quintile, 1996-2000 and 2001-2005, per 1000</t>
  </si>
  <si>
    <t>time</t>
  </si>
  <si>
    <t>income</t>
  </si>
  <si>
    <t>count</t>
  </si>
  <si>
    <t>pop</t>
  </si>
  <si>
    <t>adj_rate</t>
  </si>
  <si>
    <t>Lci_adj</t>
  </si>
  <si>
    <t>Uci_adj</t>
  </si>
  <si>
    <t>prob</t>
  </si>
  <si>
    <t>crd_rate</t>
  </si>
  <si>
    <t>std_error</t>
  </si>
  <si>
    <t>income_trend</t>
  </si>
  <si>
    <t>prob_trend</t>
  </si>
  <si>
    <t>est_trend</t>
  </si>
  <si>
    <t>Lci_est_trend</t>
  </si>
  <si>
    <t>Uci_est_trend</t>
  </si>
  <si>
    <t>Estimate</t>
  </si>
  <si>
    <t>Lci_est</t>
  </si>
  <si>
    <t>Uci_est</t>
  </si>
  <si>
    <t>rate_ratio</t>
  </si>
  <si>
    <t>Lci_ratio</t>
  </si>
  <si>
    <t>Uci_ratio</t>
  </si>
  <si>
    <t>sign</t>
  </si>
  <si>
    <t>trendsign</t>
  </si>
  <si>
    <t>suppress</t>
  </si>
  <si>
    <t>NF</t>
  </si>
  <si>
    <t>*</t>
  </si>
  <si>
    <t>R1</t>
  </si>
  <si>
    <t>Linear Trend For Rural Time 1</t>
  </si>
  <si>
    <t>R5</t>
  </si>
  <si>
    <t>U1</t>
  </si>
  <si>
    <t>Linear Trend For Urban Time 1</t>
  </si>
  <si>
    <t>U5</t>
  </si>
  <si>
    <t>Z</t>
  </si>
  <si>
    <t>Compare Rural Trends Overtime</t>
  </si>
  <si>
    <t>Linear Trend For Rural Time 2</t>
  </si>
  <si>
    <t>Linear Trend For Urban Time 2</t>
  </si>
  <si>
    <t>Compare Urban Trends Overtime</t>
  </si>
  <si>
    <t>crude</t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</si>
  <si>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</si>
  <si>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T2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</si>
  <si>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</si>
  <si>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T2</t>
    </r>
  </si>
  <si>
    <t>ADJUSTED 
rate per 1,000</t>
  </si>
  <si>
    <t>Regional Health Authority</t>
  </si>
  <si>
    <t>Winnipeg 
Community 
Area</t>
  </si>
  <si>
    <t>total mortality</t>
  </si>
  <si>
    <t>CE Morden/Winkler</t>
  </si>
  <si>
    <t>BW Nelson House</t>
  </si>
  <si>
    <t>Appendix Table 2.1: Total Mortality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</si>
</sst>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%"/>
    <numFmt numFmtId="167" formatCode="#,##0.0"/>
    <numFmt numFmtId="168" formatCode="0.00000"/>
    <numFmt numFmtId="169" formatCode="0.000000000000000"/>
    <numFmt numFmtId="170" formatCode="0.0000000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b/>
      <sz val="11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sz val="8.25"/>
      <color indexed="8"/>
      <name val="Univers 45 Light"/>
      <family val="0"/>
    </font>
    <font>
      <sz val="6"/>
      <color indexed="8"/>
      <name val="Univers 45 Light"/>
      <family val="0"/>
    </font>
    <font>
      <b/>
      <sz val="10"/>
      <color indexed="8"/>
      <name val="Arial"/>
      <family val="0"/>
    </font>
    <font>
      <b/>
      <sz val="8"/>
      <color indexed="8"/>
      <name val="Univers 45 Light"/>
      <family val="0"/>
    </font>
    <font>
      <sz val="10"/>
      <color indexed="8"/>
      <name val="Univers 45 Light"/>
      <family val="0"/>
    </font>
    <font>
      <b/>
      <sz val="7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44" applyFont="1" applyAlignment="1">
      <alignment/>
      <protection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4" xfId="0" applyNumberFormat="1" applyFont="1" applyBorder="1" applyAlignment="1">
      <alignment horizontal="center"/>
    </xf>
    <xf numFmtId="165" fontId="0" fillId="0" borderId="0" xfId="56" applyNumberFormat="1" applyFont="1" applyAlignment="1">
      <alignment horizontal="center"/>
      <protection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21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49" fontId="11" fillId="0" borderId="0" xfId="0" applyNumberFormat="1" applyFont="1" applyAlignment="1">
      <alignment/>
    </xf>
    <xf numFmtId="0" fontId="0" fillId="0" borderId="0" xfId="0" applyFill="1" applyAlignment="1">
      <alignment/>
    </xf>
    <xf numFmtId="165" fontId="0" fillId="0" borderId="0" xfId="56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0" fontId="0" fillId="0" borderId="0" xfId="56" applyFont="1" applyFill="1" applyAlignment="1">
      <alignment horizontal="center"/>
      <protection/>
    </xf>
    <xf numFmtId="11" fontId="0" fillId="0" borderId="0" xfId="56" applyNumberFormat="1" applyFont="1" applyFill="1" applyAlignment="1">
      <alignment horizontal="center"/>
      <protection/>
    </xf>
    <xf numFmtId="0" fontId="0" fillId="34" borderId="0" xfId="0" applyFont="1" applyFill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9" fontId="4" fillId="0" borderId="0" xfId="59" applyFont="1" applyAlignment="1">
      <alignment horizontal="center"/>
    </xf>
    <xf numFmtId="166" fontId="4" fillId="0" borderId="0" xfId="59" applyNumberFormat="1" applyFont="1" applyAlignment="1">
      <alignment horizontal="center"/>
    </xf>
    <xf numFmtId="9" fontId="4" fillId="33" borderId="0" xfId="59" applyFont="1" applyFill="1" applyAlignment="1">
      <alignment horizontal="center"/>
    </xf>
    <xf numFmtId="9" fontId="0" fillId="0" borderId="0" xfId="59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9" fontId="4" fillId="0" borderId="0" xfId="59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4" fillId="0" borderId="0" xfId="59" applyNumberFormat="1" applyFont="1" applyAlignment="1">
      <alignment/>
    </xf>
    <xf numFmtId="168" fontId="4" fillId="0" borderId="0" xfId="0" applyNumberFormat="1" applyFont="1" applyAlignment="1">
      <alignment/>
    </xf>
    <xf numFmtId="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6" fontId="4" fillId="0" borderId="0" xfId="59" applyNumberFormat="1" applyFont="1" applyAlignment="1">
      <alignment/>
    </xf>
    <xf numFmtId="9" fontId="4" fillId="0" borderId="0" xfId="59" applyFont="1" applyFill="1" applyAlignment="1">
      <alignment/>
    </xf>
    <xf numFmtId="9" fontId="0" fillId="0" borderId="0" xfId="59" applyFont="1" applyAlignment="1">
      <alignment/>
    </xf>
    <xf numFmtId="0" fontId="9" fillId="0" borderId="16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166" fontId="4" fillId="0" borderId="0" xfId="59" applyNumberFormat="1" applyFont="1" applyAlignment="1" quotePrefix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164" fontId="1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67" fontId="10" fillId="0" borderId="11" xfId="0" applyNumberFormat="1" applyFont="1" applyFill="1" applyBorder="1" applyAlignment="1" quotePrefix="1">
      <alignment horizontal="right" indent="1"/>
    </xf>
    <xf numFmtId="167" fontId="10" fillId="33" borderId="11" xfId="0" applyNumberFormat="1" applyFont="1" applyFill="1" applyBorder="1" applyAlignment="1" quotePrefix="1">
      <alignment horizontal="right" indent="1"/>
    </xf>
    <xf numFmtId="167" fontId="10" fillId="0" borderId="23" xfId="0" applyNumberFormat="1" applyFont="1" applyFill="1" applyBorder="1" applyAlignment="1" quotePrefix="1">
      <alignment horizontal="right" indent="1"/>
    </xf>
    <xf numFmtId="2" fontId="10" fillId="0" borderId="24" xfId="0" applyNumberFormat="1" applyFont="1" applyFill="1" applyBorder="1" applyAlignment="1" quotePrefix="1">
      <alignment horizontal="right" indent="1"/>
    </xf>
    <xf numFmtId="2" fontId="10" fillId="0" borderId="21" xfId="0" applyNumberFormat="1" applyFont="1" applyFill="1" applyBorder="1" applyAlignment="1">
      <alignment horizontal="right" indent="1"/>
    </xf>
    <xf numFmtId="2" fontId="10" fillId="33" borderId="24" xfId="0" applyNumberFormat="1" applyFont="1" applyFill="1" applyBorder="1" applyAlignment="1" quotePrefix="1">
      <alignment horizontal="right" indent="1"/>
    </xf>
    <xf numFmtId="2" fontId="10" fillId="33" borderId="21" xfId="0" applyNumberFormat="1" applyFont="1" applyFill="1" applyBorder="1" applyAlignment="1">
      <alignment horizontal="right" indent="1"/>
    </xf>
    <xf numFmtId="2" fontId="10" fillId="0" borderId="23" xfId="0" applyNumberFormat="1" applyFont="1" applyBorder="1" applyAlignment="1">
      <alignment horizontal="right" indent="1"/>
    </xf>
    <xf numFmtId="2" fontId="10" fillId="0" borderId="25" xfId="0" applyNumberFormat="1" applyFont="1" applyFill="1" applyBorder="1" applyAlignment="1">
      <alignment horizontal="right" indent="1"/>
    </xf>
    <xf numFmtId="167" fontId="10" fillId="0" borderId="26" xfId="0" applyNumberFormat="1" applyFont="1" applyFill="1" applyBorder="1" applyAlignment="1" quotePrefix="1">
      <alignment horizontal="right" indent="1"/>
    </xf>
    <xf numFmtId="167" fontId="10" fillId="0" borderId="27" xfId="0" applyNumberFormat="1" applyFont="1" applyFill="1" applyBorder="1" applyAlignment="1" quotePrefix="1">
      <alignment horizontal="right" indent="1"/>
    </xf>
    <xf numFmtId="167" fontId="10" fillId="0" borderId="27" xfId="0" applyNumberFormat="1" applyFont="1" applyBorder="1" applyAlignment="1">
      <alignment horizontal="right" indent="1"/>
    </xf>
    <xf numFmtId="167" fontId="10" fillId="33" borderId="27" xfId="0" applyNumberFormat="1" applyFont="1" applyFill="1" applyBorder="1" applyAlignment="1" quotePrefix="1">
      <alignment horizontal="right" indent="1"/>
    </xf>
    <xf numFmtId="167" fontId="10" fillId="0" borderId="28" xfId="0" applyNumberFormat="1" applyFont="1" applyFill="1" applyBorder="1" applyAlignment="1" quotePrefix="1">
      <alignment horizontal="right" indent="1"/>
    </xf>
    <xf numFmtId="2" fontId="10" fillId="0" borderId="23" xfId="0" applyNumberFormat="1" applyFont="1" applyFill="1" applyBorder="1" applyAlignment="1" quotePrefix="1">
      <alignment horizontal="right" indent="1"/>
    </xf>
    <xf numFmtId="2" fontId="10" fillId="0" borderId="26" xfId="59" applyNumberFormat="1" applyFont="1" applyBorder="1" applyAlignment="1">
      <alignment horizontal="right" indent="1"/>
    </xf>
    <xf numFmtId="2" fontId="10" fillId="0" borderId="14" xfId="0" applyNumberFormat="1" applyFont="1" applyBorder="1" applyAlignment="1">
      <alignment horizontal="right" indent="1"/>
    </xf>
    <xf numFmtId="2" fontId="10" fillId="0" borderId="27" xfId="59" applyNumberFormat="1" applyFont="1" applyBorder="1" applyAlignment="1">
      <alignment horizontal="right" indent="1"/>
    </xf>
    <xf numFmtId="2" fontId="10" fillId="0" borderId="21" xfId="0" applyNumberFormat="1" applyFont="1" applyBorder="1" applyAlignment="1">
      <alignment horizontal="right" indent="1"/>
    </xf>
    <xf numFmtId="2" fontId="10" fillId="0" borderId="28" xfId="59" applyNumberFormat="1" applyFont="1" applyBorder="1" applyAlignment="1">
      <alignment horizontal="right" indent="1"/>
    </xf>
    <xf numFmtId="2" fontId="10" fillId="0" borderId="25" xfId="0" applyNumberFormat="1" applyFont="1" applyBorder="1" applyAlignment="1">
      <alignment horizontal="right" indent="1"/>
    </xf>
    <xf numFmtId="0" fontId="9" fillId="0" borderId="29" xfId="0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170" fontId="9" fillId="0" borderId="27" xfId="0" applyNumberFormat="1" applyFont="1" applyBorder="1" applyAlignment="1">
      <alignment vertical="center" wrapText="1"/>
    </xf>
    <xf numFmtId="166" fontId="9" fillId="0" borderId="21" xfId="0" applyNumberFormat="1" applyFont="1" applyBorder="1" applyAlignment="1">
      <alignment vertical="center" wrapText="1"/>
    </xf>
    <xf numFmtId="168" fontId="4" fillId="0" borderId="0" xfId="59" applyNumberFormat="1" applyFont="1" applyFill="1" applyAlignment="1">
      <alignment/>
    </xf>
    <xf numFmtId="169" fontId="4" fillId="0" borderId="0" xfId="59" applyNumberFormat="1" applyFont="1" applyFill="1" applyAlignment="1">
      <alignment/>
    </xf>
    <xf numFmtId="169" fontId="0" fillId="0" borderId="0" xfId="59" applyNumberFormat="1" applyFont="1" applyFill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3.1.1: Total Mortality Rates by RHA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annual rate of deaths per 1,000 residents per year</a:t>
            </a:r>
          </a:p>
        </c:rich>
      </c:tx>
      <c:layout>
        <c:manualLayout>
          <c:xMode val="factor"/>
          <c:yMode val="factor"/>
          <c:x val="0.041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15"/>
          <c:w val="0.983"/>
          <c:h val="0.8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1998/99-2000/01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1996-2000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data'!$A$4:$A$20</c:f>
              <c:strCache>
                <c:ptCount val="16"/>
                <c:pt idx="0">
                  <c:v>South Eastman (1,2)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</c:v>
                </c:pt>
                <c:pt idx="9">
                  <c:v>Nor-Man (1,2)</c:v>
                </c:pt>
                <c:pt idx="10">
                  <c:v>Burntwood (1,2)</c:v>
                </c:pt>
                <c:pt idx="12">
                  <c:v>South</c:v>
                </c:pt>
                <c:pt idx="13">
                  <c:v>Mid</c:v>
                </c:pt>
                <c:pt idx="14">
                  <c:v>North (1,2)</c:v>
                </c:pt>
                <c:pt idx="15">
                  <c:v>Manitoba</c:v>
                </c:pt>
              </c:strCache>
            </c:strRef>
          </c:cat>
          <c:val>
            <c:numRef>
              <c:f>'rha graph data'!$H$4:$H$19</c:f>
              <c:numCache>
                <c:ptCount val="16"/>
                <c:pt idx="0">
                  <c:v>8.3695508964</c:v>
                </c:pt>
                <c:pt idx="1">
                  <c:v>8.3695508964</c:v>
                </c:pt>
                <c:pt idx="2">
                  <c:v>8.3695508964</c:v>
                </c:pt>
                <c:pt idx="3">
                  <c:v>8.3695508964</c:v>
                </c:pt>
                <c:pt idx="4">
                  <c:v>8.3695508964</c:v>
                </c:pt>
                <c:pt idx="5">
                  <c:v>8.3695508964</c:v>
                </c:pt>
                <c:pt idx="6">
                  <c:v>8.3695508964</c:v>
                </c:pt>
                <c:pt idx="7">
                  <c:v>8.3695508964</c:v>
                </c:pt>
                <c:pt idx="8">
                  <c:v>8.3695508964</c:v>
                </c:pt>
                <c:pt idx="9">
                  <c:v>8.3695508964</c:v>
                </c:pt>
                <c:pt idx="10">
                  <c:v>8.3695508964</c:v>
                </c:pt>
                <c:pt idx="12">
                  <c:v>8.3695508964</c:v>
                </c:pt>
                <c:pt idx="13">
                  <c:v>8.3695508964</c:v>
                </c:pt>
                <c:pt idx="14">
                  <c:v>8.3695508964</c:v>
                </c:pt>
                <c:pt idx="15">
                  <c:v>8.3695508964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1996-2000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data'!$A$4:$A$20</c:f>
              <c:strCache>
                <c:ptCount val="16"/>
                <c:pt idx="0">
                  <c:v>South Eastman (1,2)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</c:v>
                </c:pt>
                <c:pt idx="9">
                  <c:v>Nor-Man (1,2)</c:v>
                </c:pt>
                <c:pt idx="10">
                  <c:v>Burntwood (1,2)</c:v>
                </c:pt>
                <c:pt idx="12">
                  <c:v>South</c:v>
                </c:pt>
                <c:pt idx="13">
                  <c:v>Mid</c:v>
                </c:pt>
                <c:pt idx="14">
                  <c:v>North (1,2)</c:v>
                </c:pt>
                <c:pt idx="15">
                  <c:v>Manitoba</c:v>
                </c:pt>
              </c:strCache>
            </c:strRef>
          </c:cat>
          <c:val>
            <c:numRef>
              <c:f>'rha graph data'!$I$4:$I$19</c:f>
              <c:numCache>
                <c:ptCount val="16"/>
                <c:pt idx="0">
                  <c:v>7.2288893128</c:v>
                </c:pt>
                <c:pt idx="1">
                  <c:v>7.7977147612</c:v>
                </c:pt>
                <c:pt idx="2">
                  <c:v>7.7673870338</c:v>
                </c:pt>
                <c:pt idx="3">
                  <c:v>8.0343484118</c:v>
                </c:pt>
                <c:pt idx="4">
                  <c:v>8.1282086656</c:v>
                </c:pt>
                <c:pt idx="5">
                  <c:v>8.3286384151</c:v>
                </c:pt>
                <c:pt idx="6">
                  <c:v>8.9356230674</c:v>
                </c:pt>
                <c:pt idx="7">
                  <c:v>8.522789594</c:v>
                </c:pt>
                <c:pt idx="8">
                  <c:v>12.901991675</c:v>
                </c:pt>
                <c:pt idx="9">
                  <c:v>10.200302604</c:v>
                </c:pt>
                <c:pt idx="10">
                  <c:v>12.475855122</c:v>
                </c:pt>
                <c:pt idx="12">
                  <c:v>7.9278499624</c:v>
                </c:pt>
                <c:pt idx="13">
                  <c:v>9.0430329762</c:v>
                </c:pt>
                <c:pt idx="14">
                  <c:v>12.293030911</c:v>
                </c:pt>
                <c:pt idx="15">
                  <c:v>8.3695508964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2001-2005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data'!$A$4:$A$20</c:f>
              <c:strCache>
                <c:ptCount val="16"/>
                <c:pt idx="0">
                  <c:v>South Eastman (1,2)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</c:v>
                </c:pt>
                <c:pt idx="9">
                  <c:v>Nor-Man (1,2)</c:v>
                </c:pt>
                <c:pt idx="10">
                  <c:v>Burntwood (1,2)</c:v>
                </c:pt>
                <c:pt idx="12">
                  <c:v>South</c:v>
                </c:pt>
                <c:pt idx="13">
                  <c:v>Mid</c:v>
                </c:pt>
                <c:pt idx="14">
                  <c:v>North (1,2)</c:v>
                </c:pt>
                <c:pt idx="15">
                  <c:v>Manitoba</c:v>
                </c:pt>
              </c:strCache>
            </c:strRef>
          </c:cat>
          <c:val>
            <c:numRef>
              <c:f>'rha graph data'!$J$4:$J$19</c:f>
              <c:numCache>
                <c:ptCount val="16"/>
                <c:pt idx="0">
                  <c:v>6.6803338892</c:v>
                </c:pt>
                <c:pt idx="1">
                  <c:v>7.2363486246</c:v>
                </c:pt>
                <c:pt idx="2">
                  <c:v>7.6823056162</c:v>
                </c:pt>
                <c:pt idx="3">
                  <c:v>7.3488930747</c:v>
                </c:pt>
                <c:pt idx="4">
                  <c:v>7.8006798196</c:v>
                </c:pt>
                <c:pt idx="5">
                  <c:v>7.8565391098</c:v>
                </c:pt>
                <c:pt idx="6">
                  <c:v>8.3541273503</c:v>
                </c:pt>
                <c:pt idx="7">
                  <c:v>8.2495465888</c:v>
                </c:pt>
                <c:pt idx="8">
                  <c:v>10.977783998</c:v>
                </c:pt>
                <c:pt idx="9">
                  <c:v>10.475304154</c:v>
                </c:pt>
                <c:pt idx="10">
                  <c:v>13.636807526</c:v>
                </c:pt>
                <c:pt idx="12">
                  <c:v>7.5549069803</c:v>
                </c:pt>
                <c:pt idx="13">
                  <c:v>8.6814861081</c:v>
                </c:pt>
                <c:pt idx="14">
                  <c:v>13.060731603</c:v>
                </c:pt>
                <c:pt idx="15">
                  <c:v>7.9890500225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2003/04-2005/06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2001-2005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data'!$A$4:$A$20</c:f>
              <c:strCache>
                <c:ptCount val="16"/>
                <c:pt idx="0">
                  <c:v>South Eastman (1,2)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</c:v>
                </c:pt>
                <c:pt idx="9">
                  <c:v>Nor-Man (1,2)</c:v>
                </c:pt>
                <c:pt idx="10">
                  <c:v>Burntwood (1,2)</c:v>
                </c:pt>
                <c:pt idx="12">
                  <c:v>South</c:v>
                </c:pt>
                <c:pt idx="13">
                  <c:v>Mid</c:v>
                </c:pt>
                <c:pt idx="14">
                  <c:v>North (1,2)</c:v>
                </c:pt>
                <c:pt idx="15">
                  <c:v>Manitoba</c:v>
                </c:pt>
              </c:strCache>
            </c:strRef>
          </c:cat>
          <c:val>
            <c:numRef>
              <c:f>'rha graph data'!$K$4:$K$19</c:f>
              <c:numCache>
                <c:ptCount val="16"/>
                <c:pt idx="0">
                  <c:v>7.9890500225</c:v>
                </c:pt>
                <c:pt idx="1">
                  <c:v>7.9890500225</c:v>
                </c:pt>
                <c:pt idx="2">
                  <c:v>7.9890500225</c:v>
                </c:pt>
                <c:pt idx="3">
                  <c:v>7.9890500225</c:v>
                </c:pt>
                <c:pt idx="4">
                  <c:v>7.9890500225</c:v>
                </c:pt>
                <c:pt idx="5">
                  <c:v>7.9890500225</c:v>
                </c:pt>
                <c:pt idx="6">
                  <c:v>7.9890500225</c:v>
                </c:pt>
                <c:pt idx="7">
                  <c:v>7.9890500225</c:v>
                </c:pt>
                <c:pt idx="8">
                  <c:v>7.9890500225</c:v>
                </c:pt>
                <c:pt idx="9">
                  <c:v>7.9890500225</c:v>
                </c:pt>
                <c:pt idx="10">
                  <c:v>7.9890500225</c:v>
                </c:pt>
                <c:pt idx="12">
                  <c:v>7.9890500225</c:v>
                </c:pt>
                <c:pt idx="13">
                  <c:v>7.9890500225</c:v>
                </c:pt>
                <c:pt idx="14">
                  <c:v>7.9890500225</c:v>
                </c:pt>
                <c:pt idx="15">
                  <c:v>7.9890500225</c:v>
                </c:pt>
              </c:numCache>
            </c:numRef>
          </c:val>
        </c:ser>
        <c:gapWidth val="0"/>
        <c:axId val="42915365"/>
        <c:axId val="50693966"/>
      </c:barChart>
      <c:catAx>
        <c:axId val="4291536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693966"/>
        <c:crosses val="autoZero"/>
        <c:auto val="1"/>
        <c:lblOffset val="100"/>
        <c:tickLblSkip val="1"/>
        <c:noMultiLvlLbl val="0"/>
      </c:catAx>
      <c:valAx>
        <c:axId val="50693966"/>
        <c:scaling>
          <c:orientation val="minMax"/>
          <c:max val="20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42915365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875"/>
          <c:y val="0.0985"/>
          <c:w val="0.25725"/>
          <c:h val="0.12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3.1.2: Total Mortality Rates by District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annual rate of deaths per 1,000 residents per year</a:t>
            </a:r>
          </a:p>
        </c:rich>
      </c:tx>
      <c:layout>
        <c:manualLayout>
          <c:xMode val="factor"/>
          <c:yMode val="factor"/>
          <c:x val="0.0147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03225"/>
          <c:w val="0.95"/>
          <c:h val="0.9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1998/99-2000/01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1996-2000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 (1)</c:v>
                </c:pt>
                <c:pt idx="1">
                  <c:v>SE Central (2)</c:v>
                </c:pt>
                <c:pt idx="2">
                  <c:v>SE Western (2,t)</c:v>
                </c:pt>
                <c:pt idx="3">
                  <c:v>SE Southern</c:v>
                </c:pt>
                <c:pt idx="5">
                  <c:v>CE Altona (2)</c:v>
                </c:pt>
                <c:pt idx="6">
                  <c:v>CE Cartier/SFX (1,2)</c:v>
                </c:pt>
                <c:pt idx="7">
                  <c:v>CE Louise/Pembina</c:v>
                </c:pt>
                <c:pt idx="8">
                  <c:v>CE Morden/Winkler (2,t)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 (t)</c:v>
                </c:pt>
                <c:pt idx="12">
                  <c:v>CE Portage</c:v>
                </c:pt>
                <c:pt idx="13">
                  <c:v>CE Seven Regions</c:v>
                </c:pt>
                <c:pt idx="15">
                  <c:v>AS East 2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 (1,2)</c:v>
                </c:pt>
                <c:pt idx="23">
                  <c:v>BDN Southeast (1)</c:v>
                </c:pt>
                <c:pt idx="24">
                  <c:v>BDN West</c:v>
                </c:pt>
                <c:pt idx="25">
                  <c:v>BDN Southwest (2)</c:v>
                </c:pt>
                <c:pt idx="26">
                  <c:v>BDN North End (t)</c:v>
                </c:pt>
                <c:pt idx="27">
                  <c:v>BDN East</c:v>
                </c:pt>
                <c:pt idx="28">
                  <c:v>BDN Central (1,2)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 (1,2)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(1,2)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 (1,2)</c:v>
                </c:pt>
                <c:pt idx="49">
                  <c:v>NM Nor-Man Other (1,2)</c:v>
                </c:pt>
                <c:pt idx="51">
                  <c:v>BW Thompson</c:v>
                </c:pt>
                <c:pt idx="52">
                  <c:v>BW Gillam/Fox Lake</c:v>
                </c:pt>
                <c:pt idx="53">
                  <c:v>BW Lynn/Leaf/SIL (2)</c:v>
                </c:pt>
                <c:pt idx="54">
                  <c:v>BW Thick Por/Pik/Wab (2)</c:v>
                </c:pt>
                <c:pt idx="55">
                  <c:v>BW Oxford H &amp; Gods (1,2)</c:v>
                </c:pt>
                <c:pt idx="56">
                  <c:v>BW Cross Lake (1,2)</c:v>
                </c:pt>
                <c:pt idx="57">
                  <c:v>BW Tad/Broch/Lac Br (2)</c:v>
                </c:pt>
                <c:pt idx="58">
                  <c:v>BW Norway House (1,2)</c:v>
                </c:pt>
                <c:pt idx="59">
                  <c:v>BW Island Lake (1,2,t)</c:v>
                </c:pt>
                <c:pt idx="60">
                  <c:v>BW Sha/York/Split/War (1,2)</c:v>
                </c:pt>
                <c:pt idx="61">
                  <c:v>BW Nelson House (1,2)</c:v>
                </c:pt>
              </c:strCache>
            </c:strRef>
          </c:cat>
          <c:val>
            <c:numRef>
              <c:f>'district graph data'!$H$4:$H$65</c:f>
              <c:numCache>
                <c:ptCount val="62"/>
                <c:pt idx="0">
                  <c:v>8.3695508964</c:v>
                </c:pt>
                <c:pt idx="1">
                  <c:v>8.3695508964</c:v>
                </c:pt>
                <c:pt idx="2">
                  <c:v>8.3695508964</c:v>
                </c:pt>
                <c:pt idx="3">
                  <c:v>8.3695508964</c:v>
                </c:pt>
                <c:pt idx="5">
                  <c:v>8.3695508964</c:v>
                </c:pt>
                <c:pt idx="6">
                  <c:v>8.3695508964</c:v>
                </c:pt>
                <c:pt idx="7">
                  <c:v>8.3695508964</c:v>
                </c:pt>
                <c:pt idx="8">
                  <c:v>8.3695508964</c:v>
                </c:pt>
                <c:pt idx="9">
                  <c:v>8.3695508964</c:v>
                </c:pt>
                <c:pt idx="10">
                  <c:v>8.3695508964</c:v>
                </c:pt>
                <c:pt idx="11">
                  <c:v>8.3695508964</c:v>
                </c:pt>
                <c:pt idx="12">
                  <c:v>8.3695508964</c:v>
                </c:pt>
                <c:pt idx="13">
                  <c:v>8.3695508964</c:v>
                </c:pt>
                <c:pt idx="15">
                  <c:v>8.3695508964</c:v>
                </c:pt>
                <c:pt idx="16">
                  <c:v>8.3695508964</c:v>
                </c:pt>
                <c:pt idx="17">
                  <c:v>8.3695508964</c:v>
                </c:pt>
                <c:pt idx="18">
                  <c:v>8.3695508964</c:v>
                </c:pt>
                <c:pt idx="19">
                  <c:v>8.3695508964</c:v>
                </c:pt>
                <c:pt idx="20">
                  <c:v>8.3695508964</c:v>
                </c:pt>
                <c:pt idx="22">
                  <c:v>8.3695508964</c:v>
                </c:pt>
                <c:pt idx="23">
                  <c:v>8.3695508964</c:v>
                </c:pt>
                <c:pt idx="24">
                  <c:v>8.3695508964</c:v>
                </c:pt>
                <c:pt idx="25">
                  <c:v>8.3695508964</c:v>
                </c:pt>
                <c:pt idx="26">
                  <c:v>8.3695508964</c:v>
                </c:pt>
                <c:pt idx="27">
                  <c:v>8.3695508964</c:v>
                </c:pt>
                <c:pt idx="28">
                  <c:v>8.3695508964</c:v>
                </c:pt>
                <c:pt idx="30">
                  <c:v>8.3695508964</c:v>
                </c:pt>
                <c:pt idx="31">
                  <c:v>8.3695508964</c:v>
                </c:pt>
                <c:pt idx="32">
                  <c:v>8.3695508964</c:v>
                </c:pt>
                <c:pt idx="33">
                  <c:v>8.3695508964</c:v>
                </c:pt>
                <c:pt idx="35">
                  <c:v>8.3695508964</c:v>
                </c:pt>
                <c:pt idx="36">
                  <c:v>8.3695508964</c:v>
                </c:pt>
                <c:pt idx="37">
                  <c:v>8.3695508964</c:v>
                </c:pt>
                <c:pt idx="38">
                  <c:v>8.3695508964</c:v>
                </c:pt>
                <c:pt idx="39">
                  <c:v>8.3695508964</c:v>
                </c:pt>
                <c:pt idx="40">
                  <c:v>8.3695508964</c:v>
                </c:pt>
                <c:pt idx="42">
                  <c:v>8.3695508964</c:v>
                </c:pt>
                <c:pt idx="43">
                  <c:v>8.3695508964</c:v>
                </c:pt>
                <c:pt idx="44">
                  <c:v>8.3695508964</c:v>
                </c:pt>
                <c:pt idx="45">
                  <c:v>8.3695508964</c:v>
                </c:pt>
                <c:pt idx="47">
                  <c:v>8.3695508964</c:v>
                </c:pt>
                <c:pt idx="48">
                  <c:v>8.3695508964</c:v>
                </c:pt>
                <c:pt idx="49">
                  <c:v>8.3695508964</c:v>
                </c:pt>
                <c:pt idx="51">
                  <c:v>8.3695508964</c:v>
                </c:pt>
                <c:pt idx="52">
                  <c:v>8.3695508964</c:v>
                </c:pt>
                <c:pt idx="53">
                  <c:v>8.3695508964</c:v>
                </c:pt>
                <c:pt idx="54">
                  <c:v>8.3695508964</c:v>
                </c:pt>
                <c:pt idx="55">
                  <c:v>8.3695508964</c:v>
                </c:pt>
                <c:pt idx="56">
                  <c:v>8.3695508964</c:v>
                </c:pt>
                <c:pt idx="57">
                  <c:v>8.3695508964</c:v>
                </c:pt>
                <c:pt idx="58">
                  <c:v>8.3695508964</c:v>
                </c:pt>
                <c:pt idx="59">
                  <c:v>8.3695508964</c:v>
                </c:pt>
                <c:pt idx="60">
                  <c:v>8.3695508964</c:v>
                </c:pt>
                <c:pt idx="61">
                  <c:v>8.3695508964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1996-2000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 (1)</c:v>
                </c:pt>
                <c:pt idx="1">
                  <c:v>SE Central (2)</c:v>
                </c:pt>
                <c:pt idx="2">
                  <c:v>SE Western (2,t)</c:v>
                </c:pt>
                <c:pt idx="3">
                  <c:v>SE Southern</c:v>
                </c:pt>
                <c:pt idx="5">
                  <c:v>CE Altona (2)</c:v>
                </c:pt>
                <c:pt idx="6">
                  <c:v>CE Cartier/SFX (1,2)</c:v>
                </c:pt>
                <c:pt idx="7">
                  <c:v>CE Louise/Pembina</c:v>
                </c:pt>
                <c:pt idx="8">
                  <c:v>CE Morden/Winkler (2,t)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 (t)</c:v>
                </c:pt>
                <c:pt idx="12">
                  <c:v>CE Portage</c:v>
                </c:pt>
                <c:pt idx="13">
                  <c:v>CE Seven Regions</c:v>
                </c:pt>
                <c:pt idx="15">
                  <c:v>AS East 2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 (1,2)</c:v>
                </c:pt>
                <c:pt idx="23">
                  <c:v>BDN Southeast (1)</c:v>
                </c:pt>
                <c:pt idx="24">
                  <c:v>BDN West</c:v>
                </c:pt>
                <c:pt idx="25">
                  <c:v>BDN Southwest (2)</c:v>
                </c:pt>
                <c:pt idx="26">
                  <c:v>BDN North End (t)</c:v>
                </c:pt>
                <c:pt idx="27">
                  <c:v>BDN East</c:v>
                </c:pt>
                <c:pt idx="28">
                  <c:v>BDN Central (1,2)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 (1,2)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(1,2)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 (1,2)</c:v>
                </c:pt>
                <c:pt idx="49">
                  <c:v>NM Nor-Man Other (1,2)</c:v>
                </c:pt>
                <c:pt idx="51">
                  <c:v>BW Thompson</c:v>
                </c:pt>
                <c:pt idx="52">
                  <c:v>BW Gillam/Fox Lake</c:v>
                </c:pt>
                <c:pt idx="53">
                  <c:v>BW Lynn/Leaf/SIL (2)</c:v>
                </c:pt>
                <c:pt idx="54">
                  <c:v>BW Thick Por/Pik/Wab (2)</c:v>
                </c:pt>
                <c:pt idx="55">
                  <c:v>BW Oxford H &amp; Gods (1,2)</c:v>
                </c:pt>
                <c:pt idx="56">
                  <c:v>BW Cross Lake (1,2)</c:v>
                </c:pt>
                <c:pt idx="57">
                  <c:v>BW Tad/Broch/Lac Br (2)</c:v>
                </c:pt>
                <c:pt idx="58">
                  <c:v>BW Norway House (1,2)</c:v>
                </c:pt>
                <c:pt idx="59">
                  <c:v>BW Island Lake (1,2,t)</c:v>
                </c:pt>
                <c:pt idx="60">
                  <c:v>BW Sha/York/Split/War (1,2)</c:v>
                </c:pt>
                <c:pt idx="61">
                  <c:v>BW Nelson House (1,2)</c:v>
                </c:pt>
              </c:strCache>
            </c:strRef>
          </c:cat>
          <c:val>
            <c:numRef>
              <c:f>'district graph data'!$I$4:$I$65</c:f>
              <c:numCache>
                <c:ptCount val="62"/>
                <c:pt idx="0">
                  <c:v>6.4774061041</c:v>
                </c:pt>
                <c:pt idx="1">
                  <c:v>7.4326568957</c:v>
                </c:pt>
                <c:pt idx="2">
                  <c:v>8.1081330194</c:v>
                </c:pt>
                <c:pt idx="3">
                  <c:v>7.4644040581</c:v>
                </c:pt>
                <c:pt idx="5">
                  <c:v>6.7142884856</c:v>
                </c:pt>
                <c:pt idx="6">
                  <c:v>5.1352219674</c:v>
                </c:pt>
                <c:pt idx="7">
                  <c:v>7.0173319542</c:v>
                </c:pt>
                <c:pt idx="8">
                  <c:v>7.6512426952</c:v>
                </c:pt>
                <c:pt idx="9">
                  <c:v>7.6658632001</c:v>
                </c:pt>
                <c:pt idx="10">
                  <c:v>7.1689131645</c:v>
                </c:pt>
                <c:pt idx="11">
                  <c:v>9.3105431357</c:v>
                </c:pt>
                <c:pt idx="12">
                  <c:v>8.9174173935</c:v>
                </c:pt>
                <c:pt idx="13">
                  <c:v>9.062563544</c:v>
                </c:pt>
                <c:pt idx="15">
                  <c:v>7.1195415835</c:v>
                </c:pt>
                <c:pt idx="16">
                  <c:v>8.0288754049</c:v>
                </c:pt>
                <c:pt idx="17">
                  <c:v>7.9938603259</c:v>
                </c:pt>
                <c:pt idx="18">
                  <c:v>7.7973213586</c:v>
                </c:pt>
                <c:pt idx="19">
                  <c:v>8.2960884741</c:v>
                </c:pt>
                <c:pt idx="20">
                  <c:v>7.8716116626</c:v>
                </c:pt>
                <c:pt idx="22">
                  <c:v>4.8200357996</c:v>
                </c:pt>
                <c:pt idx="23">
                  <c:v>5.5373355065</c:v>
                </c:pt>
                <c:pt idx="24">
                  <c:v>7.539575024</c:v>
                </c:pt>
                <c:pt idx="25">
                  <c:v>6.6019386916</c:v>
                </c:pt>
                <c:pt idx="26">
                  <c:v>9.4569229941</c:v>
                </c:pt>
                <c:pt idx="27">
                  <c:v>8.9313712543</c:v>
                </c:pt>
                <c:pt idx="28">
                  <c:v>10.4945057</c:v>
                </c:pt>
                <c:pt idx="30">
                  <c:v>7.3944424311</c:v>
                </c:pt>
                <c:pt idx="31">
                  <c:v>8.1730355699</c:v>
                </c:pt>
                <c:pt idx="32">
                  <c:v>8.8245843855</c:v>
                </c:pt>
                <c:pt idx="33">
                  <c:v>9.2511791964</c:v>
                </c:pt>
                <c:pt idx="35">
                  <c:v>6.860099641</c:v>
                </c:pt>
                <c:pt idx="36">
                  <c:v>6.6414840154</c:v>
                </c:pt>
                <c:pt idx="37">
                  <c:v>7.5096453479</c:v>
                </c:pt>
                <c:pt idx="38">
                  <c:v>9.5197691938</c:v>
                </c:pt>
                <c:pt idx="39">
                  <c:v>9.5477120145</c:v>
                </c:pt>
                <c:pt idx="40">
                  <c:v>20.376892897</c:v>
                </c:pt>
                <c:pt idx="42">
                  <c:v>7.5736514046</c:v>
                </c:pt>
                <c:pt idx="43">
                  <c:v>7.9871399652</c:v>
                </c:pt>
                <c:pt idx="44">
                  <c:v>8.5443514011</c:v>
                </c:pt>
                <c:pt idx="45">
                  <c:v>9.3099256534</c:v>
                </c:pt>
                <c:pt idx="47">
                  <c:v>8.1787711381</c:v>
                </c:pt>
                <c:pt idx="48">
                  <c:v>11.358291154</c:v>
                </c:pt>
                <c:pt idx="49">
                  <c:v>12.752283505</c:v>
                </c:pt>
                <c:pt idx="51">
                  <c:v>9.5159762751</c:v>
                </c:pt>
                <c:pt idx="52">
                  <c:v>9.905385499</c:v>
                </c:pt>
                <c:pt idx="53">
                  <c:v>11.586657416</c:v>
                </c:pt>
                <c:pt idx="54">
                  <c:v>14.235049988</c:v>
                </c:pt>
                <c:pt idx="55">
                  <c:v>12.028205571</c:v>
                </c:pt>
                <c:pt idx="56">
                  <c:v>12.586408392</c:v>
                </c:pt>
                <c:pt idx="57">
                  <c:v>13.308060041</c:v>
                </c:pt>
                <c:pt idx="58">
                  <c:v>14.778221821</c:v>
                </c:pt>
                <c:pt idx="59">
                  <c:v>11.874822521</c:v>
                </c:pt>
                <c:pt idx="60">
                  <c:v>16.616090948</c:v>
                </c:pt>
                <c:pt idx="61">
                  <c:v>17.460899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2001-2005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 (1)</c:v>
                </c:pt>
                <c:pt idx="1">
                  <c:v>SE Central (2)</c:v>
                </c:pt>
                <c:pt idx="2">
                  <c:v>SE Western (2,t)</c:v>
                </c:pt>
                <c:pt idx="3">
                  <c:v>SE Southern</c:v>
                </c:pt>
                <c:pt idx="5">
                  <c:v>CE Altona (2)</c:v>
                </c:pt>
                <c:pt idx="6">
                  <c:v>CE Cartier/SFX (1,2)</c:v>
                </c:pt>
                <c:pt idx="7">
                  <c:v>CE Louise/Pembina</c:v>
                </c:pt>
                <c:pt idx="8">
                  <c:v>CE Morden/Winkler (2,t)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 (t)</c:v>
                </c:pt>
                <c:pt idx="12">
                  <c:v>CE Portage</c:v>
                </c:pt>
                <c:pt idx="13">
                  <c:v>CE Seven Regions</c:v>
                </c:pt>
                <c:pt idx="15">
                  <c:v>AS East 2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 (1,2)</c:v>
                </c:pt>
                <c:pt idx="23">
                  <c:v>BDN Southeast (1)</c:v>
                </c:pt>
                <c:pt idx="24">
                  <c:v>BDN West</c:v>
                </c:pt>
                <c:pt idx="25">
                  <c:v>BDN Southwest (2)</c:v>
                </c:pt>
                <c:pt idx="26">
                  <c:v>BDN North End (t)</c:v>
                </c:pt>
                <c:pt idx="27">
                  <c:v>BDN East</c:v>
                </c:pt>
                <c:pt idx="28">
                  <c:v>BDN Central (1,2)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 (1,2)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(1,2)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 (1,2)</c:v>
                </c:pt>
                <c:pt idx="49">
                  <c:v>NM Nor-Man Other (1,2)</c:v>
                </c:pt>
                <c:pt idx="51">
                  <c:v>BW Thompson</c:v>
                </c:pt>
                <c:pt idx="52">
                  <c:v>BW Gillam/Fox Lake</c:v>
                </c:pt>
                <c:pt idx="53">
                  <c:v>BW Lynn/Leaf/SIL (2)</c:v>
                </c:pt>
                <c:pt idx="54">
                  <c:v>BW Thick Por/Pik/Wab (2)</c:v>
                </c:pt>
                <c:pt idx="55">
                  <c:v>BW Oxford H &amp; Gods (1,2)</c:v>
                </c:pt>
                <c:pt idx="56">
                  <c:v>BW Cross Lake (1,2)</c:v>
                </c:pt>
                <c:pt idx="57">
                  <c:v>BW Tad/Broch/Lac Br (2)</c:v>
                </c:pt>
                <c:pt idx="58">
                  <c:v>BW Norway House (1,2)</c:v>
                </c:pt>
                <c:pt idx="59">
                  <c:v>BW Island Lake (1,2,t)</c:v>
                </c:pt>
                <c:pt idx="60">
                  <c:v>BW Sha/York/Split/War (1,2)</c:v>
                </c:pt>
                <c:pt idx="61">
                  <c:v>BW Nelson House (1,2)</c:v>
                </c:pt>
              </c:strCache>
            </c:strRef>
          </c:cat>
          <c:val>
            <c:numRef>
              <c:f>'district graph data'!$J$4:$J$65</c:f>
              <c:numCache>
                <c:ptCount val="62"/>
                <c:pt idx="0">
                  <c:v>7.0955078485</c:v>
                </c:pt>
                <c:pt idx="1">
                  <c:v>6.6630500211</c:v>
                </c:pt>
                <c:pt idx="2">
                  <c:v>5.9558945345</c:v>
                </c:pt>
                <c:pt idx="3">
                  <c:v>7.3214590441</c:v>
                </c:pt>
                <c:pt idx="5">
                  <c:v>5.9964340238</c:v>
                </c:pt>
                <c:pt idx="6">
                  <c:v>4.6752582708</c:v>
                </c:pt>
                <c:pt idx="7">
                  <c:v>7.9207104969</c:v>
                </c:pt>
                <c:pt idx="8">
                  <c:v>6.3850656563</c:v>
                </c:pt>
                <c:pt idx="9">
                  <c:v>6.9999591465</c:v>
                </c:pt>
                <c:pt idx="10">
                  <c:v>6.917837661</c:v>
                </c:pt>
                <c:pt idx="11">
                  <c:v>7.3125226324</c:v>
                </c:pt>
                <c:pt idx="12">
                  <c:v>8.7564353906</c:v>
                </c:pt>
                <c:pt idx="13">
                  <c:v>9.7270248513</c:v>
                </c:pt>
                <c:pt idx="15">
                  <c:v>7.0231723401</c:v>
                </c:pt>
                <c:pt idx="16">
                  <c:v>7.5496688433</c:v>
                </c:pt>
                <c:pt idx="17">
                  <c:v>7.6309207108</c:v>
                </c:pt>
                <c:pt idx="18">
                  <c:v>7.5882178537</c:v>
                </c:pt>
                <c:pt idx="19">
                  <c:v>7.8525616583</c:v>
                </c:pt>
                <c:pt idx="20">
                  <c:v>7.9701671541</c:v>
                </c:pt>
                <c:pt idx="22">
                  <c:v>4.3975124454</c:v>
                </c:pt>
                <c:pt idx="23">
                  <c:v>5.9246450247</c:v>
                </c:pt>
                <c:pt idx="24">
                  <c:v>7.4645439667</c:v>
                </c:pt>
                <c:pt idx="25">
                  <c:v>5.8163774953</c:v>
                </c:pt>
                <c:pt idx="26">
                  <c:v>6.5617234256</c:v>
                </c:pt>
                <c:pt idx="27">
                  <c:v>7.9266956986</c:v>
                </c:pt>
                <c:pt idx="28">
                  <c:v>10.257731704</c:v>
                </c:pt>
                <c:pt idx="30">
                  <c:v>6.7445065128</c:v>
                </c:pt>
                <c:pt idx="31">
                  <c:v>7.5385533438</c:v>
                </c:pt>
                <c:pt idx="32">
                  <c:v>8.3168105996</c:v>
                </c:pt>
                <c:pt idx="33">
                  <c:v>8.9907296529</c:v>
                </c:pt>
                <c:pt idx="35">
                  <c:v>6.8054198259</c:v>
                </c:pt>
                <c:pt idx="36">
                  <c:v>6.3374577834</c:v>
                </c:pt>
                <c:pt idx="37">
                  <c:v>7.0273578351</c:v>
                </c:pt>
                <c:pt idx="38">
                  <c:v>8.3256588519</c:v>
                </c:pt>
                <c:pt idx="39">
                  <c:v>8.6436790556</c:v>
                </c:pt>
                <c:pt idx="40">
                  <c:v>21.347606974</c:v>
                </c:pt>
                <c:pt idx="42">
                  <c:v>7.3697289256</c:v>
                </c:pt>
                <c:pt idx="43">
                  <c:v>8.3453348793</c:v>
                </c:pt>
                <c:pt idx="44">
                  <c:v>7.7897151928</c:v>
                </c:pt>
                <c:pt idx="45">
                  <c:v>8.8478967549</c:v>
                </c:pt>
                <c:pt idx="47">
                  <c:v>9.005275086</c:v>
                </c:pt>
                <c:pt idx="48">
                  <c:v>10.680987458</c:v>
                </c:pt>
                <c:pt idx="49">
                  <c:v>14.168904839</c:v>
                </c:pt>
                <c:pt idx="51">
                  <c:v>8.6014578902</c:v>
                </c:pt>
                <c:pt idx="52">
                  <c:v>12.189640884</c:v>
                </c:pt>
                <c:pt idx="53">
                  <c:v>13.751729266</c:v>
                </c:pt>
                <c:pt idx="54">
                  <c:v>13.961136075</c:v>
                </c:pt>
                <c:pt idx="55">
                  <c:v>13.596846294</c:v>
                </c:pt>
                <c:pt idx="56">
                  <c:v>14.240443744</c:v>
                </c:pt>
                <c:pt idx="57">
                  <c:v>14.797145977</c:v>
                </c:pt>
                <c:pt idx="58">
                  <c:v>18.439945194</c:v>
                </c:pt>
                <c:pt idx="59">
                  <c:v>16.779866147</c:v>
                </c:pt>
                <c:pt idx="60">
                  <c:v>14.388230976</c:v>
                </c:pt>
                <c:pt idx="61">
                  <c:v>15.264212604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2003/04-2005/06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2001-2005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 (1)</c:v>
                </c:pt>
                <c:pt idx="1">
                  <c:v>SE Central (2)</c:v>
                </c:pt>
                <c:pt idx="2">
                  <c:v>SE Western (2,t)</c:v>
                </c:pt>
                <c:pt idx="3">
                  <c:v>SE Southern</c:v>
                </c:pt>
                <c:pt idx="5">
                  <c:v>CE Altona (2)</c:v>
                </c:pt>
                <c:pt idx="6">
                  <c:v>CE Cartier/SFX (1,2)</c:v>
                </c:pt>
                <c:pt idx="7">
                  <c:v>CE Louise/Pembina</c:v>
                </c:pt>
                <c:pt idx="8">
                  <c:v>CE Morden/Winkler (2,t)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 (t)</c:v>
                </c:pt>
                <c:pt idx="12">
                  <c:v>CE Portage</c:v>
                </c:pt>
                <c:pt idx="13">
                  <c:v>CE Seven Regions</c:v>
                </c:pt>
                <c:pt idx="15">
                  <c:v>AS East 2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 (1,2)</c:v>
                </c:pt>
                <c:pt idx="23">
                  <c:v>BDN Southeast (1)</c:v>
                </c:pt>
                <c:pt idx="24">
                  <c:v>BDN West</c:v>
                </c:pt>
                <c:pt idx="25">
                  <c:v>BDN Southwest (2)</c:v>
                </c:pt>
                <c:pt idx="26">
                  <c:v>BDN North End (t)</c:v>
                </c:pt>
                <c:pt idx="27">
                  <c:v>BDN East</c:v>
                </c:pt>
                <c:pt idx="28">
                  <c:v>BDN Central (1,2)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 (1,2)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(1,2)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 (1,2)</c:v>
                </c:pt>
                <c:pt idx="49">
                  <c:v>NM Nor-Man Other (1,2)</c:v>
                </c:pt>
                <c:pt idx="51">
                  <c:v>BW Thompson</c:v>
                </c:pt>
                <c:pt idx="52">
                  <c:v>BW Gillam/Fox Lake</c:v>
                </c:pt>
                <c:pt idx="53">
                  <c:v>BW Lynn/Leaf/SIL (2)</c:v>
                </c:pt>
                <c:pt idx="54">
                  <c:v>BW Thick Por/Pik/Wab (2)</c:v>
                </c:pt>
                <c:pt idx="55">
                  <c:v>BW Oxford H &amp; Gods (1,2)</c:v>
                </c:pt>
                <c:pt idx="56">
                  <c:v>BW Cross Lake (1,2)</c:v>
                </c:pt>
                <c:pt idx="57">
                  <c:v>BW Tad/Broch/Lac Br (2)</c:v>
                </c:pt>
                <c:pt idx="58">
                  <c:v>BW Norway House (1,2)</c:v>
                </c:pt>
                <c:pt idx="59">
                  <c:v>BW Island Lake (1,2,t)</c:v>
                </c:pt>
                <c:pt idx="60">
                  <c:v>BW Sha/York/Split/War (1,2)</c:v>
                </c:pt>
                <c:pt idx="61">
                  <c:v>BW Nelson House (1,2)</c:v>
                </c:pt>
              </c:strCache>
            </c:strRef>
          </c:cat>
          <c:val>
            <c:numRef>
              <c:f>'district graph data'!$K$4:$K$65</c:f>
              <c:numCache>
                <c:ptCount val="62"/>
                <c:pt idx="0">
                  <c:v>7.9890500225</c:v>
                </c:pt>
                <c:pt idx="1">
                  <c:v>7.9890500225</c:v>
                </c:pt>
                <c:pt idx="2">
                  <c:v>7.9890500225</c:v>
                </c:pt>
                <c:pt idx="3">
                  <c:v>7.9890500225</c:v>
                </c:pt>
                <c:pt idx="5">
                  <c:v>7.9890500225</c:v>
                </c:pt>
                <c:pt idx="6">
                  <c:v>7.9890500225</c:v>
                </c:pt>
                <c:pt idx="7">
                  <c:v>7.9890500225</c:v>
                </c:pt>
                <c:pt idx="8">
                  <c:v>7.9890500225</c:v>
                </c:pt>
                <c:pt idx="9">
                  <c:v>7.9890500225</c:v>
                </c:pt>
                <c:pt idx="10">
                  <c:v>7.9890500225</c:v>
                </c:pt>
                <c:pt idx="11">
                  <c:v>7.9890500225</c:v>
                </c:pt>
                <c:pt idx="12">
                  <c:v>7.9890500225</c:v>
                </c:pt>
                <c:pt idx="13">
                  <c:v>7.9890500225</c:v>
                </c:pt>
                <c:pt idx="15">
                  <c:v>7.9890500225</c:v>
                </c:pt>
                <c:pt idx="16">
                  <c:v>7.9890500225</c:v>
                </c:pt>
                <c:pt idx="17">
                  <c:v>7.9890500225</c:v>
                </c:pt>
                <c:pt idx="18">
                  <c:v>7.9890500225</c:v>
                </c:pt>
                <c:pt idx="19">
                  <c:v>7.9890500225</c:v>
                </c:pt>
                <c:pt idx="20">
                  <c:v>7.9890500225</c:v>
                </c:pt>
                <c:pt idx="22">
                  <c:v>7.9890500225</c:v>
                </c:pt>
                <c:pt idx="23">
                  <c:v>7.9890500225</c:v>
                </c:pt>
                <c:pt idx="24">
                  <c:v>7.9890500225</c:v>
                </c:pt>
                <c:pt idx="25">
                  <c:v>7.9890500225</c:v>
                </c:pt>
                <c:pt idx="26">
                  <c:v>7.9890500225</c:v>
                </c:pt>
                <c:pt idx="27">
                  <c:v>7.9890500225</c:v>
                </c:pt>
                <c:pt idx="28">
                  <c:v>7.9890500225</c:v>
                </c:pt>
                <c:pt idx="30">
                  <c:v>7.9890500225</c:v>
                </c:pt>
                <c:pt idx="31">
                  <c:v>7.9890500225</c:v>
                </c:pt>
                <c:pt idx="32">
                  <c:v>7.9890500225</c:v>
                </c:pt>
                <c:pt idx="33">
                  <c:v>7.9890500225</c:v>
                </c:pt>
                <c:pt idx="35">
                  <c:v>7.9890500225</c:v>
                </c:pt>
                <c:pt idx="36">
                  <c:v>7.9890500225</c:v>
                </c:pt>
                <c:pt idx="37">
                  <c:v>7.9890500225</c:v>
                </c:pt>
                <c:pt idx="38">
                  <c:v>7.9890500225</c:v>
                </c:pt>
                <c:pt idx="39">
                  <c:v>7.9890500225</c:v>
                </c:pt>
                <c:pt idx="40">
                  <c:v>7.9890500225</c:v>
                </c:pt>
                <c:pt idx="42">
                  <c:v>7.9890500225</c:v>
                </c:pt>
                <c:pt idx="43">
                  <c:v>7.9890500225</c:v>
                </c:pt>
                <c:pt idx="44">
                  <c:v>7.9890500225</c:v>
                </c:pt>
                <c:pt idx="45">
                  <c:v>7.9890500225</c:v>
                </c:pt>
                <c:pt idx="47">
                  <c:v>7.9890500225</c:v>
                </c:pt>
                <c:pt idx="48">
                  <c:v>7.9890500225</c:v>
                </c:pt>
                <c:pt idx="49">
                  <c:v>7.9890500225</c:v>
                </c:pt>
                <c:pt idx="51">
                  <c:v>7.9890500225</c:v>
                </c:pt>
                <c:pt idx="52">
                  <c:v>7.9890500225</c:v>
                </c:pt>
                <c:pt idx="53">
                  <c:v>7.9890500225</c:v>
                </c:pt>
                <c:pt idx="54">
                  <c:v>7.9890500225</c:v>
                </c:pt>
                <c:pt idx="55">
                  <c:v>7.9890500225</c:v>
                </c:pt>
                <c:pt idx="56">
                  <c:v>7.9890500225</c:v>
                </c:pt>
                <c:pt idx="57">
                  <c:v>7.9890500225</c:v>
                </c:pt>
                <c:pt idx="58">
                  <c:v>7.9890500225</c:v>
                </c:pt>
                <c:pt idx="59">
                  <c:v>7.9890500225</c:v>
                </c:pt>
                <c:pt idx="60">
                  <c:v>7.9890500225</c:v>
                </c:pt>
                <c:pt idx="61">
                  <c:v>7.9890500225</c:v>
                </c:pt>
              </c:numCache>
            </c:numRef>
          </c:val>
        </c:ser>
        <c:gapWidth val="0"/>
        <c:axId val="53592511"/>
        <c:axId val="12570552"/>
      </c:barChart>
      <c:catAx>
        <c:axId val="5359251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70552"/>
        <c:crosses val="autoZero"/>
        <c:auto val="1"/>
        <c:lblOffset val="100"/>
        <c:tickLblSkip val="1"/>
        <c:noMultiLvlLbl val="0"/>
      </c:catAx>
      <c:valAx>
        <c:axId val="12570552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53592511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92"/>
          <c:y val="0.05425"/>
          <c:w val="0.238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3.1.3: Total Mortality Rates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by Winnipeg Neighbourhood Clusters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annual rate of deaths per 1,000 residents per year</a:t>
            </a:r>
          </a:p>
        </c:rich>
      </c:tx>
      <c:layout>
        <c:manualLayout>
          <c:xMode val="factor"/>
          <c:yMode val="factor"/>
          <c:x val="0.054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6025"/>
          <c:w val="0.97275"/>
          <c:h val="0.9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1998/99-2000/01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1996-2000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 (1,2)</c:v>
                </c:pt>
                <c:pt idx="1">
                  <c:v>Fort Garry N (1,2)</c:v>
                </c:pt>
                <c:pt idx="3">
                  <c:v>Assiniboine South</c:v>
                </c:pt>
                <c:pt idx="5">
                  <c:v>St. Boniface E (1,2)</c:v>
                </c:pt>
                <c:pt idx="6">
                  <c:v>St. Boniface W</c:v>
                </c:pt>
                <c:pt idx="8">
                  <c:v>St. Vital S (t)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 (1)</c:v>
                </c:pt>
                <c:pt idx="14">
                  <c:v>River Heights E</c:v>
                </c:pt>
                <c:pt idx="16">
                  <c:v>River East N (2,t)</c:v>
                </c:pt>
                <c:pt idx="17">
                  <c:v>River East E</c:v>
                </c:pt>
                <c:pt idx="18">
                  <c:v>River East W (2)</c:v>
                </c:pt>
                <c:pt idx="19">
                  <c:v>River East S</c:v>
                </c:pt>
                <c:pt idx="21">
                  <c:v>Seven Oaks N (1,2,t)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 (1)</c:v>
                </c:pt>
                <c:pt idx="26">
                  <c:v>St. James - Assiniboia E</c:v>
                </c:pt>
                <c:pt idx="28">
                  <c:v>Inkster West (1,2)</c:v>
                </c:pt>
                <c:pt idx="29">
                  <c:v>Inkster East (1,2)</c:v>
                </c:pt>
                <c:pt idx="31">
                  <c:v>Downtown W</c:v>
                </c:pt>
                <c:pt idx="32">
                  <c:v>Downtown E (1,2)</c:v>
                </c:pt>
                <c:pt idx="34">
                  <c:v>Point Douglas N</c:v>
                </c:pt>
                <c:pt idx="35">
                  <c:v>Point Douglas S (1,2)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'district graph data'!$H$67:$H$105</c:f>
              <c:numCache>
                <c:ptCount val="39"/>
                <c:pt idx="0">
                  <c:v>8.3695508964</c:v>
                </c:pt>
                <c:pt idx="1">
                  <c:v>8.3695508964</c:v>
                </c:pt>
                <c:pt idx="3">
                  <c:v>8.3695508964</c:v>
                </c:pt>
                <c:pt idx="5">
                  <c:v>8.3695508964</c:v>
                </c:pt>
                <c:pt idx="6">
                  <c:v>8.3695508964</c:v>
                </c:pt>
                <c:pt idx="8">
                  <c:v>8.3695508964</c:v>
                </c:pt>
                <c:pt idx="9">
                  <c:v>8.3695508964</c:v>
                </c:pt>
                <c:pt idx="11">
                  <c:v>8.3695508964</c:v>
                </c:pt>
                <c:pt idx="13">
                  <c:v>8.3695508964</c:v>
                </c:pt>
                <c:pt idx="14">
                  <c:v>8.3695508964</c:v>
                </c:pt>
                <c:pt idx="16">
                  <c:v>8.3695508964</c:v>
                </c:pt>
                <c:pt idx="17">
                  <c:v>8.3695508964</c:v>
                </c:pt>
                <c:pt idx="18">
                  <c:v>8.3695508964</c:v>
                </c:pt>
                <c:pt idx="19">
                  <c:v>8.3695508964</c:v>
                </c:pt>
                <c:pt idx="21">
                  <c:v>8.3695508964</c:v>
                </c:pt>
                <c:pt idx="22">
                  <c:v>8.3695508964</c:v>
                </c:pt>
                <c:pt idx="23">
                  <c:v>8.3695508964</c:v>
                </c:pt>
                <c:pt idx="25">
                  <c:v>8.3695508964</c:v>
                </c:pt>
                <c:pt idx="26">
                  <c:v>8.3695508964</c:v>
                </c:pt>
                <c:pt idx="28">
                  <c:v>8.3695508964</c:v>
                </c:pt>
                <c:pt idx="29">
                  <c:v>8.3695508964</c:v>
                </c:pt>
                <c:pt idx="31">
                  <c:v>8.3695508964</c:v>
                </c:pt>
                <c:pt idx="32">
                  <c:v>8.3695508964</c:v>
                </c:pt>
                <c:pt idx="34">
                  <c:v>8.3695508964</c:v>
                </c:pt>
                <c:pt idx="35">
                  <c:v>8.3695508964</c:v>
                </c:pt>
                <c:pt idx="37">
                  <c:v>8.3695508964</c:v>
                </c:pt>
                <c:pt idx="38">
                  <c:v>8.3695508964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1996-2000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 (1,2)</c:v>
                </c:pt>
                <c:pt idx="1">
                  <c:v>Fort Garry N (1,2)</c:v>
                </c:pt>
                <c:pt idx="3">
                  <c:v>Assiniboine South</c:v>
                </c:pt>
                <c:pt idx="5">
                  <c:v>St. Boniface E (1,2)</c:v>
                </c:pt>
                <c:pt idx="6">
                  <c:v>St. Boniface W</c:v>
                </c:pt>
                <c:pt idx="8">
                  <c:v>St. Vital S (t)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 (1)</c:v>
                </c:pt>
                <c:pt idx="14">
                  <c:v>River Heights E</c:v>
                </c:pt>
                <c:pt idx="16">
                  <c:v>River East N (2,t)</c:v>
                </c:pt>
                <c:pt idx="17">
                  <c:v>River East E</c:v>
                </c:pt>
                <c:pt idx="18">
                  <c:v>River East W (2)</c:v>
                </c:pt>
                <c:pt idx="19">
                  <c:v>River East S</c:v>
                </c:pt>
                <c:pt idx="21">
                  <c:v>Seven Oaks N (1,2,t)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 (1)</c:v>
                </c:pt>
                <c:pt idx="26">
                  <c:v>St. James - Assiniboia E</c:v>
                </c:pt>
                <c:pt idx="28">
                  <c:v>Inkster West (1,2)</c:v>
                </c:pt>
                <c:pt idx="29">
                  <c:v>Inkster East (1,2)</c:v>
                </c:pt>
                <c:pt idx="31">
                  <c:v>Downtown W</c:v>
                </c:pt>
                <c:pt idx="32">
                  <c:v>Downtown E (1,2)</c:v>
                </c:pt>
                <c:pt idx="34">
                  <c:v>Point Douglas N</c:v>
                </c:pt>
                <c:pt idx="35">
                  <c:v>Point Douglas S (1,2)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'district graph data'!$I$67:$I$105</c:f>
              <c:numCache>
                <c:ptCount val="39"/>
                <c:pt idx="0">
                  <c:v>5.4426042174</c:v>
                </c:pt>
                <c:pt idx="1">
                  <c:v>6.8366804931</c:v>
                </c:pt>
                <c:pt idx="3">
                  <c:v>7.7180194989</c:v>
                </c:pt>
                <c:pt idx="5">
                  <c:v>5.8981042496</c:v>
                </c:pt>
                <c:pt idx="6">
                  <c:v>8.4911195013</c:v>
                </c:pt>
                <c:pt idx="8">
                  <c:v>7.9632515939</c:v>
                </c:pt>
                <c:pt idx="9">
                  <c:v>7.5812911</c:v>
                </c:pt>
                <c:pt idx="11">
                  <c:v>7.8645836276</c:v>
                </c:pt>
                <c:pt idx="13">
                  <c:v>6.9926336186</c:v>
                </c:pt>
                <c:pt idx="14">
                  <c:v>8.5099663095</c:v>
                </c:pt>
                <c:pt idx="16">
                  <c:v>6.9703665244</c:v>
                </c:pt>
                <c:pt idx="17">
                  <c:v>9.0384840595</c:v>
                </c:pt>
                <c:pt idx="18">
                  <c:v>7.514135874</c:v>
                </c:pt>
                <c:pt idx="19">
                  <c:v>7.7252167694</c:v>
                </c:pt>
                <c:pt idx="21">
                  <c:v>13.489844411</c:v>
                </c:pt>
                <c:pt idx="22">
                  <c:v>8.6562493907</c:v>
                </c:pt>
                <c:pt idx="23">
                  <c:v>7.8952359284</c:v>
                </c:pt>
                <c:pt idx="25">
                  <c:v>6.9071781741</c:v>
                </c:pt>
                <c:pt idx="26">
                  <c:v>9.6921435482</c:v>
                </c:pt>
                <c:pt idx="28">
                  <c:v>5.5940156119</c:v>
                </c:pt>
                <c:pt idx="29">
                  <c:v>11.084685464</c:v>
                </c:pt>
                <c:pt idx="31">
                  <c:v>7.7104618437</c:v>
                </c:pt>
                <c:pt idx="32">
                  <c:v>13.137718155</c:v>
                </c:pt>
                <c:pt idx="34">
                  <c:v>7.7329878444</c:v>
                </c:pt>
                <c:pt idx="35">
                  <c:v>14.670704777</c:v>
                </c:pt>
                <c:pt idx="37">
                  <c:v>8.1282086656</c:v>
                </c:pt>
                <c:pt idx="38">
                  <c:v>8.3695508964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2001-2005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 (1,2)</c:v>
                </c:pt>
                <c:pt idx="1">
                  <c:v>Fort Garry N (1,2)</c:v>
                </c:pt>
                <c:pt idx="3">
                  <c:v>Assiniboine South</c:v>
                </c:pt>
                <c:pt idx="5">
                  <c:v>St. Boniface E (1,2)</c:v>
                </c:pt>
                <c:pt idx="6">
                  <c:v>St. Boniface W</c:v>
                </c:pt>
                <c:pt idx="8">
                  <c:v>St. Vital S (t)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 (1)</c:v>
                </c:pt>
                <c:pt idx="14">
                  <c:v>River Heights E</c:v>
                </c:pt>
                <c:pt idx="16">
                  <c:v>River East N (2,t)</c:v>
                </c:pt>
                <c:pt idx="17">
                  <c:v>River East E</c:v>
                </c:pt>
                <c:pt idx="18">
                  <c:v>River East W (2)</c:v>
                </c:pt>
                <c:pt idx="19">
                  <c:v>River East S</c:v>
                </c:pt>
                <c:pt idx="21">
                  <c:v>Seven Oaks N (1,2,t)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 (1)</c:v>
                </c:pt>
                <c:pt idx="26">
                  <c:v>St. James - Assiniboia E</c:v>
                </c:pt>
                <c:pt idx="28">
                  <c:v>Inkster West (1,2)</c:v>
                </c:pt>
                <c:pt idx="29">
                  <c:v>Inkster East (1,2)</c:v>
                </c:pt>
                <c:pt idx="31">
                  <c:v>Downtown W</c:v>
                </c:pt>
                <c:pt idx="32">
                  <c:v>Downtown E (1,2)</c:v>
                </c:pt>
                <c:pt idx="34">
                  <c:v>Point Douglas N</c:v>
                </c:pt>
                <c:pt idx="35">
                  <c:v>Point Douglas S (1,2)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'district graph data'!$J$67:$J$105</c:f>
              <c:numCache>
                <c:ptCount val="39"/>
                <c:pt idx="0">
                  <c:v>5.6269368267</c:v>
                </c:pt>
                <c:pt idx="1">
                  <c:v>6.6155952614</c:v>
                </c:pt>
                <c:pt idx="3">
                  <c:v>6.8663296582</c:v>
                </c:pt>
                <c:pt idx="5">
                  <c:v>5.2362149838</c:v>
                </c:pt>
                <c:pt idx="6">
                  <c:v>8.7707233983</c:v>
                </c:pt>
                <c:pt idx="8">
                  <c:v>6.8364686902</c:v>
                </c:pt>
                <c:pt idx="9">
                  <c:v>6.8666883525</c:v>
                </c:pt>
                <c:pt idx="11">
                  <c:v>7.3461403093</c:v>
                </c:pt>
                <c:pt idx="13">
                  <c:v>6.841929165</c:v>
                </c:pt>
                <c:pt idx="14">
                  <c:v>8.0726919041</c:v>
                </c:pt>
                <c:pt idx="16">
                  <c:v>4.9747962868</c:v>
                </c:pt>
                <c:pt idx="17">
                  <c:v>8.7625931284</c:v>
                </c:pt>
                <c:pt idx="18">
                  <c:v>6.817251556</c:v>
                </c:pt>
                <c:pt idx="19">
                  <c:v>8.0774625079</c:v>
                </c:pt>
                <c:pt idx="21">
                  <c:v>10.973334607</c:v>
                </c:pt>
                <c:pt idx="22">
                  <c:v>8.4089297271</c:v>
                </c:pt>
                <c:pt idx="23">
                  <c:v>7.5394667312</c:v>
                </c:pt>
                <c:pt idx="25">
                  <c:v>7.2165223059</c:v>
                </c:pt>
                <c:pt idx="26">
                  <c:v>8.8545860571</c:v>
                </c:pt>
                <c:pt idx="28">
                  <c:v>5.0306815274</c:v>
                </c:pt>
                <c:pt idx="29">
                  <c:v>9.8861180593</c:v>
                </c:pt>
                <c:pt idx="31">
                  <c:v>7.9962213281</c:v>
                </c:pt>
                <c:pt idx="32">
                  <c:v>12.727734012</c:v>
                </c:pt>
                <c:pt idx="34">
                  <c:v>8.6052000464</c:v>
                </c:pt>
                <c:pt idx="35">
                  <c:v>15.714582918</c:v>
                </c:pt>
                <c:pt idx="37">
                  <c:v>7.8006798196</c:v>
                </c:pt>
                <c:pt idx="38">
                  <c:v>7.9890500225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2003/04-2005/06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2001-2005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 (1,2)</c:v>
                </c:pt>
                <c:pt idx="1">
                  <c:v>Fort Garry N (1,2)</c:v>
                </c:pt>
                <c:pt idx="3">
                  <c:v>Assiniboine South</c:v>
                </c:pt>
                <c:pt idx="5">
                  <c:v>St. Boniface E (1,2)</c:v>
                </c:pt>
                <c:pt idx="6">
                  <c:v>St. Boniface W</c:v>
                </c:pt>
                <c:pt idx="8">
                  <c:v>St. Vital S (t)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 (1)</c:v>
                </c:pt>
                <c:pt idx="14">
                  <c:v>River Heights E</c:v>
                </c:pt>
                <c:pt idx="16">
                  <c:v>River East N (2,t)</c:v>
                </c:pt>
                <c:pt idx="17">
                  <c:v>River East E</c:v>
                </c:pt>
                <c:pt idx="18">
                  <c:v>River East W (2)</c:v>
                </c:pt>
                <c:pt idx="19">
                  <c:v>River East S</c:v>
                </c:pt>
                <c:pt idx="21">
                  <c:v>Seven Oaks N (1,2,t)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 (1)</c:v>
                </c:pt>
                <c:pt idx="26">
                  <c:v>St. James - Assiniboia E</c:v>
                </c:pt>
                <c:pt idx="28">
                  <c:v>Inkster West (1,2)</c:v>
                </c:pt>
                <c:pt idx="29">
                  <c:v>Inkster East (1,2)</c:v>
                </c:pt>
                <c:pt idx="31">
                  <c:v>Downtown W</c:v>
                </c:pt>
                <c:pt idx="32">
                  <c:v>Downtown E (1,2)</c:v>
                </c:pt>
                <c:pt idx="34">
                  <c:v>Point Douglas N</c:v>
                </c:pt>
                <c:pt idx="35">
                  <c:v>Point Douglas S (1,2)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'district graph data'!$K$67:$K$105</c:f>
              <c:numCache>
                <c:ptCount val="39"/>
                <c:pt idx="0">
                  <c:v>7.9890500225</c:v>
                </c:pt>
                <c:pt idx="1">
                  <c:v>7.9890500225</c:v>
                </c:pt>
                <c:pt idx="3">
                  <c:v>7.9890500225</c:v>
                </c:pt>
                <c:pt idx="5">
                  <c:v>7.9890500225</c:v>
                </c:pt>
                <c:pt idx="6">
                  <c:v>7.9890500225</c:v>
                </c:pt>
                <c:pt idx="8">
                  <c:v>7.9890500225</c:v>
                </c:pt>
                <c:pt idx="9">
                  <c:v>7.9890500225</c:v>
                </c:pt>
                <c:pt idx="11">
                  <c:v>7.9890500225</c:v>
                </c:pt>
                <c:pt idx="13">
                  <c:v>7.9890500225</c:v>
                </c:pt>
                <c:pt idx="14">
                  <c:v>7.9890500225</c:v>
                </c:pt>
                <c:pt idx="16">
                  <c:v>7.9890500225</c:v>
                </c:pt>
                <c:pt idx="17">
                  <c:v>7.9890500225</c:v>
                </c:pt>
                <c:pt idx="18">
                  <c:v>7.9890500225</c:v>
                </c:pt>
                <c:pt idx="19">
                  <c:v>7.9890500225</c:v>
                </c:pt>
                <c:pt idx="21">
                  <c:v>7.9890500225</c:v>
                </c:pt>
                <c:pt idx="22">
                  <c:v>7.9890500225</c:v>
                </c:pt>
                <c:pt idx="23">
                  <c:v>7.9890500225</c:v>
                </c:pt>
                <c:pt idx="25">
                  <c:v>7.9890500225</c:v>
                </c:pt>
                <c:pt idx="26">
                  <c:v>7.9890500225</c:v>
                </c:pt>
                <c:pt idx="28">
                  <c:v>7.9890500225</c:v>
                </c:pt>
                <c:pt idx="29">
                  <c:v>7.9890500225</c:v>
                </c:pt>
                <c:pt idx="31">
                  <c:v>7.9890500225</c:v>
                </c:pt>
                <c:pt idx="32">
                  <c:v>7.9890500225</c:v>
                </c:pt>
                <c:pt idx="34">
                  <c:v>7.9890500225</c:v>
                </c:pt>
                <c:pt idx="35">
                  <c:v>7.9890500225</c:v>
                </c:pt>
                <c:pt idx="37">
                  <c:v>7.9890500225</c:v>
                </c:pt>
                <c:pt idx="38">
                  <c:v>7.9890500225</c:v>
                </c:pt>
              </c:numCache>
            </c:numRef>
          </c:val>
        </c:ser>
        <c:gapWidth val="0"/>
        <c:axId val="46026105"/>
        <c:axId val="11581762"/>
      </c:barChart>
      <c:catAx>
        <c:axId val="4602610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581762"/>
        <c:crosses val="autoZero"/>
        <c:auto val="1"/>
        <c:lblOffset val="100"/>
        <c:tickLblSkip val="1"/>
        <c:noMultiLvlLbl val="0"/>
      </c:catAx>
      <c:valAx>
        <c:axId val="11581762"/>
        <c:scaling>
          <c:orientation val="minMax"/>
          <c:max val="2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46026105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105"/>
          <c:y val="0.08575"/>
          <c:w val="0.238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3.1.4: Total Mortality Rates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by Winnipeg Community Areas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annual rate of deaths per 1,000 residents per year</a:t>
            </a:r>
          </a:p>
        </c:rich>
      </c:tx>
      <c:layout>
        <c:manualLayout>
          <c:xMode val="factor"/>
          <c:yMode val="factor"/>
          <c:x val="0.058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255"/>
          <c:w val="0.96125"/>
          <c:h val="0.76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1998/99-2000/01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1996-2000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(1,2)</c:v>
                </c:pt>
                <c:pt idx="1">
                  <c:v>Assiniboine South (2,t)</c:v>
                </c:pt>
                <c:pt idx="2">
                  <c:v>St. Boniface (1,2)</c:v>
                </c:pt>
                <c:pt idx="3">
                  <c:v>St. Vital (2,t)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 (t)</c:v>
                </c:pt>
                <c:pt idx="10">
                  <c:v>Downtown (1,2)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('rha graph data'!$H$22:$H$34,'rha graph data'!$H$8,'rha graph data'!$H$19)</c:f>
              <c:numCache>
                <c:ptCount val="15"/>
                <c:pt idx="0">
                  <c:v>8.3695508964</c:v>
                </c:pt>
                <c:pt idx="1">
                  <c:v>8.3695508964</c:v>
                </c:pt>
                <c:pt idx="2">
                  <c:v>8.3695508964</c:v>
                </c:pt>
                <c:pt idx="3">
                  <c:v>8.3695508964</c:v>
                </c:pt>
                <c:pt idx="4">
                  <c:v>8.3695508964</c:v>
                </c:pt>
                <c:pt idx="5">
                  <c:v>8.3695508964</c:v>
                </c:pt>
                <c:pt idx="6">
                  <c:v>8.3695508964</c:v>
                </c:pt>
                <c:pt idx="7">
                  <c:v>8.3695508964</c:v>
                </c:pt>
                <c:pt idx="8">
                  <c:v>8.3695508964</c:v>
                </c:pt>
                <c:pt idx="9">
                  <c:v>8.3695508964</c:v>
                </c:pt>
                <c:pt idx="10">
                  <c:v>8.3695508964</c:v>
                </c:pt>
                <c:pt idx="11">
                  <c:v>8.3695508964</c:v>
                </c:pt>
                <c:pt idx="13">
                  <c:v>8.3695508964</c:v>
                </c:pt>
                <c:pt idx="14">
                  <c:v>8.3695508964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1996-2000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(1,2)</c:v>
                </c:pt>
                <c:pt idx="1">
                  <c:v>Assiniboine South (2,t)</c:v>
                </c:pt>
                <c:pt idx="2">
                  <c:v>St. Boniface (1,2)</c:v>
                </c:pt>
                <c:pt idx="3">
                  <c:v>St. Vital (2,t)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 (t)</c:v>
                </c:pt>
                <c:pt idx="10">
                  <c:v>Downtown (1,2)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('rha graph data'!$I$22:$I$34,'rha graph data'!$I$8,'rha graph data'!$I$19)</c:f>
              <c:numCache>
                <c:ptCount val="15"/>
                <c:pt idx="0">
                  <c:v>6.0969809419</c:v>
                </c:pt>
                <c:pt idx="1">
                  <c:v>7.7958425267</c:v>
                </c:pt>
                <c:pt idx="2">
                  <c:v>7.0395808716</c:v>
                </c:pt>
                <c:pt idx="3">
                  <c:v>7.5735698628</c:v>
                </c:pt>
                <c:pt idx="4">
                  <c:v>7.8940859514</c:v>
                </c:pt>
                <c:pt idx="5">
                  <c:v>7.4941090998</c:v>
                </c:pt>
                <c:pt idx="6">
                  <c:v>7.6237613879</c:v>
                </c:pt>
                <c:pt idx="7">
                  <c:v>8.2413483956</c:v>
                </c:pt>
                <c:pt idx="8">
                  <c:v>8.17771697</c:v>
                </c:pt>
                <c:pt idx="9">
                  <c:v>8.7617268522</c:v>
                </c:pt>
                <c:pt idx="10">
                  <c:v>10.399556411</c:v>
                </c:pt>
                <c:pt idx="11">
                  <c:v>10.484368518</c:v>
                </c:pt>
                <c:pt idx="13">
                  <c:v>8.1282086656</c:v>
                </c:pt>
                <c:pt idx="14">
                  <c:v>8.3695508964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2001-2005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(1,2)</c:v>
                </c:pt>
                <c:pt idx="1">
                  <c:v>Assiniboine South (2,t)</c:v>
                </c:pt>
                <c:pt idx="2">
                  <c:v>St. Boniface (1,2)</c:v>
                </c:pt>
                <c:pt idx="3">
                  <c:v>St. Vital (2,t)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 (t)</c:v>
                </c:pt>
                <c:pt idx="10">
                  <c:v>Downtown (1,2)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('rha graph data'!$J$22:$J$34,'rha graph data'!$J$8,'rha graph data'!$J$19)</c:f>
              <c:numCache>
                <c:ptCount val="15"/>
                <c:pt idx="0">
                  <c:v>6.0892563315</c:v>
                </c:pt>
                <c:pt idx="1">
                  <c:v>6.9242506962</c:v>
                </c:pt>
                <c:pt idx="2">
                  <c:v>6.6355949383</c:v>
                </c:pt>
                <c:pt idx="3">
                  <c:v>6.6979293607</c:v>
                </c:pt>
                <c:pt idx="4">
                  <c:v>7.360799972</c:v>
                </c:pt>
                <c:pt idx="5">
                  <c:v>7.2790446361</c:v>
                </c:pt>
                <c:pt idx="6">
                  <c:v>7.1974946289</c:v>
                </c:pt>
                <c:pt idx="7">
                  <c:v>7.7546902006</c:v>
                </c:pt>
                <c:pt idx="8">
                  <c:v>7.8869684882</c:v>
                </c:pt>
                <c:pt idx="9">
                  <c:v>7.6515638803</c:v>
                </c:pt>
                <c:pt idx="10">
                  <c:v>10.406583941</c:v>
                </c:pt>
                <c:pt idx="11">
                  <c:v>11.565606547</c:v>
                </c:pt>
                <c:pt idx="13">
                  <c:v>7.8006798196</c:v>
                </c:pt>
                <c:pt idx="14">
                  <c:v>7.9890500225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2003/04-2005/06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2001-2005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(1,2)</c:v>
                </c:pt>
                <c:pt idx="1">
                  <c:v>Assiniboine South (2,t)</c:v>
                </c:pt>
                <c:pt idx="2">
                  <c:v>St. Boniface (1,2)</c:v>
                </c:pt>
                <c:pt idx="3">
                  <c:v>St. Vital (2,t)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 (t)</c:v>
                </c:pt>
                <c:pt idx="10">
                  <c:v>Downtown (1,2)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('rha graph data'!$K$22:$K$34,'rha graph data'!$K$8,'rha graph data'!$K$19)</c:f>
              <c:numCache>
                <c:ptCount val="15"/>
                <c:pt idx="0">
                  <c:v>7.9890500225</c:v>
                </c:pt>
                <c:pt idx="1">
                  <c:v>7.9890500225</c:v>
                </c:pt>
                <c:pt idx="2">
                  <c:v>7.9890500225</c:v>
                </c:pt>
                <c:pt idx="3">
                  <c:v>7.9890500225</c:v>
                </c:pt>
                <c:pt idx="4">
                  <c:v>7.9890500225</c:v>
                </c:pt>
                <c:pt idx="5">
                  <c:v>7.9890500225</c:v>
                </c:pt>
                <c:pt idx="6">
                  <c:v>7.9890500225</c:v>
                </c:pt>
                <c:pt idx="7">
                  <c:v>7.9890500225</c:v>
                </c:pt>
                <c:pt idx="8">
                  <c:v>7.9890500225</c:v>
                </c:pt>
                <c:pt idx="9">
                  <c:v>7.9890500225</c:v>
                </c:pt>
                <c:pt idx="10">
                  <c:v>7.9890500225</c:v>
                </c:pt>
                <c:pt idx="11">
                  <c:v>7.9890500225</c:v>
                </c:pt>
                <c:pt idx="13">
                  <c:v>7.9890500225</c:v>
                </c:pt>
                <c:pt idx="14">
                  <c:v>7.9890500225</c:v>
                </c:pt>
              </c:numCache>
            </c:numRef>
          </c:val>
        </c:ser>
        <c:gapWidth val="0"/>
        <c:axId val="37126995"/>
        <c:axId val="65707500"/>
      </c:barChart>
      <c:catAx>
        <c:axId val="3712699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707500"/>
        <c:crosses val="autoZero"/>
        <c:auto val="1"/>
        <c:lblOffset val="100"/>
        <c:tickLblSkip val="1"/>
        <c:noMultiLvlLbl val="0"/>
      </c:catAx>
      <c:valAx>
        <c:axId val="65707500"/>
        <c:scaling>
          <c:orientation val="minMax"/>
          <c:max val="2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126995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025"/>
          <c:y val="0.142"/>
          <c:w val="0.238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3.1.5: Total Mortality Rates by Aggregate RHA Areas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annual rate of deaths per 1,000 residents per year</a:t>
            </a:r>
          </a:p>
        </c:rich>
      </c:tx>
      <c:layout>
        <c:manualLayout>
          <c:xMode val="factor"/>
          <c:yMode val="factor"/>
          <c:x val="0.0322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985"/>
          <c:w val="0.9715"/>
          <c:h val="0.85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1998/99-2000/01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1996-2000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South</c:v>
                </c:pt>
                <c:pt idx="1">
                  <c:v>Mid</c:v>
                </c:pt>
                <c:pt idx="2">
                  <c:v>North (1,2)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('rha graph data'!$H$16:$H$18,'rha graph data'!$H$8,'rha graph data'!$H$19)</c:f>
              <c:numCache>
                <c:ptCount val="5"/>
                <c:pt idx="0">
                  <c:v>8.3695508964</c:v>
                </c:pt>
                <c:pt idx="1">
                  <c:v>8.3695508964</c:v>
                </c:pt>
                <c:pt idx="2">
                  <c:v>8.3695508964</c:v>
                </c:pt>
                <c:pt idx="3">
                  <c:v>8.3695508964</c:v>
                </c:pt>
                <c:pt idx="4">
                  <c:v>8.3695508964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1996-2000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South</c:v>
                </c:pt>
                <c:pt idx="1">
                  <c:v>Mid</c:v>
                </c:pt>
                <c:pt idx="2">
                  <c:v>North (1,2)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('rha graph data'!$I$16:$I$18,'rha graph data'!$I$8,'rha graph data'!$I$19)</c:f>
              <c:numCache>
                <c:ptCount val="5"/>
                <c:pt idx="0">
                  <c:v>7.9278499624</c:v>
                </c:pt>
                <c:pt idx="1">
                  <c:v>9.0430329762</c:v>
                </c:pt>
                <c:pt idx="2">
                  <c:v>12.293030911</c:v>
                </c:pt>
                <c:pt idx="3">
                  <c:v>8.1282086656</c:v>
                </c:pt>
                <c:pt idx="4">
                  <c:v>8.3695508964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2001-2005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South</c:v>
                </c:pt>
                <c:pt idx="1">
                  <c:v>Mid</c:v>
                </c:pt>
                <c:pt idx="2">
                  <c:v>North (1,2)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('rha graph data'!$J$16:$J$18,'rha graph data'!$J$8,'rha graph data'!$J$19)</c:f>
              <c:numCache>
                <c:ptCount val="5"/>
                <c:pt idx="0">
                  <c:v>7.5549069803</c:v>
                </c:pt>
                <c:pt idx="1">
                  <c:v>8.6814861081</c:v>
                </c:pt>
                <c:pt idx="2">
                  <c:v>13.060731603</c:v>
                </c:pt>
                <c:pt idx="3">
                  <c:v>7.8006798196</c:v>
                </c:pt>
                <c:pt idx="4">
                  <c:v>7.9890500225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2003/04-2005/06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2001-2005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South</c:v>
                </c:pt>
                <c:pt idx="1">
                  <c:v>Mid</c:v>
                </c:pt>
                <c:pt idx="2">
                  <c:v>North (1,2)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('rha graph data'!$K$16:$K$18,'rha graph data'!$K$8,'rha graph data'!$K$19)</c:f>
              <c:numCache>
                <c:ptCount val="5"/>
                <c:pt idx="0">
                  <c:v>7.9890500225</c:v>
                </c:pt>
                <c:pt idx="1">
                  <c:v>7.9890500225</c:v>
                </c:pt>
                <c:pt idx="2">
                  <c:v>7.9890500225</c:v>
                </c:pt>
                <c:pt idx="3">
                  <c:v>7.9890500225</c:v>
                </c:pt>
                <c:pt idx="4">
                  <c:v>7.9890500225</c:v>
                </c:pt>
              </c:numCache>
            </c:numRef>
          </c:val>
        </c:ser>
        <c:axId val="54496589"/>
        <c:axId val="20707254"/>
      </c:barChart>
      <c:catAx>
        <c:axId val="5449658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0707254"/>
        <c:crosses val="autoZero"/>
        <c:auto val="1"/>
        <c:lblOffset val="100"/>
        <c:tickLblSkip val="1"/>
        <c:noMultiLvlLbl val="0"/>
      </c:catAx>
      <c:valAx>
        <c:axId val="20707254"/>
        <c:scaling>
          <c:orientation val="minMax"/>
          <c:max val="20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54496589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525"/>
          <c:y val="0.1435"/>
          <c:w val="0.250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3.1.6: Total Mortality Rates by Income Quintile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annual rate of deaths per 1,000 residents per year</a:t>
            </a:r>
          </a:p>
        </c:rich>
      </c:tx>
      <c:layout>
        <c:manualLayout>
          <c:xMode val="factor"/>
          <c:yMode val="factor"/>
          <c:x val="0.0067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098"/>
          <c:w val="0.9295"/>
          <c:h val="0.75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inc data'!$C$3</c:f>
              <c:strCache>
                <c:ptCount val="1"/>
                <c:pt idx="0">
                  <c:v>2001-2005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data'!$C$4:$C$16</c:f>
              <c:numCache>
                <c:ptCount val="13"/>
                <c:pt idx="0">
                  <c:v>36.030183758</c:v>
                </c:pt>
                <c:pt idx="2">
                  <c:v>11.1729657</c:v>
                </c:pt>
                <c:pt idx="3">
                  <c:v>8.0701388848</c:v>
                </c:pt>
                <c:pt idx="4">
                  <c:v>8.2887587845</c:v>
                </c:pt>
                <c:pt idx="5">
                  <c:v>7.108730574</c:v>
                </c:pt>
                <c:pt idx="6">
                  <c:v>6.3014325992</c:v>
                </c:pt>
                <c:pt idx="8">
                  <c:v>10.962641829</c:v>
                </c:pt>
                <c:pt idx="9">
                  <c:v>7.2308297851</c:v>
                </c:pt>
                <c:pt idx="10">
                  <c:v>6.3914197199</c:v>
                </c:pt>
                <c:pt idx="11">
                  <c:v>5.2678470353</c:v>
                </c:pt>
                <c:pt idx="12">
                  <c:v>5.3382287621</c:v>
                </c:pt>
              </c:numCache>
            </c:numRef>
          </c:val>
        </c:ser>
        <c:ser>
          <c:idx val="1"/>
          <c:order val="1"/>
          <c:tx>
            <c:strRef>
              <c:f>'ordered inc data'!$B$3</c:f>
              <c:strCache>
                <c:ptCount val="1"/>
                <c:pt idx="0">
                  <c:v>1996-2000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data'!$B$4:$B$16</c:f>
              <c:numCache>
                <c:ptCount val="13"/>
                <c:pt idx="0">
                  <c:v>48.729100693</c:v>
                </c:pt>
                <c:pt idx="2">
                  <c:v>10.76618378</c:v>
                </c:pt>
                <c:pt idx="3">
                  <c:v>8.5649488369</c:v>
                </c:pt>
                <c:pt idx="4">
                  <c:v>8.388903692</c:v>
                </c:pt>
                <c:pt idx="5">
                  <c:v>7.5392496609</c:v>
                </c:pt>
                <c:pt idx="6">
                  <c:v>6.4624123422</c:v>
                </c:pt>
                <c:pt idx="8">
                  <c:v>10.80412642</c:v>
                </c:pt>
                <c:pt idx="9">
                  <c:v>7.598380237</c:v>
                </c:pt>
                <c:pt idx="10">
                  <c:v>6.4365480588</c:v>
                </c:pt>
                <c:pt idx="11">
                  <c:v>5.590539429</c:v>
                </c:pt>
                <c:pt idx="12">
                  <c:v>5.4011137297</c:v>
                </c:pt>
              </c:numCache>
            </c:numRef>
          </c:val>
        </c:ser>
        <c:gapWidth val="200"/>
        <c:axId val="52147559"/>
        <c:axId val="66674848"/>
      </c:barChart>
      <c:catAx>
        <c:axId val="521475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6674848"/>
        <c:crosses val="autoZero"/>
        <c:auto val="0"/>
        <c:lblOffset val="100"/>
        <c:tickLblSkip val="1"/>
        <c:noMultiLvlLbl val="0"/>
      </c:catAx>
      <c:valAx>
        <c:axId val="66674848"/>
        <c:scaling>
          <c:orientation val="minMax"/>
          <c:max val="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4755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176"/>
          <c:w val="0.1157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.375" top="0" bottom="0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1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fitToHeight="0" fitToWidth="0" horizontalDpi="300" verticalDpi="3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</cdr:x>
      <cdr:y>0.8775</cdr:y>
    </cdr:from>
    <cdr:to>
      <cdr:x>0.9255</cdr:x>
      <cdr:y>0.99775</cdr:y>
    </cdr:to>
    <cdr:sp>
      <cdr:nvSpPr>
        <cdr:cNvPr id="1" name="Text Box 4"/>
        <cdr:cNvSpPr txBox="1">
          <a:spLocks noChangeArrowheads="1"/>
        </cdr:cNvSpPr>
      </cdr:nvSpPr>
      <cdr:spPr>
        <a:xfrm>
          <a:off x="1038225" y="3981450"/>
          <a:ext cx="42195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0.62525</cdr:x>
      <cdr:y>0.96575</cdr:y>
    </cdr:from>
    <cdr:to>
      <cdr:x>0.9955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52825" y="4381500"/>
          <a:ext cx="21050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0.59825</cdr:x>
      <cdr:y>0.96075</cdr:y>
    </cdr:from>
    <cdr:to>
      <cdr:x>0.99975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00425" y="4143375"/>
          <a:ext cx="2286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0.02075</cdr:x>
      <cdr:y>0.8685</cdr:y>
    </cdr:from>
    <cdr:to>
      <cdr:x>0.986</cdr:x>
      <cdr:y>0.971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" y="3743325"/>
          <a:ext cx="5486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Linear Trend Test Results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Time 1: Significant (p&lt;.001)    Urban Time 2: Significant (p&lt;.001)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Time 1: Significant (p&lt;.001)    Rural Time 2: Significant (p&lt;.001) </a:t>
          </a:r>
        </a:p>
      </cdr:txBody>
    </cdr:sp>
  </cdr:relSizeAnchor>
  <cdr:relSizeAnchor xmlns:cdr="http://schemas.openxmlformats.org/drawingml/2006/chartDrawing">
    <cdr:from>
      <cdr:x>0.92875</cdr:x>
      <cdr:y>0.725</cdr:y>
    </cdr:from>
    <cdr:to>
      <cdr:x>1</cdr:x>
      <cdr:y>0.80175</cdr:y>
    </cdr:to>
    <cdr:sp>
      <cdr:nvSpPr>
        <cdr:cNvPr id="3" name="TextBox 3"/>
        <cdr:cNvSpPr txBox="1">
          <a:spLocks noChangeArrowheads="1"/>
        </cdr:cNvSpPr>
      </cdr:nvSpPr>
      <cdr:spPr>
        <a:xfrm>
          <a:off x="5276850" y="3124200"/>
          <a:ext cx="409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48.7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36.0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0.63075</cdr:x>
      <cdr:y>0.9815</cdr:y>
    </cdr:from>
    <cdr:to>
      <cdr:x>0.98625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562475" y="9553575"/>
          <a:ext cx="2571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0.9505</cdr:x>
      <cdr:y>0.6245</cdr:y>
    </cdr:from>
    <cdr:to>
      <cdr:x>0.99925</cdr:x>
      <cdr:y>0.656</cdr:y>
    </cdr:to>
    <cdr:sp>
      <cdr:nvSpPr>
        <cdr:cNvPr id="2" name="Text Box 4"/>
        <cdr:cNvSpPr txBox="1">
          <a:spLocks noChangeArrowheads="1"/>
        </cdr:cNvSpPr>
      </cdr:nvSpPr>
      <cdr:spPr>
        <a:xfrm>
          <a:off x="6877050" y="6076950"/>
          <a:ext cx="352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20.4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21.3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7239000" cy="973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0.62175</cdr:x>
      <cdr:y>0.98025</cdr:y>
    </cdr:from>
    <cdr:to>
      <cdr:x>0.98925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33775" y="8029575"/>
          <a:ext cx="20859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0.68675</cdr:x>
      <cdr:y>0.55275</cdr:y>
    </cdr:from>
    <cdr:to>
      <cdr:x>0.95475</cdr:x>
      <cdr:y>0.58725</cdr:y>
    </cdr:to>
    <cdr:sp>
      <cdr:nvSpPr>
        <cdr:cNvPr id="2" name="Text Box 2"/>
        <cdr:cNvSpPr txBox="1">
          <a:spLocks noChangeArrowheads="1"/>
        </cdr:cNvSpPr>
      </cdr:nvSpPr>
      <cdr:spPr>
        <a:xfrm>
          <a:off x="3895725" y="4524375"/>
          <a:ext cx="152400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" tIns="0" rIns="9144" bIns="9144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*</a:t>
          </a:r>
          <a:r>
            <a:rPr lang="en-US" cap="none" sz="6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Rates for Seven Oaks North are stongly influenced by Middlechurch PCH (see text)</a:t>
          </a:r>
        </a:p>
      </cdr:txBody>
    </cdr:sp>
  </cdr:relSizeAnchor>
  <cdr:relSizeAnchor xmlns:cdr="http://schemas.openxmlformats.org/drawingml/2006/chartDrawing">
    <cdr:from>
      <cdr:x>0.7165</cdr:x>
      <cdr:y>0.53775</cdr:y>
    </cdr:from>
    <cdr:to>
      <cdr:x>0.7335</cdr:x>
      <cdr:y>0.551</cdr:y>
    </cdr:to>
    <cdr:sp>
      <cdr:nvSpPr>
        <cdr:cNvPr id="3" name="Text Box 3"/>
        <cdr:cNvSpPr txBox="1">
          <a:spLocks noChangeArrowheads="1"/>
        </cdr:cNvSpPr>
      </cdr:nvSpPr>
      <cdr:spPr>
        <a:xfrm>
          <a:off x="4067175" y="44100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0.1945</cdr:x>
      <cdr:y>0.89</cdr:y>
    </cdr:from>
    <cdr:to>
      <cdr:x>0.97025</cdr:x>
      <cdr:y>0.98875</cdr:y>
    </cdr:to>
    <cdr:sp>
      <cdr:nvSpPr>
        <cdr:cNvPr id="1" name="Text Box 6"/>
        <cdr:cNvSpPr txBox="1">
          <a:spLocks noChangeArrowheads="1"/>
        </cdr:cNvSpPr>
      </cdr:nvSpPr>
      <cdr:spPr>
        <a:xfrm>
          <a:off x="1104900" y="4848225"/>
          <a:ext cx="44100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0.5935</cdr:x>
      <cdr:y>0.974</cdr:y>
    </cdr:from>
    <cdr:to>
      <cdr:x>0.9825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371850" y="5314950"/>
          <a:ext cx="22098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0.96725</cdr:y>
    </cdr:from>
    <cdr:to>
      <cdr:x>0.98875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352800" y="4391025"/>
          <a:ext cx="2266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6" customWidth="1"/>
    <col min="2" max="5" width="8.00390625" style="26" customWidth="1"/>
    <col min="6" max="6" width="2.7109375" style="26" customWidth="1"/>
    <col min="7" max="7" width="18.140625" style="26" customWidth="1"/>
    <col min="8" max="11" width="8.00390625" style="26" customWidth="1"/>
    <col min="12" max="12" width="2.7109375" style="26" customWidth="1"/>
    <col min="13" max="13" width="15.28125" style="26" bestFit="1" customWidth="1"/>
    <col min="14" max="16384" width="9.140625" style="26" customWidth="1"/>
  </cols>
  <sheetData>
    <row r="1" spans="1:5" ht="15.75" thickBot="1">
      <c r="A1" s="14" t="s">
        <v>351</v>
      </c>
      <c r="B1" s="14"/>
      <c r="C1" s="14"/>
      <c r="D1" s="14"/>
      <c r="E1" s="14"/>
    </row>
    <row r="2" spans="1:15" ht="13.5" customHeight="1">
      <c r="A2" s="110" t="s">
        <v>346</v>
      </c>
      <c r="B2" s="102" t="s">
        <v>134</v>
      </c>
      <c r="C2" s="103" t="s">
        <v>135</v>
      </c>
      <c r="D2" s="104" t="s">
        <v>134</v>
      </c>
      <c r="E2" s="22" t="s">
        <v>135</v>
      </c>
      <c r="G2" s="110" t="s">
        <v>347</v>
      </c>
      <c r="H2" s="102" t="s">
        <v>134</v>
      </c>
      <c r="I2" s="103" t="s">
        <v>135</v>
      </c>
      <c r="J2" s="104" t="s">
        <v>134</v>
      </c>
      <c r="K2" s="22" t="s">
        <v>135</v>
      </c>
      <c r="M2" s="119" t="s">
        <v>283</v>
      </c>
      <c r="N2" s="113" t="s">
        <v>345</v>
      </c>
      <c r="O2" s="114"/>
    </row>
    <row r="3" spans="1:15" ht="12.75">
      <c r="A3" s="111"/>
      <c r="B3" s="15" t="s">
        <v>136</v>
      </c>
      <c r="C3" s="16" t="s">
        <v>218</v>
      </c>
      <c r="D3" s="17" t="s">
        <v>136</v>
      </c>
      <c r="E3" s="36" t="s">
        <v>218</v>
      </c>
      <c r="G3" s="111"/>
      <c r="H3" s="15" t="s">
        <v>136</v>
      </c>
      <c r="I3" s="16" t="s">
        <v>218</v>
      </c>
      <c r="J3" s="17" t="s">
        <v>136</v>
      </c>
      <c r="K3" s="36" t="s">
        <v>218</v>
      </c>
      <c r="M3" s="120"/>
      <c r="N3" s="115"/>
      <c r="O3" s="116"/>
    </row>
    <row r="4" spans="1:15" ht="12.75">
      <c r="A4" s="111"/>
      <c r="B4" s="18" t="s">
        <v>137</v>
      </c>
      <c r="C4" s="19" t="s">
        <v>219</v>
      </c>
      <c r="D4" s="20" t="s">
        <v>137</v>
      </c>
      <c r="E4" s="37" t="s">
        <v>219</v>
      </c>
      <c r="G4" s="111"/>
      <c r="H4" s="18" t="s">
        <v>137</v>
      </c>
      <c r="I4" s="19" t="s">
        <v>219</v>
      </c>
      <c r="J4" s="20" t="s">
        <v>137</v>
      </c>
      <c r="K4" s="37" t="s">
        <v>219</v>
      </c>
      <c r="M4" s="120"/>
      <c r="N4" s="117"/>
      <c r="O4" s="118"/>
    </row>
    <row r="5" spans="1:15" ht="13.5" thickBot="1">
      <c r="A5" s="112"/>
      <c r="B5" s="123" t="s">
        <v>280</v>
      </c>
      <c r="C5" s="124"/>
      <c r="D5" s="125" t="s">
        <v>281</v>
      </c>
      <c r="E5" s="126"/>
      <c r="G5" s="112"/>
      <c r="H5" s="123" t="s">
        <v>280</v>
      </c>
      <c r="I5" s="124"/>
      <c r="J5" s="125" t="s">
        <v>281</v>
      </c>
      <c r="K5" s="126"/>
      <c r="M5" s="121"/>
      <c r="N5" s="105" t="str">
        <f>'ordered inc data'!$B$3</f>
        <v>1996-2000</v>
      </c>
      <c r="O5" s="106" t="str">
        <f>'ordered inc data'!$C$3</f>
        <v>2001-2005</v>
      </c>
    </row>
    <row r="6" spans="1:15" ht="12.75">
      <c r="A6" s="27" t="s">
        <v>138</v>
      </c>
      <c r="B6" s="90">
        <f>'orig. data'!B4/5</f>
        <v>315.2</v>
      </c>
      <c r="C6" s="84">
        <f>'orig. data'!H4</f>
        <v>5.9483370322</v>
      </c>
      <c r="D6" s="81">
        <f>'orig. data'!P4/5</f>
        <v>322.4</v>
      </c>
      <c r="E6" s="85">
        <f>'orig. data'!V4</f>
        <v>5.6057866184</v>
      </c>
      <c r="G6" s="28" t="s">
        <v>153</v>
      </c>
      <c r="H6" s="90">
        <f>'orig. data'!B20/5</f>
        <v>287.8</v>
      </c>
      <c r="I6" s="84">
        <f>'orig. data'!H20</f>
        <v>4.7254695915</v>
      </c>
      <c r="J6" s="81">
        <f>'orig. data'!P20/5</f>
        <v>361.2</v>
      </c>
      <c r="K6" s="85">
        <f>'orig. data'!V20</f>
        <v>5.6448613321</v>
      </c>
      <c r="M6" s="71" t="s">
        <v>284</v>
      </c>
      <c r="N6" s="96">
        <f>'ordered inc data'!$B$4</f>
        <v>48.729100693</v>
      </c>
      <c r="O6" s="97">
        <f>'ordered inc data'!$C$4</f>
        <v>36.030183758</v>
      </c>
    </row>
    <row r="7" spans="1:15" ht="12.75">
      <c r="A7" s="29" t="s">
        <v>139</v>
      </c>
      <c r="B7" s="91">
        <f>'orig. data'!B5/5</f>
        <v>779</v>
      </c>
      <c r="C7" s="84">
        <f>'orig. data'!H5</f>
        <v>8.106780557</v>
      </c>
      <c r="D7" s="81">
        <f>'orig. data'!P5/5</f>
        <v>765.4</v>
      </c>
      <c r="E7" s="85">
        <f>'orig. data'!V5</f>
        <v>7.7223894812</v>
      </c>
      <c r="G7" s="30" t="s">
        <v>154</v>
      </c>
      <c r="H7" s="91">
        <f>'orig. data'!B21/5</f>
        <v>307.2</v>
      </c>
      <c r="I7" s="84">
        <f>'orig. data'!H21</f>
        <v>8.4678486372</v>
      </c>
      <c r="J7" s="81">
        <f>'orig. data'!P21/5</f>
        <v>326.8</v>
      </c>
      <c r="K7" s="85">
        <f>'orig. data'!V21</f>
        <v>8.822417796</v>
      </c>
      <c r="M7" s="72" t="s">
        <v>285</v>
      </c>
      <c r="N7" s="98">
        <f>'ordered inc data'!$B$6</f>
        <v>10.76618378</v>
      </c>
      <c r="O7" s="99">
        <f>'ordered inc data'!$C$6</f>
        <v>11.1729657</v>
      </c>
    </row>
    <row r="8" spans="1:15" ht="12.75">
      <c r="A8" s="29" t="s">
        <v>140</v>
      </c>
      <c r="B8" s="91">
        <f>'orig. data'!B6/5</f>
        <v>825</v>
      </c>
      <c r="C8" s="84">
        <f>'orig. data'!H6</f>
        <v>11.410977776</v>
      </c>
      <c r="D8" s="81">
        <f>'orig. data'!P6/5</f>
        <v>793</v>
      </c>
      <c r="E8" s="85">
        <f>'orig. data'!V6</f>
        <v>11.397313511</v>
      </c>
      <c r="G8" s="30" t="s">
        <v>158</v>
      </c>
      <c r="H8" s="91">
        <f>'orig. data'!B22/5</f>
        <v>322.2</v>
      </c>
      <c r="I8" s="84">
        <f>'orig. data'!H22</f>
        <v>6.9982319799</v>
      </c>
      <c r="J8" s="81">
        <f>'orig. data'!P22/5</f>
        <v>332.4</v>
      </c>
      <c r="K8" s="85">
        <f>'orig. data'!V22</f>
        <v>6.7882451447</v>
      </c>
      <c r="M8" s="72" t="s">
        <v>286</v>
      </c>
      <c r="N8" s="98">
        <f>'ordered inc data'!$B$7</f>
        <v>8.5649488369</v>
      </c>
      <c r="O8" s="99">
        <f>'ordered inc data'!$C$7</f>
        <v>8.0701388848</v>
      </c>
    </row>
    <row r="9" spans="1:15" ht="12.75">
      <c r="A9" s="29" t="s">
        <v>107</v>
      </c>
      <c r="B9" s="91">
        <f>'orig. data'!B7/5</f>
        <v>402.4</v>
      </c>
      <c r="C9" s="84">
        <f>'orig. data'!H7</f>
        <v>8.5752766081</v>
      </c>
      <c r="D9" s="81">
        <f>'orig. data'!P7/5</f>
        <v>403.8</v>
      </c>
      <c r="E9" s="85">
        <f>'orig. data'!V7</f>
        <v>8.397140231</v>
      </c>
      <c r="G9" s="30" t="s">
        <v>156</v>
      </c>
      <c r="H9" s="91">
        <f>'orig. data'!B23/5</f>
        <v>421</v>
      </c>
      <c r="I9" s="84">
        <f>'orig. data'!H23</f>
        <v>6.9446277284</v>
      </c>
      <c r="J9" s="81">
        <f>'orig. data'!P23/5</f>
        <v>424.2</v>
      </c>
      <c r="K9" s="85">
        <f>'orig. data'!V23</f>
        <v>6.9620419364</v>
      </c>
      <c r="M9" s="72" t="s">
        <v>287</v>
      </c>
      <c r="N9" s="98">
        <f>'ordered inc data'!$B$8</f>
        <v>8.388903692</v>
      </c>
      <c r="O9" s="99">
        <f>'ordered inc data'!$C$8</f>
        <v>8.2887587845</v>
      </c>
    </row>
    <row r="10" spans="1:15" ht="12.75">
      <c r="A10" s="29" t="s">
        <v>148</v>
      </c>
      <c r="B10" s="91">
        <f>'orig. data'!B8/5</f>
        <v>5171.6</v>
      </c>
      <c r="C10" s="84">
        <f>'orig. data'!H8</f>
        <v>8.0070006292</v>
      </c>
      <c r="D10" s="81">
        <f>'orig. data'!P8/5</f>
        <v>5345.8</v>
      </c>
      <c r="E10" s="85">
        <f>'orig. data'!V8</f>
        <v>8.1382798145</v>
      </c>
      <c r="G10" s="30" t="s">
        <v>159</v>
      </c>
      <c r="H10" s="91">
        <f>'orig. data'!B24/5</f>
        <v>182.2</v>
      </c>
      <c r="I10" s="84">
        <f>'orig. data'!H24</f>
        <v>5.4537508755</v>
      </c>
      <c r="J10" s="81">
        <f>'orig. data'!P24/5</f>
        <v>185.4</v>
      </c>
      <c r="K10" s="85">
        <f>'orig. data'!V24</f>
        <v>5.5811433216</v>
      </c>
      <c r="M10" s="72" t="s">
        <v>288</v>
      </c>
      <c r="N10" s="98">
        <f>'ordered inc data'!$B$9</f>
        <v>7.5392496609</v>
      </c>
      <c r="O10" s="99">
        <f>'ordered inc data'!$C$9</f>
        <v>7.108730574</v>
      </c>
    </row>
    <row r="11" spans="1:15" ht="12.75">
      <c r="A11" s="29" t="s">
        <v>142</v>
      </c>
      <c r="B11" s="91">
        <f>'orig. data'!B9/5</f>
        <v>613</v>
      </c>
      <c r="C11" s="84">
        <f>'orig. data'!H9</f>
        <v>8.2433689963</v>
      </c>
      <c r="D11" s="81">
        <f>'orig. data'!P9/5</f>
        <v>618.4</v>
      </c>
      <c r="E11" s="85">
        <f>'orig. data'!V9</f>
        <v>8.1614984215</v>
      </c>
      <c r="G11" s="30" t="s">
        <v>155</v>
      </c>
      <c r="H11" s="91">
        <f>'orig. data'!B25/5</f>
        <v>566</v>
      </c>
      <c r="I11" s="84">
        <f>'orig. data'!H25</f>
        <v>9.9894810412</v>
      </c>
      <c r="J11" s="81">
        <f>'orig. data'!P25/5</f>
        <v>548.2</v>
      </c>
      <c r="K11" s="85">
        <f>'orig. data'!V25</f>
        <v>9.7865944008</v>
      </c>
      <c r="M11" s="72" t="s">
        <v>289</v>
      </c>
      <c r="N11" s="98">
        <f>'ordered inc data'!$B$10</f>
        <v>6.4624123422</v>
      </c>
      <c r="O11" s="99">
        <f>'ordered inc data'!$C$10</f>
        <v>6.3014325992</v>
      </c>
    </row>
    <row r="12" spans="1:15" ht="12.75">
      <c r="A12" s="29" t="s">
        <v>143</v>
      </c>
      <c r="B12" s="91">
        <f>'orig. data'!B10/5</f>
        <v>280.6</v>
      </c>
      <c r="C12" s="84">
        <f>'orig. data'!H10</f>
        <v>7.2244364116</v>
      </c>
      <c r="D12" s="81">
        <f>'orig. data'!P10/5</f>
        <v>289</v>
      </c>
      <c r="E12" s="85">
        <f>'orig. data'!V10</f>
        <v>7.2833395498</v>
      </c>
      <c r="G12" s="30" t="s">
        <v>157</v>
      </c>
      <c r="H12" s="91">
        <f>'orig. data'!B26/5</f>
        <v>711.6</v>
      </c>
      <c r="I12" s="84">
        <f>'orig. data'!H26</f>
        <v>7.7970744535</v>
      </c>
      <c r="J12" s="81">
        <f>'orig. data'!P26/5</f>
        <v>745</v>
      </c>
      <c r="K12" s="85">
        <f>'orig. data'!V26</f>
        <v>7.963128045</v>
      </c>
      <c r="M12" s="72" t="s">
        <v>290</v>
      </c>
      <c r="N12" s="98">
        <f>'ordered inc data'!$B$12</f>
        <v>10.80412642</v>
      </c>
      <c r="O12" s="99">
        <f>'ordered inc data'!$C$12</f>
        <v>10.962641829</v>
      </c>
    </row>
    <row r="13" spans="1:15" ht="12.75">
      <c r="A13" s="29" t="s">
        <v>141</v>
      </c>
      <c r="B13" s="91">
        <f>'orig. data'!B11/5</f>
        <v>518.8</v>
      </c>
      <c r="C13" s="84">
        <f>'orig. data'!H11</f>
        <v>11.652823137</v>
      </c>
      <c r="D13" s="81">
        <f>'orig. data'!P11/5</f>
        <v>500.4</v>
      </c>
      <c r="E13" s="85">
        <f>'orig. data'!V11</f>
        <v>11.678218862</v>
      </c>
      <c r="G13" s="30" t="s">
        <v>160</v>
      </c>
      <c r="H13" s="91">
        <f>'orig. data'!B27/5</f>
        <v>497.6</v>
      </c>
      <c r="I13" s="84">
        <f>'orig. data'!H27</f>
        <v>8.6972936315</v>
      </c>
      <c r="J13" s="81">
        <f>'orig. data'!P27/5</f>
        <v>526.8</v>
      </c>
      <c r="K13" s="85">
        <f>'orig. data'!V27</f>
        <v>8.994242865</v>
      </c>
      <c r="M13" s="72" t="s">
        <v>291</v>
      </c>
      <c r="N13" s="98">
        <f>'ordered inc data'!$B$13</f>
        <v>7.598380237</v>
      </c>
      <c r="O13" s="99">
        <f>'ordered inc data'!$C$13</f>
        <v>7.2308297851</v>
      </c>
    </row>
    <row r="14" spans="1:15" ht="12.75">
      <c r="A14" s="29" t="s">
        <v>144</v>
      </c>
      <c r="B14" s="91">
        <f>'orig. data'!B12/5</f>
        <v>5.4</v>
      </c>
      <c r="C14" s="84">
        <f>'orig. data'!H12</f>
        <v>5.2033147042</v>
      </c>
      <c r="D14" s="81">
        <f>'orig. data'!P12/5</f>
        <v>4.6</v>
      </c>
      <c r="E14" s="85">
        <f>'orig. data'!V12</f>
        <v>4.5789368903</v>
      </c>
      <c r="G14" s="30" t="s">
        <v>161</v>
      </c>
      <c r="H14" s="91">
        <f>'orig. data'!B28/5</f>
        <v>624</v>
      </c>
      <c r="I14" s="84">
        <f>'orig. data'!H28</f>
        <v>10.385736921</v>
      </c>
      <c r="J14" s="81">
        <f>'orig. data'!P28/5</f>
        <v>629.6</v>
      </c>
      <c r="K14" s="85">
        <f>'orig. data'!V28</f>
        <v>10.664390151</v>
      </c>
      <c r="M14" s="72" t="s">
        <v>292</v>
      </c>
      <c r="N14" s="98">
        <f>'ordered inc data'!$B$14</f>
        <v>6.4365480588</v>
      </c>
      <c r="O14" s="99">
        <f>'ordered inc data'!$C$14</f>
        <v>6.3914197199</v>
      </c>
    </row>
    <row r="15" spans="1:15" ht="12.75">
      <c r="A15" s="29" t="s">
        <v>145</v>
      </c>
      <c r="B15" s="91">
        <f>'orig. data'!B13/5</f>
        <v>155.6</v>
      </c>
      <c r="C15" s="84">
        <f>'orig. data'!H13</f>
        <v>6.1417012039</v>
      </c>
      <c r="D15" s="81">
        <f>'orig. data'!P13/5</f>
        <v>167</v>
      </c>
      <c r="E15" s="85">
        <f>'orig. data'!V13</f>
        <v>6.7193485048</v>
      </c>
      <c r="G15" s="30" t="s">
        <v>162</v>
      </c>
      <c r="H15" s="91">
        <f>'orig. data'!B29/5</f>
        <v>177.8</v>
      </c>
      <c r="I15" s="84">
        <f>'orig. data'!H29</f>
        <v>5.6888354205</v>
      </c>
      <c r="J15" s="81">
        <f>'orig. data'!P29/5</f>
        <v>177.6</v>
      </c>
      <c r="K15" s="85">
        <f>'orig. data'!V29</f>
        <v>5.659223004</v>
      </c>
      <c r="M15" s="72" t="s">
        <v>293</v>
      </c>
      <c r="N15" s="98">
        <f>'ordered inc data'!$B$15</f>
        <v>5.590539429</v>
      </c>
      <c r="O15" s="99">
        <f>'ordered inc data'!$C$15</f>
        <v>5.2678470353</v>
      </c>
    </row>
    <row r="16" spans="1:15" ht="13.5" thickBot="1">
      <c r="A16" s="29" t="s">
        <v>146</v>
      </c>
      <c r="B16" s="91">
        <f>'orig. data'!B14/5</f>
        <v>173.4</v>
      </c>
      <c r="C16" s="84">
        <f>'orig. data'!H14</f>
        <v>3.865410594</v>
      </c>
      <c r="D16" s="81">
        <f>'orig. data'!P14/5</f>
        <v>203.4</v>
      </c>
      <c r="E16" s="85">
        <f>'orig. data'!V14</f>
        <v>4.4855509686</v>
      </c>
      <c r="G16" s="30" t="s">
        <v>163</v>
      </c>
      <c r="H16" s="91">
        <f>'orig. data'!B30/5</f>
        <v>637</v>
      </c>
      <c r="I16" s="84">
        <f>'orig. data'!H30</f>
        <v>8.9092404348</v>
      </c>
      <c r="J16" s="81">
        <f>'orig. data'!P30/5</f>
        <v>657</v>
      </c>
      <c r="K16" s="85">
        <f>'orig. data'!V30</f>
        <v>9.0337590338</v>
      </c>
      <c r="M16" s="73" t="s">
        <v>294</v>
      </c>
      <c r="N16" s="100">
        <f>'ordered inc data'!$B$16</f>
        <v>5.4011137297</v>
      </c>
      <c r="O16" s="101">
        <f>'ordered inc data'!$C$16</f>
        <v>5.3382287621</v>
      </c>
    </row>
    <row r="17" spans="1:15" ht="12.75">
      <c r="A17" s="31"/>
      <c r="B17" s="93"/>
      <c r="C17" s="86"/>
      <c r="D17" s="82"/>
      <c r="E17" s="87"/>
      <c r="G17" s="30" t="s">
        <v>164</v>
      </c>
      <c r="H17" s="92">
        <f>'orig. data'!B31/5</f>
        <v>437.2</v>
      </c>
      <c r="I17" s="84">
        <f>'orig. data'!H31</f>
        <v>10.753005529</v>
      </c>
      <c r="J17" s="81">
        <f>'orig. data'!P31/5</f>
        <v>431.6</v>
      </c>
      <c r="K17" s="85">
        <f>'orig. data'!V31</f>
        <v>10.416163878</v>
      </c>
      <c r="M17" s="75" t="s">
        <v>295</v>
      </c>
      <c r="N17" s="75"/>
      <c r="O17" s="78">
        <f>'ordered inc data'!$B$18</f>
        <v>1.984635E-16</v>
      </c>
    </row>
    <row r="18" spans="1:15" ht="12.75">
      <c r="A18" s="29" t="s">
        <v>151</v>
      </c>
      <c r="B18" s="91">
        <f>'orig. data'!B15/5</f>
        <v>1919.2</v>
      </c>
      <c r="C18" s="84">
        <f>'orig. data'!H15</f>
        <v>8.6692251541</v>
      </c>
      <c r="D18" s="81">
        <f>'orig. data'!P15/5</f>
        <v>1880.8</v>
      </c>
      <c r="E18" s="85">
        <f>'orig. data'!V15</f>
        <v>8.3146113114</v>
      </c>
      <c r="G18" s="32"/>
      <c r="H18" s="93"/>
      <c r="I18" s="86"/>
      <c r="J18" s="82"/>
      <c r="K18" s="87"/>
      <c r="M18" s="75" t="s">
        <v>296</v>
      </c>
      <c r="N18" s="76"/>
      <c r="O18" s="78">
        <f>'ordered inc data'!$B$19</f>
        <v>6.989847E-20</v>
      </c>
    </row>
    <row r="19" spans="1:15" ht="13.5" thickBot="1">
      <c r="A19" s="29" t="s">
        <v>152</v>
      </c>
      <c r="B19" s="91">
        <f>'orig. data'!B16/5</f>
        <v>1412.4</v>
      </c>
      <c r="C19" s="84">
        <f>'orig. data'!H16</f>
        <v>8.9548491485</v>
      </c>
      <c r="D19" s="81">
        <f>'orig. data'!P16/5</f>
        <v>1407.8</v>
      </c>
      <c r="E19" s="85">
        <f>'orig. data'!V16</f>
        <v>8.8932968623</v>
      </c>
      <c r="G19" s="34" t="s">
        <v>148</v>
      </c>
      <c r="H19" s="94">
        <f>'orig. data'!B8/5</f>
        <v>5171.6</v>
      </c>
      <c r="I19" s="95">
        <f>'orig. data'!H8</f>
        <v>8.0070006292</v>
      </c>
      <c r="J19" s="83">
        <f>'orig. data'!P8/5</f>
        <v>5345.8</v>
      </c>
      <c r="K19" s="89">
        <f>'orig. data'!V8</f>
        <v>8.1382798145</v>
      </c>
      <c r="M19" s="76" t="s">
        <v>297</v>
      </c>
      <c r="N19" s="77"/>
      <c r="O19" s="78">
        <f>'ordered inc data'!$B$20</f>
        <v>0.5288484753</v>
      </c>
    </row>
    <row r="20" spans="1:15" ht="12.75">
      <c r="A20" s="29" t="s">
        <v>147</v>
      </c>
      <c r="B20" s="91">
        <f>'orig. data'!B17/5</f>
        <v>334.4</v>
      </c>
      <c r="C20" s="84">
        <f>'orig. data'!H17</f>
        <v>4.6945061363</v>
      </c>
      <c r="D20" s="81">
        <f>'orig. data'!P17/5</f>
        <v>375</v>
      </c>
      <c r="E20" s="85">
        <f>'orig. data'!V17</f>
        <v>5.2665728514</v>
      </c>
      <c r="G20" s="79" t="s">
        <v>150</v>
      </c>
      <c r="H20" s="79"/>
      <c r="I20" s="80"/>
      <c r="J20" s="79"/>
      <c r="K20" s="79"/>
      <c r="M20" s="75" t="s">
        <v>298</v>
      </c>
      <c r="N20" s="21"/>
      <c r="O20" s="78">
        <f>'ordered inc data'!$B$22</f>
        <v>2.701128E-37</v>
      </c>
    </row>
    <row r="21" spans="1:15" ht="12.75">
      <c r="A21" s="31"/>
      <c r="B21" s="93"/>
      <c r="C21" s="86"/>
      <c r="D21" s="82"/>
      <c r="E21" s="87"/>
      <c r="G21" s="122" t="s">
        <v>301</v>
      </c>
      <c r="H21" s="122"/>
      <c r="I21" s="122"/>
      <c r="J21" s="122"/>
      <c r="K21" s="122"/>
      <c r="M21" s="75" t="s">
        <v>299</v>
      </c>
      <c r="N21" s="21"/>
      <c r="O21" s="78">
        <f>'ordered inc data'!$B$23</f>
        <v>1.187087E-40</v>
      </c>
    </row>
    <row r="22" spans="1:15" ht="12.75">
      <c r="A22" s="29" t="s">
        <v>149</v>
      </c>
      <c r="B22" s="91">
        <f>'orig. data'!B18/5</f>
        <v>9592.2</v>
      </c>
      <c r="C22" s="84">
        <f>'orig. data'!H18</f>
        <v>8.3695508964</v>
      </c>
      <c r="D22" s="81">
        <f>'orig. data'!P18/5</f>
        <v>9761</v>
      </c>
      <c r="E22" s="85">
        <f>'orig. data'!V18</f>
        <v>8.3873298303</v>
      </c>
      <c r="M22" s="76" t="s">
        <v>300</v>
      </c>
      <c r="N22" s="21"/>
      <c r="O22" s="78">
        <f>'ordered inc data'!$B$24</f>
        <v>0.7376881763</v>
      </c>
    </row>
    <row r="23" spans="1:15" ht="13.5" thickBot="1">
      <c r="A23" s="33" t="s">
        <v>194</v>
      </c>
      <c r="B23" s="94">
        <f>'orig. data'!B19/5</f>
        <v>352.2</v>
      </c>
      <c r="C23" s="88">
        <f>'orig. data'!H19</f>
        <v>120</v>
      </c>
      <c r="D23" s="83">
        <f>'orig. data'!P19/5</f>
        <v>347.8</v>
      </c>
      <c r="E23" s="89">
        <f>'orig. data'!V19</f>
        <v>111.71067001</v>
      </c>
      <c r="M23" s="25" t="s">
        <v>150</v>
      </c>
      <c r="N23" s="21"/>
      <c r="O23" s="21"/>
    </row>
    <row r="24" spans="1:15" ht="12.75">
      <c r="A24" s="79" t="s">
        <v>150</v>
      </c>
      <c r="C24" s="35"/>
      <c r="M24" s="25" t="s">
        <v>301</v>
      </c>
      <c r="N24"/>
      <c r="O24"/>
    </row>
    <row r="25" spans="1:5" ht="12.75">
      <c r="A25" s="25" t="s">
        <v>301</v>
      </c>
      <c r="B25" s="25"/>
      <c r="C25" s="25"/>
      <c r="D25" s="25"/>
      <c r="E25" s="25"/>
    </row>
    <row r="52" spans="7:9" ht="12.75">
      <c r="G52"/>
      <c r="H52"/>
      <c r="I52"/>
    </row>
  </sheetData>
  <sheetProtection/>
  <mergeCells count="9">
    <mergeCell ref="A2:A5"/>
    <mergeCell ref="N2:O4"/>
    <mergeCell ref="M2:M5"/>
    <mergeCell ref="G21:K21"/>
    <mergeCell ref="B5:C5"/>
    <mergeCell ref="D5:E5"/>
    <mergeCell ref="H5:I5"/>
    <mergeCell ref="J5:K5"/>
    <mergeCell ref="G2:G5"/>
  </mergeCells>
  <printOptions/>
  <pageMargins left="0.25" right="0.14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J14" sqref="J14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7" width="6.7109375" style="2" customWidth="1"/>
    <col min="8" max="9" width="9.140625" style="2" customWidth="1"/>
    <col min="10" max="10" width="9.140625" style="10" customWidth="1"/>
    <col min="11" max="14" width="9.140625" style="2" customWidth="1"/>
    <col min="15" max="15" width="2.8515625" style="9" customWidth="1"/>
    <col min="16" max="18" width="9.140625" style="2" customWidth="1"/>
    <col min="19" max="19" width="2.8515625" style="9" customWidth="1"/>
    <col min="20" max="20" width="9.28125" style="2" bestFit="1" customWidth="1"/>
    <col min="21" max="16384" width="9.140625" style="2" customWidth="1"/>
  </cols>
  <sheetData>
    <row r="1" spans="1:20" ht="12.75">
      <c r="A1" s="47" t="s">
        <v>274</v>
      </c>
      <c r="B1" s="4" t="s">
        <v>223</v>
      </c>
      <c r="C1" s="127" t="s">
        <v>129</v>
      </c>
      <c r="D1" s="127"/>
      <c r="E1" s="127"/>
      <c r="F1" s="127" t="s">
        <v>132</v>
      </c>
      <c r="G1" s="127"/>
      <c r="H1" s="5" t="s">
        <v>119</v>
      </c>
      <c r="I1" s="3" t="s">
        <v>121</v>
      </c>
      <c r="J1" s="3" t="s">
        <v>122</v>
      </c>
      <c r="K1" s="5" t="s">
        <v>120</v>
      </c>
      <c r="L1" s="5" t="s">
        <v>123</v>
      </c>
      <c r="M1" s="5" t="s">
        <v>124</v>
      </c>
      <c r="N1" s="5" t="s">
        <v>125</v>
      </c>
      <c r="O1" s="6"/>
      <c r="P1" s="5" t="s">
        <v>126</v>
      </c>
      <c r="Q1" s="5" t="s">
        <v>127</v>
      </c>
      <c r="R1" s="5" t="s">
        <v>128</v>
      </c>
      <c r="S1" s="6"/>
      <c r="T1" s="5" t="s">
        <v>133</v>
      </c>
    </row>
    <row r="2" spans="2:20" ht="12.75">
      <c r="B2" s="4"/>
      <c r="C2" s="12"/>
      <c r="D2" s="12"/>
      <c r="E2" s="12"/>
      <c r="F2" s="13"/>
      <c r="G2" s="13"/>
      <c r="H2" s="5"/>
      <c r="I2" s="128" t="s">
        <v>279</v>
      </c>
      <c r="J2" s="128"/>
      <c r="K2" s="5"/>
      <c r="L2" s="5"/>
      <c r="M2" s="5"/>
      <c r="N2" s="5"/>
      <c r="O2" s="6"/>
      <c r="P2" s="5"/>
      <c r="Q2" s="5"/>
      <c r="R2" s="5"/>
      <c r="S2" s="6"/>
      <c r="T2" s="5"/>
    </row>
    <row r="3" spans="1:27" ht="12.75">
      <c r="A3" s="4" t="s">
        <v>0</v>
      </c>
      <c r="B3" s="4"/>
      <c r="C3" s="12">
        <v>1</v>
      </c>
      <c r="D3" s="12">
        <v>2</v>
      </c>
      <c r="E3" s="12" t="s">
        <v>131</v>
      </c>
      <c r="F3" s="12" t="s">
        <v>251</v>
      </c>
      <c r="G3" s="12" t="s">
        <v>252</v>
      </c>
      <c r="H3" s="2" t="s">
        <v>276</v>
      </c>
      <c r="I3" s="4" t="s">
        <v>280</v>
      </c>
      <c r="J3" s="4" t="s">
        <v>281</v>
      </c>
      <c r="K3" s="2" t="s">
        <v>277</v>
      </c>
      <c r="U3" s="5"/>
      <c r="V3" s="5"/>
      <c r="W3" s="5"/>
      <c r="X3" s="5"/>
      <c r="Y3" s="5"/>
      <c r="Z3" s="5"/>
      <c r="AA3" s="5"/>
    </row>
    <row r="4" spans="1:27" ht="12.75">
      <c r="A4" s="2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South Eastman (1,2)</v>
      </c>
      <c r="B4" t="s">
        <v>138</v>
      </c>
      <c r="C4">
        <f>'orig. data'!AH4</f>
        <v>1</v>
      </c>
      <c r="D4">
        <f>'orig. data'!AI4</f>
        <v>2</v>
      </c>
      <c r="E4">
        <f ca="1">IF(CELL("contents",F4)="s","s",IF(CELL("contents",G4)="s","s",IF(CELL("contents",'orig. data'!AJ4)="t","t","")))</f>
      </c>
      <c r="F4" t="str">
        <f>'orig. data'!AK4</f>
        <v> </v>
      </c>
      <c r="G4" t="str">
        <f>'orig. data'!AL4</f>
        <v> </v>
      </c>
      <c r="H4" s="23">
        <f aca="true" t="shared" si="0" ref="H4:H14">I$19</f>
        <v>8.3695508964</v>
      </c>
      <c r="I4" s="3">
        <f>'orig. data'!D4</f>
        <v>7.2288893128</v>
      </c>
      <c r="J4" s="3">
        <f>'orig. data'!R4</f>
        <v>6.6803338892</v>
      </c>
      <c r="K4" s="23">
        <f aca="true" t="shared" si="1" ref="K4:K14">J$19</f>
        <v>7.9890500225</v>
      </c>
      <c r="L4" s="5">
        <f>'orig. data'!B4</f>
        <v>1576</v>
      </c>
      <c r="M4" s="5">
        <f>'orig. data'!C4</f>
        <v>264948</v>
      </c>
      <c r="N4" s="11">
        <f>'orig. data'!G4</f>
        <v>0.0036660024</v>
      </c>
      <c r="O4" s="7"/>
      <c r="P4" s="5">
        <f>'orig. data'!P4</f>
        <v>1612</v>
      </c>
      <c r="Q4" s="5">
        <f>'orig. data'!Q4</f>
        <v>287560</v>
      </c>
      <c r="R4" s="11">
        <f>'orig. data'!U4</f>
        <v>0.0003684725</v>
      </c>
      <c r="S4" s="7"/>
      <c r="T4" s="11">
        <f>'orig. data'!AD4</f>
        <v>0.1806178758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3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Central</v>
      </c>
      <c r="B5" t="s">
        <v>139</v>
      </c>
      <c r="C5" t="str">
        <f>'orig. data'!AH5</f>
        <v> </v>
      </c>
      <c r="D5" t="str">
        <f>'orig. data'!AI5</f>
        <v> </v>
      </c>
      <c r="E5">
        <f ca="1">IF(CELL("contents",F5)="s","s",IF(CELL("contents",G5)="s","s",IF(CELL("contents",'orig. data'!AJ5)="t","t","")))</f>
      </c>
      <c r="F5" t="str">
        <f>'orig. data'!AK5</f>
        <v> </v>
      </c>
      <c r="G5" t="str">
        <f>'orig. data'!AL5</f>
        <v> </v>
      </c>
      <c r="H5" s="23">
        <f t="shared" si="0"/>
        <v>8.3695508964</v>
      </c>
      <c r="I5" s="3">
        <f>'orig. data'!D5</f>
        <v>7.7977147612</v>
      </c>
      <c r="J5" s="3">
        <f>'orig. data'!R5</f>
        <v>7.2363486246</v>
      </c>
      <c r="K5" s="23">
        <f t="shared" si="1"/>
        <v>7.9890500225</v>
      </c>
      <c r="L5" s="5">
        <f>'orig. data'!B5</f>
        <v>3895</v>
      </c>
      <c r="M5" s="5">
        <f>'orig. data'!C5</f>
        <v>480462</v>
      </c>
      <c r="N5" s="11">
        <f>'orig. data'!G5</f>
        <v>0.1224622835</v>
      </c>
      <c r="O5" s="8"/>
      <c r="P5" s="5">
        <f>'orig. data'!P5</f>
        <v>3827</v>
      </c>
      <c r="Q5" s="5">
        <f>'orig. data'!Q5</f>
        <v>495572</v>
      </c>
      <c r="R5" s="11">
        <f>'orig. data'!U5</f>
        <v>0.0310991763</v>
      </c>
      <c r="S5" s="8"/>
      <c r="T5" s="11">
        <f>'orig. data'!AD5</f>
        <v>0.1448771371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</v>
      </c>
      <c r="B6" t="s">
        <v>140</v>
      </c>
      <c r="C6" t="str">
        <f>'orig. data'!AH6</f>
        <v> </v>
      </c>
      <c r="D6" t="str">
        <f>'orig. data'!AI6</f>
        <v> </v>
      </c>
      <c r="E6">
        <f ca="1">IF(CELL("contents",F6)="s","s",IF(CELL("contents",G6)="s","s",IF(CELL("contents",'orig. data'!AJ6)="t","t","")))</f>
      </c>
      <c r="F6" t="str">
        <f>'orig. data'!AK6</f>
        <v> </v>
      </c>
      <c r="G6" t="str">
        <f>'orig. data'!AL6</f>
        <v> </v>
      </c>
      <c r="H6" s="23">
        <f t="shared" si="0"/>
        <v>8.3695508964</v>
      </c>
      <c r="I6" s="3">
        <f>'orig. data'!D6</f>
        <v>7.7673870338</v>
      </c>
      <c r="J6" s="3">
        <f>'orig. data'!R6</f>
        <v>7.6823056162</v>
      </c>
      <c r="K6" s="23">
        <f t="shared" si="1"/>
        <v>7.9890500225</v>
      </c>
      <c r="L6" s="5">
        <f>'orig. data'!B6</f>
        <v>4125</v>
      </c>
      <c r="M6" s="5">
        <f>'orig. data'!C6</f>
        <v>361494</v>
      </c>
      <c r="N6" s="11">
        <f>'orig. data'!G6</f>
        <v>0.1112310941</v>
      </c>
      <c r="O6" s="8"/>
      <c r="P6" s="5">
        <f>'orig. data'!P6</f>
        <v>3965</v>
      </c>
      <c r="Q6" s="5">
        <f>'orig. data'!Q6</f>
        <v>347889</v>
      </c>
      <c r="R6" s="11">
        <f>'orig. data'!U6</f>
        <v>0.4079363937</v>
      </c>
      <c r="S6" s="8"/>
      <c r="T6" s="11">
        <f>'orig. data'!AD6</f>
        <v>0.8364382737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</v>
      </c>
      <c r="B7" t="s">
        <v>107</v>
      </c>
      <c r="C7" t="str">
        <f>'orig. data'!AH7</f>
        <v> </v>
      </c>
      <c r="D7" t="str">
        <f>'orig. data'!AI7</f>
        <v> </v>
      </c>
      <c r="E7">
        <f ca="1">IF(CELL("contents",F7)="s","s",IF(CELL("contents",G7)="s","s",IF(CELL("contents",'orig. data'!AJ7)="t","t","")))</f>
      </c>
      <c r="F7" t="str">
        <f>'orig. data'!AK7</f>
        <v> </v>
      </c>
      <c r="G7" t="str">
        <f>'orig. data'!AL7</f>
        <v> </v>
      </c>
      <c r="H7" s="23">
        <f t="shared" si="0"/>
        <v>8.3695508964</v>
      </c>
      <c r="I7" s="3">
        <f>'orig. data'!D7</f>
        <v>8.0343484118</v>
      </c>
      <c r="J7" s="3">
        <f>'orig. data'!R7</f>
        <v>7.3488930747</v>
      </c>
      <c r="K7" s="23">
        <f t="shared" si="1"/>
        <v>7.9890500225</v>
      </c>
      <c r="L7" s="5">
        <f>'orig. data'!B7</f>
        <v>2012</v>
      </c>
      <c r="M7" s="5">
        <f>'orig. data'!C7</f>
        <v>234628</v>
      </c>
      <c r="N7" s="11">
        <f>'orig. data'!G7</f>
        <v>0.4086306964</v>
      </c>
      <c r="O7" s="8"/>
      <c r="P7" s="5">
        <f>'orig. data'!P7</f>
        <v>2019</v>
      </c>
      <c r="Q7" s="5">
        <f>'orig. data'!Q7</f>
        <v>240439</v>
      </c>
      <c r="R7" s="11">
        <f>'orig. data'!U7</f>
        <v>0.0923124409</v>
      </c>
      <c r="S7" s="8"/>
      <c r="T7" s="11">
        <f>'orig. data'!AD7</f>
        <v>0.1208248477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</v>
      </c>
      <c r="B8" t="s">
        <v>148</v>
      </c>
      <c r="C8" t="str">
        <f>'orig. data'!AH8</f>
        <v> </v>
      </c>
      <c r="D8" t="str">
        <f>'orig. data'!AI8</f>
        <v> </v>
      </c>
      <c r="E8">
        <f ca="1">IF(CELL("contents",F8)="s","s",IF(CELL("contents",G8)="s","s",IF(CELL("contents",'orig. data'!AJ8)="t","t","")))</f>
      </c>
      <c r="F8" t="str">
        <f>'orig. data'!AK8</f>
        <v> </v>
      </c>
      <c r="G8" t="str">
        <f>'orig. data'!AL8</f>
        <v> </v>
      </c>
      <c r="H8" s="23">
        <f t="shared" si="0"/>
        <v>8.3695508964</v>
      </c>
      <c r="I8" s="3">
        <f>'orig. data'!D8</f>
        <v>8.1282086656</v>
      </c>
      <c r="J8" s="3">
        <f>'orig. data'!R8</f>
        <v>7.8006798196</v>
      </c>
      <c r="K8" s="23">
        <f t="shared" si="1"/>
        <v>7.9890500225</v>
      </c>
      <c r="L8" s="5">
        <f>'orig. data'!B8</f>
        <v>25858</v>
      </c>
      <c r="M8" s="5">
        <f>'orig. data'!C8</f>
        <v>3229424</v>
      </c>
      <c r="N8" s="11">
        <f>'orig. data'!G8</f>
        <v>0.5624225407</v>
      </c>
      <c r="O8" s="8"/>
      <c r="P8" s="5">
        <f>'orig. data'!P8</f>
        <v>26729</v>
      </c>
      <c r="Q8" s="5">
        <f>'orig. data'!Q8</f>
        <v>3284355</v>
      </c>
      <c r="R8" s="11">
        <f>'orig. data'!U8</f>
        <v>0.5448622803</v>
      </c>
      <c r="S8" s="8"/>
      <c r="T8" s="11">
        <f>'orig. data'!AD8</f>
        <v>0.4240653501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</v>
      </c>
      <c r="B9" t="s">
        <v>142</v>
      </c>
      <c r="C9" t="str">
        <f>'orig. data'!AH9</f>
        <v> </v>
      </c>
      <c r="D9" t="str">
        <f>'orig. data'!AI9</f>
        <v> </v>
      </c>
      <c r="E9">
        <f ca="1">IF(CELL("contents",F9)="s","s",IF(CELL("contents",G9)="s","s",IF(CELL("contents",'orig. data'!AJ9)="t","t","")))</f>
      </c>
      <c r="F9" t="str">
        <f>'orig. data'!AK9</f>
        <v> </v>
      </c>
      <c r="G9" t="str">
        <f>'orig. data'!AL9</f>
        <v> </v>
      </c>
      <c r="H9" s="23">
        <f t="shared" si="0"/>
        <v>8.3695508964</v>
      </c>
      <c r="I9" s="3">
        <f>'orig. data'!D9</f>
        <v>8.3286384151</v>
      </c>
      <c r="J9" s="3">
        <f>'orig. data'!R9</f>
        <v>7.8565391098</v>
      </c>
      <c r="K9" s="23">
        <f t="shared" si="1"/>
        <v>7.9890500225</v>
      </c>
      <c r="L9" s="5">
        <f>'orig. data'!B9</f>
        <v>3065</v>
      </c>
      <c r="M9" s="5">
        <f>'orig. data'!C9</f>
        <v>371814</v>
      </c>
      <c r="N9" s="11">
        <f>'orig. data'!G9</f>
        <v>0.9166686652</v>
      </c>
      <c r="O9" s="8"/>
      <c r="P9" s="5">
        <f>'orig. data'!P9</f>
        <v>3092</v>
      </c>
      <c r="Q9" s="5">
        <f>'orig. data'!Q9</f>
        <v>378852</v>
      </c>
      <c r="R9" s="11">
        <f>'orig. data'!U9</f>
        <v>0.722244571</v>
      </c>
      <c r="S9" s="8"/>
      <c r="T9" s="11">
        <f>'orig. data'!AD9</f>
        <v>0.2720284341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</v>
      </c>
      <c r="B10" t="s">
        <v>143</v>
      </c>
      <c r="C10" t="str">
        <f>'orig. data'!AH10</f>
        <v> </v>
      </c>
      <c r="D10" t="str">
        <f>'orig. data'!AI10</f>
        <v> </v>
      </c>
      <c r="E10">
        <f ca="1">IF(CELL("contents",F10)="s","s",IF(CELL("contents",G10)="s","s",IF(CELL("contents",'orig. data'!AJ10)="t","t","")))</f>
      </c>
      <c r="F10" t="str">
        <f>'orig. data'!AK10</f>
        <v> </v>
      </c>
      <c r="G10" t="str">
        <f>'orig. data'!AL10</f>
        <v> </v>
      </c>
      <c r="H10" s="23">
        <f t="shared" si="0"/>
        <v>8.3695508964</v>
      </c>
      <c r="I10" s="3">
        <f>'orig. data'!D10</f>
        <v>8.9356230674</v>
      </c>
      <c r="J10" s="3">
        <f>'orig. data'!R10</f>
        <v>8.3541273503</v>
      </c>
      <c r="K10" s="23">
        <f t="shared" si="1"/>
        <v>7.9890500225</v>
      </c>
      <c r="L10" s="5">
        <f>'orig. data'!B10</f>
        <v>1403</v>
      </c>
      <c r="M10" s="5">
        <f>'orig. data'!C10</f>
        <v>194202</v>
      </c>
      <c r="N10" s="11">
        <f>'orig. data'!G10</f>
        <v>0.207351053</v>
      </c>
      <c r="P10" s="5">
        <f>'orig. data'!P10</f>
        <v>1445</v>
      </c>
      <c r="Q10" s="5">
        <f>'orig. data'!Q10</f>
        <v>198398</v>
      </c>
      <c r="R10" s="11">
        <f>'orig. data'!U10</f>
        <v>0.3889566064</v>
      </c>
      <c r="T10" s="11">
        <f>'orig. data'!AD10</f>
        <v>0.2735218123</v>
      </c>
    </row>
    <row r="11" spans="1:27" ht="12.75">
      <c r="A11" s="2" t="str">
        <f ca="1" t="shared" si="2"/>
        <v>Parkland</v>
      </c>
      <c r="B11" t="s">
        <v>141</v>
      </c>
      <c r="C11" t="str">
        <f>'orig. data'!AH11</f>
        <v> </v>
      </c>
      <c r="D11" t="str">
        <f>'orig. data'!AI11</f>
        <v> </v>
      </c>
      <c r="E11">
        <f ca="1">IF(CELL("contents",F11)="s","s",IF(CELL("contents",G11)="s","s",IF(CELL("contents",'orig. data'!AJ11)="t","t","")))</f>
      </c>
      <c r="F11" t="str">
        <f>'orig. data'!AK11</f>
        <v> </v>
      </c>
      <c r="G11" t="str">
        <f>'orig. data'!AL11</f>
        <v> </v>
      </c>
      <c r="H11" s="23">
        <f t="shared" si="0"/>
        <v>8.3695508964</v>
      </c>
      <c r="I11" s="3">
        <f>'orig. data'!D11</f>
        <v>8.522789594</v>
      </c>
      <c r="J11" s="3">
        <f>'orig. data'!R11</f>
        <v>8.2495465888</v>
      </c>
      <c r="K11" s="23">
        <f t="shared" si="1"/>
        <v>7.9890500225</v>
      </c>
      <c r="L11" s="5">
        <f>'orig. data'!B11</f>
        <v>2594</v>
      </c>
      <c r="M11" s="5">
        <f>'orig. data'!C11</f>
        <v>222607</v>
      </c>
      <c r="N11" s="11">
        <f>'orig. data'!G11</f>
        <v>0.7124504389</v>
      </c>
      <c r="O11" s="8"/>
      <c r="P11" s="5">
        <f>'orig. data'!P11</f>
        <v>2502</v>
      </c>
      <c r="Q11" s="5">
        <f>'orig. data'!Q11</f>
        <v>214245</v>
      </c>
      <c r="R11" s="11">
        <f>'orig. data'!U11</f>
        <v>0.5180655681</v>
      </c>
      <c r="S11" s="8"/>
      <c r="T11" s="11">
        <f>'orig. data'!AD11</f>
        <v>0.5699465951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</v>
      </c>
      <c r="B12" t="s">
        <v>144</v>
      </c>
      <c r="C12" t="str">
        <f>'orig. data'!AH12</f>
        <v> </v>
      </c>
      <c r="D12" t="str">
        <f>'orig. data'!AI12</f>
        <v> </v>
      </c>
      <c r="E12">
        <f ca="1">IF(CELL("contents",F12)="s","s",IF(CELL("contents",G12)="s","s",IF(CELL("contents",'orig. data'!AJ12)="t","t","")))</f>
      </c>
      <c r="F12" t="str">
        <f>'orig. data'!AK12</f>
        <v> </v>
      </c>
      <c r="G12" t="str">
        <f>'orig. data'!AL12</f>
        <v> </v>
      </c>
      <c r="H12" s="23">
        <f t="shared" si="0"/>
        <v>8.3695508964</v>
      </c>
      <c r="I12" s="3">
        <f>'orig. data'!D12</f>
        <v>12.901991675</v>
      </c>
      <c r="J12" s="3">
        <f>'orig. data'!R12</f>
        <v>10.977783998</v>
      </c>
      <c r="K12" s="23">
        <f t="shared" si="1"/>
        <v>7.9890500225</v>
      </c>
      <c r="L12" s="5">
        <f>'orig. data'!B12</f>
        <v>27</v>
      </c>
      <c r="M12" s="5">
        <f>'orig. data'!C12</f>
        <v>5189</v>
      </c>
      <c r="N12" s="11">
        <f>'orig. data'!G12</f>
        <v>0.0284720569</v>
      </c>
      <c r="O12" s="8"/>
      <c r="P12" s="5">
        <f>'orig. data'!P12</f>
        <v>23</v>
      </c>
      <c r="Q12" s="5">
        <f>'orig. data'!Q12</f>
        <v>5023</v>
      </c>
      <c r="R12" s="11">
        <f>'orig. data'!U12</f>
        <v>0.1370053041</v>
      </c>
      <c r="S12" s="8"/>
      <c r="T12" s="11">
        <f>'orig. data'!AD12</f>
        <v>0.5752968582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 (1,2)</v>
      </c>
      <c r="B13" t="s">
        <v>145</v>
      </c>
      <c r="C13">
        <f>'orig. data'!AH13</f>
        <v>1</v>
      </c>
      <c r="D13">
        <f>'orig. data'!AI13</f>
        <v>2</v>
      </c>
      <c r="E13">
        <f ca="1">IF(CELL("contents",F13)="s","s",IF(CELL("contents",G13)="s","s",IF(CELL("contents",'orig. data'!AJ13)="t","t","")))</f>
      </c>
      <c r="F13" t="str">
        <f>'orig. data'!AK13</f>
        <v> </v>
      </c>
      <c r="G13" t="str">
        <f>'orig. data'!AL13</f>
        <v> </v>
      </c>
      <c r="H13" s="23">
        <f t="shared" si="0"/>
        <v>8.3695508964</v>
      </c>
      <c r="I13" s="3">
        <f>'orig. data'!D13</f>
        <v>10.200302604</v>
      </c>
      <c r="J13" s="3">
        <f>'orig. data'!R13</f>
        <v>10.475304154</v>
      </c>
      <c r="K13" s="23">
        <f t="shared" si="1"/>
        <v>7.9890500225</v>
      </c>
      <c r="L13" s="5">
        <f>'orig. data'!B13</f>
        <v>778</v>
      </c>
      <c r="M13" s="5">
        <f>'orig. data'!C13</f>
        <v>126675</v>
      </c>
      <c r="N13" s="11">
        <f>'orig. data'!G13</f>
        <v>0.000443093</v>
      </c>
      <c r="O13" s="8"/>
      <c r="P13" s="5">
        <f>'orig. data'!P13</f>
        <v>835</v>
      </c>
      <c r="Q13" s="5">
        <f>'orig. data'!Q13</f>
        <v>124268</v>
      </c>
      <c r="R13" s="11">
        <f>'orig. data'!U13</f>
        <v>1.1211895E-06</v>
      </c>
      <c r="S13" s="8"/>
      <c r="T13" s="11">
        <f>'orig. data'!AD13</f>
        <v>0.6973066792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(1,2)</v>
      </c>
      <c r="B14" t="s">
        <v>146</v>
      </c>
      <c r="C14">
        <f>'orig. data'!AH14</f>
        <v>1</v>
      </c>
      <c r="D14">
        <f>'orig. data'!AI14</f>
        <v>2</v>
      </c>
      <c r="E14">
        <f ca="1">IF(CELL("contents",F14)="s","s",IF(CELL("contents",G14)="s","s",IF(CELL("contents",'orig. data'!AJ14)="t","t","")))</f>
      </c>
      <c r="F14" t="str">
        <f>'orig. data'!AK14</f>
        <v> </v>
      </c>
      <c r="G14" t="str">
        <f>'orig. data'!AL14</f>
        <v> </v>
      </c>
      <c r="H14" s="23">
        <f t="shared" si="0"/>
        <v>8.3695508964</v>
      </c>
      <c r="I14" s="3">
        <f>'orig. data'!D14</f>
        <v>12.475855122</v>
      </c>
      <c r="J14" s="3">
        <f>'orig. data'!R14</f>
        <v>13.636807526</v>
      </c>
      <c r="K14" s="23">
        <f t="shared" si="1"/>
        <v>7.9890500225</v>
      </c>
      <c r="L14" s="5">
        <f>'orig. data'!B14</f>
        <v>867</v>
      </c>
      <c r="M14" s="5">
        <f>'orig. data'!C14</f>
        <v>224297</v>
      </c>
      <c r="N14" s="11">
        <f>'orig. data'!G14</f>
        <v>4.444462E-14</v>
      </c>
      <c r="O14" s="8"/>
      <c r="P14" s="5">
        <f>'orig. data'!P14</f>
        <v>1017</v>
      </c>
      <c r="Q14" s="5">
        <f>'orig. data'!Q14</f>
        <v>226728</v>
      </c>
      <c r="R14" s="11">
        <f>'orig. data'!U14</f>
        <v>2.817476E-25</v>
      </c>
      <c r="S14" s="8"/>
      <c r="T14" s="11">
        <f>'orig. data'!AD14</f>
        <v>0.1529654557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23"/>
      <c r="I15" s="3"/>
      <c r="J15" s="3"/>
      <c r="K15" s="23"/>
      <c r="L15" s="5"/>
      <c r="M15" s="5"/>
      <c r="N15" s="11"/>
      <c r="O15" s="8"/>
      <c r="P15" s="5"/>
      <c r="Q15" s="5"/>
      <c r="R15" s="11"/>
      <c r="S15" s="8"/>
      <c r="T15" s="11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South</v>
      </c>
      <c r="B16" t="s">
        <v>151</v>
      </c>
      <c r="C16" t="str">
        <f>'orig. data'!AH15</f>
        <v> </v>
      </c>
      <c r="D16" t="str">
        <f>'orig. data'!AI15</f>
        <v> </v>
      </c>
      <c r="E16">
        <f ca="1">IF(CELL("contents",F16)="s","s",IF(CELL("contents",G16)="s","s",IF(CELL("contents",'orig. data'!AJ15)="t","t","")))</f>
      </c>
      <c r="F16" t="str">
        <f>'orig. data'!AK15</f>
        <v> </v>
      </c>
      <c r="G16" t="str">
        <f>'orig. data'!AL15</f>
        <v> </v>
      </c>
      <c r="H16" s="23">
        <f>I$19</f>
        <v>8.3695508964</v>
      </c>
      <c r="I16" s="3">
        <f>'orig. data'!D15</f>
        <v>7.9278499624</v>
      </c>
      <c r="J16" s="3">
        <f>'orig. data'!R15</f>
        <v>7.5549069803</v>
      </c>
      <c r="K16" s="23">
        <f>J$19</f>
        <v>7.9890500225</v>
      </c>
      <c r="L16" s="5">
        <f>'orig. data'!B15</f>
        <v>9596</v>
      </c>
      <c r="M16" s="5">
        <f>'orig. data'!C15</f>
        <v>1106904</v>
      </c>
      <c r="N16" s="11">
        <f>'orig. data'!G15</f>
        <v>0.2998031086</v>
      </c>
      <c r="O16" s="8"/>
      <c r="P16" s="5">
        <f>'orig. data'!P15</f>
        <v>9404</v>
      </c>
      <c r="Q16" s="5">
        <f>'orig. data'!Q15</f>
        <v>1131021</v>
      </c>
      <c r="R16" s="11">
        <f>'orig. data'!U15</f>
        <v>0.2324529455</v>
      </c>
      <c r="S16" s="8"/>
      <c r="T16" s="11">
        <f>'orig. data'!AD15</f>
        <v>0.3806370508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</v>
      </c>
      <c r="B17" t="s">
        <v>152</v>
      </c>
      <c r="C17" t="str">
        <f>'orig. data'!AH16</f>
        <v> </v>
      </c>
      <c r="D17" t="str">
        <f>'orig. data'!AI16</f>
        <v> </v>
      </c>
      <c r="E17">
        <f ca="1">IF(CELL("contents",F17)="s","s",IF(CELL("contents",G17)="s","s",IF(CELL("contents",'orig. data'!AJ16)="t","t","")))</f>
      </c>
      <c r="F17" t="str">
        <f>'orig. data'!AK16</f>
        <v> </v>
      </c>
      <c r="G17" t="str">
        <f>'orig. data'!AL16</f>
        <v> </v>
      </c>
      <c r="H17" s="23">
        <f>I$19</f>
        <v>8.3695508964</v>
      </c>
      <c r="I17" s="3">
        <f>'orig. data'!D16</f>
        <v>9.0430329762</v>
      </c>
      <c r="J17" s="3">
        <f>'orig. data'!R16</f>
        <v>8.6814861081</v>
      </c>
      <c r="K17" s="23">
        <f>J$19</f>
        <v>7.9890500225</v>
      </c>
      <c r="L17" s="5">
        <f>'orig. data'!B16</f>
        <v>7062</v>
      </c>
      <c r="M17" s="5">
        <f>'orig. data'!C16</f>
        <v>788623</v>
      </c>
      <c r="N17" s="11">
        <f>'orig. data'!G16</f>
        <v>0.1451853659</v>
      </c>
      <c r="P17" s="5">
        <f>'orig. data'!P16</f>
        <v>7039</v>
      </c>
      <c r="Q17" s="5">
        <f>'orig. data'!Q16</f>
        <v>791495</v>
      </c>
      <c r="R17" s="11">
        <f>'orig. data'!U16</f>
        <v>0.1531876872</v>
      </c>
      <c r="T17" s="11">
        <f>'orig. data'!AD16</f>
        <v>0.4716053107</v>
      </c>
    </row>
    <row r="18" spans="1:20" ht="12.75">
      <c r="A18" s="2" t="str">
        <f ca="1" t="shared" si="2"/>
        <v>North (1,2)</v>
      </c>
      <c r="B18" t="s">
        <v>147</v>
      </c>
      <c r="C18">
        <f>'orig. data'!AH17</f>
        <v>1</v>
      </c>
      <c r="D18">
        <f>'orig. data'!AI17</f>
        <v>2</v>
      </c>
      <c r="E18">
        <f ca="1">IF(CELL("contents",F18)="s","s",IF(CELL("contents",G18)="s","s",IF(CELL("contents",'orig. data'!AJ17)="t","t","")))</f>
      </c>
      <c r="F18" t="str">
        <f>'orig. data'!AK17</f>
        <v> </v>
      </c>
      <c r="G18" t="str">
        <f>'orig. data'!AL17</f>
        <v> </v>
      </c>
      <c r="H18" s="23">
        <f>I$19</f>
        <v>8.3695508964</v>
      </c>
      <c r="I18" s="3">
        <f>'orig. data'!D17</f>
        <v>12.293030911</v>
      </c>
      <c r="J18" s="3">
        <f>'orig. data'!R17</f>
        <v>13.060731603</v>
      </c>
      <c r="K18" s="23">
        <f>J$19</f>
        <v>7.9890500225</v>
      </c>
      <c r="L18" s="5">
        <f>'orig. data'!B17</f>
        <v>1672</v>
      </c>
      <c r="M18" s="5">
        <f>'orig. data'!C17</f>
        <v>356161</v>
      </c>
      <c r="N18" s="11">
        <f>'orig. data'!G17</f>
        <v>1.800481E-11</v>
      </c>
      <c r="P18" s="5">
        <f>'orig. data'!P17</f>
        <v>1875</v>
      </c>
      <c r="Q18" s="5">
        <f>'orig. data'!Q17</f>
        <v>356019</v>
      </c>
      <c r="R18" s="11">
        <f>'orig. data'!U17</f>
        <v>1.08993E-17</v>
      </c>
      <c r="T18" s="11">
        <f>'orig. data'!AD17</f>
        <v>0.3380269752</v>
      </c>
    </row>
    <row r="19" spans="1:20" ht="12.75">
      <c r="A19" s="2" t="str">
        <f ca="1" t="shared" si="2"/>
        <v>Manitoba</v>
      </c>
      <c r="B19" t="s">
        <v>149</v>
      </c>
      <c r="C19" t="str">
        <f>'orig. data'!AH18</f>
        <v> </v>
      </c>
      <c r="D19" t="str">
        <f>'orig. data'!AI18</f>
        <v> </v>
      </c>
      <c r="E19">
        <f ca="1">IF(CELL("contents",F19)="s","s",IF(CELL("contents",G19)="s","s",IF(CELL("contents",'orig. data'!AJ18)="t","t","")))</f>
      </c>
      <c r="F19" t="str">
        <f>'orig. data'!AK18</f>
        <v> </v>
      </c>
      <c r="G19" t="str">
        <f>'orig. data'!AL18</f>
        <v> </v>
      </c>
      <c r="H19" s="23">
        <f>I$19</f>
        <v>8.3695508964</v>
      </c>
      <c r="I19" s="3">
        <f>'orig. data'!D18</f>
        <v>8.3695508964</v>
      </c>
      <c r="J19" s="3">
        <f>'orig. data'!R18</f>
        <v>7.9890500225</v>
      </c>
      <c r="K19" s="23">
        <f>J$19</f>
        <v>7.9890500225</v>
      </c>
      <c r="L19" s="5">
        <f>'orig. data'!B18</f>
        <v>47961</v>
      </c>
      <c r="M19" s="5">
        <f>'orig. data'!C18</f>
        <v>5730415</v>
      </c>
      <c r="N19" s="11" t="str">
        <f>'orig. data'!G18</f>
        <v> </v>
      </c>
      <c r="P19" s="5">
        <f>'orig. data'!P18</f>
        <v>48805</v>
      </c>
      <c r="Q19" s="5">
        <f>'orig. data'!Q18</f>
        <v>5818896</v>
      </c>
      <c r="R19" s="11" t="str">
        <f>'orig. data'!U18</f>
        <v> </v>
      </c>
      <c r="T19" s="11">
        <f>'orig. data'!AD18</f>
        <v>0.2382915834</v>
      </c>
    </row>
    <row r="20" spans="1:20" ht="12.75">
      <c r="A20" s="2" t="str">
        <f ca="1" t="shared" si="2"/>
        <v>Public Trustee (1,2)</v>
      </c>
      <c r="B20" t="s">
        <v>194</v>
      </c>
      <c r="C20">
        <f>'orig. data'!AH19</f>
        <v>1</v>
      </c>
      <c r="D20">
        <f>'orig. data'!AI19</f>
        <v>2</v>
      </c>
      <c r="E20">
        <f ca="1">IF(CELL("contents",F20)="s","s",IF(CELL("contents",G20)="s","s",IF(CELL("contents",'orig. data'!AJ19)="t","t","")))</f>
      </c>
      <c r="F20" t="str">
        <f>'orig. data'!AK19</f>
        <v> </v>
      </c>
      <c r="G20" t="str">
        <f>'orig. data'!AL19</f>
        <v> </v>
      </c>
      <c r="H20" s="23">
        <f>I$19</f>
        <v>8.3695508964</v>
      </c>
      <c r="I20" s="3">
        <f>'orig. data'!D19</f>
        <v>36.863136545</v>
      </c>
      <c r="J20" s="3">
        <f>'orig. data'!R19</f>
        <v>34.148669153</v>
      </c>
      <c r="K20" s="23">
        <f>J$19</f>
        <v>7.9890500225</v>
      </c>
      <c r="L20" s="5">
        <f>'orig. data'!B19</f>
        <v>1761</v>
      </c>
      <c r="M20" s="5">
        <f>'orig. data'!C19</f>
        <v>14675</v>
      </c>
      <c r="N20" s="11">
        <f>'orig. data'!G19</f>
        <v>2.50268E-139</v>
      </c>
      <c r="P20" s="5">
        <f>'orig. data'!P19</f>
        <v>1739</v>
      </c>
      <c r="Q20" s="5">
        <f>'orig. data'!Q19</f>
        <v>15567</v>
      </c>
      <c r="R20" s="11">
        <f>'orig. data'!U19</f>
        <v>3.30451E-138</v>
      </c>
      <c r="T20" s="11">
        <f>'orig. data'!AD19</f>
        <v>0.2782647004</v>
      </c>
    </row>
    <row r="21" spans="2:20" ht="12.75">
      <c r="B21"/>
      <c r="C21"/>
      <c r="D21"/>
      <c r="E21"/>
      <c r="F21"/>
      <c r="G21"/>
      <c r="H21" s="23"/>
      <c r="I21" s="3"/>
      <c r="J21" s="3"/>
      <c r="K21" s="23"/>
      <c r="L21" s="5"/>
      <c r="M21" s="5"/>
      <c r="N21" s="11"/>
      <c r="P21" s="5"/>
      <c r="Q21" s="5"/>
      <c r="R21" s="11"/>
      <c r="T21" s="11"/>
    </row>
    <row r="22" spans="1:20" ht="12.75">
      <c r="A22" s="2" t="str">
        <f ca="1" t="shared" si="2"/>
        <v>Fort Garry (1,2)</v>
      </c>
      <c r="B22" t="s">
        <v>153</v>
      </c>
      <c r="C22">
        <f>'orig. data'!AH20</f>
        <v>1</v>
      </c>
      <c r="D22">
        <f>'orig. data'!AI20</f>
        <v>2</v>
      </c>
      <c r="E22">
        <f ca="1">IF(CELL("contents",F22)="s","s",IF(CELL("contents",G22)="s","s",IF(CELL("contents",'orig. data'!AJ20)="t","t","")))</f>
      </c>
      <c r="F22" t="str">
        <f>'orig. data'!AK20</f>
        <v> </v>
      </c>
      <c r="G22" t="str">
        <f>'orig. data'!AL20</f>
        <v> </v>
      </c>
      <c r="H22" s="23">
        <f aca="true" t="shared" si="3" ref="H22:H33">I$19</f>
        <v>8.3695508964</v>
      </c>
      <c r="I22" s="3">
        <f>'orig. data'!D20</f>
        <v>6.0969809419</v>
      </c>
      <c r="J22" s="3">
        <f>'orig. data'!R20</f>
        <v>6.0892563315</v>
      </c>
      <c r="K22" s="23">
        <f aca="true" t="shared" si="4" ref="K22:K33">J$19</f>
        <v>7.9890500225</v>
      </c>
      <c r="L22" s="5">
        <f>'orig. data'!B20</f>
        <v>1439</v>
      </c>
      <c r="M22" s="5">
        <f>'orig. data'!C20</f>
        <v>304520</v>
      </c>
      <c r="N22" s="11">
        <f>'orig. data'!G20</f>
        <v>5.78215E-10</v>
      </c>
      <c r="P22" s="5">
        <f>'orig. data'!P20</f>
        <v>1806</v>
      </c>
      <c r="Q22" s="5">
        <f>'orig. data'!Q20</f>
        <v>319937</v>
      </c>
      <c r="R22" s="11">
        <f>'orig. data'!U20</f>
        <v>4.6844874E-08</v>
      </c>
      <c r="T22" s="11">
        <f>'orig. data'!AD20</f>
        <v>0.9828761384</v>
      </c>
    </row>
    <row r="23" spans="1:20" ht="12.75">
      <c r="A23" s="2" t="str">
        <f ca="1" t="shared" si="2"/>
        <v>Assiniboine South (2,t)</v>
      </c>
      <c r="B23" t="s">
        <v>154</v>
      </c>
      <c r="C23" t="str">
        <f>'orig. data'!AH21</f>
        <v> </v>
      </c>
      <c r="D23">
        <f>'orig. data'!AI21</f>
        <v>2</v>
      </c>
      <c r="E23" t="str">
        <f ca="1">IF(CELL("contents",F23)="s","s",IF(CELL("contents",G23)="s","s",IF(CELL("contents",'orig. data'!AJ21)="t","t","")))</f>
        <v>t</v>
      </c>
      <c r="F23" t="str">
        <f>'orig. data'!AK21</f>
        <v> </v>
      </c>
      <c r="G23" t="str">
        <f>'orig. data'!AL21</f>
        <v> </v>
      </c>
      <c r="H23" s="23">
        <f t="shared" si="3"/>
        <v>8.3695508964</v>
      </c>
      <c r="I23" s="3">
        <f>'orig. data'!D21</f>
        <v>7.7958425267</v>
      </c>
      <c r="J23" s="3">
        <f>'orig. data'!R21</f>
        <v>6.9242506962</v>
      </c>
      <c r="K23" s="23">
        <f t="shared" si="4"/>
        <v>7.9890500225</v>
      </c>
      <c r="L23" s="5">
        <f>'orig. data'!B21</f>
        <v>1536</v>
      </c>
      <c r="M23" s="5">
        <f>'orig. data'!C21</f>
        <v>181392</v>
      </c>
      <c r="N23" s="11">
        <f>'orig. data'!G21</f>
        <v>0.1665414089</v>
      </c>
      <c r="P23" s="5">
        <f>'orig. data'!P21</f>
        <v>1634</v>
      </c>
      <c r="Q23" s="5">
        <f>'orig. data'!Q21</f>
        <v>185210</v>
      </c>
      <c r="R23" s="11">
        <f>'orig. data'!U21</f>
        <v>0.0054083161</v>
      </c>
      <c r="T23" s="11">
        <f>'orig. data'!AD21</f>
        <v>0.0496524357</v>
      </c>
    </row>
    <row r="24" spans="1:20" ht="12.75">
      <c r="A24" s="2" t="str">
        <f ca="1" t="shared" si="2"/>
        <v>St. Boniface (1,2)</v>
      </c>
      <c r="B24" t="s">
        <v>158</v>
      </c>
      <c r="C24">
        <f>'orig. data'!AH22</f>
        <v>1</v>
      </c>
      <c r="D24">
        <f>'orig. data'!AI22</f>
        <v>2</v>
      </c>
      <c r="E24">
        <f ca="1">IF(CELL("contents",F24)="s","s",IF(CELL("contents",G24)="s","s",IF(CELL("contents",'orig. data'!AJ22)="t","t","")))</f>
      </c>
      <c r="F24" t="str">
        <f>'orig. data'!AK22</f>
        <v> </v>
      </c>
      <c r="G24" t="str">
        <f>'orig. data'!AL22</f>
        <v> </v>
      </c>
      <c r="H24" s="23">
        <f t="shared" si="3"/>
        <v>8.3695508964</v>
      </c>
      <c r="I24" s="3">
        <f>'orig. data'!D22</f>
        <v>7.0395808716</v>
      </c>
      <c r="J24" s="3">
        <f>'orig. data'!R22</f>
        <v>6.6355949383</v>
      </c>
      <c r="K24" s="23">
        <f t="shared" si="4"/>
        <v>7.9890500225</v>
      </c>
      <c r="L24" s="5">
        <f>'orig. data'!B22</f>
        <v>1611</v>
      </c>
      <c r="M24" s="5">
        <f>'orig. data'!C22</f>
        <v>230201</v>
      </c>
      <c r="N24" s="11">
        <f>'orig. data'!G22</f>
        <v>0.0006829694</v>
      </c>
      <c r="P24" s="5">
        <f>'orig. data'!P22</f>
        <v>1662</v>
      </c>
      <c r="Q24" s="5">
        <f>'orig. data'!Q22</f>
        <v>244835</v>
      </c>
      <c r="R24" s="11">
        <f>'orig. data'!U22</f>
        <v>0.0002420441</v>
      </c>
      <c r="T24" s="11">
        <f>'orig. data'!AD22</f>
        <v>0.3214601157</v>
      </c>
    </row>
    <row r="25" spans="1:20" ht="12.75">
      <c r="A25" s="2" t="str">
        <f ca="1" t="shared" si="2"/>
        <v>St. Vital (2,t)</v>
      </c>
      <c r="B25" t="s">
        <v>156</v>
      </c>
      <c r="C25" t="str">
        <f>'orig. data'!AH23</f>
        <v> </v>
      </c>
      <c r="D25">
        <f>'orig. data'!AI23</f>
        <v>2</v>
      </c>
      <c r="E25" t="str">
        <f ca="1">IF(CELL("contents",F25)="s","s",IF(CELL("contents",G25)="s","s",IF(CELL("contents",'orig. data'!AJ23)="t","t","")))</f>
        <v>t</v>
      </c>
      <c r="F25" t="str">
        <f>'orig. data'!AK23</f>
        <v> </v>
      </c>
      <c r="G25" t="str">
        <f>'orig. data'!AL23</f>
        <v> </v>
      </c>
      <c r="H25" s="23">
        <f t="shared" si="3"/>
        <v>8.3695508964</v>
      </c>
      <c r="I25" s="3">
        <f>'orig. data'!D23</f>
        <v>7.5735698628</v>
      </c>
      <c r="J25" s="3">
        <f>'orig. data'!R23</f>
        <v>6.6979293607</v>
      </c>
      <c r="K25" s="23">
        <f t="shared" si="4"/>
        <v>7.9890500225</v>
      </c>
      <c r="L25" s="5">
        <f>'orig. data'!B23</f>
        <v>2105</v>
      </c>
      <c r="M25" s="5">
        <f>'orig. data'!C23</f>
        <v>303112</v>
      </c>
      <c r="N25" s="11">
        <f>'orig. data'!G23</f>
        <v>0.0399626563</v>
      </c>
      <c r="P25" s="5">
        <f>'orig. data'!P23</f>
        <v>2121</v>
      </c>
      <c r="Q25" s="5">
        <f>'orig. data'!Q23</f>
        <v>304652</v>
      </c>
      <c r="R25" s="11">
        <f>'orig. data'!U23</f>
        <v>0.0003176339</v>
      </c>
      <c r="T25" s="11">
        <f>'orig. data'!AD23</f>
        <v>0.0290234235</v>
      </c>
    </row>
    <row r="26" spans="1:20" ht="12.75">
      <c r="A26" s="2" t="str">
        <f ca="1" t="shared" si="2"/>
        <v>Transcona</v>
      </c>
      <c r="B26" t="s">
        <v>159</v>
      </c>
      <c r="C26" t="str">
        <f>'orig. data'!AH24</f>
        <v> </v>
      </c>
      <c r="D26" t="str">
        <f>'orig. data'!AI24</f>
        <v> </v>
      </c>
      <c r="E26">
        <f ca="1">IF(CELL("contents",F26)="s","s",IF(CELL("contents",G26)="s","s",IF(CELL("contents",'orig. data'!AJ24)="t","t","")))</f>
      </c>
      <c r="F26" t="str">
        <f>'orig. data'!AK24</f>
        <v> </v>
      </c>
      <c r="G26" t="str">
        <f>'orig. data'!AL24</f>
        <v> </v>
      </c>
      <c r="H26" s="23">
        <f t="shared" si="3"/>
        <v>8.3695508964</v>
      </c>
      <c r="I26" s="3">
        <f>'orig. data'!D24</f>
        <v>7.8940859514</v>
      </c>
      <c r="J26" s="3">
        <f>'orig. data'!R24</f>
        <v>7.360799972</v>
      </c>
      <c r="K26" s="23">
        <f t="shared" si="4"/>
        <v>7.9890500225</v>
      </c>
      <c r="L26" s="5">
        <f>'orig. data'!B24</f>
        <v>911</v>
      </c>
      <c r="M26" s="5">
        <f>'orig. data'!C24</f>
        <v>167041</v>
      </c>
      <c r="N26" s="11">
        <f>'orig. data'!G24</f>
        <v>0.2868983048</v>
      </c>
      <c r="P26" s="5">
        <f>'orig. data'!P24</f>
        <v>927</v>
      </c>
      <c r="Q26" s="5">
        <f>'orig. data'!Q24</f>
        <v>166095</v>
      </c>
      <c r="R26" s="11">
        <f>'orig. data'!U24</f>
        <v>0.1371182076</v>
      </c>
      <c r="T26" s="11">
        <f>'orig. data'!AD24</f>
        <v>0.2944872273</v>
      </c>
    </row>
    <row r="27" spans="1:23" ht="12.75">
      <c r="A27" s="2" t="str">
        <f ca="1" t="shared" si="2"/>
        <v>River Heights</v>
      </c>
      <c r="B27" t="s">
        <v>155</v>
      </c>
      <c r="C27" t="str">
        <f>'orig. data'!AH25</f>
        <v> </v>
      </c>
      <c r="D27" t="str">
        <f>'orig. data'!AI25</f>
        <v> </v>
      </c>
      <c r="E27">
        <f ca="1">IF(CELL("contents",F27)="s","s",IF(CELL("contents",G27)="s","s",IF(CELL("contents",'orig. data'!AJ25)="t","t","")))</f>
      </c>
      <c r="F27" t="str">
        <f>'orig. data'!AK25</f>
        <v> </v>
      </c>
      <c r="G27" t="str">
        <f>'orig. data'!AL25</f>
        <v> </v>
      </c>
      <c r="H27" s="23">
        <f t="shared" si="3"/>
        <v>8.3695508964</v>
      </c>
      <c r="I27" s="3">
        <f>'orig. data'!D25</f>
        <v>7.4941090998</v>
      </c>
      <c r="J27" s="3">
        <f>'orig. data'!R25</f>
        <v>7.2790446361</v>
      </c>
      <c r="K27" s="23">
        <f t="shared" si="4"/>
        <v>7.9890500225</v>
      </c>
      <c r="L27" s="5">
        <f>'orig. data'!B25</f>
        <v>2830</v>
      </c>
      <c r="M27" s="5">
        <f>'orig. data'!C25</f>
        <v>283298</v>
      </c>
      <c r="N27" s="11">
        <f>'orig. data'!G25</f>
        <v>0.0223884029</v>
      </c>
      <c r="P27" s="5">
        <f>'orig. data'!P25</f>
        <v>2741</v>
      </c>
      <c r="Q27" s="5">
        <f>'orig. data'!Q25</f>
        <v>280077</v>
      </c>
      <c r="R27" s="11">
        <f>'orig. data'!U25</f>
        <v>0.0554882815</v>
      </c>
      <c r="T27" s="11">
        <f>'orig. data'!AD25</f>
        <v>0.6012149214</v>
      </c>
      <c r="U27" s="1"/>
      <c r="V27" s="1"/>
      <c r="W27" s="1"/>
    </row>
    <row r="28" spans="1:23" ht="12.75">
      <c r="A28" s="2" t="str">
        <f ca="1" t="shared" si="2"/>
        <v>River East</v>
      </c>
      <c r="B28" t="s">
        <v>157</v>
      </c>
      <c r="C28" t="str">
        <f>'orig. data'!AH26</f>
        <v> </v>
      </c>
      <c r="D28" t="str">
        <f>'orig. data'!AI26</f>
        <v> </v>
      </c>
      <c r="E28">
        <f ca="1">IF(CELL("contents",F28)="s","s",IF(CELL("contents",G28)="s","s",IF(CELL("contents",'orig. data'!AJ26)="t","t","")))</f>
      </c>
      <c r="F28" t="str">
        <f>'orig. data'!AK26</f>
        <v> </v>
      </c>
      <c r="G28" t="str">
        <f>'orig. data'!AL26</f>
        <v> </v>
      </c>
      <c r="H28" s="23">
        <f t="shared" si="3"/>
        <v>8.3695508964</v>
      </c>
      <c r="I28" s="3">
        <f>'orig. data'!D26</f>
        <v>7.6237613879</v>
      </c>
      <c r="J28" s="3">
        <f>'orig. data'!R26</f>
        <v>7.1974946289</v>
      </c>
      <c r="K28" s="23">
        <f t="shared" si="4"/>
        <v>7.9890500225</v>
      </c>
      <c r="L28" s="5">
        <f>'orig. data'!B26</f>
        <v>3558</v>
      </c>
      <c r="M28" s="5">
        <f>'orig. data'!C26</f>
        <v>456325</v>
      </c>
      <c r="N28" s="11">
        <f>'orig. data'!G26</f>
        <v>0.0425867795</v>
      </c>
      <c r="P28" s="5">
        <f>'orig. data'!P26</f>
        <v>3725</v>
      </c>
      <c r="Q28" s="5">
        <f>'orig. data'!Q26</f>
        <v>467781</v>
      </c>
      <c r="R28" s="11">
        <f>'orig. data'!U26</f>
        <v>0.0235070832</v>
      </c>
      <c r="T28" s="11">
        <f>'orig. data'!AD26</f>
        <v>0.2633275194</v>
      </c>
      <c r="U28" s="1"/>
      <c r="V28" s="1"/>
      <c r="W28" s="1"/>
    </row>
    <row r="29" spans="1:23" ht="12.75">
      <c r="A29" s="2" t="str">
        <f ca="1" t="shared" si="2"/>
        <v>Seven Oaks</v>
      </c>
      <c r="B29" t="s">
        <v>160</v>
      </c>
      <c r="C29" t="str">
        <f>'orig. data'!AH27</f>
        <v> </v>
      </c>
      <c r="D29" t="str">
        <f>'orig. data'!AI27</f>
        <v> </v>
      </c>
      <c r="E29">
        <f ca="1">IF(CELL("contents",F29)="s","s",IF(CELL("contents",G29)="s","s",IF(CELL("contents",'orig. data'!AJ27)="t","t","")))</f>
      </c>
      <c r="F29" t="str">
        <f>'orig. data'!AK27</f>
        <v> </v>
      </c>
      <c r="G29" t="str">
        <f>'orig. data'!AL27</f>
        <v> </v>
      </c>
      <c r="H29" s="23">
        <f t="shared" si="3"/>
        <v>8.3695508964</v>
      </c>
      <c r="I29" s="3">
        <f>'orig. data'!D27</f>
        <v>8.2413483956</v>
      </c>
      <c r="J29" s="3">
        <f>'orig. data'!R27</f>
        <v>7.7546902006</v>
      </c>
      <c r="K29" s="23">
        <f t="shared" si="4"/>
        <v>7.9890500225</v>
      </c>
      <c r="L29" s="5">
        <f>'orig. data'!B27</f>
        <v>2488</v>
      </c>
      <c r="M29" s="5">
        <f>'orig. data'!C27</f>
        <v>286066</v>
      </c>
      <c r="N29" s="11">
        <f>'orig. data'!G27</f>
        <v>0.7484181588</v>
      </c>
      <c r="P29" s="5">
        <f>'orig. data'!P27</f>
        <v>2634</v>
      </c>
      <c r="Q29" s="5">
        <f>'orig. data'!Q27</f>
        <v>292854</v>
      </c>
      <c r="R29" s="11">
        <f>'orig. data'!U27</f>
        <v>0.5343256848</v>
      </c>
      <c r="T29" s="11">
        <f>'orig. data'!AD27</f>
        <v>0.2673321754</v>
      </c>
      <c r="U29" s="1"/>
      <c r="V29" s="1"/>
      <c r="W29" s="1"/>
    </row>
    <row r="30" spans="1:23" ht="12.75">
      <c r="A30" s="2" t="str">
        <f ca="1" t="shared" si="2"/>
        <v>St. James - Assiniboia</v>
      </c>
      <c r="B30" t="s">
        <v>161</v>
      </c>
      <c r="C30" t="str">
        <f>'orig. data'!AH28</f>
        <v> </v>
      </c>
      <c r="D30" t="str">
        <f>'orig. data'!AI28</f>
        <v> </v>
      </c>
      <c r="E30">
        <f ca="1">IF(CELL("contents",F30)="s","s",IF(CELL("contents",G30)="s","s",IF(CELL("contents",'orig. data'!AJ28)="t","t","")))</f>
      </c>
      <c r="F30" t="str">
        <f>'orig. data'!AK28</f>
        <v> </v>
      </c>
      <c r="G30" t="str">
        <f>'orig. data'!AL28</f>
        <v> </v>
      </c>
      <c r="H30" s="23">
        <f t="shared" si="3"/>
        <v>8.3695508964</v>
      </c>
      <c r="I30" s="3">
        <f>'orig. data'!D28</f>
        <v>8.17771697</v>
      </c>
      <c r="J30" s="3">
        <f>'orig. data'!R28</f>
        <v>7.8869684882</v>
      </c>
      <c r="K30" s="23">
        <f t="shared" si="4"/>
        <v>7.9890500225</v>
      </c>
      <c r="L30" s="5">
        <f>'orig. data'!B28</f>
        <v>3120</v>
      </c>
      <c r="M30" s="5">
        <f>'orig. data'!C28</f>
        <v>300412</v>
      </c>
      <c r="N30" s="11">
        <f>'orig. data'!G28</f>
        <v>0.6248742504</v>
      </c>
      <c r="O30" s="8"/>
      <c r="P30" s="5">
        <f>'orig. data'!P28</f>
        <v>3148</v>
      </c>
      <c r="Q30" s="5">
        <f>'orig. data'!Q28</f>
        <v>295188</v>
      </c>
      <c r="R30" s="11">
        <f>'orig. data'!U28</f>
        <v>0.7868821083</v>
      </c>
      <c r="T30" s="11">
        <f>'orig. data'!AD28</f>
        <v>0.5015833004</v>
      </c>
      <c r="U30" s="1"/>
      <c r="V30" s="1"/>
      <c r="W30" s="1"/>
    </row>
    <row r="31" spans="1:23" ht="12.75">
      <c r="A31" s="2" t="str">
        <f ca="1" t="shared" si="2"/>
        <v>Inkster (t)</v>
      </c>
      <c r="B31" t="s">
        <v>162</v>
      </c>
      <c r="C31" t="str">
        <f>'orig. data'!AH29</f>
        <v> </v>
      </c>
      <c r="D31" t="str">
        <f>'orig. data'!AI29</f>
        <v> </v>
      </c>
      <c r="E31" t="str">
        <f ca="1">IF(CELL("contents",F31)="s","s",IF(CELL("contents",G31)="s","s",IF(CELL("contents",'orig. data'!AJ29)="t","t","")))</f>
        <v>t</v>
      </c>
      <c r="F31" t="str">
        <f>'orig. data'!AK29</f>
        <v> </v>
      </c>
      <c r="G31" t="str">
        <f>'orig. data'!AL29</f>
        <v> </v>
      </c>
      <c r="H31" s="23">
        <f t="shared" si="3"/>
        <v>8.3695508964</v>
      </c>
      <c r="I31" s="3">
        <f>'orig. data'!D29</f>
        <v>8.7617268522</v>
      </c>
      <c r="J31" s="3">
        <f>'orig. data'!R29</f>
        <v>7.6515638803</v>
      </c>
      <c r="K31" s="23">
        <f t="shared" si="4"/>
        <v>7.9890500225</v>
      </c>
      <c r="L31" s="5">
        <f>'orig. data'!B29</f>
        <v>889</v>
      </c>
      <c r="M31" s="5">
        <f>'orig. data'!C29</f>
        <v>156271</v>
      </c>
      <c r="N31" s="11">
        <f>'orig. data'!G29</f>
        <v>0.4082446495</v>
      </c>
      <c r="O31" s="8"/>
      <c r="P31" s="5">
        <f>'orig. data'!P29</f>
        <v>888</v>
      </c>
      <c r="Q31" s="5">
        <f>'orig. data'!Q29</f>
        <v>156912</v>
      </c>
      <c r="R31" s="11">
        <f>'orig. data'!U29</f>
        <v>0.4338330938</v>
      </c>
      <c r="T31" s="11">
        <f>'orig. data'!AD29</f>
        <v>0.043783782</v>
      </c>
      <c r="U31" s="1"/>
      <c r="V31" s="1"/>
      <c r="W31" s="1"/>
    </row>
    <row r="32" spans="1:23" ht="12.75">
      <c r="A32" s="2" t="str">
        <f ca="1" t="shared" si="2"/>
        <v>Downtown (1,2)</v>
      </c>
      <c r="B32" t="s">
        <v>163</v>
      </c>
      <c r="C32">
        <f>'orig. data'!AH30</f>
        <v>1</v>
      </c>
      <c r="D32">
        <f>'orig. data'!AI30</f>
        <v>2</v>
      </c>
      <c r="E32">
        <f ca="1">IF(CELL("contents",F32)="s","s",IF(CELL("contents",G32)="s","s",IF(CELL("contents",'orig. data'!AJ30)="t","t","")))</f>
      </c>
      <c r="F32" t="str">
        <f>'orig. data'!AK30</f>
        <v> </v>
      </c>
      <c r="G32" t="str">
        <f>'orig. data'!AL30</f>
        <v> </v>
      </c>
      <c r="H32" s="23">
        <f t="shared" si="3"/>
        <v>8.3695508964</v>
      </c>
      <c r="I32" s="3">
        <f>'orig. data'!D30</f>
        <v>10.399556411</v>
      </c>
      <c r="J32" s="3">
        <f>'orig. data'!R30</f>
        <v>10.406583941</v>
      </c>
      <c r="K32" s="23">
        <f t="shared" si="4"/>
        <v>7.9890500225</v>
      </c>
      <c r="L32" s="5">
        <f>'orig. data'!B30</f>
        <v>3185</v>
      </c>
      <c r="M32" s="5">
        <f>'orig. data'!C30</f>
        <v>357494</v>
      </c>
      <c r="N32" s="11">
        <f>'orig. data'!G30</f>
        <v>3.1213667E-06</v>
      </c>
      <c r="O32" s="8"/>
      <c r="P32" s="5">
        <f>'orig. data'!P30</f>
        <v>3285</v>
      </c>
      <c r="Q32" s="5">
        <f>'orig. data'!Q30</f>
        <v>363636</v>
      </c>
      <c r="R32" s="11">
        <f>'orig. data'!U30</f>
        <v>1.1857897E-08</v>
      </c>
      <c r="T32" s="11">
        <f>'orig. data'!AD30</f>
        <v>0.9896788346</v>
      </c>
      <c r="U32" s="1"/>
      <c r="V32" s="1"/>
      <c r="W32" s="1"/>
    </row>
    <row r="33" spans="1:23" ht="12.75">
      <c r="A33" s="2" t="str">
        <f ca="1" t="shared" si="2"/>
        <v>Point Douglas (1,2)</v>
      </c>
      <c r="B33" t="s">
        <v>164</v>
      </c>
      <c r="C33">
        <f>'orig. data'!AH31</f>
        <v>1</v>
      </c>
      <c r="D33">
        <f>'orig. data'!AI31</f>
        <v>2</v>
      </c>
      <c r="E33">
        <f ca="1">IF(CELL("contents",F33)="s","s",IF(CELL("contents",G33)="s","s",IF(CELL("contents",'orig. data'!AJ31)="t","t","")))</f>
      </c>
      <c r="F33" t="str">
        <f>'orig. data'!AK31</f>
        <v> </v>
      </c>
      <c r="G33" t="str">
        <f>'orig. data'!AL31</f>
        <v> </v>
      </c>
      <c r="H33" s="23">
        <f t="shared" si="3"/>
        <v>8.3695508964</v>
      </c>
      <c r="I33" s="3">
        <f>'orig. data'!D31</f>
        <v>10.484368518</v>
      </c>
      <c r="J33" s="3">
        <f>'orig. data'!R31</f>
        <v>11.565606547</v>
      </c>
      <c r="K33" s="23">
        <f t="shared" si="4"/>
        <v>7.9890500225</v>
      </c>
      <c r="L33" s="5">
        <f>'orig. data'!B31</f>
        <v>2186</v>
      </c>
      <c r="M33" s="5">
        <f>'orig. data'!C31</f>
        <v>203292</v>
      </c>
      <c r="N33" s="11">
        <f>'orig. data'!G31</f>
        <v>5.1952026E-06</v>
      </c>
      <c r="O33" s="8"/>
      <c r="P33" s="5">
        <f>'orig. data'!P31</f>
        <v>2158</v>
      </c>
      <c r="Q33" s="5">
        <f>'orig. data'!Q31</f>
        <v>207178</v>
      </c>
      <c r="R33" s="11">
        <f>'orig. data'!U31</f>
        <v>5.933247E-14</v>
      </c>
      <c r="T33" s="11">
        <f>'orig. data'!AD31</f>
        <v>0.0858526719</v>
      </c>
      <c r="U33" s="1"/>
      <c r="V33" s="1"/>
      <c r="W33" s="1"/>
    </row>
    <row r="34" spans="1:23" ht="12.75">
      <c r="B34"/>
      <c r="C34"/>
      <c r="D34"/>
      <c r="E34"/>
      <c r="F34"/>
      <c r="G34"/>
      <c r="H34" s="23"/>
      <c r="I34" s="3"/>
      <c r="J34" s="3"/>
      <c r="K34" s="23"/>
      <c r="L34" s="5"/>
      <c r="M34" s="5"/>
      <c r="N34" s="11"/>
      <c r="O34" s="8"/>
      <c r="P34" s="5"/>
      <c r="Q34" s="5"/>
      <c r="R34" s="11"/>
      <c r="T34" s="11"/>
      <c r="U34" s="1"/>
      <c r="V34" s="1"/>
      <c r="W34" s="1"/>
    </row>
    <row r="35" spans="2:8" ht="12.75">
      <c r="B35"/>
      <c r="C35"/>
      <c r="D35"/>
      <c r="E35"/>
      <c r="F35"/>
      <c r="G35"/>
      <c r="H35" s="24"/>
    </row>
    <row r="36" spans="2:8" ht="12.75">
      <c r="B36"/>
      <c r="C36"/>
      <c r="D36"/>
      <c r="E36"/>
      <c r="F36"/>
      <c r="G36"/>
      <c r="H36" s="24"/>
    </row>
    <row r="37" spans="2:8" ht="12.75">
      <c r="B37"/>
      <c r="C37"/>
      <c r="D37"/>
      <c r="E37"/>
      <c r="F37"/>
      <c r="G37"/>
      <c r="H37" s="24"/>
    </row>
    <row r="38" spans="2:8" ht="12.75">
      <c r="B38"/>
      <c r="C38"/>
      <c r="D38"/>
      <c r="E38"/>
      <c r="F38"/>
      <c r="G38"/>
      <c r="H38" s="24"/>
    </row>
    <row r="39" spans="2:8" ht="12.75">
      <c r="B39"/>
      <c r="C39"/>
      <c r="D39"/>
      <c r="E39"/>
      <c r="F39"/>
      <c r="G39"/>
      <c r="H39" s="24"/>
    </row>
    <row r="40" spans="2:8" ht="12.75">
      <c r="B40"/>
      <c r="C40"/>
      <c r="D40"/>
      <c r="E40"/>
      <c r="F40"/>
      <c r="G40"/>
      <c r="H40" s="24"/>
    </row>
    <row r="41" spans="2:8" ht="12.75">
      <c r="B41"/>
      <c r="C41"/>
      <c r="D41"/>
      <c r="E41"/>
      <c r="F41"/>
      <c r="G41"/>
      <c r="H41" s="24"/>
    </row>
    <row r="42" ht="12.75">
      <c r="H42" s="24"/>
    </row>
    <row r="43" ht="12.75">
      <c r="H43" s="24"/>
    </row>
    <row r="44" ht="12.75">
      <c r="H44" s="24"/>
    </row>
    <row r="45" ht="12.75">
      <c r="H45" s="24"/>
    </row>
    <row r="46" ht="12.75">
      <c r="H46" s="24"/>
    </row>
    <row r="47" ht="12.75">
      <c r="H47" s="24"/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1">
      <pane ySplit="3" topLeftCell="A54" activePane="bottomLeft" state="frozen"/>
      <selection pane="topLeft" activeCell="A1" sqref="A1"/>
      <selection pane="bottomLeft" activeCell="B105" sqref="B105"/>
    </sheetView>
  </sheetViews>
  <sheetFormatPr defaultColWidth="9.140625" defaultRowHeight="12.75"/>
  <cols>
    <col min="1" max="1" width="26.28125" style="0" customWidth="1"/>
    <col min="2" max="2" width="21.00390625" style="0" customWidth="1"/>
    <col min="3" max="5" width="2.8515625" style="0" customWidth="1"/>
    <col min="6" max="7" width="6.7109375" style="0" customWidth="1"/>
    <col min="15" max="15" width="2.8515625" style="0" customWidth="1"/>
    <col min="19" max="19" width="2.8515625" style="0" customWidth="1"/>
  </cols>
  <sheetData>
    <row r="1" spans="1:20" ht="12.75">
      <c r="A1" s="47" t="s">
        <v>275</v>
      </c>
      <c r="B1" s="4" t="s">
        <v>224</v>
      </c>
      <c r="C1" s="127" t="s">
        <v>129</v>
      </c>
      <c r="D1" s="127"/>
      <c r="E1" s="127"/>
      <c r="F1" s="127" t="s">
        <v>132</v>
      </c>
      <c r="G1" s="127"/>
      <c r="H1" s="5" t="s">
        <v>119</v>
      </c>
      <c r="I1" s="3" t="s">
        <v>121</v>
      </c>
      <c r="J1" s="3" t="s">
        <v>122</v>
      </c>
      <c r="K1" s="5" t="s">
        <v>120</v>
      </c>
      <c r="L1" s="5" t="s">
        <v>123</v>
      </c>
      <c r="M1" s="5" t="s">
        <v>124</v>
      </c>
      <c r="N1" s="5" t="s">
        <v>125</v>
      </c>
      <c r="O1" s="6"/>
      <c r="P1" s="5" t="s">
        <v>126</v>
      </c>
      <c r="Q1" s="5" t="s">
        <v>127</v>
      </c>
      <c r="R1" s="5" t="s">
        <v>128</v>
      </c>
      <c r="S1" s="6"/>
      <c r="T1" s="5" t="s">
        <v>133</v>
      </c>
    </row>
    <row r="2" spans="1:20" ht="12.75">
      <c r="A2" s="41"/>
      <c r="B2" s="2"/>
      <c r="C2" s="12"/>
      <c r="D2" s="12"/>
      <c r="E2" s="12"/>
      <c r="F2" s="13"/>
      <c r="G2" s="13"/>
      <c r="H2" s="5"/>
      <c r="I2" s="128" t="s">
        <v>282</v>
      </c>
      <c r="J2" s="128"/>
      <c r="K2" s="5"/>
      <c r="L2" s="5"/>
      <c r="M2" s="5"/>
      <c r="N2" s="5"/>
      <c r="O2" s="6"/>
      <c r="P2" s="5"/>
      <c r="Q2" s="5"/>
      <c r="R2" s="5"/>
      <c r="S2" s="6"/>
      <c r="T2" s="5"/>
    </row>
    <row r="3" spans="1:20" ht="12.75">
      <c r="A3" s="39" t="s">
        <v>0</v>
      </c>
      <c r="B3" s="4"/>
      <c r="C3" s="12">
        <v>1</v>
      </c>
      <c r="D3" s="12">
        <v>2</v>
      </c>
      <c r="E3" s="12" t="s">
        <v>131</v>
      </c>
      <c r="F3" s="12" t="s">
        <v>251</v>
      </c>
      <c r="G3" s="12" t="s">
        <v>252</v>
      </c>
      <c r="H3" s="2" t="s">
        <v>276</v>
      </c>
      <c r="I3" s="4" t="s">
        <v>280</v>
      </c>
      <c r="J3" s="4" t="s">
        <v>281</v>
      </c>
      <c r="K3" s="2" t="s">
        <v>277</v>
      </c>
      <c r="L3" s="2"/>
      <c r="M3" s="2"/>
      <c r="N3" s="2"/>
      <c r="O3" s="9"/>
      <c r="P3" s="2"/>
      <c r="Q3" s="2"/>
      <c r="R3" s="2"/>
      <c r="S3" s="9"/>
      <c r="T3" s="2"/>
    </row>
    <row r="4" spans="1:20" ht="12.75">
      <c r="A4" s="38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SE Northern (1)</v>
      </c>
      <c r="B4" s="2" t="s">
        <v>230</v>
      </c>
      <c r="C4">
        <f>'orig. data'!AH32</f>
        <v>1</v>
      </c>
      <c r="D4" t="str">
        <f>'orig. data'!AI32</f>
        <v> </v>
      </c>
      <c r="E4">
        <f ca="1">IF(CELL("contents",F4)="s","s",IF(CELL("contents",G4)="s","s",IF(CELL("contents",'orig. data'!AJ32)="t","t","")))</f>
      </c>
      <c r="F4" t="str">
        <f>'orig. data'!AK32</f>
        <v> </v>
      </c>
      <c r="G4" t="str">
        <f>'orig. data'!AL32</f>
        <v> </v>
      </c>
      <c r="H4" s="23">
        <f>'orig. data'!D$18</f>
        <v>8.3695508964</v>
      </c>
      <c r="I4" s="3">
        <f>'orig. data'!D32</f>
        <v>6.4774061041</v>
      </c>
      <c r="J4" s="3">
        <f>'orig. data'!R32</f>
        <v>7.0955078485</v>
      </c>
      <c r="K4" s="23">
        <f>'orig. data'!R$18</f>
        <v>7.9890500225</v>
      </c>
      <c r="L4" s="5">
        <f>'orig. data'!B32</f>
        <v>322</v>
      </c>
      <c r="M4" s="5">
        <f>'orig. data'!C32</f>
        <v>78156</v>
      </c>
      <c r="N4" s="11">
        <f>'orig. data'!G32</f>
        <v>0.0005883642</v>
      </c>
      <c r="O4" s="8"/>
      <c r="P4" s="5">
        <f>'orig. data'!P32</f>
        <v>390</v>
      </c>
      <c r="Q4" s="5">
        <f>'orig. data'!Q32</f>
        <v>81084</v>
      </c>
      <c r="R4" s="11">
        <f>'orig. data'!U32</f>
        <v>0.0996946347</v>
      </c>
      <c r="S4" s="9"/>
      <c r="T4" s="11">
        <f>'orig. data'!AD32</f>
        <v>0.3267757153</v>
      </c>
    </row>
    <row r="5" spans="1:20" ht="12.75">
      <c r="A5" s="38" t="str">
        <f aca="true" ca="1" t="shared" si="0" ref="A5:A68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SE Central (2)</v>
      </c>
      <c r="B5" s="2" t="s">
        <v>226</v>
      </c>
      <c r="C5" t="str">
        <f>'orig. data'!AH33</f>
        <v> </v>
      </c>
      <c r="D5">
        <f>'orig. data'!AI33</f>
        <v>2</v>
      </c>
      <c r="E5">
        <f ca="1">IF(CELL("contents",F5)="s","s",IF(CELL("contents",G5)="s","s",IF(CELL("contents",'orig. data'!AJ33)="t","t","")))</f>
      </c>
      <c r="F5" t="str">
        <f>'orig. data'!AK33</f>
        <v> </v>
      </c>
      <c r="G5" t="str">
        <f>'orig. data'!AL33</f>
        <v> </v>
      </c>
      <c r="H5" s="23">
        <f>'orig. data'!D$18</f>
        <v>8.3695508964</v>
      </c>
      <c r="I5" s="3">
        <f>'orig. data'!D33</f>
        <v>7.4326568957</v>
      </c>
      <c r="J5" s="3">
        <f>'orig. data'!R33</f>
        <v>6.6630500211</v>
      </c>
      <c r="K5" s="23">
        <f>'orig. data'!R$18</f>
        <v>7.9890500225</v>
      </c>
      <c r="L5" s="5">
        <f>'orig. data'!B33</f>
        <v>670</v>
      </c>
      <c r="M5" s="5">
        <f>'orig. data'!C33</f>
        <v>105290</v>
      </c>
      <c r="N5" s="11">
        <f>'orig. data'!G33</f>
        <v>0.0623657842</v>
      </c>
      <c r="O5" s="8"/>
      <c r="P5" s="5">
        <f>'orig. data'!P33</f>
        <v>704</v>
      </c>
      <c r="Q5" s="5">
        <f>'orig. data'!Q33</f>
        <v>121055</v>
      </c>
      <c r="R5" s="11">
        <f>'orig. data'!U33</f>
        <v>0.0042503675</v>
      </c>
      <c r="S5" s="9"/>
      <c r="T5" s="11">
        <f>'orig. data'!AD33</f>
        <v>0.159734096</v>
      </c>
    </row>
    <row r="6" spans="1:20" ht="12.75">
      <c r="A6" s="38" t="str">
        <f ca="1" t="shared" si="0"/>
        <v>SE Western (2,t)</v>
      </c>
      <c r="B6" s="2" t="s">
        <v>227</v>
      </c>
      <c r="C6" t="str">
        <f>'orig. data'!AH34</f>
        <v> </v>
      </c>
      <c r="D6">
        <f>'orig. data'!AI34</f>
        <v>2</v>
      </c>
      <c r="E6" t="str">
        <f ca="1">IF(CELL("contents",F6)="s","s",IF(CELL("contents",G6)="s","s",IF(CELL("contents",'orig. data'!AJ34)="t","t","")))</f>
        <v>t</v>
      </c>
      <c r="F6" t="str">
        <f>'orig. data'!AK34</f>
        <v> </v>
      </c>
      <c r="G6" t="str">
        <f>'orig. data'!AL34</f>
        <v> </v>
      </c>
      <c r="H6" s="23">
        <f>'orig. data'!D$18</f>
        <v>8.3695508964</v>
      </c>
      <c r="I6" s="3">
        <f>'orig. data'!D34</f>
        <v>8.1081330194</v>
      </c>
      <c r="J6" s="3">
        <f>'orig. data'!R34</f>
        <v>5.9558945345</v>
      </c>
      <c r="K6" s="23">
        <f>'orig. data'!R$18</f>
        <v>7.9890500225</v>
      </c>
      <c r="L6" s="5">
        <f>'orig. data'!B34</f>
        <v>304</v>
      </c>
      <c r="M6" s="5">
        <f>'orig. data'!C34</f>
        <v>53263</v>
      </c>
      <c r="N6" s="11">
        <f>'orig. data'!G34</f>
        <v>0.6767989251</v>
      </c>
      <c r="O6" s="8"/>
      <c r="P6" s="5">
        <f>'orig. data'!P34</f>
        <v>239</v>
      </c>
      <c r="Q6" s="5">
        <f>'orig. data'!Q34</f>
        <v>55854</v>
      </c>
      <c r="R6" s="11">
        <f>'orig. data'!U34</f>
        <v>0.0003811938</v>
      </c>
      <c r="S6" s="9"/>
      <c r="T6" s="11">
        <f>'orig. data'!AD34</f>
        <v>0.0027069992</v>
      </c>
    </row>
    <row r="7" spans="1:20" ht="12.75">
      <c r="A7" s="38" t="str">
        <f ca="1" t="shared" si="0"/>
        <v>SE Southern</v>
      </c>
      <c r="B7" s="2" t="s">
        <v>195</v>
      </c>
      <c r="C7" t="str">
        <f>'orig. data'!AH35</f>
        <v> </v>
      </c>
      <c r="D7" t="str">
        <f>'orig. data'!AI35</f>
        <v> </v>
      </c>
      <c r="E7">
        <f ca="1">IF(CELL("contents",F7)="s","s",IF(CELL("contents",G7)="s","s",IF(CELL("contents",'orig. data'!AJ35)="t","t","")))</f>
      </c>
      <c r="F7" t="str">
        <f>'orig. data'!AK35</f>
        <v> </v>
      </c>
      <c r="G7" t="str">
        <f>'orig. data'!AL35</f>
        <v> </v>
      </c>
      <c r="H7" s="23">
        <f>'orig. data'!D$18</f>
        <v>8.3695508964</v>
      </c>
      <c r="I7" s="3">
        <f>'orig. data'!D35</f>
        <v>7.4644040581</v>
      </c>
      <c r="J7" s="3">
        <f>'orig. data'!R35</f>
        <v>7.3214590441</v>
      </c>
      <c r="K7" s="23">
        <f>'orig. data'!R$18</f>
        <v>7.9890500225</v>
      </c>
      <c r="L7" s="5">
        <f>'orig. data'!B35</f>
        <v>280</v>
      </c>
      <c r="M7" s="5">
        <f>'orig. data'!C35</f>
        <v>28239</v>
      </c>
      <c r="N7" s="11">
        <f>'orig. data'!G35</f>
        <v>0.1578979151</v>
      </c>
      <c r="O7" s="8"/>
      <c r="P7" s="5">
        <f>'orig. data'!P35</f>
        <v>279</v>
      </c>
      <c r="Q7" s="5">
        <f>'orig. data'!Q35</f>
        <v>29567</v>
      </c>
      <c r="R7" s="11">
        <f>'orig. data'!U35</f>
        <v>0.2881635889</v>
      </c>
      <c r="S7" s="9"/>
      <c r="T7" s="11">
        <f>'orig. data'!AD35</f>
        <v>0.8541925459</v>
      </c>
    </row>
    <row r="8" spans="1:20" ht="12.75">
      <c r="A8" s="38"/>
      <c r="B8" s="2"/>
      <c r="H8" s="23"/>
      <c r="I8" s="3"/>
      <c r="J8" s="3"/>
      <c r="K8" s="23"/>
      <c r="L8" s="5"/>
      <c r="M8" s="5"/>
      <c r="N8" s="11"/>
      <c r="O8" s="8"/>
      <c r="P8" s="5"/>
      <c r="Q8" s="5"/>
      <c r="R8" s="11"/>
      <c r="S8" s="9"/>
      <c r="T8" s="11"/>
    </row>
    <row r="9" spans="1:20" ht="12.75">
      <c r="A9" s="38" t="str">
        <f ca="1" t="shared" si="0"/>
        <v>CE Altona (2)</v>
      </c>
      <c r="B9" s="2" t="s">
        <v>228</v>
      </c>
      <c r="C9" t="str">
        <f>'orig. data'!AH36</f>
        <v> </v>
      </c>
      <c r="D9">
        <f>'orig. data'!AI36</f>
        <v>2</v>
      </c>
      <c r="E9">
        <f ca="1">IF(CELL("contents",F9)="s","s",IF(CELL("contents",G9)="s","s",IF(CELL("contents",'orig. data'!AJ36)="t","t","")))</f>
      </c>
      <c r="F9" t="str">
        <f>'orig. data'!AK36</f>
        <v> </v>
      </c>
      <c r="G9" t="str">
        <f>'orig. data'!AL36</f>
        <v> </v>
      </c>
      <c r="H9" s="23">
        <f>'orig. data'!D$18</f>
        <v>8.3695508964</v>
      </c>
      <c r="I9" s="3">
        <f>'orig. data'!D36</f>
        <v>6.7142884856</v>
      </c>
      <c r="J9" s="3">
        <f>'orig. data'!R36</f>
        <v>5.9964340238</v>
      </c>
      <c r="K9" s="23">
        <f>'orig. data'!R$18</f>
        <v>7.9890500225</v>
      </c>
      <c r="L9" s="5">
        <f>'orig. data'!B36</f>
        <v>280</v>
      </c>
      <c r="M9" s="5">
        <f>'orig. data'!C36</f>
        <v>42579</v>
      </c>
      <c r="N9" s="11">
        <f>'orig. data'!G36</f>
        <v>0.0057275955</v>
      </c>
      <c r="O9" s="8"/>
      <c r="P9" s="5">
        <f>'orig. data'!P36</f>
        <v>263</v>
      </c>
      <c r="Q9" s="5">
        <f>'orig. data'!Q36</f>
        <v>43628</v>
      </c>
      <c r="R9" s="11">
        <f>'orig. data'!U36</f>
        <v>0.0004517467</v>
      </c>
      <c r="S9" s="9"/>
      <c r="T9" s="11">
        <f>'orig. data'!AD36</f>
        <v>0.2806463205</v>
      </c>
    </row>
    <row r="10" spans="1:20" ht="12.75">
      <c r="A10" s="38" t="str">
        <f ca="1" t="shared" si="0"/>
        <v>CE Cartier/SFX (1,2)</v>
      </c>
      <c r="B10" s="2" t="s">
        <v>253</v>
      </c>
      <c r="C10">
        <f>'orig. data'!AH37</f>
        <v>1</v>
      </c>
      <c r="D10">
        <f>'orig. data'!AI37</f>
        <v>2</v>
      </c>
      <c r="E10">
        <f ca="1">IF(CELL("contents",F10)="s","s",IF(CELL("contents",G10)="s","s",IF(CELL("contents",'orig. data'!AJ37)="t","t","")))</f>
      </c>
      <c r="F10" t="str">
        <f>'orig. data'!AK37</f>
        <v> </v>
      </c>
      <c r="G10" t="str">
        <f>'orig. data'!AL37</f>
        <v> </v>
      </c>
      <c r="H10" s="23">
        <f>'orig. data'!D$18</f>
        <v>8.3695508964</v>
      </c>
      <c r="I10" s="3">
        <f>'orig. data'!D37</f>
        <v>5.1352219674</v>
      </c>
      <c r="J10" s="3">
        <f>'orig. data'!R37</f>
        <v>4.6752582708</v>
      </c>
      <c r="K10" s="23">
        <f>'orig. data'!R$18</f>
        <v>7.9890500225</v>
      </c>
      <c r="L10" s="5">
        <f>'orig. data'!B37</f>
        <v>90</v>
      </c>
      <c r="M10" s="5">
        <f>'orig. data'!C37</f>
        <v>30235</v>
      </c>
      <c r="N10" s="11">
        <f>'orig. data'!G37</f>
        <v>2.92193E-05</v>
      </c>
      <c r="O10" s="8"/>
      <c r="P10" s="5">
        <f>'orig. data'!P37</f>
        <v>94</v>
      </c>
      <c r="Q10" s="5">
        <f>'orig. data'!Q37</f>
        <v>31857</v>
      </c>
      <c r="R10" s="11">
        <f>'orig. data'!U37</f>
        <v>3.471579E-06</v>
      </c>
      <c r="S10" s="9"/>
      <c r="T10" s="11">
        <f>'orig. data'!AD37</f>
        <v>0.5523003704</v>
      </c>
    </row>
    <row r="11" spans="1:20" ht="12.75">
      <c r="A11" s="38" t="str">
        <f ca="1" t="shared" si="0"/>
        <v>CE Louise/Pembina</v>
      </c>
      <c r="B11" s="2" t="s">
        <v>229</v>
      </c>
      <c r="C11" t="str">
        <f>'orig. data'!AH38</f>
        <v> </v>
      </c>
      <c r="D11" t="str">
        <f>'orig. data'!AI38</f>
        <v> </v>
      </c>
      <c r="E11">
        <f ca="1">IF(CELL("contents",F11)="s","s",IF(CELL("contents",G11)="s","s",IF(CELL("contents",'orig. data'!AJ38)="t","t","")))</f>
      </c>
      <c r="F11" t="str">
        <f>'orig. data'!AK38</f>
        <v> </v>
      </c>
      <c r="G11" t="str">
        <f>'orig. data'!AL38</f>
        <v> </v>
      </c>
      <c r="H11" s="23">
        <f>'orig. data'!D$18</f>
        <v>8.3695508964</v>
      </c>
      <c r="I11" s="3">
        <f>'orig. data'!D38</f>
        <v>7.0173319542</v>
      </c>
      <c r="J11" s="3">
        <f>'orig. data'!R38</f>
        <v>7.9207104969</v>
      </c>
      <c r="K11" s="23">
        <f>'orig. data'!R$18</f>
        <v>7.9890500225</v>
      </c>
      <c r="L11" s="5">
        <f>'orig. data'!B38</f>
        <v>262</v>
      </c>
      <c r="M11" s="5">
        <f>'orig. data'!C38</f>
        <v>24297</v>
      </c>
      <c r="N11" s="11">
        <f>'orig. data'!G38</f>
        <v>0.0346640115</v>
      </c>
      <c r="O11" s="9"/>
      <c r="P11" s="5">
        <f>'orig. data'!P38</f>
        <v>301</v>
      </c>
      <c r="Q11" s="5">
        <f>'orig. data'!Q38</f>
        <v>22938</v>
      </c>
      <c r="R11" s="11">
        <f>'orig. data'!U38</f>
        <v>0.9312904181</v>
      </c>
      <c r="S11" s="9"/>
      <c r="T11" s="11">
        <f>'orig. data'!AD38</f>
        <v>0.2570922139</v>
      </c>
    </row>
    <row r="12" spans="1:20" ht="12.75">
      <c r="A12" s="38" t="str">
        <f ca="1" t="shared" si="0"/>
        <v>CE Morden/Winkler (2,t)</v>
      </c>
      <c r="B12" s="2" t="s">
        <v>349</v>
      </c>
      <c r="C12" t="str">
        <f>'orig. data'!AH39</f>
        <v> </v>
      </c>
      <c r="D12">
        <f>'orig. data'!AI39</f>
        <v>2</v>
      </c>
      <c r="E12" t="str">
        <f ca="1">IF(CELL("contents",F12)="s","s",IF(CELL("contents",G12)="s","s",IF(CELL("contents",'orig. data'!AJ39)="t","t","")))</f>
        <v>t</v>
      </c>
      <c r="F12" t="str">
        <f>'orig. data'!AK39</f>
        <v> </v>
      </c>
      <c r="G12" t="str">
        <f>'orig. data'!AL39</f>
        <v> </v>
      </c>
      <c r="H12" s="23">
        <f>'orig. data'!D$18</f>
        <v>8.3695508964</v>
      </c>
      <c r="I12" s="3">
        <f>'orig. data'!D39</f>
        <v>7.6512426952</v>
      </c>
      <c r="J12" s="3">
        <f>'orig. data'!R39</f>
        <v>6.3850656563</v>
      </c>
      <c r="K12" s="23">
        <f>'orig. data'!R$18</f>
        <v>7.9890500225</v>
      </c>
      <c r="L12" s="5">
        <f>'orig. data'!B39</f>
        <v>830</v>
      </c>
      <c r="M12" s="5">
        <f>'orig. data'!C39</f>
        <v>96235</v>
      </c>
      <c r="N12" s="11">
        <f>'orig. data'!G39</f>
        <v>0.1477924208</v>
      </c>
      <c r="O12" s="9"/>
      <c r="P12" s="5">
        <f>'orig. data'!P39</f>
        <v>754</v>
      </c>
      <c r="Q12" s="5">
        <f>'orig. data'!Q39</f>
        <v>110081</v>
      </c>
      <c r="R12" s="11">
        <f>'orig. data'!U39</f>
        <v>0.00040542</v>
      </c>
      <c r="S12" s="9"/>
      <c r="T12" s="11">
        <f>'orig. data'!AD39</f>
        <v>0.0177559664</v>
      </c>
    </row>
    <row r="13" spans="1:20" ht="12.75">
      <c r="A13" s="38" t="str">
        <f ca="1" t="shared" si="0"/>
        <v>CE Carman</v>
      </c>
      <c r="B13" s="2" t="s">
        <v>254</v>
      </c>
      <c r="C13" t="str">
        <f>'orig. data'!AH40</f>
        <v> </v>
      </c>
      <c r="D13" t="str">
        <f>'orig. data'!AI40</f>
        <v> </v>
      </c>
      <c r="E13">
        <f ca="1">IF(CELL("contents",F13)="s","s",IF(CELL("contents",G13)="s","s",IF(CELL("contents",'orig. data'!AJ40)="t","t","")))</f>
      </c>
      <c r="F13" t="str">
        <f>'orig. data'!AK40</f>
        <v> </v>
      </c>
      <c r="G13" t="str">
        <f>'orig. data'!AL40</f>
        <v> </v>
      </c>
      <c r="H13" s="23">
        <f>'orig. data'!D$18</f>
        <v>8.3695508964</v>
      </c>
      <c r="I13" s="3">
        <f>'orig. data'!D40</f>
        <v>7.6658632001</v>
      </c>
      <c r="J13" s="3">
        <f>'orig. data'!R40</f>
        <v>6.9999591465</v>
      </c>
      <c r="K13" s="23">
        <f>'orig. data'!R$18</f>
        <v>7.9890500225</v>
      </c>
      <c r="L13" s="5">
        <f>'orig. data'!B40</f>
        <v>501</v>
      </c>
      <c r="M13" s="5">
        <f>'orig. data'!C40</f>
        <v>51570</v>
      </c>
      <c r="N13" s="11">
        <f>'orig. data'!G40</f>
        <v>0.2061073029</v>
      </c>
      <c r="O13" s="9"/>
      <c r="P13" s="5">
        <f>'orig. data'!P40</f>
        <v>468</v>
      </c>
      <c r="Q13" s="5">
        <f>'orig. data'!Q40</f>
        <v>50662</v>
      </c>
      <c r="R13" s="11">
        <f>'orig. data'!U40</f>
        <v>0.0644292899</v>
      </c>
      <c r="S13" s="9"/>
      <c r="T13" s="11">
        <f>'orig. data'!AD40</f>
        <v>0.3041138362</v>
      </c>
    </row>
    <row r="14" spans="1:20" ht="12.75">
      <c r="A14" s="38" t="str">
        <f ca="1" t="shared" si="0"/>
        <v>CE Red River</v>
      </c>
      <c r="B14" s="2" t="s">
        <v>196</v>
      </c>
      <c r="C14" t="str">
        <f>'orig. data'!AH41</f>
        <v> </v>
      </c>
      <c r="D14" t="str">
        <f>'orig. data'!AI41</f>
        <v> </v>
      </c>
      <c r="E14">
        <f ca="1">IF(CELL("contents",F14)="s","s",IF(CELL("contents",G14)="s","s",IF(CELL("contents",'orig. data'!AJ41)="t","t","")))</f>
      </c>
      <c r="F14" t="str">
        <f>'orig. data'!AK41</f>
        <v> </v>
      </c>
      <c r="G14" t="str">
        <f>'orig. data'!AL41</f>
        <v> </v>
      </c>
      <c r="H14" s="23">
        <f>'orig. data'!D$18</f>
        <v>8.3695508964</v>
      </c>
      <c r="I14" s="3">
        <f>'orig. data'!D41</f>
        <v>7.1689131645</v>
      </c>
      <c r="J14" s="3">
        <f>'orig. data'!R41</f>
        <v>6.917837661</v>
      </c>
      <c r="K14" s="23">
        <f>'orig. data'!R$18</f>
        <v>7.9890500225</v>
      </c>
      <c r="L14" s="5">
        <f>'orig. data'!B41</f>
        <v>374</v>
      </c>
      <c r="M14" s="5">
        <f>'orig. data'!C41</f>
        <v>62150</v>
      </c>
      <c r="N14" s="11">
        <f>'orig. data'!G41</f>
        <v>0.0338273239</v>
      </c>
      <c r="O14" s="9"/>
      <c r="P14" s="5">
        <f>'orig. data'!P41</f>
        <v>388</v>
      </c>
      <c r="Q14" s="5">
        <f>'orig. data'!Q41</f>
        <v>64022</v>
      </c>
      <c r="R14" s="11">
        <f>'orig. data'!U41</f>
        <v>0.0482847775</v>
      </c>
      <c r="S14" s="9"/>
      <c r="T14" s="11">
        <f>'orig. data'!AD41</f>
        <v>0.6996923086</v>
      </c>
    </row>
    <row r="15" spans="1:20" ht="12.75">
      <c r="A15" s="38" t="str">
        <f ca="1" t="shared" si="0"/>
        <v>CE Swan Lake (t)</v>
      </c>
      <c r="B15" s="2" t="s">
        <v>197</v>
      </c>
      <c r="C15" t="str">
        <f>'orig. data'!AH42</f>
        <v> </v>
      </c>
      <c r="D15" t="str">
        <f>'orig. data'!AI42</f>
        <v> </v>
      </c>
      <c r="E15" t="str">
        <f ca="1">IF(CELL("contents",F15)="s","s",IF(CELL("contents",G15)="s","s",IF(CELL("contents",'orig. data'!AJ42)="t","t","")))</f>
        <v>t</v>
      </c>
      <c r="F15" t="str">
        <f>'orig. data'!AK42</f>
        <v> </v>
      </c>
      <c r="G15" t="str">
        <f>'orig. data'!AL42</f>
        <v> </v>
      </c>
      <c r="H15" s="23">
        <f>'orig. data'!D$18</f>
        <v>8.3695508964</v>
      </c>
      <c r="I15" s="3">
        <f>'orig. data'!D42</f>
        <v>9.3105431357</v>
      </c>
      <c r="J15" s="3">
        <f>'orig. data'!R42</f>
        <v>7.3125226324</v>
      </c>
      <c r="K15" s="23">
        <f>'orig. data'!R$18</f>
        <v>7.9890500225</v>
      </c>
      <c r="L15" s="5">
        <f>'orig. data'!B42</f>
        <v>198</v>
      </c>
      <c r="M15" s="5">
        <f>'orig. data'!C42</f>
        <v>18289</v>
      </c>
      <c r="N15" s="11">
        <f>'orig. data'!G42</f>
        <v>0.2347718823</v>
      </c>
      <c r="O15" s="9"/>
      <c r="P15" s="5">
        <f>'orig. data'!P42</f>
        <v>168</v>
      </c>
      <c r="Q15" s="5">
        <f>'orig. data'!Q42</f>
        <v>17859</v>
      </c>
      <c r="R15" s="11">
        <f>'orig. data'!U42</f>
        <v>0.3575340157</v>
      </c>
      <c r="S15" s="9"/>
      <c r="T15" s="11">
        <f>'orig. data'!AD42</f>
        <v>0.0482160551</v>
      </c>
    </row>
    <row r="16" spans="1:20" ht="12.75">
      <c r="A16" s="38" t="str">
        <f ca="1" t="shared" si="0"/>
        <v>CE Portage</v>
      </c>
      <c r="B16" s="2" t="s">
        <v>198</v>
      </c>
      <c r="C16" t="str">
        <f>'orig. data'!AH43</f>
        <v> </v>
      </c>
      <c r="D16" t="str">
        <f>'orig. data'!AI43</f>
        <v> </v>
      </c>
      <c r="E16">
        <f ca="1">IF(CELL("contents",F16)="s","s",IF(CELL("contents",G16)="s","s",IF(CELL("contents",'orig. data'!AJ43)="t","t","")))</f>
      </c>
      <c r="F16" t="str">
        <f>'orig. data'!AK43</f>
        <v> </v>
      </c>
      <c r="G16" t="str">
        <f>'orig. data'!AL43</f>
        <v> </v>
      </c>
      <c r="H16" s="23">
        <f>'orig. data'!D$18</f>
        <v>8.3695508964</v>
      </c>
      <c r="I16" s="3">
        <f>'orig. data'!D43</f>
        <v>8.9174173935</v>
      </c>
      <c r="J16" s="3">
        <f>'orig. data'!R43</f>
        <v>8.7564353906</v>
      </c>
      <c r="K16" s="23">
        <f>'orig. data'!R$18</f>
        <v>7.9890500225</v>
      </c>
      <c r="L16" s="5">
        <f>'orig. data'!B43</f>
        <v>1135</v>
      </c>
      <c r="M16" s="5">
        <f>'orig. data'!C43</f>
        <v>125866</v>
      </c>
      <c r="N16" s="11">
        <f>'orig. data'!G43</f>
        <v>0.276817888</v>
      </c>
      <c r="O16" s="9"/>
      <c r="P16" s="5">
        <f>'orig. data'!P43</f>
        <v>1136</v>
      </c>
      <c r="Q16" s="5">
        <f>'orig. data'!Q43</f>
        <v>125756</v>
      </c>
      <c r="R16" s="11">
        <f>'orig. data'!U43</f>
        <v>0.1098499695</v>
      </c>
      <c r="S16" s="9"/>
      <c r="T16" s="11">
        <f>'orig. data'!AD43</f>
        <v>0.793527913</v>
      </c>
    </row>
    <row r="17" spans="1:20" ht="12.75">
      <c r="A17" s="38" t="str">
        <f ca="1" t="shared" si="0"/>
        <v>CE Seven Regions</v>
      </c>
      <c r="B17" s="2" t="s">
        <v>199</v>
      </c>
      <c r="C17" t="str">
        <f>'orig. data'!AH44</f>
        <v> </v>
      </c>
      <c r="D17" t="str">
        <f>'orig. data'!AI44</f>
        <v> </v>
      </c>
      <c r="E17">
        <f ca="1">IF(CELL("contents",F17)="s","s",IF(CELL("contents",G17)="s","s",IF(CELL("contents",'orig. data'!AJ44)="t","t","")))</f>
      </c>
      <c r="F17" t="str">
        <f>'orig. data'!AK44</f>
        <v> </v>
      </c>
      <c r="G17" t="str">
        <f>'orig. data'!AL44</f>
        <v> </v>
      </c>
      <c r="H17" s="23">
        <f>'orig. data'!D$18</f>
        <v>8.3695508964</v>
      </c>
      <c r="I17" s="3">
        <f>'orig. data'!D44</f>
        <v>9.062563544</v>
      </c>
      <c r="J17" s="3">
        <f>'orig. data'!R44</f>
        <v>9.7270248513</v>
      </c>
      <c r="K17" s="23">
        <f>'orig. data'!R$18</f>
        <v>7.9890500225</v>
      </c>
      <c r="L17" s="5">
        <f>'orig. data'!B44</f>
        <v>225</v>
      </c>
      <c r="M17" s="5">
        <f>'orig. data'!C44</f>
        <v>29241</v>
      </c>
      <c r="N17" s="11">
        <f>'orig. data'!G44</f>
        <v>0.35015633</v>
      </c>
      <c r="O17" s="9"/>
      <c r="P17" s="5">
        <f>'orig. data'!P44</f>
        <v>255</v>
      </c>
      <c r="Q17" s="5">
        <f>'orig. data'!Q44</f>
        <v>28769</v>
      </c>
      <c r="R17" s="11">
        <f>'orig. data'!U44</f>
        <v>0.0148926964</v>
      </c>
      <c r="S17" s="9"/>
      <c r="T17" s="11">
        <f>'orig. data'!AD44</f>
        <v>0.5168633388</v>
      </c>
    </row>
    <row r="18" spans="1:20" ht="12.75">
      <c r="A18" s="38"/>
      <c r="B18" s="2"/>
      <c r="H18" s="23"/>
      <c r="I18" s="3"/>
      <c r="J18" s="3"/>
      <c r="K18" s="23"/>
      <c r="L18" s="5"/>
      <c r="M18" s="5"/>
      <c r="N18" s="11"/>
      <c r="O18" s="9"/>
      <c r="P18" s="5"/>
      <c r="Q18" s="5"/>
      <c r="R18" s="11"/>
      <c r="S18" s="9"/>
      <c r="T18" s="11"/>
    </row>
    <row r="19" spans="1:20" ht="12.75">
      <c r="A19" s="38" t="str">
        <f ca="1" t="shared" si="0"/>
        <v>AS East 2</v>
      </c>
      <c r="B19" s="2" t="s">
        <v>255</v>
      </c>
      <c r="C19" t="str">
        <f>'orig. data'!AH45</f>
        <v> </v>
      </c>
      <c r="D19" t="str">
        <f>'orig. data'!AI45</f>
        <v> </v>
      </c>
      <c r="E19">
        <f ca="1">IF(CELL("contents",F19)="s","s",IF(CELL("contents",G19)="s","s",IF(CELL("contents",'orig. data'!AJ45)="t","t","")))</f>
      </c>
      <c r="F19" t="str">
        <f>'orig. data'!AK45</f>
        <v> </v>
      </c>
      <c r="G19" t="str">
        <f>'orig. data'!AL45</f>
        <v> </v>
      </c>
      <c r="H19" s="23">
        <f>'orig. data'!D$18</f>
        <v>8.3695508964</v>
      </c>
      <c r="I19" s="3">
        <f>'orig. data'!D45</f>
        <v>7.1195415835</v>
      </c>
      <c r="J19" s="3">
        <f>'orig. data'!R45</f>
        <v>7.0231723401</v>
      </c>
      <c r="K19" s="23">
        <f>'orig. data'!R$18</f>
        <v>7.9890500225</v>
      </c>
      <c r="L19" s="5">
        <f>'orig. data'!B45</f>
        <v>696</v>
      </c>
      <c r="M19" s="5">
        <f>'orig. data'!C45</f>
        <v>67877</v>
      </c>
      <c r="N19" s="11">
        <f>'orig. data'!G45</f>
        <v>0.0130479804</v>
      </c>
      <c r="O19" s="9"/>
      <c r="P19" s="5">
        <f>'orig. data'!P45</f>
        <v>679</v>
      </c>
      <c r="Q19" s="5">
        <f>'orig. data'!Q45</f>
        <v>64465</v>
      </c>
      <c r="R19" s="11">
        <f>'orig. data'!U45</f>
        <v>0.0522398847</v>
      </c>
      <c r="S19" s="9"/>
      <c r="T19" s="11">
        <f>'orig. data'!AD45</f>
        <v>0.8662983174</v>
      </c>
    </row>
    <row r="20" spans="1:20" ht="12.75">
      <c r="A20" s="38" t="str">
        <f ca="1" t="shared" si="0"/>
        <v>AS West 1</v>
      </c>
      <c r="B20" s="2" t="s">
        <v>256</v>
      </c>
      <c r="C20" t="str">
        <f>'orig. data'!AH46</f>
        <v> </v>
      </c>
      <c r="D20" t="str">
        <f>'orig. data'!AI46</f>
        <v> </v>
      </c>
      <c r="E20">
        <f ca="1">IF(CELL("contents",F20)="s","s",IF(CELL("contents",G20)="s","s",IF(CELL("contents",'orig. data'!AJ46)="t","t","")))</f>
      </c>
      <c r="F20" t="str">
        <f>'orig. data'!AK46</f>
        <v> </v>
      </c>
      <c r="G20" t="str">
        <f>'orig. data'!AL46</f>
        <v> </v>
      </c>
      <c r="H20" s="23">
        <f>'orig. data'!D$18</f>
        <v>8.3695508964</v>
      </c>
      <c r="I20" s="3">
        <f>'orig. data'!D46</f>
        <v>8.0288754049</v>
      </c>
      <c r="J20" s="3">
        <f>'orig. data'!R46</f>
        <v>7.5496688433</v>
      </c>
      <c r="K20" s="23">
        <f>'orig. data'!R$18</f>
        <v>7.9890500225</v>
      </c>
      <c r="L20" s="5">
        <f>'orig. data'!B46</f>
        <v>598</v>
      </c>
      <c r="M20" s="5">
        <f>'orig. data'!C46</f>
        <v>46555</v>
      </c>
      <c r="N20" s="11">
        <f>'orig. data'!G46</f>
        <v>0.5379253693</v>
      </c>
      <c r="O20" s="9"/>
      <c r="P20" s="5">
        <f>'orig. data'!P46</f>
        <v>552</v>
      </c>
      <c r="Q20" s="5">
        <f>'orig. data'!Q46</f>
        <v>45444</v>
      </c>
      <c r="R20" s="11">
        <f>'orig. data'!U46</f>
        <v>0.4243520645</v>
      </c>
      <c r="S20" s="9"/>
      <c r="T20" s="11">
        <f>'orig. data'!AD46</f>
        <v>0.4708398886</v>
      </c>
    </row>
    <row r="21" spans="1:20" ht="12.75">
      <c r="A21" s="38" t="str">
        <f ca="1" t="shared" si="0"/>
        <v>AS North 1</v>
      </c>
      <c r="B21" t="s">
        <v>257</v>
      </c>
      <c r="C21" t="str">
        <f>'orig. data'!AH47</f>
        <v> </v>
      </c>
      <c r="D21" t="str">
        <f>'orig. data'!AI47</f>
        <v> </v>
      </c>
      <c r="E21">
        <f ca="1">IF(CELL("contents",F21)="s","s",IF(CELL("contents",G21)="s","s",IF(CELL("contents",'orig. data'!AJ47)="t","t","")))</f>
      </c>
      <c r="F21" t="str">
        <f>'orig. data'!AK47</f>
        <v> </v>
      </c>
      <c r="G21" t="str">
        <f>'orig. data'!AL47</f>
        <v> </v>
      </c>
      <c r="H21" s="23">
        <f>'orig. data'!D$18</f>
        <v>8.3695508964</v>
      </c>
      <c r="I21" s="3">
        <f>'orig. data'!D47</f>
        <v>7.9938603259</v>
      </c>
      <c r="J21" s="3">
        <f>'orig. data'!R47</f>
        <v>7.6309207108</v>
      </c>
      <c r="K21" s="23">
        <f>'orig. data'!R$18</f>
        <v>7.9890500225</v>
      </c>
      <c r="L21" s="5">
        <f>'orig. data'!B47</f>
        <v>780</v>
      </c>
      <c r="M21" s="5">
        <f>'orig. data'!C47</f>
        <v>67807</v>
      </c>
      <c r="N21" s="11">
        <f>'orig. data'!G47</f>
        <v>0.474337286</v>
      </c>
      <c r="O21" s="9"/>
      <c r="P21" s="5">
        <f>'orig. data'!P47</f>
        <v>752</v>
      </c>
      <c r="Q21" s="5">
        <f>'orig. data'!Q47</f>
        <v>64366</v>
      </c>
      <c r="R21" s="11">
        <f>'orig. data'!U47</f>
        <v>0.4978377974</v>
      </c>
      <c r="S21" s="9"/>
      <c r="T21" s="11">
        <f>'orig. data'!AD47</f>
        <v>0.5609614309</v>
      </c>
    </row>
    <row r="22" spans="1:20" ht="12.75">
      <c r="A22" s="38" t="str">
        <f ca="1" t="shared" si="0"/>
        <v>AS West 2</v>
      </c>
      <c r="B22" t="s">
        <v>200</v>
      </c>
      <c r="C22" t="str">
        <f>'orig. data'!AH48</f>
        <v> </v>
      </c>
      <c r="D22" t="str">
        <f>'orig. data'!AI48</f>
        <v> </v>
      </c>
      <c r="E22">
        <f ca="1">IF(CELL("contents",F22)="s","s",IF(CELL("contents",G22)="s","s",IF(CELL("contents",'orig. data'!AJ48)="t","t","")))</f>
      </c>
      <c r="F22" t="str">
        <f>'orig. data'!AK48</f>
        <v> </v>
      </c>
      <c r="G22" t="str">
        <f>'orig. data'!AL48</f>
        <v> </v>
      </c>
      <c r="H22" s="23">
        <f>'orig. data'!D$18</f>
        <v>8.3695508964</v>
      </c>
      <c r="I22" s="3">
        <f>'orig. data'!D48</f>
        <v>7.7973213586</v>
      </c>
      <c r="J22" s="3">
        <f>'orig. data'!R48</f>
        <v>7.5882178537</v>
      </c>
      <c r="K22" s="23">
        <f>'orig. data'!R$18</f>
        <v>7.9890500225</v>
      </c>
      <c r="L22" s="5">
        <f>'orig. data'!B48</f>
        <v>830</v>
      </c>
      <c r="M22" s="5">
        <f>'orig. data'!C48</f>
        <v>76147</v>
      </c>
      <c r="N22" s="11">
        <f>'orig. data'!G48</f>
        <v>0.2628437374</v>
      </c>
      <c r="O22" s="9"/>
      <c r="P22" s="5">
        <f>'orig. data'!P48</f>
        <v>795</v>
      </c>
      <c r="Q22" s="5">
        <f>'orig. data'!Q48</f>
        <v>71587</v>
      </c>
      <c r="R22" s="11">
        <f>'orig. data'!U48</f>
        <v>0.4347336537</v>
      </c>
      <c r="S22" s="9"/>
      <c r="T22" s="11">
        <f>'orig. data'!AD48</f>
        <v>0.727457554</v>
      </c>
    </row>
    <row r="23" spans="1:20" ht="12.75">
      <c r="A23" s="38" t="str">
        <f ca="1" t="shared" si="0"/>
        <v>AS East 1</v>
      </c>
      <c r="B23" t="s">
        <v>201</v>
      </c>
      <c r="C23" t="str">
        <f>'orig. data'!AH49</f>
        <v> </v>
      </c>
      <c r="D23" t="str">
        <f>'orig. data'!AI49</f>
        <v> </v>
      </c>
      <c r="E23">
        <f ca="1">IF(CELL("contents",F23)="s","s",IF(CELL("contents",G23)="s","s",IF(CELL("contents",'orig. data'!AJ49)="t","t","")))</f>
      </c>
      <c r="F23" t="str">
        <f>'orig. data'!AK49</f>
        <v> </v>
      </c>
      <c r="G23" t="str">
        <f>'orig. data'!AL49</f>
        <v> </v>
      </c>
      <c r="H23" s="23">
        <f>'orig. data'!D$18</f>
        <v>8.3695508964</v>
      </c>
      <c r="I23" s="3">
        <f>'orig. data'!D49</f>
        <v>8.2960884741</v>
      </c>
      <c r="J23" s="3">
        <f>'orig. data'!R49</f>
        <v>7.8525616583</v>
      </c>
      <c r="K23" s="23">
        <f>'orig. data'!R$18</f>
        <v>7.9890500225</v>
      </c>
      <c r="L23" s="5">
        <f>'orig. data'!B49</f>
        <v>646</v>
      </c>
      <c r="M23" s="5">
        <f>'orig. data'!C49</f>
        <v>52925</v>
      </c>
      <c r="N23" s="11">
        <f>'orig. data'!G49</f>
        <v>0.8942492597</v>
      </c>
      <c r="O23" s="9"/>
      <c r="P23" s="5">
        <f>'orig. data'!P49</f>
        <v>613</v>
      </c>
      <c r="Q23" s="5">
        <f>'orig. data'!Q49</f>
        <v>52189</v>
      </c>
      <c r="R23" s="11">
        <f>'orig. data'!U49</f>
        <v>0.8159099821</v>
      </c>
      <c r="S23" s="9"/>
      <c r="T23" s="11">
        <f>'orig. data'!AD49</f>
        <v>0.5078319119</v>
      </c>
    </row>
    <row r="24" spans="1:20" ht="12.75">
      <c r="A24" s="38" t="str">
        <f ca="1" t="shared" si="0"/>
        <v>AS North 2</v>
      </c>
      <c r="B24" t="s">
        <v>202</v>
      </c>
      <c r="C24" t="str">
        <f>'orig. data'!AH50</f>
        <v> </v>
      </c>
      <c r="D24" t="str">
        <f>'orig. data'!AI50</f>
        <v> </v>
      </c>
      <c r="E24">
        <f ca="1">IF(CELL("contents",F24)="s","s",IF(CELL("contents",G24)="s","s",IF(CELL("contents",'orig. data'!AJ50)="t","t","")))</f>
      </c>
      <c r="F24" t="str">
        <f>'orig. data'!AK50</f>
        <v> </v>
      </c>
      <c r="G24" t="str">
        <f>'orig. data'!AL50</f>
        <v> </v>
      </c>
      <c r="H24" s="23">
        <f>'orig. data'!D$18</f>
        <v>8.3695508964</v>
      </c>
      <c r="I24" s="3">
        <f>'orig. data'!D50</f>
        <v>7.8716116626</v>
      </c>
      <c r="J24" s="3">
        <f>'orig. data'!R50</f>
        <v>7.9701671541</v>
      </c>
      <c r="K24" s="23">
        <f>'orig. data'!R$18</f>
        <v>7.9890500225</v>
      </c>
      <c r="L24" s="5">
        <f>'orig. data'!B50</f>
        <v>575</v>
      </c>
      <c r="M24" s="5">
        <f>'orig. data'!C50</f>
        <v>50183</v>
      </c>
      <c r="N24" s="11">
        <f>'orig. data'!G50</f>
        <v>0.3666514784</v>
      </c>
      <c r="O24" s="9"/>
      <c r="P24" s="5">
        <f>'orig. data'!P50</f>
        <v>574</v>
      </c>
      <c r="Q24" s="5">
        <f>'orig. data'!Q50</f>
        <v>49838</v>
      </c>
      <c r="R24" s="11">
        <f>'orig. data'!U50</f>
        <v>0.9916775839</v>
      </c>
      <c r="S24" s="9"/>
      <c r="T24" s="11">
        <f>'orig. data'!AD50</f>
        <v>0.8833692052</v>
      </c>
    </row>
    <row r="25" spans="1:20" ht="12.75">
      <c r="A25" s="38"/>
      <c r="H25" s="23"/>
      <c r="I25" s="3"/>
      <c r="J25" s="3"/>
      <c r="K25" s="23"/>
      <c r="L25" s="5"/>
      <c r="M25" s="5"/>
      <c r="N25" s="11"/>
      <c r="O25" s="9"/>
      <c r="P25" s="5"/>
      <c r="Q25" s="5"/>
      <c r="R25" s="11"/>
      <c r="S25" s="9"/>
      <c r="T25" s="11"/>
    </row>
    <row r="26" spans="1:20" ht="12.75">
      <c r="A26" s="38" t="str">
        <f ca="1" t="shared" si="0"/>
        <v>BDN Rural (1,2)</v>
      </c>
      <c r="B26" t="s">
        <v>258</v>
      </c>
      <c r="C26">
        <f>'orig. data'!AH51</f>
        <v>1</v>
      </c>
      <c r="D26">
        <f>'orig. data'!AI51</f>
        <v>2</v>
      </c>
      <c r="E26">
        <f ca="1">IF(CELL("contents",F26)="s","s",IF(CELL("contents",G26)="s","s",IF(CELL("contents",'orig. data'!AJ51)="t","t","")))</f>
      </c>
      <c r="F26" t="str">
        <f>'orig. data'!AK51</f>
        <v> </v>
      </c>
      <c r="G26" t="str">
        <f>'orig. data'!AL51</f>
        <v> </v>
      </c>
      <c r="H26" s="23">
        <f>'orig. data'!D$18</f>
        <v>8.3695508964</v>
      </c>
      <c r="I26" s="3">
        <f>'orig. data'!D51</f>
        <v>4.8200357996</v>
      </c>
      <c r="J26" s="3">
        <f>'orig. data'!R51</f>
        <v>4.3975124454</v>
      </c>
      <c r="K26" s="23">
        <f>'orig. data'!R$18</f>
        <v>7.9890500225</v>
      </c>
      <c r="L26" s="5">
        <f>'orig. data'!B51</f>
        <v>79</v>
      </c>
      <c r="M26" s="5">
        <f>'orig. data'!C51</f>
        <v>26306</v>
      </c>
      <c r="N26" s="11">
        <f>'orig. data'!G51</f>
        <v>8.4081134E-06</v>
      </c>
      <c r="O26" s="9"/>
      <c r="P26" s="5">
        <f>'orig. data'!P51</f>
        <v>74</v>
      </c>
      <c r="Q26" s="5">
        <f>'orig. data'!Q51</f>
        <v>23925</v>
      </c>
      <c r="R26" s="11">
        <f>'orig. data'!U51</f>
        <v>3.0297857E-06</v>
      </c>
      <c r="S26" s="9"/>
      <c r="T26" s="11">
        <f>'orig. data'!AD51</f>
        <v>0.5940300384</v>
      </c>
    </row>
    <row r="27" spans="1:20" ht="12.75">
      <c r="A27" s="38" t="str">
        <f ca="1" t="shared" si="0"/>
        <v>BDN Southeast (1)</v>
      </c>
      <c r="B27" t="s">
        <v>130</v>
      </c>
      <c r="C27">
        <f>'orig. data'!AH52</f>
        <v>1</v>
      </c>
      <c r="D27" t="str">
        <f>'orig. data'!AI52</f>
        <v> </v>
      </c>
      <c r="E27">
        <f ca="1">IF(CELL("contents",F27)="s","s",IF(CELL("contents",G27)="s","s",IF(CELL("contents",'orig. data'!AJ52)="t","t","")))</f>
      </c>
      <c r="F27" t="str">
        <f>'orig. data'!AK52</f>
        <v> </v>
      </c>
      <c r="G27" t="str">
        <f>'orig. data'!AL52</f>
        <v> </v>
      </c>
      <c r="H27" s="23">
        <f>'orig. data'!D$18</f>
        <v>8.3695508964</v>
      </c>
      <c r="I27" s="3">
        <f>'orig. data'!D52</f>
        <v>5.5373355065</v>
      </c>
      <c r="J27" s="3">
        <f>'orig. data'!R52</f>
        <v>5.9246450247</v>
      </c>
      <c r="K27" s="23">
        <f>'orig. data'!R$18</f>
        <v>7.9890500225</v>
      </c>
      <c r="L27" s="5">
        <f>'orig. data'!B52</f>
        <v>67</v>
      </c>
      <c r="M27" s="5">
        <f>'orig. data'!C52</f>
        <v>19986</v>
      </c>
      <c r="N27" s="11">
        <f>'orig. data'!G52</f>
        <v>0.0018808893</v>
      </c>
      <c r="O27" s="9"/>
      <c r="P27" s="5">
        <f>'orig. data'!P52</f>
        <v>78</v>
      </c>
      <c r="Q27" s="5">
        <f>'orig. data'!Q52</f>
        <v>20082</v>
      </c>
      <c r="R27" s="11">
        <f>'orig. data'!U52</f>
        <v>0.0170133885</v>
      </c>
      <c r="S27" s="9"/>
      <c r="T27" s="11">
        <f>'orig. data'!AD52</f>
        <v>0.7018975945</v>
      </c>
    </row>
    <row r="28" spans="1:20" ht="12.75">
      <c r="A28" s="38" t="str">
        <f ca="1" t="shared" si="0"/>
        <v>BDN West</v>
      </c>
      <c r="B28" t="s">
        <v>231</v>
      </c>
      <c r="C28" t="str">
        <f>'orig. data'!AH53</f>
        <v> </v>
      </c>
      <c r="D28" t="str">
        <f>'orig. data'!AI53</f>
        <v> </v>
      </c>
      <c r="E28">
        <f ca="1">IF(CELL("contents",F28)="s","s",IF(CELL("contents",G28)="s","s",IF(CELL("contents",'orig. data'!AJ53)="t","t","")))</f>
      </c>
      <c r="F28" t="str">
        <f>'orig. data'!AK53</f>
        <v> </v>
      </c>
      <c r="G28" t="str">
        <f>'orig. data'!AL53</f>
        <v> </v>
      </c>
      <c r="H28" s="23">
        <f>'orig. data'!D$18</f>
        <v>8.3695508964</v>
      </c>
      <c r="I28" s="3">
        <f>'orig. data'!D53</f>
        <v>7.539575024</v>
      </c>
      <c r="J28" s="3">
        <f>'orig. data'!R53</f>
        <v>7.4645439667</v>
      </c>
      <c r="K28" s="23">
        <f>'orig. data'!R$18</f>
        <v>7.9890500225</v>
      </c>
      <c r="L28" s="5">
        <f>'orig. data'!B53</f>
        <v>560</v>
      </c>
      <c r="M28" s="5">
        <f>'orig. data'!C53</f>
        <v>59053</v>
      </c>
      <c r="N28" s="11">
        <f>'orig. data'!G53</f>
        <v>0.1193331889</v>
      </c>
      <c r="O28" s="9"/>
      <c r="P28" s="5">
        <f>'orig. data'!P53</f>
        <v>576</v>
      </c>
      <c r="Q28" s="5">
        <f>'orig. data'!Q53</f>
        <v>58215</v>
      </c>
      <c r="R28" s="11">
        <f>'orig. data'!U53</f>
        <v>0.3238536336</v>
      </c>
      <c r="S28" s="9"/>
      <c r="T28" s="11">
        <f>'orig. data'!AD53</f>
        <v>0.9049137641</v>
      </c>
    </row>
    <row r="29" spans="1:20" ht="12.75">
      <c r="A29" s="38" t="str">
        <f ca="1" t="shared" si="0"/>
        <v>BDN Southwest (2)</v>
      </c>
      <c r="B29" t="s">
        <v>203</v>
      </c>
      <c r="C29" t="str">
        <f>'orig. data'!AH54</f>
        <v> </v>
      </c>
      <c r="D29">
        <f>'orig. data'!AI54</f>
        <v>2</v>
      </c>
      <c r="E29">
        <f ca="1">IF(CELL("contents",F29)="s","s",IF(CELL("contents",G29)="s","s",IF(CELL("contents",'orig. data'!AJ54)="t","t","")))</f>
      </c>
      <c r="F29" t="str">
        <f>'orig. data'!AK54</f>
        <v> </v>
      </c>
      <c r="G29" t="str">
        <f>'orig. data'!AL54</f>
        <v> </v>
      </c>
      <c r="H29" s="23">
        <f>'orig. data'!D$18</f>
        <v>8.3695508964</v>
      </c>
      <c r="I29" s="3">
        <f>'orig. data'!D54</f>
        <v>6.6019386916</v>
      </c>
      <c r="J29" s="3">
        <f>'orig. data'!R54</f>
        <v>5.8163774953</v>
      </c>
      <c r="K29" s="23">
        <f>'orig. data'!R$18</f>
        <v>7.9890500225</v>
      </c>
      <c r="L29" s="5">
        <f>'orig. data'!B54</f>
        <v>169</v>
      </c>
      <c r="M29" s="5">
        <f>'orig. data'!C54</f>
        <v>28307</v>
      </c>
      <c r="N29" s="11">
        <f>'orig. data'!G54</f>
        <v>0.0125250384</v>
      </c>
      <c r="O29" s="9"/>
      <c r="P29" s="5">
        <f>'orig. data'!P54</f>
        <v>207</v>
      </c>
      <c r="Q29" s="5">
        <f>'orig. data'!Q54</f>
        <v>32681</v>
      </c>
      <c r="R29" s="11">
        <f>'orig. data'!U54</f>
        <v>0.0003683453</v>
      </c>
      <c r="S29" s="9"/>
      <c r="T29" s="11">
        <f>'orig. data'!AD54</f>
        <v>0.2992645536</v>
      </c>
    </row>
    <row r="30" spans="1:20" ht="12.75">
      <c r="A30" s="38" t="str">
        <f ca="1" t="shared" si="0"/>
        <v>BDN North End (t)</v>
      </c>
      <c r="B30" t="s">
        <v>204</v>
      </c>
      <c r="C30" t="str">
        <f>'orig. data'!AH55</f>
        <v> </v>
      </c>
      <c r="D30" t="str">
        <f>'orig. data'!AI55</f>
        <v> </v>
      </c>
      <c r="E30" t="str">
        <f ca="1">IF(CELL("contents",F30)="s","s",IF(CELL("contents",G30)="s","s",IF(CELL("contents",'orig. data'!AJ55)="t","t","")))</f>
        <v>t</v>
      </c>
      <c r="F30" t="str">
        <f>'orig. data'!AK55</f>
        <v> </v>
      </c>
      <c r="G30" t="str">
        <f>'orig. data'!AL55</f>
        <v> </v>
      </c>
      <c r="H30" s="23">
        <f>'orig. data'!D$18</f>
        <v>8.3695508964</v>
      </c>
      <c r="I30" s="3">
        <f>'orig. data'!D55</f>
        <v>9.4569229941</v>
      </c>
      <c r="J30" s="3">
        <f>'orig. data'!R55</f>
        <v>6.5617234256</v>
      </c>
      <c r="K30" s="23">
        <f>'orig. data'!R$18</f>
        <v>7.9890500225</v>
      </c>
      <c r="L30" s="5">
        <f>'orig. data'!B55</f>
        <v>160</v>
      </c>
      <c r="M30" s="5">
        <f>'orig. data'!C55</f>
        <v>25014</v>
      </c>
      <c r="N30" s="11">
        <f>'orig. data'!G55</f>
        <v>0.1968691434</v>
      </c>
      <c r="O30" s="9"/>
      <c r="P30" s="5">
        <f>'orig. data'!P55</f>
        <v>148</v>
      </c>
      <c r="Q30" s="5">
        <f>'orig. data'!Q55</f>
        <v>28536</v>
      </c>
      <c r="R30" s="11">
        <f>'orig. data'!U55</f>
        <v>0.0448331672</v>
      </c>
      <c r="S30" s="9"/>
      <c r="T30" s="11">
        <f>'orig. data'!AD55</f>
        <v>0.0043658438</v>
      </c>
    </row>
    <row r="31" spans="1:20" ht="12.75">
      <c r="A31" s="38" t="str">
        <f ca="1" t="shared" si="0"/>
        <v>BDN East</v>
      </c>
      <c r="B31" t="s">
        <v>165</v>
      </c>
      <c r="C31" t="str">
        <f>'orig. data'!AH56</f>
        <v> </v>
      </c>
      <c r="D31" t="str">
        <f>'orig. data'!AI56</f>
        <v> </v>
      </c>
      <c r="E31">
        <f ca="1">IF(CELL("contents",F31)="s","s",IF(CELL("contents",G31)="s","s",IF(CELL("contents",'orig. data'!AJ56)="t","t","")))</f>
      </c>
      <c r="F31" t="str">
        <f>'orig. data'!AK56</f>
        <v> </v>
      </c>
      <c r="G31" t="str">
        <f>'orig. data'!AL56</f>
        <v> </v>
      </c>
      <c r="H31" s="23">
        <f>'orig. data'!D$18</f>
        <v>8.3695508964</v>
      </c>
      <c r="I31" s="3">
        <f>'orig. data'!D56</f>
        <v>8.9313712543</v>
      </c>
      <c r="J31" s="3">
        <f>'orig. data'!R56</f>
        <v>7.9266956986</v>
      </c>
      <c r="K31" s="23">
        <f>'orig. data'!R$18</f>
        <v>7.9890500225</v>
      </c>
      <c r="L31" s="5">
        <f>'orig. data'!B56</f>
        <v>270</v>
      </c>
      <c r="M31" s="5">
        <f>'orig. data'!C56</f>
        <v>29875</v>
      </c>
      <c r="N31" s="11">
        <f>'orig. data'!G56</f>
        <v>0.42431651</v>
      </c>
      <c r="O31" s="9"/>
      <c r="P31" s="5">
        <f>'orig. data'!P56</f>
        <v>265</v>
      </c>
      <c r="Q31" s="5">
        <f>'orig. data'!Q56</f>
        <v>30620</v>
      </c>
      <c r="R31" s="11">
        <f>'orig. data'!U56</f>
        <v>0.9402544476</v>
      </c>
      <c r="S31" s="9"/>
      <c r="T31" s="11">
        <f>'orig. data'!AD56</f>
        <v>0.2639321507</v>
      </c>
    </row>
    <row r="32" spans="1:20" ht="12.75">
      <c r="A32" s="38" t="str">
        <f ca="1" t="shared" si="0"/>
        <v>BDN Central (1,2)</v>
      </c>
      <c r="B32" t="s">
        <v>220</v>
      </c>
      <c r="C32">
        <f>'orig. data'!AH57</f>
        <v>1</v>
      </c>
      <c r="D32">
        <f>'orig. data'!AI57</f>
        <v>2</v>
      </c>
      <c r="E32">
        <f ca="1">IF(CELL("contents",F32)="s","s",IF(CELL("contents",G32)="s","s",IF(CELL("contents",'orig. data'!AJ57)="t","t","")))</f>
      </c>
      <c r="F32" t="str">
        <f>'orig. data'!AK57</f>
        <v> </v>
      </c>
      <c r="G32" t="str">
        <f>'orig. data'!AL57</f>
        <v> </v>
      </c>
      <c r="H32" s="23">
        <f>'orig. data'!D$18</f>
        <v>8.3695508964</v>
      </c>
      <c r="I32" s="3">
        <f>'orig. data'!D57</f>
        <v>10.4945057</v>
      </c>
      <c r="J32" s="3">
        <f>'orig. data'!R57</f>
        <v>10.257731704</v>
      </c>
      <c r="K32" s="23">
        <f>'orig. data'!R$18</f>
        <v>7.9890500225</v>
      </c>
      <c r="L32" s="5">
        <f>'orig. data'!B57</f>
        <v>707</v>
      </c>
      <c r="M32" s="5">
        <f>'orig. data'!C57</f>
        <v>46087</v>
      </c>
      <c r="N32" s="11">
        <f>'orig. data'!G57</f>
        <v>0.0005750314</v>
      </c>
      <c r="O32" s="9"/>
      <c r="P32" s="5">
        <f>'orig. data'!P57</f>
        <v>671</v>
      </c>
      <c r="Q32" s="5">
        <f>'orig. data'!Q57</f>
        <v>46380</v>
      </c>
      <c r="R32" s="11">
        <f>'orig. data'!U57</f>
        <v>0.0001465664</v>
      </c>
      <c r="S32" s="9"/>
      <c r="T32" s="11">
        <f>'orig. data'!AD57</f>
        <v>0.7808199863</v>
      </c>
    </row>
    <row r="33" spans="1:20" ht="12.75">
      <c r="A33" s="38"/>
      <c r="H33" s="23"/>
      <c r="I33" s="3"/>
      <c r="J33" s="3"/>
      <c r="K33" s="23"/>
      <c r="L33" s="5"/>
      <c r="M33" s="5"/>
      <c r="N33" s="11"/>
      <c r="O33" s="9"/>
      <c r="P33" s="5"/>
      <c r="Q33" s="5"/>
      <c r="R33" s="11"/>
      <c r="S33" s="9"/>
      <c r="T33" s="11"/>
    </row>
    <row r="34" spans="1:20" ht="12.75">
      <c r="A34" s="38" t="str">
        <f ca="1" t="shared" si="0"/>
        <v>IL Southwest</v>
      </c>
      <c r="B34" t="s">
        <v>221</v>
      </c>
      <c r="C34" t="str">
        <f>'orig. data'!AH58</f>
        <v> </v>
      </c>
      <c r="D34" t="str">
        <f>'orig. data'!AI58</f>
        <v> </v>
      </c>
      <c r="E34">
        <f ca="1">IF(CELL("contents",F34)="s","s",IF(CELL("contents",G34)="s","s",IF(CELL("contents",'orig. data'!AJ58)="t","t","")))</f>
      </c>
      <c r="F34" t="str">
        <f>'orig. data'!AK58</f>
        <v> </v>
      </c>
      <c r="G34" t="str">
        <f>'orig. data'!AL58</f>
        <v> </v>
      </c>
      <c r="H34" s="23">
        <f>'orig. data'!D$18</f>
        <v>8.3695508964</v>
      </c>
      <c r="I34" s="3">
        <f>'orig. data'!D58</f>
        <v>7.3944424311</v>
      </c>
      <c r="J34" s="3">
        <f>'orig. data'!R58</f>
        <v>6.7445065128</v>
      </c>
      <c r="K34" s="23">
        <f>'orig. data'!R$18</f>
        <v>7.9890500225</v>
      </c>
      <c r="L34" s="5">
        <f>'orig. data'!B58</f>
        <v>632</v>
      </c>
      <c r="M34" s="5">
        <f>'orig. data'!C58</f>
        <v>93571</v>
      </c>
      <c r="N34" s="11">
        <f>'orig. data'!G58</f>
        <v>0.0550977692</v>
      </c>
      <c r="O34" s="9"/>
      <c r="P34" s="5">
        <f>'orig. data'!P58</f>
        <v>652</v>
      </c>
      <c r="Q34" s="5">
        <f>'orig. data'!Q58</f>
        <v>95823</v>
      </c>
      <c r="R34" s="11">
        <f>'orig. data'!U58</f>
        <v>0.0090684525</v>
      </c>
      <c r="S34" s="9"/>
      <c r="T34" s="11">
        <f>'orig. data'!AD58</f>
        <v>0.2474119323</v>
      </c>
    </row>
    <row r="35" spans="1:20" ht="12.75">
      <c r="A35" s="38" t="str">
        <f ca="1" t="shared" si="0"/>
        <v>IL Northeast</v>
      </c>
      <c r="B35" t="s">
        <v>205</v>
      </c>
      <c r="C35" t="str">
        <f>'orig. data'!AH59</f>
        <v> </v>
      </c>
      <c r="D35" t="str">
        <f>'orig. data'!AI59</f>
        <v> </v>
      </c>
      <c r="E35">
        <f ca="1">IF(CELL("contents",F35)="s","s",IF(CELL("contents",G35)="s","s",IF(CELL("contents",'orig. data'!AJ59)="t","t","")))</f>
      </c>
      <c r="F35" t="str">
        <f>'orig. data'!AK59</f>
        <v> </v>
      </c>
      <c r="G35" t="str">
        <f>'orig. data'!AL59</f>
        <v> </v>
      </c>
      <c r="H35" s="23">
        <f>'orig. data'!D$18</f>
        <v>8.3695508964</v>
      </c>
      <c r="I35" s="3">
        <f>'orig. data'!D59</f>
        <v>8.1730355699</v>
      </c>
      <c r="J35" s="3">
        <f>'orig. data'!R59</f>
        <v>7.5385533438</v>
      </c>
      <c r="K35" s="23">
        <f>'orig. data'!R$18</f>
        <v>7.9890500225</v>
      </c>
      <c r="L35" s="5">
        <f>'orig. data'!B59</f>
        <v>804</v>
      </c>
      <c r="M35" s="5">
        <f>'orig. data'!C59</f>
        <v>86490</v>
      </c>
      <c r="N35" s="11">
        <f>'orig. data'!G59</f>
        <v>0.7046612487</v>
      </c>
      <c r="O35" s="9"/>
      <c r="P35" s="5">
        <f>'orig. data'!P59</f>
        <v>806</v>
      </c>
      <c r="Q35" s="5">
        <f>'orig. data'!Q59</f>
        <v>90112</v>
      </c>
      <c r="R35" s="11">
        <f>'orig. data'!U59</f>
        <v>0.3700037118</v>
      </c>
      <c r="S35" s="9"/>
      <c r="T35" s="11">
        <f>'orig. data'!AD59</f>
        <v>0.2930898329</v>
      </c>
    </row>
    <row r="36" spans="1:20" ht="12.75">
      <c r="A36" s="38" t="str">
        <f ca="1" t="shared" si="0"/>
        <v>IL Southeast</v>
      </c>
      <c r="B36" t="s">
        <v>206</v>
      </c>
      <c r="C36" t="str">
        <f>'orig. data'!AH60</f>
        <v> </v>
      </c>
      <c r="D36" t="str">
        <f>'orig. data'!AI60</f>
        <v> </v>
      </c>
      <c r="E36">
        <f ca="1">IF(CELL("contents",F36)="s","s",IF(CELL("contents",G36)="s","s",IF(CELL("contents",'orig. data'!AJ60)="t","t","")))</f>
      </c>
      <c r="F36" t="str">
        <f>'orig. data'!AK60</f>
        <v> </v>
      </c>
      <c r="G36" t="str">
        <f>'orig. data'!AL60</f>
        <v> </v>
      </c>
      <c r="H36" s="23">
        <f>'orig. data'!D$18</f>
        <v>8.3695508964</v>
      </c>
      <c r="I36" s="3">
        <f>'orig. data'!D60</f>
        <v>8.8245843855</v>
      </c>
      <c r="J36" s="3">
        <f>'orig. data'!R60</f>
        <v>8.3168105996</v>
      </c>
      <c r="K36" s="23">
        <f>'orig. data'!R$18</f>
        <v>7.9890500225</v>
      </c>
      <c r="L36" s="5">
        <f>'orig. data'!B60</f>
        <v>1221</v>
      </c>
      <c r="M36" s="5">
        <f>'orig. data'!C60</f>
        <v>144102</v>
      </c>
      <c r="N36" s="11">
        <f>'orig. data'!G60</f>
        <v>0.3522973458</v>
      </c>
      <c r="O36" s="9"/>
      <c r="P36" s="5">
        <f>'orig. data'!P60</f>
        <v>1222</v>
      </c>
      <c r="Q36" s="5">
        <f>'orig. data'!Q60</f>
        <v>145629</v>
      </c>
      <c r="R36" s="11">
        <f>'orig. data'!U60</f>
        <v>0.4635147553</v>
      </c>
      <c r="S36" s="9"/>
      <c r="T36" s="11">
        <f>'orig. data'!AD60</f>
        <v>0.3785640975</v>
      </c>
    </row>
    <row r="37" spans="1:20" ht="12.75">
      <c r="A37" s="38" t="str">
        <f ca="1" t="shared" si="0"/>
        <v>IL Northwest</v>
      </c>
      <c r="B37" t="s">
        <v>207</v>
      </c>
      <c r="C37" t="str">
        <f>'orig. data'!AH61</f>
        <v> </v>
      </c>
      <c r="D37" t="str">
        <f>'orig. data'!AI61</f>
        <v> </v>
      </c>
      <c r="E37">
        <f ca="1">IF(CELL("contents",F37)="s","s",IF(CELL("contents",G37)="s","s",IF(CELL("contents",'orig. data'!AJ61)="t","t","")))</f>
      </c>
      <c r="F37" t="str">
        <f>'orig. data'!AK61</f>
        <v> </v>
      </c>
      <c r="G37" t="str">
        <f>'orig. data'!AL61</f>
        <v> </v>
      </c>
      <c r="H37" s="23">
        <f>'orig. data'!D$18</f>
        <v>8.3695508964</v>
      </c>
      <c r="I37" s="3">
        <f>'orig. data'!D61</f>
        <v>9.2511791964</v>
      </c>
      <c r="J37" s="3">
        <f>'orig. data'!R61</f>
        <v>8.9907296529</v>
      </c>
      <c r="K37" s="23">
        <f>'orig. data'!R$18</f>
        <v>7.9890500225</v>
      </c>
      <c r="L37" s="5">
        <f>'orig. data'!B61</f>
        <v>408</v>
      </c>
      <c r="M37" s="5">
        <f>'orig. data'!C61</f>
        <v>47651</v>
      </c>
      <c r="N37" s="11">
        <f>'orig. data'!G61</f>
        <v>0.1645014877</v>
      </c>
      <c r="O37" s="9"/>
      <c r="P37" s="5">
        <f>'orig. data'!P61</f>
        <v>412</v>
      </c>
      <c r="Q37" s="5">
        <f>'orig. data'!Q61</f>
        <v>47288</v>
      </c>
      <c r="R37" s="11">
        <f>'orig. data'!U61</f>
        <v>0.095428637</v>
      </c>
      <c r="S37" s="9"/>
      <c r="T37" s="11">
        <f>'orig. data'!AD61</f>
        <v>0.7549252366</v>
      </c>
    </row>
    <row r="38" spans="1:20" ht="12.75">
      <c r="A38" s="38"/>
      <c r="H38" s="23"/>
      <c r="I38" s="3"/>
      <c r="J38" s="3"/>
      <c r="K38" s="23"/>
      <c r="L38" s="5"/>
      <c r="M38" s="5"/>
      <c r="N38" s="11"/>
      <c r="O38" s="9"/>
      <c r="P38" s="5"/>
      <c r="Q38" s="5"/>
      <c r="R38" s="11"/>
      <c r="S38" s="9"/>
      <c r="T38" s="11"/>
    </row>
    <row r="39" spans="1:20" ht="12.75">
      <c r="A39" s="38" t="str">
        <f ca="1" t="shared" si="0"/>
        <v>NE Iron Rose</v>
      </c>
      <c r="B39" t="s">
        <v>167</v>
      </c>
      <c r="C39" t="str">
        <f>'orig. data'!AH62</f>
        <v> </v>
      </c>
      <c r="D39" t="str">
        <f>'orig. data'!AI62</f>
        <v> </v>
      </c>
      <c r="E39">
        <f ca="1">IF(CELL("contents",F39)="s","s",IF(CELL("contents",G39)="s","s",IF(CELL("contents",'orig. data'!AJ62)="t","t","")))</f>
      </c>
      <c r="F39" t="str">
        <f>'orig. data'!AK62</f>
        <v> </v>
      </c>
      <c r="G39" t="str">
        <f>'orig. data'!AL62</f>
        <v> </v>
      </c>
      <c r="H39" s="23">
        <f>'orig. data'!D$18</f>
        <v>8.3695508964</v>
      </c>
      <c r="I39" s="3">
        <f>'orig. data'!D62</f>
        <v>6.860099641</v>
      </c>
      <c r="J39" s="3">
        <f>'orig. data'!R62</f>
        <v>6.8054198259</v>
      </c>
      <c r="K39" s="23">
        <f>'orig. data'!R$18</f>
        <v>7.9890500225</v>
      </c>
      <c r="L39" s="5">
        <f>'orig. data'!B62</f>
        <v>132</v>
      </c>
      <c r="M39" s="5">
        <f>'orig. data'!C62</f>
        <v>15798</v>
      </c>
      <c r="N39" s="11">
        <f>'orig. data'!G62</f>
        <v>0.0517891763</v>
      </c>
      <c r="O39" s="9"/>
      <c r="P39" s="5">
        <f>'orig. data'!P62</f>
        <v>131</v>
      </c>
      <c r="Q39" s="5">
        <f>'orig. data'!Q62</f>
        <v>15322</v>
      </c>
      <c r="R39" s="11">
        <f>'orig. data'!U62</f>
        <v>0.1224521449</v>
      </c>
      <c r="S39" s="9"/>
      <c r="T39" s="11">
        <f>'orig. data'!AD62</f>
        <v>0.9537214084</v>
      </c>
    </row>
    <row r="40" spans="1:20" ht="12.75">
      <c r="A40" s="38" t="str">
        <f ca="1" t="shared" si="0"/>
        <v>NE Springfield (1,2)</v>
      </c>
      <c r="B40" t="s">
        <v>232</v>
      </c>
      <c r="C40">
        <f>'orig. data'!AH63</f>
        <v>1</v>
      </c>
      <c r="D40">
        <f>'orig. data'!AI63</f>
        <v>2</v>
      </c>
      <c r="E40">
        <f ca="1">IF(CELL("contents",F40)="s","s",IF(CELL("contents",G40)="s","s",IF(CELL("contents",'orig. data'!AJ63)="t","t","")))</f>
      </c>
      <c r="F40" t="str">
        <f>'orig. data'!AK63</f>
        <v> </v>
      </c>
      <c r="G40" t="str">
        <f>'orig. data'!AL63</f>
        <v> </v>
      </c>
      <c r="H40" s="23">
        <f>'orig. data'!D$18</f>
        <v>8.3695508964</v>
      </c>
      <c r="I40" s="3">
        <f>'orig. data'!D63</f>
        <v>6.6414840154</v>
      </c>
      <c r="J40" s="3">
        <f>'orig. data'!R63</f>
        <v>6.3374577834</v>
      </c>
      <c r="K40" s="23">
        <f>'orig. data'!R$18</f>
        <v>7.9890500225</v>
      </c>
      <c r="L40" s="5">
        <f>'orig. data'!B63</f>
        <v>258</v>
      </c>
      <c r="M40" s="5">
        <f>'orig. data'!C63</f>
        <v>59596</v>
      </c>
      <c r="N40" s="11">
        <f>'orig. data'!G63</f>
        <v>0.0038790458</v>
      </c>
      <c r="O40" s="9"/>
      <c r="P40" s="5">
        <f>'orig. data'!P63</f>
        <v>287</v>
      </c>
      <c r="Q40" s="5">
        <f>'orig. data'!Q63</f>
        <v>60402</v>
      </c>
      <c r="R40" s="11">
        <f>'orig. data'!U63</f>
        <v>0.0030534719</v>
      </c>
      <c r="S40" s="9"/>
      <c r="T40" s="11">
        <f>'orig. data'!AD63</f>
        <v>0.6468960555</v>
      </c>
    </row>
    <row r="41" spans="1:20" ht="12.75">
      <c r="A41" s="38" t="str">
        <f ca="1" t="shared" si="0"/>
        <v>NE Winnipeg River</v>
      </c>
      <c r="B41" t="s">
        <v>168</v>
      </c>
      <c r="C41" t="str">
        <f>'orig. data'!AH64</f>
        <v> </v>
      </c>
      <c r="D41" t="str">
        <f>'orig. data'!AI64</f>
        <v> </v>
      </c>
      <c r="E41">
        <f ca="1">IF(CELL("contents",F41)="s","s",IF(CELL("contents",G41)="s","s",IF(CELL("contents",'orig. data'!AJ64)="t","t","")))</f>
      </c>
      <c r="F41" t="str">
        <f>'orig. data'!AK64</f>
        <v> </v>
      </c>
      <c r="G41" t="str">
        <f>'orig. data'!AL64</f>
        <v> </v>
      </c>
      <c r="H41" s="23">
        <f>'orig. data'!D$18</f>
        <v>8.3695508964</v>
      </c>
      <c r="I41" s="3">
        <f>'orig. data'!D64</f>
        <v>7.5096453479</v>
      </c>
      <c r="J41" s="3">
        <f>'orig. data'!R64</f>
        <v>7.0273578351</v>
      </c>
      <c r="K41" s="23">
        <f>'orig. data'!R$18</f>
        <v>7.9890500225</v>
      </c>
      <c r="L41" s="5">
        <f>'orig. data'!B64</f>
        <v>223</v>
      </c>
      <c r="M41" s="5">
        <f>'orig. data'!C64</f>
        <v>28267</v>
      </c>
      <c r="N41" s="11">
        <f>'orig. data'!G64</f>
        <v>0.2042557451</v>
      </c>
      <c r="O41" s="9"/>
      <c r="P41" s="5">
        <f>'orig. data'!P64</f>
        <v>246</v>
      </c>
      <c r="Q41" s="5">
        <f>'orig. data'!Q64</f>
        <v>28244</v>
      </c>
      <c r="R41" s="11">
        <f>'orig. data'!U64</f>
        <v>0.1285525773</v>
      </c>
      <c r="S41" s="9"/>
      <c r="T41" s="11">
        <f>'orig. data'!AD64</f>
        <v>0.5485034874</v>
      </c>
    </row>
    <row r="42" spans="1:20" ht="12.75">
      <c r="A42" s="38" t="str">
        <f ca="1" t="shared" si="0"/>
        <v>NE Brokenhead</v>
      </c>
      <c r="B42" t="s">
        <v>169</v>
      </c>
      <c r="C42" t="str">
        <f>'orig. data'!AH65</f>
        <v> </v>
      </c>
      <c r="D42" t="str">
        <f>'orig. data'!AI65</f>
        <v> </v>
      </c>
      <c r="E42">
        <f ca="1">IF(CELL("contents",F42)="s","s",IF(CELL("contents",G42)="s","s",IF(CELL("contents",'orig. data'!AJ65)="t","t","")))</f>
      </c>
      <c r="F42" t="str">
        <f>'orig. data'!AK65</f>
        <v> </v>
      </c>
      <c r="G42" t="str">
        <f>'orig. data'!AL65</f>
        <v> </v>
      </c>
      <c r="H42" s="23">
        <f>'orig. data'!D$18</f>
        <v>8.3695508964</v>
      </c>
      <c r="I42" s="3">
        <f>'orig. data'!D65</f>
        <v>9.5197691938</v>
      </c>
      <c r="J42" s="3">
        <f>'orig. data'!R65</f>
        <v>8.3256588519</v>
      </c>
      <c r="K42" s="23">
        <f>'orig. data'!R$18</f>
        <v>7.9890500225</v>
      </c>
      <c r="L42" s="5">
        <f>'orig. data'!B65</f>
        <v>393</v>
      </c>
      <c r="M42" s="5">
        <f>'orig. data'!C65</f>
        <v>34373</v>
      </c>
      <c r="N42" s="11">
        <f>'orig. data'!G65</f>
        <v>0.0795621359</v>
      </c>
      <c r="O42" s="9"/>
      <c r="P42" s="5">
        <f>'orig. data'!P65</f>
        <v>381</v>
      </c>
      <c r="Q42" s="5">
        <f>'orig. data'!Q65</f>
        <v>36391</v>
      </c>
      <c r="R42" s="11">
        <f>'orig. data'!U65</f>
        <v>0.5604076627</v>
      </c>
      <c r="S42" s="9"/>
      <c r="T42" s="11">
        <f>'orig. data'!AD65</f>
        <v>0.154106727</v>
      </c>
    </row>
    <row r="43" spans="1:20" ht="12.75">
      <c r="A43" s="38" t="str">
        <f ca="1" t="shared" si="0"/>
        <v>NE Blue Water</v>
      </c>
      <c r="B43" t="s">
        <v>233</v>
      </c>
      <c r="C43" t="str">
        <f>'orig. data'!AH66</f>
        <v> </v>
      </c>
      <c r="D43" t="str">
        <f>'orig. data'!AI66</f>
        <v> </v>
      </c>
      <c r="E43">
        <f ca="1">IF(CELL("contents",F43)="s","s",IF(CELL("contents",G43)="s","s",IF(CELL("contents",'orig. data'!AJ66)="t","t","")))</f>
      </c>
      <c r="F43" t="str">
        <f>'orig. data'!AK66</f>
        <v> </v>
      </c>
      <c r="G43" t="str">
        <f>'orig. data'!AL66</f>
        <v> </v>
      </c>
      <c r="H43" s="23">
        <f>'orig. data'!D$18</f>
        <v>8.3695508964</v>
      </c>
      <c r="I43" s="3">
        <f>'orig. data'!D66</f>
        <v>9.5477120145</v>
      </c>
      <c r="J43" s="3">
        <f>'orig. data'!R66</f>
        <v>8.6436790556</v>
      </c>
      <c r="K43" s="23">
        <f>'orig. data'!R$18</f>
        <v>7.9890500225</v>
      </c>
      <c r="L43" s="5">
        <f>'orig. data'!B66</f>
        <v>278</v>
      </c>
      <c r="M43" s="5">
        <f>'orig. data'!C66</f>
        <v>39450</v>
      </c>
      <c r="N43" s="11">
        <f>'orig. data'!G66</f>
        <v>0.0986697888</v>
      </c>
      <c r="O43" s="9"/>
      <c r="P43" s="5">
        <f>'orig. data'!P66</f>
        <v>273</v>
      </c>
      <c r="Q43" s="5">
        <f>'orig. data'!Q66</f>
        <v>39978</v>
      </c>
      <c r="R43" s="11">
        <f>'orig. data'!U66</f>
        <v>0.3143173403</v>
      </c>
      <c r="S43" s="9"/>
      <c r="T43" s="11">
        <f>'orig. data'!AD66</f>
        <v>0.3377485644</v>
      </c>
    </row>
    <row r="44" spans="1:20" ht="12.75">
      <c r="A44" s="38" t="str">
        <f ca="1" t="shared" si="0"/>
        <v>NE Northern Remote (1,2)</v>
      </c>
      <c r="B44" t="s">
        <v>234</v>
      </c>
      <c r="C44">
        <f>'orig. data'!AH67</f>
        <v>1</v>
      </c>
      <c r="D44">
        <f>'orig. data'!AI67</f>
        <v>2</v>
      </c>
      <c r="E44">
        <f ca="1">IF(CELL("contents",F44)="s","s",IF(CELL("contents",G44)="s","s",IF(CELL("contents",'orig. data'!AJ67)="t","t","")))</f>
      </c>
      <c r="F44" t="str">
        <f>'orig. data'!AK67</f>
        <v> </v>
      </c>
      <c r="G44" t="str">
        <f>'orig. data'!AL67</f>
        <v> </v>
      </c>
      <c r="H44" s="23">
        <f>'orig. data'!D$18</f>
        <v>8.3695508964</v>
      </c>
      <c r="I44" s="3">
        <f>'orig. data'!D67</f>
        <v>20.376892897</v>
      </c>
      <c r="J44" s="3">
        <f>'orig. data'!R67</f>
        <v>21.347606974</v>
      </c>
      <c r="K44" s="23">
        <f>'orig. data'!R$18</f>
        <v>7.9890500225</v>
      </c>
      <c r="L44" s="5">
        <f>'orig. data'!B67</f>
        <v>119</v>
      </c>
      <c r="M44" s="5">
        <f>'orig. data'!C67</f>
        <v>16718</v>
      </c>
      <c r="N44" s="11">
        <f>'orig. data'!G67</f>
        <v>9.356552E-18</v>
      </c>
      <c r="O44" s="9"/>
      <c r="P44" s="5">
        <f>'orig. data'!P67</f>
        <v>127</v>
      </c>
      <c r="Q44" s="5">
        <f>'orig. data'!Q67</f>
        <v>18061</v>
      </c>
      <c r="R44" s="11">
        <f>'orig. data'!U67</f>
        <v>1.9622E-22</v>
      </c>
      <c r="S44" s="9"/>
      <c r="T44" s="11">
        <f>'orig. data'!AD67</f>
        <v>0.7356631121</v>
      </c>
    </row>
    <row r="45" spans="1:20" ht="12.75">
      <c r="A45" s="38"/>
      <c r="H45" s="23"/>
      <c r="I45" s="3"/>
      <c r="J45" s="3"/>
      <c r="K45" s="23"/>
      <c r="L45" s="5"/>
      <c r="M45" s="5"/>
      <c r="N45" s="11"/>
      <c r="O45" s="9"/>
      <c r="P45" s="5"/>
      <c r="Q45" s="5"/>
      <c r="R45" s="11"/>
      <c r="S45" s="9"/>
      <c r="T45" s="11"/>
    </row>
    <row r="46" spans="1:20" ht="12.75">
      <c r="A46" s="38" t="str">
        <f ca="1" t="shared" si="0"/>
        <v>PL West</v>
      </c>
      <c r="B46" t="s">
        <v>208</v>
      </c>
      <c r="C46" t="str">
        <f>'orig. data'!AH68</f>
        <v> </v>
      </c>
      <c r="D46" t="str">
        <f>'orig. data'!AI68</f>
        <v> </v>
      </c>
      <c r="E46">
        <f ca="1">IF(CELL("contents",F46)="s","s",IF(CELL("contents",G46)="s","s",IF(CELL("contents",'orig. data'!AJ68)="t","t","")))</f>
      </c>
      <c r="F46" t="str">
        <f>'orig. data'!AK68</f>
        <v> </v>
      </c>
      <c r="G46" t="str">
        <f>'orig. data'!AL68</f>
        <v> </v>
      </c>
      <c r="H46" s="23">
        <f>'orig. data'!D$18</f>
        <v>8.3695508964</v>
      </c>
      <c r="I46" s="3">
        <f>'orig. data'!D68</f>
        <v>7.5736514046</v>
      </c>
      <c r="J46" s="3">
        <f>'orig. data'!R68</f>
        <v>7.3697289256</v>
      </c>
      <c r="K46" s="23">
        <f>'orig. data'!R$18</f>
        <v>7.9890500225</v>
      </c>
      <c r="L46" s="5">
        <f>'orig. data'!B68</f>
        <v>376</v>
      </c>
      <c r="M46" s="5">
        <f>'orig. data'!C68</f>
        <v>30303</v>
      </c>
      <c r="N46" s="11">
        <f>'orig. data'!G68</f>
        <v>0.1851952617</v>
      </c>
      <c r="O46" s="9"/>
      <c r="P46" s="5">
        <f>'orig. data'!P68</f>
        <v>369</v>
      </c>
      <c r="Q46" s="5">
        <f>'orig. data'!Q68</f>
        <v>28755</v>
      </c>
      <c r="R46" s="11">
        <f>'orig. data'!U68</f>
        <v>0.3008757471</v>
      </c>
      <c r="S46" s="9"/>
      <c r="T46" s="11">
        <f>'orig. data'!AD68</f>
        <v>0.7797522977</v>
      </c>
    </row>
    <row r="47" spans="1:20" ht="12.75">
      <c r="A47" s="38" t="str">
        <f ca="1" t="shared" si="0"/>
        <v>PL East</v>
      </c>
      <c r="B47" t="s">
        <v>209</v>
      </c>
      <c r="C47" t="str">
        <f>'orig. data'!AH69</f>
        <v> </v>
      </c>
      <c r="D47" t="str">
        <f>'orig. data'!AI69</f>
        <v> </v>
      </c>
      <c r="E47">
        <f ca="1">IF(CELL("contents",F47)="s","s",IF(CELL("contents",G47)="s","s",IF(CELL("contents",'orig. data'!AJ69)="t","t","")))</f>
      </c>
      <c r="F47" t="str">
        <f>'orig. data'!AK69</f>
        <v> </v>
      </c>
      <c r="G47" t="str">
        <f>'orig. data'!AL69</f>
        <v> </v>
      </c>
      <c r="H47" s="23">
        <f>'orig. data'!D$18</f>
        <v>8.3695508964</v>
      </c>
      <c r="I47" s="3">
        <f>'orig. data'!D69</f>
        <v>7.9871399652</v>
      </c>
      <c r="J47" s="3">
        <f>'orig. data'!R69</f>
        <v>8.3453348793</v>
      </c>
      <c r="K47" s="23">
        <f>'orig. data'!R$18</f>
        <v>7.9890500225</v>
      </c>
      <c r="L47" s="5">
        <f>'orig. data'!B69</f>
        <v>370</v>
      </c>
      <c r="M47" s="5">
        <f>'orig. data'!C69</f>
        <v>40084</v>
      </c>
      <c r="N47" s="11">
        <f>'orig. data'!G69</f>
        <v>0.5288712745</v>
      </c>
      <c r="O47" s="9"/>
      <c r="P47" s="5">
        <f>'orig. data'!P69</f>
        <v>392</v>
      </c>
      <c r="Q47" s="5">
        <f>'orig. data'!Q69</f>
        <v>38873</v>
      </c>
      <c r="R47" s="11">
        <f>'orig. data'!U69</f>
        <v>0.5364543148</v>
      </c>
      <c r="S47" s="9"/>
      <c r="T47" s="11">
        <f>'orig. data'!AD69</f>
        <v>0.6418713591</v>
      </c>
    </row>
    <row r="48" spans="1:20" ht="12.75">
      <c r="A48" s="38" t="str">
        <f ca="1" t="shared" si="0"/>
        <v>PL Central</v>
      </c>
      <c r="B48" t="s">
        <v>166</v>
      </c>
      <c r="C48" t="str">
        <f>'orig. data'!AH70</f>
        <v> </v>
      </c>
      <c r="D48" t="str">
        <f>'orig. data'!AI70</f>
        <v> </v>
      </c>
      <c r="E48">
        <f ca="1">IF(CELL("contents",F48)="s","s",IF(CELL("contents",G48)="s","s",IF(CELL("contents",'orig. data'!AJ70)="t","t","")))</f>
      </c>
      <c r="F48" t="str">
        <f>'orig. data'!AK70</f>
        <v> </v>
      </c>
      <c r="G48" t="str">
        <f>'orig. data'!AL70</f>
        <v> </v>
      </c>
      <c r="H48" s="23">
        <f>'orig. data'!D$18</f>
        <v>8.3695508964</v>
      </c>
      <c r="I48" s="3">
        <f>'orig. data'!D70</f>
        <v>8.5443514011</v>
      </c>
      <c r="J48" s="3">
        <f>'orig. data'!R70</f>
        <v>7.7897151928</v>
      </c>
      <c r="K48" s="23">
        <f>'orig. data'!R$18</f>
        <v>7.9890500225</v>
      </c>
      <c r="L48" s="5">
        <f>'orig. data'!B70</f>
        <v>1024</v>
      </c>
      <c r="M48" s="5">
        <f>'orig. data'!C70</f>
        <v>73919</v>
      </c>
      <c r="N48" s="11">
        <f>'orig. data'!G70</f>
        <v>0.7378532703</v>
      </c>
      <c r="O48" s="9"/>
      <c r="P48" s="5">
        <f>'orig. data'!P70</f>
        <v>966</v>
      </c>
      <c r="Q48" s="5">
        <f>'orig. data'!Q70</f>
        <v>70881</v>
      </c>
      <c r="R48" s="11">
        <f>'orig. data'!U70</f>
        <v>0.7047746499</v>
      </c>
      <c r="S48" s="9"/>
      <c r="T48" s="11">
        <f>'orig. data'!AD70</f>
        <v>0.2211262988</v>
      </c>
    </row>
    <row r="49" spans="1:20" ht="12.75">
      <c r="A49" s="38" t="str">
        <f ca="1" t="shared" si="0"/>
        <v>PL North</v>
      </c>
      <c r="B49" t="s">
        <v>241</v>
      </c>
      <c r="C49" t="str">
        <f>'orig. data'!AH71</f>
        <v> </v>
      </c>
      <c r="D49" t="str">
        <f>'orig. data'!AI71</f>
        <v> </v>
      </c>
      <c r="E49">
        <f ca="1">IF(CELL("contents",F49)="s","s",IF(CELL("contents",G49)="s","s",IF(CELL("contents",'orig. data'!AJ71)="t","t","")))</f>
      </c>
      <c r="F49" t="str">
        <f>'orig. data'!AK71</f>
        <v> </v>
      </c>
      <c r="G49" t="str">
        <f>'orig. data'!AL71</f>
        <v> </v>
      </c>
      <c r="H49" s="23">
        <f>'orig. data'!D$18</f>
        <v>8.3695508964</v>
      </c>
      <c r="I49" s="3">
        <f>'orig. data'!D71</f>
        <v>9.3099256534</v>
      </c>
      <c r="J49" s="3">
        <f>'orig. data'!R71</f>
        <v>8.8478967549</v>
      </c>
      <c r="K49" s="23">
        <f>'orig. data'!R$18</f>
        <v>7.9890500225</v>
      </c>
      <c r="L49" s="5">
        <f>'orig. data'!B71</f>
        <v>824</v>
      </c>
      <c r="M49" s="5">
        <f>'orig. data'!C71</f>
        <v>78301</v>
      </c>
      <c r="N49" s="11">
        <f>'orig. data'!G71</f>
        <v>0.0885753434</v>
      </c>
      <c r="O49" s="9"/>
      <c r="P49" s="5">
        <f>'orig. data'!P71</f>
        <v>775</v>
      </c>
      <c r="Q49" s="5">
        <f>'orig. data'!Q71</f>
        <v>75736</v>
      </c>
      <c r="R49" s="11">
        <f>'orig. data'!U71</f>
        <v>0.1004948358</v>
      </c>
      <c r="S49" s="9"/>
      <c r="T49" s="11">
        <f>'orig. data'!AD71</f>
        <v>0.5084317941</v>
      </c>
    </row>
    <row r="50" spans="1:20" ht="12.75">
      <c r="A50" s="38"/>
      <c r="H50" s="23"/>
      <c r="I50" s="3"/>
      <c r="J50" s="3"/>
      <c r="K50" s="23"/>
      <c r="L50" s="5"/>
      <c r="M50" s="5"/>
      <c r="N50" s="11"/>
      <c r="O50" s="9"/>
      <c r="P50" s="5"/>
      <c r="Q50" s="5"/>
      <c r="R50" s="11"/>
      <c r="S50" s="9"/>
      <c r="T50" s="11"/>
    </row>
    <row r="51" spans="1:20" ht="12.75">
      <c r="A51" s="38" t="str">
        <f ca="1" t="shared" si="0"/>
        <v>NM F Flon/Snow L/Cran</v>
      </c>
      <c r="B51" t="s">
        <v>210</v>
      </c>
      <c r="C51" t="str">
        <f>'orig. data'!AH72</f>
        <v> </v>
      </c>
      <c r="D51" t="str">
        <f>'orig. data'!AI72</f>
        <v> </v>
      </c>
      <c r="E51">
        <f ca="1">IF(CELL("contents",F51)="s","s",IF(CELL("contents",G51)="s","s",IF(CELL("contents",'orig. data'!AJ72)="t","t","")))</f>
      </c>
      <c r="F51" t="str">
        <f>'orig. data'!AK72</f>
        <v> </v>
      </c>
      <c r="G51" t="str">
        <f>'orig. data'!AL72</f>
        <v> </v>
      </c>
      <c r="H51" s="23">
        <f>'orig. data'!D$18</f>
        <v>8.3695508964</v>
      </c>
      <c r="I51" s="3">
        <f>'orig. data'!D72</f>
        <v>8.1787711381</v>
      </c>
      <c r="J51" s="3">
        <f>'orig. data'!R72</f>
        <v>9.005275086</v>
      </c>
      <c r="K51" s="23">
        <f>'orig. data'!R$18</f>
        <v>7.9890500225</v>
      </c>
      <c r="L51" s="5">
        <f>'orig. data'!B72</f>
        <v>299</v>
      </c>
      <c r="M51" s="5">
        <f>'orig. data'!C72</f>
        <v>44602</v>
      </c>
      <c r="N51" s="11">
        <f>'orig. data'!G72</f>
        <v>0.7664851794</v>
      </c>
      <c r="O51" s="9"/>
      <c r="P51" s="5">
        <f>'orig. data'!P72</f>
        <v>348</v>
      </c>
      <c r="Q51" s="5">
        <f>'orig. data'!Q72</f>
        <v>41239</v>
      </c>
      <c r="R51" s="11">
        <f>'orig. data'!U72</f>
        <v>0.1031336872</v>
      </c>
      <c r="S51" s="9"/>
      <c r="T51" s="11">
        <f>'orig. data'!AD72</f>
        <v>0.3257846291</v>
      </c>
    </row>
    <row r="52" spans="1:20" ht="12.75">
      <c r="A52" s="38" t="str">
        <f ca="1" t="shared" si="0"/>
        <v>NM The Pas/OCN/Kelsey (1,2)</v>
      </c>
      <c r="B52" t="s">
        <v>240</v>
      </c>
      <c r="C52">
        <f>'orig. data'!AH73</f>
        <v>1</v>
      </c>
      <c r="D52">
        <f>'orig. data'!AI73</f>
        <v>2</v>
      </c>
      <c r="E52">
        <f ca="1">IF(CELL("contents",F52)="s","s",IF(CELL("contents",G52)="s","s",IF(CELL("contents",'orig. data'!AJ73)="t","t","")))</f>
      </c>
      <c r="F52" t="str">
        <f>'orig. data'!AK73</f>
        <v> </v>
      </c>
      <c r="G52" t="str">
        <f>'orig. data'!AL73</f>
        <v> </v>
      </c>
      <c r="H52" s="23">
        <f>'orig. data'!D$18</f>
        <v>8.3695508964</v>
      </c>
      <c r="I52" s="3">
        <f>'orig. data'!D73</f>
        <v>11.358291154</v>
      </c>
      <c r="J52" s="3">
        <f>'orig. data'!R73</f>
        <v>10.680987458</v>
      </c>
      <c r="K52" s="23">
        <f>'orig. data'!R$18</f>
        <v>7.9890500225</v>
      </c>
      <c r="L52" s="5">
        <f>'orig. data'!B73</f>
        <v>360</v>
      </c>
      <c r="M52" s="5">
        <f>'orig. data'!C73</f>
        <v>56058</v>
      </c>
      <c r="N52" s="11">
        <f>'orig. data'!G73</f>
        <v>1.88611E-05</v>
      </c>
      <c r="O52" s="9"/>
      <c r="P52" s="5">
        <f>'orig. data'!P73</f>
        <v>342</v>
      </c>
      <c r="Q52" s="5">
        <f>'orig. data'!Q73</f>
        <v>54716</v>
      </c>
      <c r="R52" s="11">
        <f>'orig. data'!U73</f>
        <v>5.77322E-05</v>
      </c>
      <c r="S52" s="9"/>
      <c r="T52" s="11">
        <f>'orig. data'!AD73</f>
        <v>0.5024579199</v>
      </c>
    </row>
    <row r="53" spans="1:20" ht="12.75">
      <c r="A53" s="38" t="str">
        <f ca="1" t="shared" si="0"/>
        <v>NM Nor-Man Other (1,2)</v>
      </c>
      <c r="B53" t="s">
        <v>239</v>
      </c>
      <c r="C53">
        <f>'orig. data'!AH74</f>
        <v>1</v>
      </c>
      <c r="D53">
        <f>'orig. data'!AI74</f>
        <v>2</v>
      </c>
      <c r="E53">
        <f ca="1">IF(CELL("contents",F53)="s","s",IF(CELL("contents",G53)="s","s",IF(CELL("contents",'orig. data'!AJ74)="t","t","")))</f>
      </c>
      <c r="F53" t="str">
        <f>'orig. data'!AK74</f>
        <v> </v>
      </c>
      <c r="G53" t="str">
        <f>'orig. data'!AL74</f>
        <v> </v>
      </c>
      <c r="H53" s="23">
        <f>'orig. data'!D$18</f>
        <v>8.3695508964</v>
      </c>
      <c r="I53" s="3">
        <f>'orig. data'!D74</f>
        <v>12.752283505</v>
      </c>
      <c r="J53" s="3">
        <f>'orig. data'!R74</f>
        <v>14.168904839</v>
      </c>
      <c r="K53" s="23">
        <f>'orig. data'!R$18</f>
        <v>7.9890500225</v>
      </c>
      <c r="L53" s="5">
        <f>'orig. data'!B74</f>
        <v>119</v>
      </c>
      <c r="M53" s="5">
        <f>'orig. data'!C74</f>
        <v>26015</v>
      </c>
      <c r="N53" s="11">
        <f>'orig. data'!G74</f>
        <v>5.07467E-05</v>
      </c>
      <c r="O53" s="9"/>
      <c r="P53" s="5">
        <f>'orig. data'!P74</f>
        <v>145</v>
      </c>
      <c r="Q53" s="5">
        <f>'orig. data'!Q74</f>
        <v>28313</v>
      </c>
      <c r="R53" s="11">
        <f>'orig. data'!U74</f>
        <v>2.4035001E-09</v>
      </c>
      <c r="S53" s="9"/>
      <c r="T53" s="11">
        <f>'orig. data'!AD74</f>
        <v>0.4338369942</v>
      </c>
    </row>
    <row r="54" spans="1:20" ht="12.75">
      <c r="A54" s="38"/>
      <c r="H54" s="23"/>
      <c r="I54" s="3"/>
      <c r="J54" s="3"/>
      <c r="K54" s="23"/>
      <c r="L54" s="5"/>
      <c r="M54" s="5"/>
      <c r="N54" s="11"/>
      <c r="O54" s="9"/>
      <c r="P54" s="5"/>
      <c r="Q54" s="5"/>
      <c r="R54" s="11"/>
      <c r="S54" s="9"/>
      <c r="T54" s="11"/>
    </row>
    <row r="55" spans="1:20" ht="12.75">
      <c r="A55" s="38" t="str">
        <f ca="1" t="shared" si="0"/>
        <v>BW Thompson</v>
      </c>
      <c r="B55" t="s">
        <v>211</v>
      </c>
      <c r="C55" t="str">
        <f>'orig. data'!AH75</f>
        <v> </v>
      </c>
      <c r="D55" t="str">
        <f>'orig. data'!AI75</f>
        <v> </v>
      </c>
      <c r="E55">
        <f ca="1">IF(CELL("contents",F55)="s","s",IF(CELL("contents",G55)="s","s",IF(CELL("contents",'orig. data'!AJ75)="t","t","")))</f>
      </c>
      <c r="F55" t="str">
        <f>'orig. data'!AK75</f>
        <v> </v>
      </c>
      <c r="G55" t="str">
        <f>'orig. data'!AL75</f>
        <v> </v>
      </c>
      <c r="H55" s="23">
        <f>'orig. data'!D$18</f>
        <v>8.3695508964</v>
      </c>
      <c r="I55" s="3">
        <f>'orig. data'!D75</f>
        <v>9.5159762751</v>
      </c>
      <c r="J55" s="3">
        <f>'orig. data'!R75</f>
        <v>8.6014578902</v>
      </c>
      <c r="K55" s="23">
        <f>'orig. data'!R$18</f>
        <v>7.9890500225</v>
      </c>
      <c r="L55" s="5">
        <f>'orig. data'!B75</f>
        <v>200</v>
      </c>
      <c r="M55" s="5">
        <f>'orig. data'!C75</f>
        <v>73422</v>
      </c>
      <c r="N55" s="11">
        <f>'orig. data'!G75</f>
        <v>0.1309222631</v>
      </c>
      <c r="O55" s="9"/>
      <c r="P55" s="5">
        <f>'orig. data'!P75</f>
        <v>200</v>
      </c>
      <c r="Q55" s="5">
        <f>'orig. data'!Q75</f>
        <v>70690</v>
      </c>
      <c r="R55" s="11">
        <f>'orig. data'!U75</f>
        <v>0.3769753215</v>
      </c>
      <c r="S55" s="9"/>
      <c r="T55" s="11">
        <f>'orig. data'!AD75</f>
        <v>0.3676804928</v>
      </c>
    </row>
    <row r="56" spans="1:20" ht="12.75">
      <c r="A56" s="38" t="str">
        <f ca="1" t="shared" si="0"/>
        <v>BW Gillam/Fox Lake</v>
      </c>
      <c r="B56" t="s">
        <v>170</v>
      </c>
      <c r="C56" t="str">
        <f>'orig. data'!AH76</f>
        <v> </v>
      </c>
      <c r="D56" t="str">
        <f>'orig. data'!AI76</f>
        <v> </v>
      </c>
      <c r="E56">
        <f ca="1">IF(CELL("contents",F56)="s","s",IF(CELL("contents",G56)="s","s",IF(CELL("contents",'orig. data'!AJ76)="t","t","")))</f>
      </c>
      <c r="F56" t="str">
        <f>'orig. data'!AK76</f>
        <v> </v>
      </c>
      <c r="G56" t="str">
        <f>'orig. data'!AL76</f>
        <v> </v>
      </c>
      <c r="H56" s="23">
        <f>'orig. data'!D$18</f>
        <v>8.3695508964</v>
      </c>
      <c r="I56" s="3">
        <f>'orig. data'!D76</f>
        <v>9.905385499</v>
      </c>
      <c r="J56" s="3">
        <f>'orig. data'!R76</f>
        <v>12.189640884</v>
      </c>
      <c r="K56" s="23">
        <f>'orig. data'!R$18</f>
        <v>7.9890500225</v>
      </c>
      <c r="L56" s="5">
        <f>'orig. data'!B76</f>
        <v>20</v>
      </c>
      <c r="M56" s="5">
        <f>'orig. data'!C76</f>
        <v>7918</v>
      </c>
      <c r="N56" s="11">
        <f>'orig. data'!G76</f>
        <v>0.4618399822</v>
      </c>
      <c r="O56" s="9"/>
      <c r="P56" s="5">
        <f>'orig. data'!P76</f>
        <v>24</v>
      </c>
      <c r="Q56" s="5">
        <f>'orig. data'!Q76</f>
        <v>6583</v>
      </c>
      <c r="R56" s="11">
        <f>'orig. data'!U76</f>
        <v>0.0434377971</v>
      </c>
      <c r="S56" s="9"/>
      <c r="T56" s="11">
        <f>'orig. data'!AD76</f>
        <v>0.4998610383</v>
      </c>
    </row>
    <row r="57" spans="1:20" ht="12.75">
      <c r="A57" s="38" t="str">
        <f ca="1" t="shared" si="0"/>
        <v>BW Lynn/Leaf/SIL (2)</v>
      </c>
      <c r="B57" t="s">
        <v>259</v>
      </c>
      <c r="C57" t="str">
        <f>'orig. data'!AH77</f>
        <v> </v>
      </c>
      <c r="D57">
        <f>'orig. data'!AI77</f>
        <v>2</v>
      </c>
      <c r="E57">
        <f ca="1">IF(CELL("contents",F57)="s","s",IF(CELL("contents",G57)="s","s",IF(CELL("contents",'orig. data'!AJ77)="t","t","")))</f>
      </c>
      <c r="F57" t="str">
        <f>'orig. data'!AK77</f>
        <v> </v>
      </c>
      <c r="G57" t="str">
        <f>'orig. data'!AL77</f>
        <v> </v>
      </c>
      <c r="H57" s="23">
        <f>'orig. data'!D$18</f>
        <v>8.3695508964</v>
      </c>
      <c r="I57" s="3">
        <f>'orig. data'!D77</f>
        <v>11.586657416</v>
      </c>
      <c r="J57" s="3">
        <f>'orig. data'!R77</f>
        <v>13.751729266</v>
      </c>
      <c r="K57" s="23">
        <f>'orig. data'!R$18</f>
        <v>7.9890500225</v>
      </c>
      <c r="L57" s="5">
        <f>'orig. data'!B77</f>
        <v>66</v>
      </c>
      <c r="M57" s="5">
        <f>'orig. data'!C77</f>
        <v>17263</v>
      </c>
      <c r="N57" s="11">
        <f>'orig. data'!G77</f>
        <v>0.0137573048</v>
      </c>
      <c r="O57" s="9"/>
      <c r="P57" s="5">
        <f>'orig. data'!P77</f>
        <v>67</v>
      </c>
      <c r="Q57" s="5">
        <f>'orig. data'!Q77</f>
        <v>12545</v>
      </c>
      <c r="R57" s="11">
        <f>'orig. data'!U77</f>
        <v>3.70781E-05</v>
      </c>
      <c r="S57" s="9"/>
      <c r="T57" s="11">
        <f>'orig. data'!AD77</f>
        <v>0.3450521038</v>
      </c>
    </row>
    <row r="58" spans="1:20" ht="12.75">
      <c r="A58" s="38" t="str">
        <f ca="1" t="shared" si="0"/>
        <v>BW Thick Por/Pik/Wab (2)</v>
      </c>
      <c r="B58" t="s">
        <v>222</v>
      </c>
      <c r="C58" t="str">
        <f>'orig. data'!AH78</f>
        <v> </v>
      </c>
      <c r="D58">
        <f>'orig. data'!AI78</f>
        <v>2</v>
      </c>
      <c r="E58">
        <f ca="1">IF(CELL("contents",F58)="s","s",IF(CELL("contents",G58)="s","s",IF(CELL("contents",'orig. data'!AJ78)="t","t","")))</f>
      </c>
      <c r="F58" t="str">
        <f>'orig. data'!AK78</f>
        <v> </v>
      </c>
      <c r="G58" t="str">
        <f>'orig. data'!AL78</f>
        <v> </v>
      </c>
      <c r="H58" s="23">
        <f>'orig. data'!D$18</f>
        <v>8.3695508964</v>
      </c>
      <c r="I58" s="3">
        <f>'orig. data'!D78</f>
        <v>14.235049988</v>
      </c>
      <c r="J58" s="3">
        <f>'orig. data'!R78</f>
        <v>13.961136075</v>
      </c>
      <c r="K58" s="23">
        <f>'orig. data'!R$18</f>
        <v>7.9890500225</v>
      </c>
      <c r="L58" s="5">
        <f>'orig. data'!B78</f>
        <v>28</v>
      </c>
      <c r="M58" s="5">
        <f>'orig. data'!C78</f>
        <v>4981</v>
      </c>
      <c r="N58" s="11">
        <f>'orig. data'!G78</f>
        <v>0.006770063</v>
      </c>
      <c r="O58" s="9"/>
      <c r="P58" s="5">
        <f>'orig. data'!P78</f>
        <v>28</v>
      </c>
      <c r="Q58" s="5">
        <f>'orig. data'!Q78</f>
        <v>4604</v>
      </c>
      <c r="R58" s="11">
        <f>'orig. data'!U78</f>
        <v>0.0042878454</v>
      </c>
      <c r="S58" s="9"/>
      <c r="T58" s="11">
        <f>'orig. data'!AD78</f>
        <v>0.9434115149</v>
      </c>
    </row>
    <row r="59" spans="1:20" ht="12.75">
      <c r="A59" s="38" t="str">
        <f ca="1" t="shared" si="0"/>
        <v>BW Oxford H &amp; Gods (1,2)</v>
      </c>
      <c r="B59" t="s">
        <v>260</v>
      </c>
      <c r="C59">
        <f>'orig. data'!AH79</f>
        <v>1</v>
      </c>
      <c r="D59">
        <f>'orig. data'!AI79</f>
        <v>2</v>
      </c>
      <c r="E59">
        <f ca="1">IF(CELL("contents",F59)="s","s",IF(CELL("contents",G59)="s","s",IF(CELL("contents",'orig. data'!AJ79)="t","t","")))</f>
      </c>
      <c r="F59" t="str">
        <f>'orig. data'!AK79</f>
        <v> </v>
      </c>
      <c r="G59" t="str">
        <f>'orig. data'!AL79</f>
        <v> </v>
      </c>
      <c r="H59" s="23">
        <f>'orig. data'!D$18</f>
        <v>8.3695508964</v>
      </c>
      <c r="I59" s="3">
        <f>'orig. data'!D79</f>
        <v>12.028205571</v>
      </c>
      <c r="J59" s="3">
        <f>'orig. data'!R79</f>
        <v>13.596846294</v>
      </c>
      <c r="K59" s="23">
        <f>'orig. data'!R$18</f>
        <v>7.9890500225</v>
      </c>
      <c r="L59" s="5">
        <f>'orig. data'!B79</f>
        <v>73</v>
      </c>
      <c r="M59" s="5">
        <f>'orig. data'!C79</f>
        <v>16676</v>
      </c>
      <c r="N59" s="11">
        <f>'orig. data'!G79</f>
        <v>0.0041567564</v>
      </c>
      <c r="O59" s="9"/>
      <c r="P59" s="5">
        <f>'orig. data'!P79</f>
        <v>94</v>
      </c>
      <c r="Q59" s="5">
        <f>'orig. data'!Q79</f>
        <v>17604</v>
      </c>
      <c r="R59" s="11">
        <f>'orig. data'!U79</f>
        <v>2.9333084E-06</v>
      </c>
      <c r="S59" s="9"/>
      <c r="T59" s="11">
        <f>'orig. data'!AD79</f>
        <v>0.4562621789</v>
      </c>
    </row>
    <row r="60" spans="1:20" ht="12.75">
      <c r="A60" s="38" t="str">
        <f ca="1" t="shared" si="0"/>
        <v>BW Cross Lake (1,2)</v>
      </c>
      <c r="B60" t="s">
        <v>261</v>
      </c>
      <c r="C60">
        <f>'orig. data'!AH80</f>
        <v>1</v>
      </c>
      <c r="D60">
        <f>'orig. data'!AI80</f>
        <v>2</v>
      </c>
      <c r="E60">
        <f ca="1">IF(CELL("contents",F60)="s","s",IF(CELL("contents",G60)="s","s",IF(CELL("contents",'orig. data'!AJ80)="t","t","")))</f>
      </c>
      <c r="F60" t="str">
        <f>'orig. data'!AK80</f>
        <v> </v>
      </c>
      <c r="G60" t="str">
        <f>'orig. data'!AL80</f>
        <v> </v>
      </c>
      <c r="H60" s="23">
        <f>'orig. data'!D$18</f>
        <v>8.3695508964</v>
      </c>
      <c r="I60" s="3">
        <f>'orig. data'!D80</f>
        <v>12.586408392</v>
      </c>
      <c r="J60" s="3">
        <f>'orig. data'!R80</f>
        <v>14.240443744</v>
      </c>
      <c r="K60" s="23">
        <f>'orig. data'!R$18</f>
        <v>7.9890500225</v>
      </c>
      <c r="L60" s="5">
        <f>'orig. data'!B80</f>
        <v>86</v>
      </c>
      <c r="M60" s="5">
        <f>'orig. data'!C80</f>
        <v>18727</v>
      </c>
      <c r="N60" s="11">
        <f>'orig. data'!G80</f>
        <v>0.0005252815</v>
      </c>
      <c r="O60" s="9"/>
      <c r="P60" s="5">
        <f>'orig. data'!P80</f>
        <v>105</v>
      </c>
      <c r="Q60" s="5">
        <f>'orig. data'!Q80</f>
        <v>20887</v>
      </c>
      <c r="R60" s="11">
        <f>'orig. data'!U80</f>
        <v>8.2628176E-08</v>
      </c>
      <c r="S60" s="9"/>
      <c r="T60" s="11">
        <f>'orig. data'!AD80</f>
        <v>0.4214379021</v>
      </c>
    </row>
    <row r="61" spans="1:20" ht="12.75">
      <c r="A61" s="38" t="str">
        <f ca="1" t="shared" si="0"/>
        <v>BW Tad/Broch/Lac Br (2)</v>
      </c>
      <c r="B61" t="s">
        <v>238</v>
      </c>
      <c r="C61" t="str">
        <f>'orig. data'!AH81</f>
        <v> </v>
      </c>
      <c r="D61">
        <f>'orig. data'!AI81</f>
        <v>2</v>
      </c>
      <c r="E61">
        <f ca="1">IF(CELL("contents",F61)="s","s",IF(CELL("contents",G61)="s","s",IF(CELL("contents",'orig. data'!AJ81)="t","t","")))</f>
      </c>
      <c r="F61" t="str">
        <f>'orig. data'!AK81</f>
        <v> </v>
      </c>
      <c r="G61" t="str">
        <f>'orig. data'!AL81</f>
        <v> </v>
      </c>
      <c r="H61" s="23">
        <f>'orig. data'!D$18</f>
        <v>8.3695508964</v>
      </c>
      <c r="I61" s="3">
        <f>'orig. data'!D81</f>
        <v>13.308060041</v>
      </c>
      <c r="J61" s="3">
        <f>'orig. data'!R81</f>
        <v>14.797145977</v>
      </c>
      <c r="K61" s="23">
        <f>'orig. data'!R$18</f>
        <v>7.9890500225</v>
      </c>
      <c r="L61" s="5">
        <f>'orig. data'!B81</f>
        <v>37</v>
      </c>
      <c r="M61" s="5">
        <f>'orig. data'!C81</f>
        <v>7691</v>
      </c>
      <c r="N61" s="11">
        <f>'orig. data'!G81</f>
        <v>0.0071300971</v>
      </c>
      <c r="O61" s="9"/>
      <c r="P61" s="5">
        <f>'orig. data'!P81</f>
        <v>44</v>
      </c>
      <c r="Q61" s="5">
        <f>'orig. data'!Q81</f>
        <v>7751</v>
      </c>
      <c r="R61" s="11">
        <f>'orig. data'!U81</f>
        <v>9.85025E-05</v>
      </c>
      <c r="S61" s="9"/>
      <c r="T61" s="11">
        <f>'orig. data'!AD81</f>
        <v>0.6448091152</v>
      </c>
    </row>
    <row r="62" spans="1:20" ht="12.75">
      <c r="A62" s="38" t="str">
        <f ca="1" t="shared" si="0"/>
        <v>BW Norway House (1,2)</v>
      </c>
      <c r="B62" t="s">
        <v>237</v>
      </c>
      <c r="C62">
        <f>'orig. data'!AH82</f>
        <v>1</v>
      </c>
      <c r="D62">
        <f>'orig. data'!AI82</f>
        <v>2</v>
      </c>
      <c r="E62">
        <f ca="1">IF(CELL("contents",F62)="s","s",IF(CELL("contents",G62)="s","s",IF(CELL("contents",'orig. data'!AJ82)="t","t","")))</f>
      </c>
      <c r="F62" t="str">
        <f>'orig. data'!AK82</f>
        <v> </v>
      </c>
      <c r="G62" t="str">
        <f>'orig. data'!AL82</f>
        <v> </v>
      </c>
      <c r="H62" s="23">
        <f>'orig. data'!D$18</f>
        <v>8.3695508964</v>
      </c>
      <c r="I62" s="3">
        <f>'orig. data'!D82</f>
        <v>14.778221821</v>
      </c>
      <c r="J62" s="3">
        <f>'orig. data'!R82</f>
        <v>18.439945194</v>
      </c>
      <c r="K62" s="23">
        <f>'orig. data'!R$18</f>
        <v>7.9890500225</v>
      </c>
      <c r="L62" s="5">
        <f>'orig. data'!B82</f>
        <v>108</v>
      </c>
      <c r="M62" s="5">
        <f>'orig. data'!C82</f>
        <v>20952</v>
      </c>
      <c r="N62" s="11">
        <f>'orig. data'!G82</f>
        <v>1.1469229E-07</v>
      </c>
      <c r="O62" s="9"/>
      <c r="P62" s="5">
        <f>'orig. data'!P82</f>
        <v>146</v>
      </c>
      <c r="Q62" s="5">
        <f>'orig. data'!Q82</f>
        <v>23306</v>
      </c>
      <c r="R62" s="11">
        <f>'orig. data'!U82</f>
        <v>1.402763E-18</v>
      </c>
      <c r="S62" s="9"/>
      <c r="T62" s="11">
        <f>'orig. data'!AD82</f>
        <v>0.1048218404</v>
      </c>
    </row>
    <row r="63" spans="1:20" ht="12.75">
      <c r="A63" s="38" t="str">
        <f ca="1" t="shared" si="0"/>
        <v>BW Island Lake (1,2,t)</v>
      </c>
      <c r="B63" t="s">
        <v>262</v>
      </c>
      <c r="C63">
        <f>'orig. data'!AH83</f>
        <v>1</v>
      </c>
      <c r="D63">
        <f>'orig. data'!AI83</f>
        <v>2</v>
      </c>
      <c r="E63" t="str">
        <f ca="1">IF(CELL("contents",F63)="s","s",IF(CELL("contents",G63)="s","s",IF(CELL("contents",'orig. data'!AJ83)="t","t","")))</f>
        <v>t</v>
      </c>
      <c r="F63" t="str">
        <f>'orig. data'!AK83</f>
        <v> </v>
      </c>
      <c r="G63" t="str">
        <f>'orig. data'!AL83</f>
        <v> </v>
      </c>
      <c r="H63" s="23">
        <f>'orig. data'!D$18</f>
        <v>8.3695508964</v>
      </c>
      <c r="I63" s="3">
        <f>'orig. data'!D83</f>
        <v>11.874822521</v>
      </c>
      <c r="J63" s="3">
        <f>'orig. data'!R83</f>
        <v>16.779866147</v>
      </c>
      <c r="K63" s="23">
        <f>'orig. data'!R$18</f>
        <v>7.9890500225</v>
      </c>
      <c r="L63" s="5">
        <f>'orig. data'!B83</f>
        <v>112</v>
      </c>
      <c r="M63" s="5">
        <f>'orig. data'!C83</f>
        <v>32444</v>
      </c>
      <c r="N63" s="11">
        <f>'orig. data'!G83</f>
        <v>0.0008987259</v>
      </c>
      <c r="O63" s="9"/>
      <c r="P63" s="5">
        <f>'orig. data'!P83</f>
        <v>168</v>
      </c>
      <c r="Q63" s="5">
        <f>'orig. data'!Q83</f>
        <v>35494</v>
      </c>
      <c r="R63" s="11">
        <f>'orig. data'!U83</f>
        <v>1.318526E-16</v>
      </c>
      <c r="S63" s="9"/>
      <c r="T63" s="11">
        <f>'orig. data'!AD83</f>
        <v>0.0084567195</v>
      </c>
    </row>
    <row r="64" spans="1:20" ht="12.75">
      <c r="A64" s="38" t="str">
        <f ca="1" t="shared" si="0"/>
        <v>BW Sha/York/Split/War (1,2)</v>
      </c>
      <c r="B64" t="s">
        <v>236</v>
      </c>
      <c r="C64">
        <f>'orig. data'!AH84</f>
        <v>1</v>
      </c>
      <c r="D64">
        <f>'orig. data'!AI84</f>
        <v>2</v>
      </c>
      <c r="E64">
        <f ca="1">IF(CELL("contents",F64)="s","s",IF(CELL("contents",G64)="s","s",IF(CELL("contents",'orig. data'!AJ84)="t","t","")))</f>
      </c>
      <c r="F64" t="str">
        <f>'orig. data'!AK84</f>
        <v> </v>
      </c>
      <c r="G64" t="str">
        <f>'orig. data'!AL84</f>
        <v> </v>
      </c>
      <c r="H64" s="23">
        <f>'orig. data'!D$18</f>
        <v>8.3695508964</v>
      </c>
      <c r="I64" s="3">
        <f>'orig. data'!D84</f>
        <v>16.616090948</v>
      </c>
      <c r="J64" s="3">
        <f>'orig. data'!R84</f>
        <v>14.388230976</v>
      </c>
      <c r="K64" s="23">
        <f>'orig. data'!R$18</f>
        <v>7.9890500225</v>
      </c>
      <c r="L64" s="5">
        <f>'orig. data'!B84</f>
        <v>77</v>
      </c>
      <c r="M64" s="5">
        <f>'orig. data'!C84</f>
        <v>14290</v>
      </c>
      <c r="N64" s="11">
        <f>'orig. data'!G84</f>
        <v>3.2065381E-08</v>
      </c>
      <c r="O64" s="9"/>
      <c r="P64" s="5">
        <f>'orig. data'!P84</f>
        <v>80</v>
      </c>
      <c r="Q64" s="5">
        <f>'orig. data'!Q84</f>
        <v>16071</v>
      </c>
      <c r="R64" s="11">
        <f>'orig. data'!U84</f>
        <v>1.2938938E-06</v>
      </c>
      <c r="S64" s="9"/>
      <c r="T64" s="11">
        <f>'orig. data'!AD84</f>
        <v>0.3919864544</v>
      </c>
    </row>
    <row r="65" spans="1:20" ht="12.75">
      <c r="A65" s="38" t="str">
        <f ca="1" t="shared" si="0"/>
        <v>BW Nelson House (1,2)</v>
      </c>
      <c r="B65" t="s">
        <v>350</v>
      </c>
      <c r="C65">
        <f>'orig. data'!AH85</f>
        <v>1</v>
      </c>
      <c r="D65">
        <f>'orig. data'!AI85</f>
        <v>2</v>
      </c>
      <c r="E65">
        <f ca="1">IF(CELL("contents",F65)="s","s",IF(CELL("contents",G65)="s","s",IF(CELL("contents",'orig. data'!AJ85)="t","t","")))</f>
      </c>
      <c r="F65" t="str">
        <f>'orig. data'!AK85</f>
        <v> </v>
      </c>
      <c r="G65" t="str">
        <f>'orig. data'!AL85</f>
        <v> </v>
      </c>
      <c r="H65" s="23">
        <f>'orig. data'!D$18</f>
        <v>8.3695508964</v>
      </c>
      <c r="I65" s="3">
        <f>'orig. data'!D85</f>
        <v>17.460899</v>
      </c>
      <c r="J65" s="3">
        <f>'orig. data'!R85</f>
        <v>15.264212604</v>
      </c>
      <c r="K65" s="23">
        <f>'orig. data'!R$18</f>
        <v>7.9890500225</v>
      </c>
      <c r="L65" s="5">
        <f>'orig. data'!B85</f>
        <v>60</v>
      </c>
      <c r="M65" s="5">
        <f>'orig. data'!C85</f>
        <v>9933</v>
      </c>
      <c r="N65" s="11">
        <f>'orig. data'!G85</f>
        <v>8.772944E-08</v>
      </c>
      <c r="O65" s="9"/>
      <c r="P65" s="5">
        <f>'orig. data'!P85</f>
        <v>61</v>
      </c>
      <c r="Q65" s="5">
        <f>'orig. data'!Q85</f>
        <v>11193</v>
      </c>
      <c r="R65" s="11">
        <f>'orig. data'!U85</f>
        <v>1.990894E-06</v>
      </c>
      <c r="S65" s="9"/>
      <c r="T65" s="11">
        <f>'orig. data'!AD85</f>
        <v>0.4759696792</v>
      </c>
    </row>
    <row r="66" spans="1:20" ht="12.75">
      <c r="A66" s="38"/>
      <c r="H66" s="23"/>
      <c r="I66" s="3"/>
      <c r="J66" s="3"/>
      <c r="K66" s="23"/>
      <c r="L66" s="5"/>
      <c r="M66" s="5"/>
      <c r="N66" s="11"/>
      <c r="O66" s="9"/>
      <c r="P66" s="5"/>
      <c r="Q66" s="5"/>
      <c r="R66" s="11"/>
      <c r="S66" s="9"/>
      <c r="T66" s="11"/>
    </row>
    <row r="67" spans="1:20" ht="12.75">
      <c r="A67" s="38" t="str">
        <f ca="1" t="shared" si="0"/>
        <v>Fort Garry S (1,2)</v>
      </c>
      <c r="B67" t="s">
        <v>263</v>
      </c>
      <c r="C67">
        <f>'orig. data'!AH86</f>
        <v>1</v>
      </c>
      <c r="D67">
        <f>'orig. data'!AI86</f>
        <v>2</v>
      </c>
      <c r="E67">
        <f ca="1">IF(CELL("contents",F67)="s","s",IF(CELL("contents",G67)="s","s",IF(CELL("contents",'orig. data'!AJ86)="t","t","")))</f>
      </c>
      <c r="F67" t="str">
        <f>'orig. data'!AK86</f>
        <v> </v>
      </c>
      <c r="G67" t="str">
        <f>'orig. data'!AL86</f>
        <v> </v>
      </c>
      <c r="H67" s="23">
        <f>'orig. data'!D$18</f>
        <v>8.3695508964</v>
      </c>
      <c r="I67" s="3">
        <f>'orig. data'!D86</f>
        <v>5.4426042174</v>
      </c>
      <c r="J67" s="3">
        <f>'orig. data'!R86</f>
        <v>5.6269368267</v>
      </c>
      <c r="K67" s="23">
        <f>'orig. data'!R$18</f>
        <v>7.9890500225</v>
      </c>
      <c r="L67" s="5">
        <f>'orig. data'!B86</f>
        <v>633</v>
      </c>
      <c r="M67" s="5">
        <f>'orig. data'!C86</f>
        <v>174600</v>
      </c>
      <c r="N67" s="11">
        <f>'orig. data'!G86</f>
        <v>1.071713E-11</v>
      </c>
      <c r="O67" s="9"/>
      <c r="P67" s="5">
        <f>'orig. data'!P86</f>
        <v>787</v>
      </c>
      <c r="Q67" s="5">
        <f>'orig. data'!Q86</f>
        <v>177910</v>
      </c>
      <c r="R67" s="11">
        <f>'orig. data'!U86</f>
        <v>1.0395982E-08</v>
      </c>
      <c r="S67" s="9"/>
      <c r="T67" s="11">
        <f>'orig. data'!AD86</f>
        <v>0.660691262</v>
      </c>
    </row>
    <row r="68" spans="1:20" ht="12.75">
      <c r="A68" s="38" t="str">
        <f ca="1" t="shared" si="0"/>
        <v>Fort Garry N (1,2)</v>
      </c>
      <c r="B68" t="s">
        <v>264</v>
      </c>
      <c r="C68">
        <f>'orig. data'!AH87</f>
        <v>1</v>
      </c>
      <c r="D68">
        <f>'orig. data'!AI87</f>
        <v>2</v>
      </c>
      <c r="E68">
        <f ca="1">IF(CELL("contents",F68)="s","s",IF(CELL("contents",G68)="s","s",IF(CELL("contents",'orig. data'!AJ87)="t","t","")))</f>
      </c>
      <c r="F68" t="str">
        <f>'orig. data'!AK87</f>
        <v> </v>
      </c>
      <c r="G68" t="str">
        <f>'orig. data'!AL87</f>
        <v> </v>
      </c>
      <c r="H68" s="23">
        <f>'orig. data'!D$18</f>
        <v>8.3695508964</v>
      </c>
      <c r="I68" s="3">
        <f>'orig. data'!D87</f>
        <v>6.8366804931</v>
      </c>
      <c r="J68" s="3">
        <f>'orig. data'!R87</f>
        <v>6.6155952614</v>
      </c>
      <c r="K68" s="23">
        <f>'orig. data'!R$18</f>
        <v>7.9890500225</v>
      </c>
      <c r="L68" s="5">
        <f>'orig. data'!B87</f>
        <v>806</v>
      </c>
      <c r="M68" s="5">
        <f>'orig. data'!C87</f>
        <v>129920</v>
      </c>
      <c r="N68" s="11">
        <f>'orig. data'!G87</f>
        <v>0.0010361577</v>
      </c>
      <c r="O68" s="9"/>
      <c r="P68" s="5">
        <f>'orig. data'!P87</f>
        <v>1019</v>
      </c>
      <c r="Q68" s="5">
        <f>'orig. data'!Q87</f>
        <v>142027</v>
      </c>
      <c r="R68" s="11">
        <f>'orig. data'!U87</f>
        <v>0.0016675702</v>
      </c>
      <c r="S68" s="9"/>
      <c r="T68" s="11">
        <f>'orig. data'!AD87</f>
        <v>0.6536417227</v>
      </c>
    </row>
    <row r="69" spans="1:20" ht="12.75">
      <c r="A69" s="38"/>
      <c r="H69" s="23"/>
      <c r="I69" s="3"/>
      <c r="J69" s="3"/>
      <c r="K69" s="23"/>
      <c r="L69" s="5"/>
      <c r="M69" s="5"/>
      <c r="N69" s="11"/>
      <c r="O69" s="9"/>
      <c r="P69" s="5"/>
      <c r="Q69" s="5"/>
      <c r="R69" s="11"/>
      <c r="S69" s="9"/>
      <c r="T69" s="11"/>
    </row>
    <row r="70" spans="1:20" ht="12.75">
      <c r="A70" s="38" t="str">
        <f aca="true" ca="1" t="shared" si="1" ref="A70:A105">CONCATENATE(B70)&amp;(IF((CELL("contents",C70)=1)*AND((CELL("contents",D70))=2)*AND((CELL("contents",E70))&lt;&gt;"")," (1,2,"&amp;CELL("contents",E70)&amp;")",(IF((CELL("contents",C70)=1)*OR((CELL("contents",D70))=2)," (1,2)",(IF((CELL("contents",C70)=1)*OR((CELL("contents",E70))&lt;&gt;"")," (1,"&amp;CELL("contents",E70)&amp;")",(IF((CELL("contents",D70)=2)*OR((CELL("contents",E70))&lt;&gt;"")," (2,"&amp;CELL("contents",E70)&amp;")",(IF((CELL("contents",C70))=1," (1)",(IF((CELL("contents",D70)=2)," (2)",(IF((CELL("contents",E70)&lt;&gt;"")," ("&amp;CELL("contents",E70)&amp;")",""))))))))))))))</f>
        <v>Assiniboine South</v>
      </c>
      <c r="B70" t="s">
        <v>154</v>
      </c>
      <c r="C70" t="str">
        <f>'orig. data'!AH88</f>
        <v> </v>
      </c>
      <c r="D70" t="str">
        <f>'orig. data'!AI88</f>
        <v> </v>
      </c>
      <c r="E70">
        <f ca="1">IF(CELL("contents",F70)="s","s",IF(CELL("contents",G70)="s","s",IF(CELL("contents",'orig. data'!AJ88)="t","t","")))</f>
      </c>
      <c r="F70" t="str">
        <f>'orig. data'!AK88</f>
        <v> </v>
      </c>
      <c r="G70" t="str">
        <f>'orig. data'!AL88</f>
        <v> </v>
      </c>
      <c r="H70" s="23">
        <f>'orig. data'!D$18</f>
        <v>8.3695508964</v>
      </c>
      <c r="I70" s="3">
        <f>'orig. data'!D88</f>
        <v>7.7180194989</v>
      </c>
      <c r="J70" s="3">
        <f>'orig. data'!R88</f>
        <v>6.8663296582</v>
      </c>
      <c r="K70" s="23">
        <f>'orig. data'!R$18</f>
        <v>7.9890500225</v>
      </c>
      <c r="L70" s="5">
        <f>'orig. data'!B88</f>
        <v>1536</v>
      </c>
      <c r="M70" s="5">
        <f>'orig. data'!C88</f>
        <v>181392</v>
      </c>
      <c r="N70" s="11">
        <f>'orig. data'!G88</f>
        <v>0.1439703794</v>
      </c>
      <c r="O70" s="9"/>
      <c r="P70" s="5">
        <f>'orig. data'!P88</f>
        <v>1634</v>
      </c>
      <c r="Q70" s="5">
        <f>'orig. data'!Q88</f>
        <v>185210</v>
      </c>
      <c r="R70" s="11">
        <f>'orig. data'!U88</f>
        <v>0.0071248829</v>
      </c>
      <c r="S70" s="9"/>
      <c r="T70" s="11">
        <f>'orig. data'!AD88</f>
        <v>0.0708446349</v>
      </c>
    </row>
    <row r="71" spans="1:20" ht="12.75">
      <c r="A71" s="38"/>
      <c r="H71" s="23"/>
      <c r="I71" s="3"/>
      <c r="J71" s="3"/>
      <c r="K71" s="23"/>
      <c r="L71" s="5"/>
      <c r="M71" s="5"/>
      <c r="N71" s="11"/>
      <c r="O71" s="9"/>
      <c r="P71" s="5"/>
      <c r="Q71" s="5"/>
      <c r="R71" s="11"/>
      <c r="S71" s="9"/>
      <c r="T71" s="11"/>
    </row>
    <row r="72" spans="1:20" ht="12.75">
      <c r="A72" s="38" t="str">
        <f ca="1" t="shared" si="1"/>
        <v>St. Boniface E (1,2)</v>
      </c>
      <c r="B72" t="s">
        <v>265</v>
      </c>
      <c r="C72">
        <f>'orig. data'!AH89</f>
        <v>1</v>
      </c>
      <c r="D72">
        <f>'orig. data'!AI89</f>
        <v>2</v>
      </c>
      <c r="E72">
        <f ca="1">IF(CELL("contents",F72)="s","s",IF(CELL("contents",G72)="s","s",IF(CELL("contents",'orig. data'!AJ89)="t","t","")))</f>
      </c>
      <c r="F72" t="str">
        <f>'orig. data'!AK89</f>
        <v> </v>
      </c>
      <c r="G72" t="str">
        <f>'orig. data'!AL89</f>
        <v> </v>
      </c>
      <c r="H72" s="23">
        <f>'orig. data'!D$18</f>
        <v>8.3695508964</v>
      </c>
      <c r="I72" s="3">
        <f>'orig. data'!D89</f>
        <v>5.8981042496</v>
      </c>
      <c r="J72" s="3">
        <f>'orig. data'!R89</f>
        <v>5.2362149838</v>
      </c>
      <c r="K72" s="23">
        <f>'orig. data'!R$18</f>
        <v>7.9890500225</v>
      </c>
      <c r="L72" s="5">
        <f>'orig. data'!B89</f>
        <v>634</v>
      </c>
      <c r="M72" s="5">
        <f>'orig. data'!C89</f>
        <v>152178</v>
      </c>
      <c r="N72" s="11">
        <f>'orig. data'!G89</f>
        <v>4.1298444E-08</v>
      </c>
      <c r="O72" s="9"/>
      <c r="P72" s="5">
        <f>'orig. data'!P89</f>
        <v>687</v>
      </c>
      <c r="Q72" s="5">
        <f>'orig. data'!Q89</f>
        <v>167807</v>
      </c>
      <c r="R72" s="11">
        <f>'orig. data'!U89</f>
        <v>2.088766E-11</v>
      </c>
      <c r="S72" s="9"/>
      <c r="T72" s="11">
        <f>'orig. data'!AD89</f>
        <v>0.1259127824</v>
      </c>
    </row>
    <row r="73" spans="1:20" ht="12.75">
      <c r="A73" s="38" t="str">
        <f ca="1" t="shared" si="1"/>
        <v>St. Boniface W</v>
      </c>
      <c r="B73" t="s">
        <v>212</v>
      </c>
      <c r="C73" t="str">
        <f>'orig. data'!AH90</f>
        <v> </v>
      </c>
      <c r="D73" t="str">
        <f>'orig. data'!AI90</f>
        <v> </v>
      </c>
      <c r="E73">
        <f ca="1">IF(CELL("contents",F73)="s","s",IF(CELL("contents",G73)="s","s",IF(CELL("contents",'orig. data'!AJ90)="t","t","")))</f>
      </c>
      <c r="F73" t="str">
        <f>'orig. data'!AK90</f>
        <v> </v>
      </c>
      <c r="G73" t="str">
        <f>'orig. data'!AL90</f>
        <v> </v>
      </c>
      <c r="H73" s="23">
        <f>'orig. data'!D$18</f>
        <v>8.3695508964</v>
      </c>
      <c r="I73" s="3">
        <f>'orig. data'!D90</f>
        <v>8.4911195013</v>
      </c>
      <c r="J73" s="3">
        <f>'orig. data'!R90</f>
        <v>8.7707233983</v>
      </c>
      <c r="K73" s="23">
        <f>'orig. data'!R$18</f>
        <v>7.9890500225</v>
      </c>
      <c r="L73" s="5">
        <f>'orig. data'!B90</f>
        <v>977</v>
      </c>
      <c r="M73" s="5">
        <f>'orig. data'!C90</f>
        <v>78023</v>
      </c>
      <c r="N73" s="11">
        <f>'orig. data'!G90</f>
        <v>0.8158172477</v>
      </c>
      <c r="O73" s="9"/>
      <c r="P73" s="5">
        <f>'orig. data'!P90</f>
        <v>975</v>
      </c>
      <c r="Q73" s="5">
        <f>'orig. data'!Q90</f>
        <v>77028</v>
      </c>
      <c r="R73" s="11">
        <f>'orig. data'!U90</f>
        <v>0.12340679</v>
      </c>
      <c r="S73" s="9"/>
      <c r="T73" s="11">
        <f>'orig. data'!AD90</f>
        <v>0.6666497807</v>
      </c>
    </row>
    <row r="74" spans="1:20" ht="12.75">
      <c r="A74" s="38"/>
      <c r="H74" s="23"/>
      <c r="I74" s="3"/>
      <c r="J74" s="3"/>
      <c r="K74" s="23"/>
      <c r="L74" s="5"/>
      <c r="M74" s="5"/>
      <c r="N74" s="11"/>
      <c r="O74" s="9"/>
      <c r="P74" s="5"/>
      <c r="Q74" s="5"/>
      <c r="R74" s="11"/>
      <c r="S74" s="9"/>
      <c r="T74" s="11"/>
    </row>
    <row r="75" spans="1:20" ht="12.75">
      <c r="A75" s="38" t="str">
        <f ca="1" t="shared" si="1"/>
        <v>St. Vital S (t)</v>
      </c>
      <c r="B75" t="s">
        <v>273</v>
      </c>
      <c r="C75" t="str">
        <f>'orig. data'!AH91</f>
        <v> </v>
      </c>
      <c r="D75" t="str">
        <f>'orig. data'!AI91</f>
        <v> </v>
      </c>
      <c r="E75" t="str">
        <f ca="1">IF(CELL("contents",F75)="s","s",IF(CELL("contents",G75)="s","s",IF(CELL("contents",'orig. data'!AJ91)="t","t","")))</f>
        <v>t</v>
      </c>
      <c r="F75" t="str">
        <f>'orig. data'!AK91</f>
        <v> </v>
      </c>
      <c r="G75" t="str">
        <f>'orig. data'!AL91</f>
        <v> </v>
      </c>
      <c r="H75" s="23">
        <f>'orig. data'!D$18</f>
        <v>8.3695508964</v>
      </c>
      <c r="I75" s="3">
        <f>'orig. data'!D91</f>
        <v>7.9632515939</v>
      </c>
      <c r="J75" s="3">
        <f>'orig. data'!R91</f>
        <v>6.8364686902</v>
      </c>
      <c r="K75" s="23">
        <f>'orig. data'!R$18</f>
        <v>7.9890500225</v>
      </c>
      <c r="L75" s="5">
        <f>'orig. data'!B91</f>
        <v>932</v>
      </c>
      <c r="M75" s="5">
        <f>'orig. data'!C91</f>
        <v>166870</v>
      </c>
      <c r="N75" s="11">
        <f>'orig. data'!G91</f>
        <v>0.3920954181</v>
      </c>
      <c r="O75" s="9"/>
      <c r="P75" s="5">
        <f>'orig. data'!P91</f>
        <v>991</v>
      </c>
      <c r="Q75" s="5">
        <f>'orig. data'!Q91</f>
        <v>170145</v>
      </c>
      <c r="R75" s="11">
        <f>'orig. data'!U91</f>
        <v>0.008161777</v>
      </c>
      <c r="S75" s="9"/>
      <c r="T75" s="11">
        <f>'orig. data'!AD91</f>
        <v>0.0277194032</v>
      </c>
    </row>
    <row r="76" spans="1:20" ht="12.75">
      <c r="A76" s="38" t="str">
        <f ca="1" t="shared" si="1"/>
        <v>St. Vital N</v>
      </c>
      <c r="B76" t="s">
        <v>272</v>
      </c>
      <c r="C76" t="str">
        <f>'orig. data'!AH92</f>
        <v> </v>
      </c>
      <c r="D76" t="str">
        <f>'orig. data'!AI92</f>
        <v> </v>
      </c>
      <c r="E76">
        <f ca="1">IF(CELL("contents",F76)="s","s",IF(CELL("contents",G76)="s","s",IF(CELL("contents",'orig. data'!AJ92)="t","t","")))</f>
      </c>
      <c r="F76" t="str">
        <f>'orig. data'!AK92</f>
        <v> </v>
      </c>
      <c r="G76" t="str">
        <f>'orig. data'!AL92</f>
        <v> </v>
      </c>
      <c r="H76" s="23">
        <f>'orig. data'!D$18</f>
        <v>8.3695508964</v>
      </c>
      <c r="I76" s="3">
        <f>'orig. data'!D92</f>
        <v>7.5812911</v>
      </c>
      <c r="J76" s="3">
        <f>'orig. data'!R92</f>
        <v>6.8666883525</v>
      </c>
      <c r="K76" s="23">
        <f>'orig. data'!R$18</f>
        <v>7.9890500225</v>
      </c>
      <c r="L76" s="5">
        <f>'orig. data'!B92</f>
        <v>1173</v>
      </c>
      <c r="M76" s="5">
        <f>'orig. data'!C92</f>
        <v>136242</v>
      </c>
      <c r="N76" s="11">
        <f>'orig. data'!G92</f>
        <v>0.0928831184</v>
      </c>
      <c r="O76" s="9"/>
      <c r="P76" s="5">
        <f>'orig. data'!P92</f>
        <v>1130</v>
      </c>
      <c r="Q76" s="5">
        <f>'orig. data'!Q92</f>
        <v>134507</v>
      </c>
      <c r="R76" s="11">
        <f>'orig. data'!U92</f>
        <v>0.0116917639</v>
      </c>
      <c r="S76" s="9"/>
      <c r="T76" s="11">
        <f>'orig. data'!AD92</f>
        <v>0.1623601512</v>
      </c>
    </row>
    <row r="77" spans="1:20" ht="12.75">
      <c r="A77" s="38"/>
      <c r="H77" s="23"/>
      <c r="I77" s="3"/>
      <c r="J77" s="3"/>
      <c r="K77" s="23"/>
      <c r="L77" s="5"/>
      <c r="M77" s="5"/>
      <c r="N77" s="11"/>
      <c r="O77" s="9"/>
      <c r="P77" s="5"/>
      <c r="Q77" s="5"/>
      <c r="R77" s="11"/>
      <c r="S77" s="9"/>
      <c r="T77" s="11"/>
    </row>
    <row r="78" spans="1:20" ht="12.75">
      <c r="A78" s="38" t="str">
        <f ca="1" t="shared" si="1"/>
        <v>Transcona</v>
      </c>
      <c r="B78" t="s">
        <v>159</v>
      </c>
      <c r="C78" t="str">
        <f>'orig. data'!AH93</f>
        <v> </v>
      </c>
      <c r="D78" t="str">
        <f>'orig. data'!AI93</f>
        <v> </v>
      </c>
      <c r="E78">
        <f ca="1">IF(CELL("contents",F78)="s","s",IF(CELL("contents",G78)="s","s",IF(CELL("contents",'orig. data'!AJ93)="t","t","")))</f>
      </c>
      <c r="F78" t="str">
        <f>'orig. data'!AK93</f>
        <v> </v>
      </c>
      <c r="G78" t="str">
        <f>'orig. data'!AL93</f>
        <v> </v>
      </c>
      <c r="H78" s="23">
        <f>'orig. data'!D$18</f>
        <v>8.3695508964</v>
      </c>
      <c r="I78" s="3">
        <f>'orig. data'!D93</f>
        <v>7.8645836276</v>
      </c>
      <c r="J78" s="3">
        <f>'orig. data'!R93</f>
        <v>7.3461403093</v>
      </c>
      <c r="K78" s="23">
        <f>'orig. data'!R$18</f>
        <v>7.9890500225</v>
      </c>
      <c r="L78" s="5">
        <f>'orig. data'!B93</f>
        <v>911</v>
      </c>
      <c r="M78" s="5">
        <f>'orig. data'!C93</f>
        <v>167041</v>
      </c>
      <c r="N78" s="11">
        <f>'orig. data'!G93</f>
        <v>0.2898296888</v>
      </c>
      <c r="O78" s="9"/>
      <c r="P78" s="5">
        <f>'orig. data'!P93</f>
        <v>927</v>
      </c>
      <c r="Q78" s="5">
        <f>'orig. data'!Q93</f>
        <v>166095</v>
      </c>
      <c r="R78" s="11">
        <f>'orig. data'!U93</f>
        <v>0.1634939061</v>
      </c>
      <c r="S78" s="9"/>
      <c r="T78" s="11">
        <f>'orig. data'!AD93</f>
        <v>0.3336509088</v>
      </c>
    </row>
    <row r="79" spans="1:20" ht="12.75">
      <c r="A79" s="38"/>
      <c r="H79" s="23"/>
      <c r="I79" s="3"/>
      <c r="J79" s="3"/>
      <c r="K79" s="23"/>
      <c r="L79" s="5"/>
      <c r="M79" s="5"/>
      <c r="N79" s="11"/>
      <c r="O79" s="9"/>
      <c r="P79" s="5"/>
      <c r="Q79" s="5"/>
      <c r="R79" s="11"/>
      <c r="S79" s="9"/>
      <c r="T79" s="11"/>
    </row>
    <row r="80" spans="1:20" ht="12.75">
      <c r="A80" s="38" t="str">
        <f ca="1" t="shared" si="1"/>
        <v>River Heights W (1)</v>
      </c>
      <c r="B80" t="s">
        <v>235</v>
      </c>
      <c r="C80">
        <f>'orig. data'!AH94</f>
        <v>1</v>
      </c>
      <c r="D80" t="str">
        <f>'orig. data'!AI94</f>
        <v> </v>
      </c>
      <c r="E80">
        <f ca="1">IF(CELL("contents",F80)="s","s",IF(CELL("contents",G80)="s","s",IF(CELL("contents",'orig. data'!AJ94)="t","t","")))</f>
      </c>
      <c r="F80" t="str">
        <f>'orig. data'!AK94</f>
        <v> </v>
      </c>
      <c r="G80" t="str">
        <f>'orig. data'!AL94</f>
        <v> </v>
      </c>
      <c r="H80" s="23">
        <f>'orig. data'!D$18</f>
        <v>8.3695508964</v>
      </c>
      <c r="I80" s="3">
        <f>'orig. data'!D94</f>
        <v>6.9926336186</v>
      </c>
      <c r="J80" s="3">
        <f>'orig. data'!R94</f>
        <v>6.841929165</v>
      </c>
      <c r="K80" s="23">
        <f>'orig. data'!R$18</f>
        <v>7.9890500225</v>
      </c>
      <c r="L80" s="5">
        <f>'orig. data'!B94</f>
        <v>1689</v>
      </c>
      <c r="M80" s="5">
        <f>'orig. data'!C94</f>
        <v>177644</v>
      </c>
      <c r="N80" s="11">
        <f>'orig. data'!G94</f>
        <v>0.0013175781</v>
      </c>
      <c r="O80" s="9"/>
      <c r="P80" s="5">
        <f>'orig. data'!P94</f>
        <v>1628</v>
      </c>
      <c r="Q80" s="5">
        <f>'orig. data'!Q94</f>
        <v>175774</v>
      </c>
      <c r="R80" s="11">
        <f>'orig. data'!U94</f>
        <v>0.0065659792</v>
      </c>
      <c r="S80" s="9"/>
      <c r="T80" s="11">
        <f>'orig. data'!AD94</f>
        <v>0.7407669392</v>
      </c>
    </row>
    <row r="81" spans="1:20" ht="12.75">
      <c r="A81" s="38" t="str">
        <f ca="1" t="shared" si="1"/>
        <v>River Heights E</v>
      </c>
      <c r="B81" t="s">
        <v>213</v>
      </c>
      <c r="C81" t="str">
        <f>'orig. data'!AH95</f>
        <v> </v>
      </c>
      <c r="D81" t="str">
        <f>'orig. data'!AI95</f>
        <v> </v>
      </c>
      <c r="E81">
        <f ca="1">IF(CELL("contents",F81)="s","s",IF(CELL("contents",G81)="s","s",IF(CELL("contents",'orig. data'!AJ95)="t","t","")))</f>
      </c>
      <c r="F81" t="str">
        <f>'orig. data'!AK95</f>
        <v> </v>
      </c>
      <c r="G81" t="str">
        <f>'orig. data'!AL95</f>
        <v> </v>
      </c>
      <c r="H81" s="23">
        <f>'orig. data'!D$18</f>
        <v>8.3695508964</v>
      </c>
      <c r="I81" s="3">
        <f>'orig. data'!D95</f>
        <v>8.5099663095</v>
      </c>
      <c r="J81" s="3">
        <f>'orig. data'!R95</f>
        <v>8.0726919041</v>
      </c>
      <c r="K81" s="23">
        <f>'orig. data'!R$18</f>
        <v>7.9890500225</v>
      </c>
      <c r="L81" s="5">
        <f>'orig. data'!B95</f>
        <v>1141</v>
      </c>
      <c r="M81" s="5">
        <f>'orig. data'!C95</f>
        <v>105654</v>
      </c>
      <c r="N81" s="11">
        <f>'orig. data'!G95</f>
        <v>0.7816605328</v>
      </c>
      <c r="O81" s="9"/>
      <c r="P81" s="5">
        <f>'orig. data'!P95</f>
        <v>1113</v>
      </c>
      <c r="Q81" s="5">
        <f>'orig. data'!Q95</f>
        <v>104303</v>
      </c>
      <c r="R81" s="11">
        <f>'orig. data'!U95</f>
        <v>0.8406164216</v>
      </c>
      <c r="S81" s="9"/>
      <c r="T81" s="11">
        <f>'orig. data'!AD95</f>
        <v>0.4660126247</v>
      </c>
    </row>
    <row r="82" spans="1:20" ht="12.75">
      <c r="A82" s="38"/>
      <c r="H82" s="23"/>
      <c r="I82" s="3"/>
      <c r="J82" s="3"/>
      <c r="K82" s="23"/>
      <c r="L82" s="5"/>
      <c r="M82" s="5"/>
      <c r="N82" s="11"/>
      <c r="O82" s="9"/>
      <c r="P82" s="5"/>
      <c r="Q82" s="5"/>
      <c r="R82" s="11"/>
      <c r="S82" s="9"/>
      <c r="T82" s="11"/>
    </row>
    <row r="83" spans="1:20" ht="12.75">
      <c r="A83" s="38" t="str">
        <f ca="1" t="shared" si="1"/>
        <v>River East N (2,t)</v>
      </c>
      <c r="B83" t="s">
        <v>243</v>
      </c>
      <c r="C83" t="str">
        <f>'orig. data'!AH96</f>
        <v> </v>
      </c>
      <c r="D83">
        <f>'orig. data'!AI96</f>
        <v>2</v>
      </c>
      <c r="E83" t="str">
        <f ca="1">IF(CELL("contents",F83)="s","s",IF(CELL("contents",G83)="s","s",IF(CELL("contents",'orig. data'!AJ96)="t","t","")))</f>
        <v>t</v>
      </c>
      <c r="F83" t="str">
        <f>'orig. data'!AK96</f>
        <v> </v>
      </c>
      <c r="G83" t="str">
        <f>'orig. data'!AL96</f>
        <v> </v>
      </c>
      <c r="H83" s="23">
        <f>'orig. data'!D$18</f>
        <v>8.3695508964</v>
      </c>
      <c r="I83" s="3">
        <f>'orig. data'!D96</f>
        <v>6.9703665244</v>
      </c>
      <c r="J83" s="3">
        <f>'orig. data'!R96</f>
        <v>4.9747962868</v>
      </c>
      <c r="K83" s="23">
        <f>'orig. data'!R$18</f>
        <v>7.9890500225</v>
      </c>
      <c r="L83" s="5">
        <f>'orig. data'!B96</f>
        <v>148</v>
      </c>
      <c r="M83" s="5">
        <f>'orig. data'!C96</f>
        <v>36677</v>
      </c>
      <c r="N83" s="11">
        <f>'orig. data'!G96</f>
        <v>0.0573211289</v>
      </c>
      <c r="O83" s="9"/>
      <c r="P83" s="5">
        <f>'orig. data'!P96</f>
        <v>153</v>
      </c>
      <c r="Q83" s="5">
        <f>'orig. data'!Q96</f>
        <v>46607</v>
      </c>
      <c r="R83" s="11">
        <f>'orig. data'!U96</f>
        <v>7.7775578E-07</v>
      </c>
      <c r="S83" s="9"/>
      <c r="T83" s="11">
        <f>'orig. data'!AD96</f>
        <v>0.0084671966</v>
      </c>
    </row>
    <row r="84" spans="1:20" ht="12.75">
      <c r="A84" s="38" t="str">
        <f ca="1" t="shared" si="1"/>
        <v>River East E</v>
      </c>
      <c r="B84" t="s">
        <v>242</v>
      </c>
      <c r="C84" t="str">
        <f>'orig. data'!AH97</f>
        <v> </v>
      </c>
      <c r="D84" t="str">
        <f>'orig. data'!AI97</f>
        <v> </v>
      </c>
      <c r="E84">
        <f ca="1">IF(CELL("contents",F84)="s","s",IF(CELL("contents",G84)="s","s",IF(CELL("contents",'orig. data'!AJ97)="t","t","")))</f>
      </c>
      <c r="F84" t="str">
        <f>'orig. data'!AK97</f>
        <v> </v>
      </c>
      <c r="G84" t="str">
        <f>'orig. data'!AL97</f>
        <v> </v>
      </c>
      <c r="H84" s="23">
        <f>'orig. data'!D$18</f>
        <v>8.3695508964</v>
      </c>
      <c r="I84" s="3">
        <f>'orig. data'!D97</f>
        <v>9.0384840595</v>
      </c>
      <c r="J84" s="3">
        <f>'orig. data'!R97</f>
        <v>8.7625931284</v>
      </c>
      <c r="K84" s="23">
        <f>'orig. data'!R$18</f>
        <v>7.9890500225</v>
      </c>
      <c r="L84" s="5">
        <f>'orig. data'!B97</f>
        <v>922</v>
      </c>
      <c r="M84" s="5">
        <f>'orig. data'!C97</f>
        <v>136910</v>
      </c>
      <c r="N84" s="11">
        <f>'orig. data'!G97</f>
        <v>0.1870232601</v>
      </c>
      <c r="O84" s="9"/>
      <c r="P84" s="5">
        <f>'orig. data'!P97</f>
        <v>1035</v>
      </c>
      <c r="Q84" s="5">
        <f>'orig. data'!Q97</f>
        <v>139818</v>
      </c>
      <c r="R84" s="11">
        <f>'orig. data'!U97</f>
        <v>0.1031580649</v>
      </c>
      <c r="S84" s="9"/>
      <c r="T84" s="11">
        <f>'orig. data'!AD97</f>
        <v>0.6528849558</v>
      </c>
    </row>
    <row r="85" spans="1:20" ht="12.75">
      <c r="A85" s="38" t="str">
        <f ca="1" t="shared" si="1"/>
        <v>River East W (2)</v>
      </c>
      <c r="B85" t="s">
        <v>244</v>
      </c>
      <c r="C85" t="str">
        <f>'orig. data'!AH98</f>
        <v> </v>
      </c>
      <c r="D85">
        <f>'orig. data'!AI98</f>
        <v>2</v>
      </c>
      <c r="E85">
        <f ca="1">IF(CELL("contents",F85)="s","s",IF(CELL("contents",G85)="s","s",IF(CELL("contents",'orig. data'!AJ98)="t","t","")))</f>
      </c>
      <c r="F85" t="str">
        <f>'orig. data'!AK98</f>
        <v> </v>
      </c>
      <c r="G85" t="str">
        <f>'orig. data'!AL98</f>
        <v> </v>
      </c>
      <c r="H85" s="23">
        <f>'orig. data'!D$18</f>
        <v>8.3695508964</v>
      </c>
      <c r="I85" s="3">
        <f>'orig. data'!D98</f>
        <v>7.514135874</v>
      </c>
      <c r="J85" s="3">
        <f>'orig. data'!R98</f>
        <v>6.817251556</v>
      </c>
      <c r="K85" s="23">
        <f>'orig. data'!R$18</f>
        <v>7.9890500225</v>
      </c>
      <c r="L85" s="5">
        <f>'orig. data'!B98</f>
        <v>1918</v>
      </c>
      <c r="M85" s="5">
        <f>'orig. data'!C98</f>
        <v>193032</v>
      </c>
      <c r="N85" s="11">
        <f>'orig. data'!G98</f>
        <v>0.0509720568</v>
      </c>
      <c r="O85" s="9"/>
      <c r="P85" s="5">
        <f>'orig. data'!P98</f>
        <v>1974</v>
      </c>
      <c r="Q85" s="5">
        <f>'orig. data'!Q98</f>
        <v>191820</v>
      </c>
      <c r="R85" s="11">
        <f>'orig. data'!U98</f>
        <v>0.0047032293</v>
      </c>
      <c r="S85" s="9"/>
      <c r="T85" s="11">
        <f>'orig. data'!AD98</f>
        <v>0.1313170629</v>
      </c>
    </row>
    <row r="86" spans="1:20" ht="12.75">
      <c r="A86" s="38" t="str">
        <f ca="1" t="shared" si="1"/>
        <v>River East S</v>
      </c>
      <c r="B86" t="s">
        <v>245</v>
      </c>
      <c r="C86" t="str">
        <f>'orig. data'!AH99</f>
        <v> </v>
      </c>
      <c r="D86" t="str">
        <f>'orig. data'!AI99</f>
        <v> </v>
      </c>
      <c r="E86">
        <f ca="1">IF(CELL("contents",F86)="s","s",IF(CELL("contents",G86)="s","s",IF(CELL("contents",'orig. data'!AJ99)="t","t","")))</f>
      </c>
      <c r="F86" t="str">
        <f>'orig. data'!AK99</f>
        <v> </v>
      </c>
      <c r="G86" t="str">
        <f>'orig. data'!AL99</f>
        <v> </v>
      </c>
      <c r="H86" s="23">
        <f>'orig. data'!D$18</f>
        <v>8.3695508964</v>
      </c>
      <c r="I86" s="3">
        <f>'orig. data'!D99</f>
        <v>7.7252167694</v>
      </c>
      <c r="J86" s="3">
        <f>'orig. data'!R99</f>
        <v>8.0774625079</v>
      </c>
      <c r="K86" s="23">
        <f>'orig. data'!R$18</f>
        <v>7.9890500225</v>
      </c>
      <c r="L86" s="5">
        <f>'orig. data'!B99</f>
        <v>570</v>
      </c>
      <c r="M86" s="5">
        <f>'orig. data'!C99</f>
        <v>89706</v>
      </c>
      <c r="N86" s="11">
        <f>'orig. data'!G99</f>
        <v>0.2272202496</v>
      </c>
      <c r="O86" s="9"/>
      <c r="P86" s="5">
        <f>'orig. data'!P99</f>
        <v>563</v>
      </c>
      <c r="Q86" s="5">
        <f>'orig. data'!Q99</f>
        <v>89536</v>
      </c>
      <c r="R86" s="11">
        <f>'orig. data'!U99</f>
        <v>0.8473942973</v>
      </c>
      <c r="S86" s="9"/>
      <c r="T86" s="11">
        <f>'orig. data'!AD99</f>
        <v>0.5877873226</v>
      </c>
    </row>
    <row r="87" spans="1:20" ht="12.75">
      <c r="A87" s="38"/>
      <c r="H87" s="23"/>
      <c r="I87" s="3"/>
      <c r="J87" s="3"/>
      <c r="K87" s="23"/>
      <c r="L87" s="5"/>
      <c r="M87" s="5"/>
      <c r="N87" s="11"/>
      <c r="O87" s="9"/>
      <c r="P87" s="5"/>
      <c r="Q87" s="5"/>
      <c r="R87" s="11"/>
      <c r="S87" s="9"/>
      <c r="T87" s="11"/>
    </row>
    <row r="88" spans="1:20" ht="12.75">
      <c r="A88" s="38" t="str">
        <f ca="1" t="shared" si="1"/>
        <v>Seven Oaks N (1,2,t)</v>
      </c>
      <c r="B88" t="s">
        <v>171</v>
      </c>
      <c r="C88">
        <f>'orig. data'!AH100</f>
        <v>1</v>
      </c>
      <c r="D88">
        <f>'orig. data'!AI100</f>
        <v>2</v>
      </c>
      <c r="E88" t="str">
        <f ca="1">IF(CELL("contents",F88)="s","s",IF(CELL("contents",G88)="s","s",IF(CELL("contents",'orig. data'!AJ100)="t","t","")))</f>
        <v>t</v>
      </c>
      <c r="F88" t="str">
        <f>'orig. data'!AK100</f>
        <v> </v>
      </c>
      <c r="G88" t="str">
        <f>'orig. data'!AL100</f>
        <v> </v>
      </c>
      <c r="H88" s="23">
        <f>'orig. data'!D$18</f>
        <v>8.3695508964</v>
      </c>
      <c r="I88" s="3">
        <f>'orig. data'!D100</f>
        <v>13.489844411</v>
      </c>
      <c r="J88" s="3">
        <f>'orig. data'!R100</f>
        <v>10.973334607</v>
      </c>
      <c r="K88" s="23">
        <f>'orig. data'!R$18</f>
        <v>7.9890500225</v>
      </c>
      <c r="L88" s="5">
        <f>'orig. data'!B100</f>
        <v>360</v>
      </c>
      <c r="M88" s="5">
        <f>'orig. data'!C100</f>
        <v>18692</v>
      </c>
      <c r="N88" s="11">
        <f>'orig. data'!G100</f>
        <v>2.476405E-10</v>
      </c>
      <c r="O88" s="9"/>
      <c r="P88" s="5">
        <f>'orig. data'!P100</f>
        <v>333</v>
      </c>
      <c r="Q88" s="5">
        <f>'orig. data'!Q100</f>
        <v>20995</v>
      </c>
      <c r="R88" s="11">
        <f>'orig. data'!U100</f>
        <v>4.30904E-05</v>
      </c>
      <c r="S88" s="9"/>
      <c r="T88" s="11">
        <f>'orig. data'!AD100</f>
        <v>0.036638703</v>
      </c>
    </row>
    <row r="89" spans="1:20" ht="12.75">
      <c r="A89" s="38" t="str">
        <f ca="1" t="shared" si="1"/>
        <v>Seven Oaks W</v>
      </c>
      <c r="B89" t="s">
        <v>214</v>
      </c>
      <c r="C89" t="str">
        <f>'orig. data'!AH101</f>
        <v> </v>
      </c>
      <c r="D89" t="str">
        <f>'orig. data'!AI101</f>
        <v> </v>
      </c>
      <c r="E89">
        <f ca="1">IF(CELL("contents",F89)="s","s",IF(CELL("contents",G89)="s","s",IF(CELL("contents",'orig. data'!AJ101)="t","t","")))</f>
      </c>
      <c r="F89" t="str">
        <f>'orig. data'!AK101</f>
        <v> </v>
      </c>
      <c r="G89" t="str">
        <f>'orig. data'!AL101</f>
        <v> </v>
      </c>
      <c r="H89" s="23">
        <f>'orig. data'!D$18</f>
        <v>8.3695508964</v>
      </c>
      <c r="I89" s="3">
        <f>'orig. data'!D101</f>
        <v>8.6562493907</v>
      </c>
      <c r="J89" s="3">
        <f>'orig. data'!R101</f>
        <v>8.4089297271</v>
      </c>
      <c r="K89" s="23">
        <f>'orig. data'!R$18</f>
        <v>7.9890500225</v>
      </c>
      <c r="L89" s="5">
        <f>'orig. data'!B101</f>
        <v>627</v>
      </c>
      <c r="M89" s="5">
        <f>'orig. data'!C101</f>
        <v>105067</v>
      </c>
      <c r="N89" s="11">
        <f>'orig. data'!G101</f>
        <v>0.5936150856</v>
      </c>
      <c r="O89" s="9"/>
      <c r="P89" s="5">
        <f>'orig. data'!P101</f>
        <v>797</v>
      </c>
      <c r="Q89" s="5">
        <f>'orig. data'!Q101</f>
        <v>108574</v>
      </c>
      <c r="R89" s="11">
        <f>'orig. data'!U101</f>
        <v>0.3827571208</v>
      </c>
      <c r="S89" s="9"/>
      <c r="T89" s="11">
        <f>'orig. data'!AD101</f>
        <v>0.7005411731</v>
      </c>
    </row>
    <row r="90" spans="1:20" ht="12.75">
      <c r="A90" s="38" t="str">
        <f ca="1" t="shared" si="1"/>
        <v>Seven Oaks E</v>
      </c>
      <c r="B90" t="s">
        <v>215</v>
      </c>
      <c r="C90" t="str">
        <f>'orig. data'!AH102</f>
        <v> </v>
      </c>
      <c r="D90" t="str">
        <f>'orig. data'!AI102</f>
        <v> </v>
      </c>
      <c r="E90">
        <f ca="1">IF(CELL("contents",F90)="s","s",IF(CELL("contents",G90)="s","s",IF(CELL("contents",'orig. data'!AJ102)="t","t","")))</f>
      </c>
      <c r="F90" t="str">
        <f>'orig. data'!AK102</f>
        <v> </v>
      </c>
      <c r="G90" t="str">
        <f>'orig. data'!AL102</f>
        <v> </v>
      </c>
      <c r="H90" s="23">
        <f>'orig. data'!D$18</f>
        <v>8.3695508964</v>
      </c>
      <c r="I90" s="3">
        <f>'orig. data'!D102</f>
        <v>7.8952359284</v>
      </c>
      <c r="J90" s="3">
        <f>'orig. data'!R102</f>
        <v>7.5394667312</v>
      </c>
      <c r="K90" s="23">
        <f>'orig. data'!R$18</f>
        <v>7.9890500225</v>
      </c>
      <c r="L90" s="5">
        <f>'orig. data'!B102</f>
        <v>1501</v>
      </c>
      <c r="M90" s="5">
        <f>'orig. data'!C102</f>
        <v>162307</v>
      </c>
      <c r="N90" s="11">
        <f>'orig. data'!G102</f>
        <v>0.3046781418</v>
      </c>
      <c r="O90" s="9"/>
      <c r="P90" s="5">
        <f>'orig. data'!P102</f>
        <v>1504</v>
      </c>
      <c r="Q90" s="5">
        <f>'orig. data'!Q102</f>
        <v>163285</v>
      </c>
      <c r="R90" s="11">
        <f>'orig. data'!U102</f>
        <v>0.3199883265</v>
      </c>
      <c r="S90" s="9"/>
      <c r="T90" s="11">
        <f>'orig. data'!AD102</f>
        <v>0.4900998596</v>
      </c>
    </row>
    <row r="91" spans="1:20" ht="12.75">
      <c r="A91" s="38"/>
      <c r="H91" s="23"/>
      <c r="I91" s="3"/>
      <c r="J91" s="3"/>
      <c r="K91" s="23"/>
      <c r="L91" s="5"/>
      <c r="M91" s="5"/>
      <c r="N91" s="11"/>
      <c r="O91" s="9"/>
      <c r="P91" s="5"/>
      <c r="Q91" s="5"/>
      <c r="R91" s="11"/>
      <c r="S91" s="9"/>
      <c r="T91" s="11"/>
    </row>
    <row r="92" spans="1:20" ht="12.75">
      <c r="A92" s="38" t="str">
        <f ca="1" t="shared" si="1"/>
        <v>St. James - Assiniboia W (1)</v>
      </c>
      <c r="B92" t="s">
        <v>266</v>
      </c>
      <c r="C92">
        <f>'orig. data'!AH103</f>
        <v>1</v>
      </c>
      <c r="D92" t="str">
        <f>'orig. data'!AI103</f>
        <v> </v>
      </c>
      <c r="E92">
        <f ca="1">IF(CELL("contents",F92)="s","s",IF(CELL("contents",G92)="s","s",IF(CELL("contents",'orig. data'!AJ103)="t","t","")))</f>
      </c>
      <c r="F92" t="str">
        <f>'orig. data'!AK103</f>
        <v> </v>
      </c>
      <c r="G92" t="str">
        <f>'orig. data'!AL103</f>
        <v> </v>
      </c>
      <c r="H92" s="23">
        <f>'orig. data'!D$18</f>
        <v>8.3695508964</v>
      </c>
      <c r="I92" s="3">
        <f>'orig. data'!D103</f>
        <v>6.9071781741</v>
      </c>
      <c r="J92" s="3">
        <f>'orig. data'!R103</f>
        <v>7.2165223059</v>
      </c>
      <c r="K92" s="23">
        <f>'orig. data'!R$18</f>
        <v>7.9890500225</v>
      </c>
      <c r="L92" s="5">
        <f>'orig. data'!B103</f>
        <v>1126</v>
      </c>
      <c r="M92" s="5">
        <f>'orig. data'!C103</f>
        <v>164283</v>
      </c>
      <c r="N92" s="11">
        <f>'orig. data'!G103</f>
        <v>0.0009503773</v>
      </c>
      <c r="O92" s="9"/>
      <c r="P92" s="5">
        <f>'orig. data'!P103</f>
        <v>1306</v>
      </c>
      <c r="Q92" s="5">
        <f>'orig. data'!Q103</f>
        <v>160870</v>
      </c>
      <c r="R92" s="11">
        <f>'orig. data'!U103</f>
        <v>0.0804090543</v>
      </c>
      <c r="S92" s="9"/>
      <c r="T92" s="11">
        <f>'orig. data'!AD103</f>
        <v>0.5218007947</v>
      </c>
    </row>
    <row r="93" spans="1:20" ht="12.75">
      <c r="A93" s="38" t="str">
        <f ca="1" t="shared" si="1"/>
        <v>St. James - Assiniboia E</v>
      </c>
      <c r="B93" t="s">
        <v>216</v>
      </c>
      <c r="C93" t="str">
        <f>'orig. data'!AH104</f>
        <v> </v>
      </c>
      <c r="D93" t="str">
        <f>'orig. data'!AI104</f>
        <v> </v>
      </c>
      <c r="E93">
        <f ca="1">IF(CELL("contents",F93)="s","s",IF(CELL("contents",G93)="s","s",IF(CELL("contents",'orig. data'!AJ104)="t","t","")))</f>
      </c>
      <c r="F93" t="str">
        <f>'orig. data'!AK104</f>
        <v> </v>
      </c>
      <c r="G93" t="str">
        <f>'orig. data'!AL104</f>
        <v> </v>
      </c>
      <c r="H93" s="23">
        <f>'orig. data'!D$18</f>
        <v>8.3695508964</v>
      </c>
      <c r="I93" s="3">
        <f>'orig. data'!D104</f>
        <v>9.6921435482</v>
      </c>
      <c r="J93" s="3">
        <f>'orig. data'!R104</f>
        <v>8.8545860571</v>
      </c>
      <c r="K93" s="23">
        <f>'orig. data'!R$18</f>
        <v>7.9890500225</v>
      </c>
      <c r="L93" s="5">
        <f>'orig. data'!B104</f>
        <v>1994</v>
      </c>
      <c r="M93" s="5">
        <f>'orig. data'!C104</f>
        <v>136129</v>
      </c>
      <c r="N93" s="11">
        <f>'orig. data'!G104</f>
        <v>0.0079776893</v>
      </c>
      <c r="O93" s="9"/>
      <c r="P93" s="5">
        <f>'orig. data'!P104</f>
        <v>1842</v>
      </c>
      <c r="Q93" s="5">
        <f>'orig. data'!Q104</f>
        <v>134318</v>
      </c>
      <c r="R93" s="11">
        <f>'orig. data'!U104</f>
        <v>0.0620263608</v>
      </c>
      <c r="S93" s="9"/>
      <c r="T93" s="11">
        <f>'orig. data'!AD104</f>
        <v>0.164081519</v>
      </c>
    </row>
    <row r="94" spans="1:20" ht="12.75">
      <c r="A94" s="38"/>
      <c r="H94" s="23"/>
      <c r="I94" s="3"/>
      <c r="J94" s="3"/>
      <c r="K94" s="23"/>
      <c r="L94" s="5"/>
      <c r="M94" s="5"/>
      <c r="N94" s="11"/>
      <c r="O94" s="9"/>
      <c r="P94" s="5"/>
      <c r="Q94" s="5"/>
      <c r="R94" s="11"/>
      <c r="S94" s="9"/>
      <c r="T94" s="11"/>
    </row>
    <row r="95" spans="1:20" ht="12.75">
      <c r="A95" s="38" t="str">
        <f ca="1" t="shared" si="1"/>
        <v>Inkster West (1,2)</v>
      </c>
      <c r="B95" t="s">
        <v>267</v>
      </c>
      <c r="C95">
        <f>'orig. data'!AH105</f>
        <v>1</v>
      </c>
      <c r="D95">
        <f>'orig. data'!AI105</f>
        <v>2</v>
      </c>
      <c r="E95">
        <f ca="1">IF(CELL("contents",F95)="s","s",IF(CELL("contents",G95)="s","s",IF(CELL("contents",'orig. data'!AJ105)="t","t","")))</f>
      </c>
      <c r="F95" t="str">
        <f>'orig. data'!AK105</f>
        <v> </v>
      </c>
      <c r="G95" t="str">
        <f>'orig. data'!AL105</f>
        <v> </v>
      </c>
      <c r="H95" s="23">
        <f>'orig. data'!D$18</f>
        <v>8.3695508964</v>
      </c>
      <c r="I95" s="3">
        <f>'orig. data'!D105</f>
        <v>5.5940156119</v>
      </c>
      <c r="J95" s="3">
        <f>'orig. data'!R105</f>
        <v>5.0306815274</v>
      </c>
      <c r="K95" s="23">
        <f>'orig. data'!R$18</f>
        <v>7.9890500225</v>
      </c>
      <c r="L95" s="5">
        <f>'orig. data'!B105</f>
        <v>215</v>
      </c>
      <c r="M95" s="5">
        <f>'orig. data'!C105</f>
        <v>88141</v>
      </c>
      <c r="N95" s="11">
        <f>'orig. data'!G105</f>
        <v>1.4435916E-06</v>
      </c>
      <c r="O95" s="9"/>
      <c r="P95" s="5">
        <f>'orig. data'!P105</f>
        <v>235</v>
      </c>
      <c r="Q95" s="5">
        <f>'orig. data'!Q105</f>
        <v>87109</v>
      </c>
      <c r="R95" s="11">
        <f>'orig. data'!U105</f>
        <v>1.4531131E-08</v>
      </c>
      <c r="S95" s="9"/>
      <c r="T95" s="11">
        <f>'orig. data'!AD105</f>
        <v>0.3252526615</v>
      </c>
    </row>
    <row r="96" spans="1:20" ht="12.75">
      <c r="A96" s="38" t="str">
        <f ca="1" t="shared" si="1"/>
        <v>Inkster East (1,2)</v>
      </c>
      <c r="B96" t="s">
        <v>268</v>
      </c>
      <c r="C96">
        <f>'orig. data'!AH106</f>
        <v>1</v>
      </c>
      <c r="D96">
        <f>'orig. data'!AI106</f>
        <v>2</v>
      </c>
      <c r="E96">
        <f ca="1">IF(CELL("contents",F96)="s","s",IF(CELL("contents",G96)="s","s",IF(CELL("contents",'orig. data'!AJ106)="t","t","")))</f>
      </c>
      <c r="F96" t="str">
        <f>'orig. data'!AK106</f>
        <v> </v>
      </c>
      <c r="G96" t="str">
        <f>'orig. data'!AL106</f>
        <v> </v>
      </c>
      <c r="H96" s="23">
        <f>'orig. data'!D$18</f>
        <v>8.3695508964</v>
      </c>
      <c r="I96" s="3">
        <f>'orig. data'!D106</f>
        <v>11.084685464</v>
      </c>
      <c r="J96" s="3">
        <f>'orig. data'!R106</f>
        <v>9.8861180593</v>
      </c>
      <c r="K96" s="23">
        <f>'orig. data'!R$18</f>
        <v>7.9890500225</v>
      </c>
      <c r="L96" s="5">
        <f>'orig. data'!B106</f>
        <v>674</v>
      </c>
      <c r="M96" s="5">
        <f>'orig. data'!C106</f>
        <v>68130</v>
      </c>
      <c r="N96" s="11">
        <f>'orig. data'!G106</f>
        <v>1.31438E-05</v>
      </c>
      <c r="O96" s="9"/>
      <c r="P96" s="5">
        <f>'orig. data'!P106</f>
        <v>653</v>
      </c>
      <c r="Q96" s="5">
        <f>'orig. data'!Q106</f>
        <v>69803</v>
      </c>
      <c r="R96" s="11">
        <f>'orig. data'!U106</f>
        <v>0.0008505623</v>
      </c>
      <c r="S96" s="9"/>
      <c r="T96" s="11">
        <f>'orig. data'!AD106</f>
        <v>0.1503790959</v>
      </c>
    </row>
    <row r="97" spans="1:20" ht="12.75">
      <c r="A97" s="38"/>
      <c r="H97" s="23"/>
      <c r="I97" s="3"/>
      <c r="J97" s="3"/>
      <c r="K97" s="23"/>
      <c r="L97" s="5"/>
      <c r="M97" s="5"/>
      <c r="N97" s="11"/>
      <c r="O97" s="9"/>
      <c r="P97" s="5"/>
      <c r="Q97" s="5"/>
      <c r="R97" s="11"/>
      <c r="S97" s="9"/>
      <c r="T97" s="11"/>
    </row>
    <row r="98" spans="1:20" ht="12.75">
      <c r="A98" s="38" t="str">
        <f ca="1" t="shared" si="1"/>
        <v>Downtown W</v>
      </c>
      <c r="B98" t="s">
        <v>217</v>
      </c>
      <c r="C98" t="str">
        <f>'orig. data'!AH107</f>
        <v> </v>
      </c>
      <c r="D98" t="str">
        <f>'orig. data'!AI107</f>
        <v> </v>
      </c>
      <c r="E98">
        <f ca="1">IF(CELL("contents",F98)="s","s",IF(CELL("contents",G98)="s","s",IF(CELL("contents",'orig. data'!AJ107)="t","t","")))</f>
      </c>
      <c r="F98" t="str">
        <f>'orig. data'!AK107</f>
        <v> </v>
      </c>
      <c r="G98" t="str">
        <f>'orig. data'!AL107</f>
        <v> </v>
      </c>
      <c r="H98" s="23">
        <f>'orig. data'!D$18</f>
        <v>8.3695508964</v>
      </c>
      <c r="I98" s="3">
        <f>'orig. data'!D107</f>
        <v>7.7104618437</v>
      </c>
      <c r="J98" s="3">
        <f>'orig. data'!R107</f>
        <v>7.9962213281</v>
      </c>
      <c r="K98" s="23">
        <f>'orig. data'!R$18</f>
        <v>7.9890500225</v>
      </c>
      <c r="L98" s="5">
        <f>'orig. data'!B107</f>
        <v>1307</v>
      </c>
      <c r="M98" s="5">
        <f>'orig. data'!C107</f>
        <v>191659</v>
      </c>
      <c r="N98" s="11">
        <f>'orig. data'!G107</f>
        <v>0.1492446627</v>
      </c>
      <c r="O98" s="9"/>
      <c r="P98" s="5">
        <f>'orig. data'!P107</f>
        <v>1422</v>
      </c>
      <c r="Q98" s="5">
        <f>'orig. data'!Q107</f>
        <v>189102</v>
      </c>
      <c r="R98" s="11">
        <f>'orig. data'!U107</f>
        <v>0.963713543</v>
      </c>
      <c r="S98" s="9"/>
      <c r="T98" s="11">
        <f>'orig. data'!AD107</f>
        <v>0.5847900691</v>
      </c>
    </row>
    <row r="99" spans="1:20" ht="12.75">
      <c r="A99" s="38" t="str">
        <f ca="1" t="shared" si="1"/>
        <v>Downtown E (1,2)</v>
      </c>
      <c r="B99" t="s">
        <v>269</v>
      </c>
      <c r="C99">
        <f>'orig. data'!AH108</f>
        <v>1</v>
      </c>
      <c r="D99">
        <f>'orig. data'!AI108</f>
        <v>2</v>
      </c>
      <c r="E99">
        <f ca="1">IF(CELL("contents",F99)="s","s",IF(CELL("contents",G99)="s","s",IF(CELL("contents",'orig. data'!AJ108)="t","t","")))</f>
      </c>
      <c r="F99" t="str">
        <f>'orig. data'!AK108</f>
        <v> </v>
      </c>
      <c r="G99" t="str">
        <f>'orig. data'!AL108</f>
        <v> </v>
      </c>
      <c r="H99" s="23">
        <f>'orig. data'!D$18</f>
        <v>8.3695508964</v>
      </c>
      <c r="I99" s="3">
        <f>'orig. data'!D108</f>
        <v>13.137718155</v>
      </c>
      <c r="J99" s="3">
        <f>'orig. data'!R108</f>
        <v>12.727734012</v>
      </c>
      <c r="K99" s="23">
        <f>'orig. data'!R$18</f>
        <v>7.9890500225</v>
      </c>
      <c r="L99" s="5">
        <f>'orig. data'!B108</f>
        <v>1878</v>
      </c>
      <c r="M99" s="5">
        <f>'orig. data'!C108</f>
        <v>165835</v>
      </c>
      <c r="N99" s="11">
        <f>'orig. data'!G108</f>
        <v>1.000856E-16</v>
      </c>
      <c r="O99" s="9"/>
      <c r="P99" s="5">
        <f>'orig. data'!P108</f>
        <v>1863</v>
      </c>
      <c r="Q99" s="5">
        <f>'orig. data'!Q108</f>
        <v>174534</v>
      </c>
      <c r="R99" s="11">
        <f>'orig. data'!U108</f>
        <v>4.696275E-18</v>
      </c>
      <c r="S99" s="9"/>
      <c r="T99" s="11">
        <f>'orig. data'!AD108</f>
        <v>0.6112203331</v>
      </c>
    </row>
    <row r="100" spans="1:20" ht="12.75">
      <c r="A100" s="38"/>
      <c r="H100" s="23"/>
      <c r="I100" s="3"/>
      <c r="J100" s="3"/>
      <c r="K100" s="23"/>
      <c r="L100" s="5"/>
      <c r="M100" s="5"/>
      <c r="N100" s="11"/>
      <c r="O100" s="9"/>
      <c r="P100" s="5"/>
      <c r="Q100" s="5"/>
      <c r="R100" s="11"/>
      <c r="S100" s="9"/>
      <c r="T100" s="11"/>
    </row>
    <row r="101" spans="1:20" ht="12.75">
      <c r="A101" s="38" t="str">
        <f ca="1" t="shared" si="1"/>
        <v>Point Douglas N</v>
      </c>
      <c r="B101" t="s">
        <v>270</v>
      </c>
      <c r="C101" t="str">
        <f>'orig. data'!AH109</f>
        <v> </v>
      </c>
      <c r="D101" t="str">
        <f>'orig. data'!AI109</f>
        <v> </v>
      </c>
      <c r="E101">
        <f ca="1">IF(CELL("contents",F101)="s","s",IF(CELL("contents",G101)="s","s",IF(CELL("contents",'orig. data'!AJ109)="t","t","")))</f>
      </c>
      <c r="F101" t="str">
        <f>'orig. data'!AK109</f>
        <v> </v>
      </c>
      <c r="G101" t="str">
        <f>'orig. data'!AL109</f>
        <v> </v>
      </c>
      <c r="H101" s="23">
        <f>'orig. data'!D$18</f>
        <v>8.3695508964</v>
      </c>
      <c r="I101" s="3">
        <f>'orig. data'!D109</f>
        <v>7.7329878444</v>
      </c>
      <c r="J101" s="3">
        <f>'orig. data'!R109</f>
        <v>8.6052000464</v>
      </c>
      <c r="K101" s="23">
        <f>'orig. data'!R$18</f>
        <v>7.9890500225</v>
      </c>
      <c r="L101" s="5">
        <f>'orig. data'!B109</f>
        <v>971</v>
      </c>
      <c r="M101" s="5">
        <f>'orig. data'!C109</f>
        <v>132642</v>
      </c>
      <c r="N101" s="11">
        <f>'orig. data'!G109</f>
        <v>0.1903174545</v>
      </c>
      <c r="O101" s="9"/>
      <c r="P101" s="5">
        <f>'orig. data'!P109</f>
        <v>1029</v>
      </c>
      <c r="Q101" s="5">
        <f>'orig. data'!Q109</f>
        <v>134245</v>
      </c>
      <c r="R101" s="11">
        <f>'orig. data'!U109</f>
        <v>0.2002999709</v>
      </c>
      <c r="S101" s="9"/>
      <c r="T101" s="11">
        <f>'orig. data'!AD109</f>
        <v>0.13814722</v>
      </c>
    </row>
    <row r="102" spans="1:20" ht="12.75">
      <c r="A102" s="38" t="str">
        <f ca="1" t="shared" si="1"/>
        <v>Point Douglas S (1,2)</v>
      </c>
      <c r="B102" t="s">
        <v>271</v>
      </c>
      <c r="C102">
        <f>'orig. data'!AH110</f>
        <v>1</v>
      </c>
      <c r="D102">
        <f>'orig. data'!AI110</f>
        <v>2</v>
      </c>
      <c r="E102">
        <f ca="1">IF(CELL("contents",F102)="s","s",IF(CELL("contents",G102)="s","s",IF(CELL("contents",'orig. data'!AJ110)="t","t","")))</f>
      </c>
      <c r="F102" t="str">
        <f>'orig. data'!AK110</f>
        <v> </v>
      </c>
      <c r="G102" t="str">
        <f>'orig. data'!AL110</f>
        <v> </v>
      </c>
      <c r="H102" s="23">
        <f>'orig. data'!D$18</f>
        <v>8.3695508964</v>
      </c>
      <c r="I102" s="3">
        <f>'orig. data'!D110</f>
        <v>14.670704777</v>
      </c>
      <c r="J102" s="3">
        <f>'orig. data'!R110</f>
        <v>15.714582918</v>
      </c>
      <c r="K102" s="23">
        <f>'orig. data'!R$18</f>
        <v>7.9890500225</v>
      </c>
      <c r="L102" s="5">
        <f>'orig. data'!B110</f>
        <v>1215</v>
      </c>
      <c r="M102" s="5">
        <f>'orig. data'!C110</f>
        <v>70650</v>
      </c>
      <c r="N102" s="11">
        <f>'orig. data'!G110</f>
        <v>2.522131E-21</v>
      </c>
      <c r="O102" s="9"/>
      <c r="P102" s="5">
        <f>'orig. data'!P110</f>
        <v>1129</v>
      </c>
      <c r="Q102" s="5">
        <f>'orig. data'!Q110</f>
        <v>72933</v>
      </c>
      <c r="R102" s="11">
        <f>'orig. data'!U110</f>
        <v>5.279101E-30</v>
      </c>
      <c r="S102" s="9"/>
      <c r="T102" s="11">
        <f>'orig. data'!AD110</f>
        <v>0.3342993972</v>
      </c>
    </row>
    <row r="103" spans="1:20" ht="12.75">
      <c r="A103" s="38"/>
      <c r="H103" s="23"/>
      <c r="I103" s="3"/>
      <c r="J103" s="3"/>
      <c r="K103" s="23"/>
      <c r="L103" s="5"/>
      <c r="M103" s="5"/>
      <c r="N103" s="11"/>
      <c r="O103" s="9"/>
      <c r="P103" s="5"/>
      <c r="Q103" s="5"/>
      <c r="R103" s="11"/>
      <c r="S103" s="9"/>
      <c r="T103" s="11"/>
    </row>
    <row r="104" spans="1:20" s="42" customFormat="1" ht="12.75">
      <c r="A104" s="38" t="str">
        <f ca="1" t="shared" si="1"/>
        <v>Winnipeg</v>
      </c>
      <c r="B104" s="42" t="s">
        <v>148</v>
      </c>
      <c r="C104" s="42" t="str">
        <f>'orig. data'!AH8</f>
        <v> </v>
      </c>
      <c r="D104" s="42" t="str">
        <f>'orig. data'!AI8</f>
        <v> </v>
      </c>
      <c r="E104">
        <f ca="1">IF(CELL("contents",F104)="s","s",IF(CELL("contents",G104)="s","s",IF(CELL("contents",'orig. data'!AJ8)="t","t","")))</f>
      </c>
      <c r="F104" s="42" t="str">
        <f>'orig. data'!AK8</f>
        <v> </v>
      </c>
      <c r="G104" s="42" t="str">
        <f>'orig. data'!AL8</f>
        <v> </v>
      </c>
      <c r="H104" s="43">
        <f>'orig. data'!D$18</f>
        <v>8.3695508964</v>
      </c>
      <c r="I104" s="44">
        <f>'orig. data'!D8</f>
        <v>8.1282086656</v>
      </c>
      <c r="J104" s="44">
        <f>'orig. data'!R8</f>
        <v>7.8006798196</v>
      </c>
      <c r="K104" s="43">
        <f>'orig. data'!R$18</f>
        <v>7.9890500225</v>
      </c>
      <c r="L104" s="45">
        <f>'orig. data'!B8</f>
        <v>25858</v>
      </c>
      <c r="M104" s="45">
        <f>'orig. data'!C8</f>
        <v>3229424</v>
      </c>
      <c r="N104" s="46">
        <f>'orig. data'!G8</f>
        <v>0.5624225407</v>
      </c>
      <c r="O104" s="9"/>
      <c r="P104" s="45">
        <f>'orig. data'!P8</f>
        <v>26729</v>
      </c>
      <c r="Q104" s="45">
        <f>'orig. data'!Q8</f>
        <v>3284355</v>
      </c>
      <c r="R104" s="46">
        <f>'orig. data'!U8</f>
        <v>0.5448622803</v>
      </c>
      <c r="S104" s="9"/>
      <c r="T104" s="46">
        <f>'orig. data'!AD8</f>
        <v>0.4240653501</v>
      </c>
    </row>
    <row r="105" spans="1:20" s="42" customFormat="1" ht="12.75">
      <c r="A105" s="38" t="str">
        <f ca="1" t="shared" si="1"/>
        <v>Manitoba</v>
      </c>
      <c r="B105" s="42" t="s">
        <v>149</v>
      </c>
      <c r="C105" s="42" t="str">
        <f>'orig. data'!AH18</f>
        <v> </v>
      </c>
      <c r="D105" s="42" t="str">
        <f>'orig. data'!AI18</f>
        <v> </v>
      </c>
      <c r="E105">
        <f ca="1">IF(CELL("contents",F105)="s","s",IF(CELL("contents",G105)="s","s",IF(CELL("contents",'orig. data'!AJ18)="t","t","")))</f>
      </c>
      <c r="F105" s="42" t="str">
        <f>'orig. data'!AK18</f>
        <v> </v>
      </c>
      <c r="G105" s="42" t="str">
        <f>'orig. data'!AL18</f>
        <v> </v>
      </c>
      <c r="H105" s="43">
        <f>'orig. data'!D$18</f>
        <v>8.3695508964</v>
      </c>
      <c r="I105" s="44">
        <f>'orig. data'!D18</f>
        <v>8.3695508964</v>
      </c>
      <c r="J105" s="44">
        <f>'orig. data'!R18</f>
        <v>7.9890500225</v>
      </c>
      <c r="K105" s="43">
        <f>'orig. data'!R$18</f>
        <v>7.9890500225</v>
      </c>
      <c r="L105" s="45">
        <f>'orig. data'!B18</f>
        <v>47961</v>
      </c>
      <c r="M105" s="45">
        <f>'orig. data'!C18</f>
        <v>5730415</v>
      </c>
      <c r="N105" s="46" t="str">
        <f>'orig. data'!G18</f>
        <v> </v>
      </c>
      <c r="O105" s="9"/>
      <c r="P105" s="45">
        <f>'orig. data'!P18</f>
        <v>48805</v>
      </c>
      <c r="Q105" s="45">
        <f>'orig. data'!Q18</f>
        <v>5818896</v>
      </c>
      <c r="R105" s="46" t="str">
        <f>'orig. data'!U18</f>
        <v> </v>
      </c>
      <c r="S105" s="9"/>
      <c r="T105" s="46">
        <f>'orig. data'!AD18</f>
        <v>0.2382915834</v>
      </c>
    </row>
    <row r="106" spans="8:20" ht="12.75">
      <c r="H106" s="23"/>
      <c r="I106" s="10"/>
      <c r="J106" s="10"/>
      <c r="K106" s="23"/>
      <c r="L106" s="5"/>
      <c r="M106" s="5"/>
      <c r="N106" s="11"/>
      <c r="O106" s="40"/>
      <c r="P106" s="5"/>
      <c r="Q106" s="5"/>
      <c r="R106" s="11"/>
      <c r="S106" s="40"/>
      <c r="T106" s="11"/>
    </row>
    <row r="108" ht="12.75">
      <c r="U108" t="s">
        <v>225</v>
      </c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0"/>
  <sheetViews>
    <sheetView zoomScalePageLayoutView="0" workbookViewId="0" topLeftCell="A1">
      <pane xSplit="1" ySplit="3" topLeftCell="B7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278</v>
      </c>
    </row>
    <row r="3" spans="1:38" ht="12.75">
      <c r="A3" t="s">
        <v>0</v>
      </c>
      <c r="B3" t="s">
        <v>108</v>
      </c>
      <c r="C3" t="s">
        <v>109</v>
      </c>
      <c r="D3" t="s">
        <v>110</v>
      </c>
      <c r="E3" t="s">
        <v>172</v>
      </c>
      <c r="F3" t="s">
        <v>173</v>
      </c>
      <c r="G3" t="s">
        <v>111</v>
      </c>
      <c r="H3" t="s">
        <v>112</v>
      </c>
      <c r="I3" t="s">
        <v>174</v>
      </c>
      <c r="J3" t="s">
        <v>175</v>
      </c>
      <c r="K3" t="s">
        <v>176</v>
      </c>
      <c r="L3" t="s">
        <v>177</v>
      </c>
      <c r="M3" t="s">
        <v>178</v>
      </c>
      <c r="N3" t="s">
        <v>179</v>
      </c>
      <c r="O3" t="s">
        <v>180</v>
      </c>
      <c r="P3" t="s">
        <v>113</v>
      </c>
      <c r="Q3" t="s">
        <v>114</v>
      </c>
      <c r="R3" t="s">
        <v>115</v>
      </c>
      <c r="S3" t="s">
        <v>181</v>
      </c>
      <c r="T3" t="s">
        <v>182</v>
      </c>
      <c r="U3" t="s">
        <v>116</v>
      </c>
      <c r="V3" t="s">
        <v>117</v>
      </c>
      <c r="W3" t="s">
        <v>183</v>
      </c>
      <c r="X3" t="s">
        <v>184</v>
      </c>
      <c r="Y3" t="s">
        <v>185</v>
      </c>
      <c r="Z3" t="s">
        <v>186</v>
      </c>
      <c r="AA3" t="s">
        <v>187</v>
      </c>
      <c r="AB3" t="s">
        <v>188</v>
      </c>
      <c r="AC3" t="s">
        <v>189</v>
      </c>
      <c r="AD3" t="s">
        <v>118</v>
      </c>
      <c r="AE3" t="s">
        <v>190</v>
      </c>
      <c r="AF3" t="s">
        <v>191</v>
      </c>
      <c r="AG3" t="s">
        <v>192</v>
      </c>
      <c r="AH3" t="s">
        <v>246</v>
      </c>
      <c r="AI3" t="s">
        <v>247</v>
      </c>
      <c r="AJ3" t="s">
        <v>248</v>
      </c>
      <c r="AK3" t="s">
        <v>249</v>
      </c>
      <c r="AL3" t="s">
        <v>250</v>
      </c>
    </row>
    <row r="4" spans="1:38" ht="12.75">
      <c r="A4" t="s">
        <v>3</v>
      </c>
      <c r="B4">
        <v>1576</v>
      </c>
      <c r="C4">
        <v>264948</v>
      </c>
      <c r="D4">
        <v>7.2288893128</v>
      </c>
      <c r="E4">
        <v>6.548609836</v>
      </c>
      <c r="F4">
        <v>7.9798372486</v>
      </c>
      <c r="G4">
        <v>0.0036660024</v>
      </c>
      <c r="H4">
        <v>5.9483370322</v>
      </c>
      <c r="I4">
        <v>0.1498364452</v>
      </c>
      <c r="J4">
        <v>-0.1465</v>
      </c>
      <c r="K4">
        <v>-0.2453</v>
      </c>
      <c r="L4">
        <v>-0.0477</v>
      </c>
      <c r="M4">
        <v>0.8637129282</v>
      </c>
      <c r="N4">
        <v>0.7824326439</v>
      </c>
      <c r="O4">
        <v>0.9534367312</v>
      </c>
      <c r="P4">
        <v>1612</v>
      </c>
      <c r="Q4">
        <v>287560</v>
      </c>
      <c r="R4">
        <v>6.6803338892</v>
      </c>
      <c r="S4">
        <v>6.0539982697</v>
      </c>
      <c r="T4">
        <v>7.3714690494</v>
      </c>
      <c r="U4">
        <v>0.0003684725</v>
      </c>
      <c r="V4">
        <v>5.6057866184</v>
      </c>
      <c r="W4">
        <v>0.1396220608</v>
      </c>
      <c r="X4">
        <v>-0.1789</v>
      </c>
      <c r="Y4">
        <v>-0.2774</v>
      </c>
      <c r="Z4">
        <v>-0.0805</v>
      </c>
      <c r="AA4">
        <v>0.8361862637</v>
      </c>
      <c r="AB4">
        <v>0.7577870025</v>
      </c>
      <c r="AC4">
        <v>0.9226965695</v>
      </c>
      <c r="AD4">
        <v>0.1806178758</v>
      </c>
      <c r="AE4">
        <v>0.0789</v>
      </c>
      <c r="AF4">
        <v>-0.0366</v>
      </c>
      <c r="AG4">
        <v>0.1944</v>
      </c>
      <c r="AH4">
        <v>1</v>
      </c>
      <c r="AI4">
        <v>2</v>
      </c>
      <c r="AJ4" t="s">
        <v>225</v>
      </c>
      <c r="AK4" t="s">
        <v>225</v>
      </c>
      <c r="AL4" t="s">
        <v>225</v>
      </c>
    </row>
    <row r="5" spans="1:38" ht="12.75">
      <c r="A5" t="s">
        <v>1</v>
      </c>
      <c r="B5">
        <v>3895</v>
      </c>
      <c r="C5">
        <v>480462</v>
      </c>
      <c r="D5">
        <v>7.7977147612</v>
      </c>
      <c r="E5">
        <v>7.1279643473</v>
      </c>
      <c r="F5">
        <v>8.5303955708</v>
      </c>
      <c r="G5">
        <v>0.1224622835</v>
      </c>
      <c r="H5">
        <v>8.106780557</v>
      </c>
      <c r="I5">
        <v>0.1298956736</v>
      </c>
      <c r="J5">
        <v>-0.0708</v>
      </c>
      <c r="K5">
        <v>-0.1606</v>
      </c>
      <c r="L5">
        <v>0.019</v>
      </c>
      <c r="M5">
        <v>0.9316766046</v>
      </c>
      <c r="N5">
        <v>0.8516543403</v>
      </c>
      <c r="O5">
        <v>1.0192178381</v>
      </c>
      <c r="P5">
        <v>3827</v>
      </c>
      <c r="Q5">
        <v>495572</v>
      </c>
      <c r="R5">
        <v>7.2363486246</v>
      </c>
      <c r="S5">
        <v>6.6137506874</v>
      </c>
      <c r="T5">
        <v>7.9175559969</v>
      </c>
      <c r="U5">
        <v>0.0310991763</v>
      </c>
      <c r="V5">
        <v>7.7223894812</v>
      </c>
      <c r="W5">
        <v>0.124831006</v>
      </c>
      <c r="X5">
        <v>-0.099</v>
      </c>
      <c r="Y5">
        <v>-0.1889</v>
      </c>
      <c r="Z5">
        <v>-0.009</v>
      </c>
      <c r="AA5">
        <v>0.9057833665</v>
      </c>
      <c r="AB5">
        <v>0.827851956</v>
      </c>
      <c r="AC5">
        <v>0.9910509979</v>
      </c>
      <c r="AD5">
        <v>0.1448771371</v>
      </c>
      <c r="AE5">
        <v>0.0747</v>
      </c>
      <c r="AF5">
        <v>-0.0257</v>
      </c>
      <c r="AG5">
        <v>0.1752</v>
      </c>
      <c r="AH5" t="s">
        <v>225</v>
      </c>
      <c r="AI5" t="s">
        <v>225</v>
      </c>
      <c r="AJ5" t="s">
        <v>225</v>
      </c>
      <c r="AK5" t="s">
        <v>225</v>
      </c>
      <c r="AL5" t="s">
        <v>225</v>
      </c>
    </row>
    <row r="6" spans="1:38" ht="12.75">
      <c r="A6" t="s">
        <v>10</v>
      </c>
      <c r="B6">
        <v>4125</v>
      </c>
      <c r="C6">
        <v>361494</v>
      </c>
      <c r="D6">
        <v>7.7673870338</v>
      </c>
      <c r="E6">
        <v>7.0854898343</v>
      </c>
      <c r="F6">
        <v>8.5149090245</v>
      </c>
      <c r="G6">
        <v>0.1112310941</v>
      </c>
      <c r="H6">
        <v>11.410977776</v>
      </c>
      <c r="I6">
        <v>0.177668683</v>
      </c>
      <c r="J6">
        <v>-0.0747</v>
      </c>
      <c r="K6">
        <v>-0.1666</v>
      </c>
      <c r="L6">
        <v>0.0172</v>
      </c>
      <c r="M6">
        <v>0.9280530258</v>
      </c>
      <c r="N6">
        <v>0.8465794547</v>
      </c>
      <c r="O6">
        <v>1.0173674944</v>
      </c>
      <c r="P6">
        <v>3965</v>
      </c>
      <c r="Q6">
        <v>347889</v>
      </c>
      <c r="R6">
        <v>7.6823056162</v>
      </c>
      <c r="S6">
        <v>7.0019582193</v>
      </c>
      <c r="T6">
        <v>8.4287591745</v>
      </c>
      <c r="U6">
        <v>0.4079363937</v>
      </c>
      <c r="V6">
        <v>11.397313511</v>
      </c>
      <c r="W6">
        <v>0.1810009686</v>
      </c>
      <c r="X6">
        <v>-0.0392</v>
      </c>
      <c r="Y6">
        <v>-0.1319</v>
      </c>
      <c r="Z6">
        <v>0.0536</v>
      </c>
      <c r="AA6">
        <v>0.9616043953</v>
      </c>
      <c r="AB6">
        <v>0.8764444082</v>
      </c>
      <c r="AC6">
        <v>1.0550389784</v>
      </c>
      <c r="AD6">
        <v>0.8364382737</v>
      </c>
      <c r="AE6">
        <v>0.011</v>
      </c>
      <c r="AF6">
        <v>-0.0935</v>
      </c>
      <c r="AG6">
        <v>0.1156</v>
      </c>
      <c r="AH6" t="s">
        <v>225</v>
      </c>
      <c r="AI6" t="s">
        <v>225</v>
      </c>
      <c r="AJ6" t="s">
        <v>225</v>
      </c>
      <c r="AK6" t="s">
        <v>225</v>
      </c>
      <c r="AL6" t="s">
        <v>225</v>
      </c>
    </row>
    <row r="7" spans="1:38" ht="12.75">
      <c r="A7" t="s">
        <v>9</v>
      </c>
      <c r="B7">
        <v>2012</v>
      </c>
      <c r="C7">
        <v>234628</v>
      </c>
      <c r="D7">
        <v>8.0343484118</v>
      </c>
      <c r="E7">
        <v>7.2919692828</v>
      </c>
      <c r="F7">
        <v>8.8523075042</v>
      </c>
      <c r="G7">
        <v>0.4086306964</v>
      </c>
      <c r="H7">
        <v>8.5752766081</v>
      </c>
      <c r="I7">
        <v>0.1911763429</v>
      </c>
      <c r="J7">
        <v>-0.0409</v>
      </c>
      <c r="K7">
        <v>-0.1378</v>
      </c>
      <c r="L7">
        <v>0.0561</v>
      </c>
      <c r="M7">
        <v>0.9599497645</v>
      </c>
      <c r="N7">
        <v>0.8712497687</v>
      </c>
      <c r="O7">
        <v>1.057680109</v>
      </c>
      <c r="P7">
        <v>2019</v>
      </c>
      <c r="Q7">
        <v>240439</v>
      </c>
      <c r="R7">
        <v>7.3488930747</v>
      </c>
      <c r="S7">
        <v>6.6678760123</v>
      </c>
      <c r="T7">
        <v>8.0994651555</v>
      </c>
      <c r="U7">
        <v>0.0923124409</v>
      </c>
      <c r="V7">
        <v>8.397140231</v>
      </c>
      <c r="W7">
        <v>0.1868801812</v>
      </c>
      <c r="X7">
        <v>-0.0835</v>
      </c>
      <c r="Y7">
        <v>-0.1808</v>
      </c>
      <c r="Z7">
        <v>0.0137</v>
      </c>
      <c r="AA7">
        <v>0.9198707048</v>
      </c>
      <c r="AB7">
        <v>0.8346268948</v>
      </c>
      <c r="AC7">
        <v>1.0138208088</v>
      </c>
      <c r="AD7">
        <v>0.1208248477</v>
      </c>
      <c r="AE7">
        <v>0.0892</v>
      </c>
      <c r="AF7">
        <v>-0.0235</v>
      </c>
      <c r="AG7">
        <v>0.2018</v>
      </c>
      <c r="AH7" t="s">
        <v>225</v>
      </c>
      <c r="AI7" t="s">
        <v>225</v>
      </c>
      <c r="AJ7" t="s">
        <v>225</v>
      </c>
      <c r="AK7" t="s">
        <v>225</v>
      </c>
      <c r="AL7" t="s">
        <v>225</v>
      </c>
    </row>
    <row r="8" spans="1:38" ht="12.75">
      <c r="A8" t="s">
        <v>11</v>
      </c>
      <c r="B8">
        <v>25858</v>
      </c>
      <c r="C8">
        <v>3229424</v>
      </c>
      <c r="D8">
        <v>8.1282086656</v>
      </c>
      <c r="E8">
        <v>7.3620347548</v>
      </c>
      <c r="F8">
        <v>8.974119019</v>
      </c>
      <c r="G8">
        <v>0.5624225407</v>
      </c>
      <c r="H8">
        <v>8.0070006292</v>
      </c>
      <c r="I8">
        <v>0.0497934705</v>
      </c>
      <c r="J8">
        <v>-0.0293</v>
      </c>
      <c r="K8">
        <v>-0.1283</v>
      </c>
      <c r="L8">
        <v>0.0697</v>
      </c>
      <c r="M8">
        <v>0.9711642555</v>
      </c>
      <c r="N8">
        <v>0.879621242</v>
      </c>
      <c r="O8">
        <v>1.0722342369</v>
      </c>
      <c r="P8">
        <v>26729</v>
      </c>
      <c r="Q8">
        <v>3284355</v>
      </c>
      <c r="R8">
        <v>7.8006798196</v>
      </c>
      <c r="S8">
        <v>7.0647432274</v>
      </c>
      <c r="T8">
        <v>8.6132791652</v>
      </c>
      <c r="U8">
        <v>0.5448622803</v>
      </c>
      <c r="V8">
        <v>8.1382798145</v>
      </c>
      <c r="W8">
        <v>0.0497784377</v>
      </c>
      <c r="X8">
        <v>-0.0306</v>
      </c>
      <c r="Y8">
        <v>-0.1297</v>
      </c>
      <c r="Z8">
        <v>0.0685</v>
      </c>
      <c r="AA8">
        <v>0.9698513948</v>
      </c>
      <c r="AB8">
        <v>0.8783530707</v>
      </c>
      <c r="AC8">
        <v>1.070881129</v>
      </c>
      <c r="AD8">
        <v>0.4240653501</v>
      </c>
      <c r="AE8">
        <v>0.0411</v>
      </c>
      <c r="AF8">
        <v>-0.0597</v>
      </c>
      <c r="AG8">
        <v>0.142</v>
      </c>
      <c r="AH8" t="s">
        <v>225</v>
      </c>
      <c r="AI8" t="s">
        <v>225</v>
      </c>
      <c r="AJ8" t="s">
        <v>225</v>
      </c>
      <c r="AK8" t="s">
        <v>225</v>
      </c>
      <c r="AL8" t="s">
        <v>225</v>
      </c>
    </row>
    <row r="9" spans="1:38" ht="12.75">
      <c r="A9" t="s">
        <v>4</v>
      </c>
      <c r="B9">
        <v>3065</v>
      </c>
      <c r="C9">
        <v>371814</v>
      </c>
      <c r="D9">
        <v>8.3286384151</v>
      </c>
      <c r="E9">
        <v>7.5981735248</v>
      </c>
      <c r="F9">
        <v>9.1293279396</v>
      </c>
      <c r="G9">
        <v>0.9166686652</v>
      </c>
      <c r="H9">
        <v>8.2433689963</v>
      </c>
      <c r="I9">
        <v>0.1488982183</v>
      </c>
      <c r="J9">
        <v>-0.0049</v>
      </c>
      <c r="K9">
        <v>-0.0967</v>
      </c>
      <c r="L9">
        <v>0.0869</v>
      </c>
      <c r="M9">
        <v>0.9951117471</v>
      </c>
      <c r="N9">
        <v>0.9078352732</v>
      </c>
      <c r="O9">
        <v>1.0907787111</v>
      </c>
      <c r="P9">
        <v>3092</v>
      </c>
      <c r="Q9">
        <v>378852</v>
      </c>
      <c r="R9">
        <v>7.8565391098</v>
      </c>
      <c r="S9">
        <v>7.1643907651</v>
      </c>
      <c r="T9">
        <v>8.615555573</v>
      </c>
      <c r="U9">
        <v>0.722244571</v>
      </c>
      <c r="V9">
        <v>8.1614984215</v>
      </c>
      <c r="W9">
        <v>0.1467743475</v>
      </c>
      <c r="X9">
        <v>-0.0167</v>
      </c>
      <c r="Y9">
        <v>-0.1089</v>
      </c>
      <c r="Z9">
        <v>0.0755</v>
      </c>
      <c r="AA9">
        <v>0.9834134331</v>
      </c>
      <c r="AB9">
        <v>0.8967763057</v>
      </c>
      <c r="AC9">
        <v>1.0784205317</v>
      </c>
      <c r="AD9">
        <v>0.2720284341</v>
      </c>
      <c r="AE9">
        <v>0.0584</v>
      </c>
      <c r="AF9">
        <v>-0.0458</v>
      </c>
      <c r="AG9">
        <v>0.1625</v>
      </c>
      <c r="AH9" t="s">
        <v>225</v>
      </c>
      <c r="AI9" t="s">
        <v>225</v>
      </c>
      <c r="AJ9" t="s">
        <v>225</v>
      </c>
      <c r="AK9" t="s">
        <v>225</v>
      </c>
      <c r="AL9" t="s">
        <v>225</v>
      </c>
    </row>
    <row r="10" spans="1:38" ht="12.75">
      <c r="A10" t="s">
        <v>2</v>
      </c>
      <c r="B10">
        <v>1403</v>
      </c>
      <c r="C10">
        <v>194202</v>
      </c>
      <c r="D10">
        <v>8.9356230674</v>
      </c>
      <c r="E10">
        <v>8.0713009944</v>
      </c>
      <c r="F10">
        <v>9.8925017984</v>
      </c>
      <c r="G10">
        <v>0.207351053</v>
      </c>
      <c r="H10">
        <v>7.2244364116</v>
      </c>
      <c r="I10">
        <v>0.1928746439</v>
      </c>
      <c r="J10">
        <v>0.0654</v>
      </c>
      <c r="K10">
        <v>-0.0363</v>
      </c>
      <c r="L10">
        <v>0.1672</v>
      </c>
      <c r="M10">
        <v>1.0676347128</v>
      </c>
      <c r="N10">
        <v>0.9643648858</v>
      </c>
      <c r="O10">
        <v>1.1819632763</v>
      </c>
      <c r="P10">
        <v>1445</v>
      </c>
      <c r="Q10">
        <v>198398</v>
      </c>
      <c r="R10">
        <v>8.3541273503</v>
      </c>
      <c r="S10">
        <v>7.5466109694</v>
      </c>
      <c r="T10">
        <v>9.2480510878</v>
      </c>
      <c r="U10">
        <v>0.3889566064</v>
      </c>
      <c r="V10">
        <v>7.2833395498</v>
      </c>
      <c r="W10">
        <v>0.1916004981</v>
      </c>
      <c r="X10">
        <v>0.0447</v>
      </c>
      <c r="Y10">
        <v>-0.057</v>
      </c>
      <c r="Z10">
        <v>0.1463</v>
      </c>
      <c r="AA10">
        <v>1.0456972139</v>
      </c>
      <c r="AB10">
        <v>0.9446193162</v>
      </c>
      <c r="AC10">
        <v>1.1575908352</v>
      </c>
      <c r="AD10">
        <v>0.2735218123</v>
      </c>
      <c r="AE10">
        <v>0.0673</v>
      </c>
      <c r="AF10">
        <v>-0.0532</v>
      </c>
      <c r="AG10">
        <v>0.1877</v>
      </c>
      <c r="AH10" t="s">
        <v>225</v>
      </c>
      <c r="AI10" t="s">
        <v>225</v>
      </c>
      <c r="AJ10" t="s">
        <v>225</v>
      </c>
      <c r="AK10" t="s">
        <v>225</v>
      </c>
      <c r="AL10" t="s">
        <v>225</v>
      </c>
    </row>
    <row r="11" spans="1:38" ht="12.75">
      <c r="A11" t="s">
        <v>6</v>
      </c>
      <c r="B11">
        <v>2594</v>
      </c>
      <c r="C11">
        <v>222607</v>
      </c>
      <c r="D11">
        <v>8.522789594</v>
      </c>
      <c r="E11">
        <v>7.7389066526</v>
      </c>
      <c r="F11">
        <v>9.3860729589</v>
      </c>
      <c r="G11">
        <v>0.7124504389</v>
      </c>
      <c r="H11">
        <v>11.652823137</v>
      </c>
      <c r="I11">
        <v>0.2287948102</v>
      </c>
      <c r="J11">
        <v>0.0181</v>
      </c>
      <c r="K11">
        <v>-0.0783</v>
      </c>
      <c r="L11">
        <v>0.1146</v>
      </c>
      <c r="M11">
        <v>1.0183090705</v>
      </c>
      <c r="N11">
        <v>0.9246501692</v>
      </c>
      <c r="O11">
        <v>1.1214547919</v>
      </c>
      <c r="P11">
        <v>2502</v>
      </c>
      <c r="Q11">
        <v>214245</v>
      </c>
      <c r="R11">
        <v>8.2495465888</v>
      </c>
      <c r="S11">
        <v>7.4846771297</v>
      </c>
      <c r="T11">
        <v>9.0925791108</v>
      </c>
      <c r="U11">
        <v>0.5180655681</v>
      </c>
      <c r="V11">
        <v>11.678218862</v>
      </c>
      <c r="W11">
        <v>0.2334710075</v>
      </c>
      <c r="X11">
        <v>0.0321</v>
      </c>
      <c r="Y11">
        <v>-0.0652</v>
      </c>
      <c r="Z11">
        <v>0.1294</v>
      </c>
      <c r="AA11">
        <v>1.0326067011</v>
      </c>
      <c r="AB11">
        <v>0.9368669753</v>
      </c>
      <c r="AC11">
        <v>1.1381302014</v>
      </c>
      <c r="AD11">
        <v>0.5699465951</v>
      </c>
      <c r="AE11">
        <v>0.0326</v>
      </c>
      <c r="AF11">
        <v>-0.0798</v>
      </c>
      <c r="AG11">
        <v>0.145</v>
      </c>
      <c r="AH11" t="s">
        <v>225</v>
      </c>
      <c r="AI11" t="s">
        <v>225</v>
      </c>
      <c r="AJ11" t="s">
        <v>225</v>
      </c>
      <c r="AK11" t="s">
        <v>225</v>
      </c>
      <c r="AL11" t="s">
        <v>225</v>
      </c>
    </row>
    <row r="12" spans="1:38" ht="12.75">
      <c r="A12" t="s">
        <v>8</v>
      </c>
      <c r="B12">
        <v>27</v>
      </c>
      <c r="C12">
        <v>5189</v>
      </c>
      <c r="D12">
        <v>12.901991675</v>
      </c>
      <c r="E12">
        <v>8.7599183614</v>
      </c>
      <c r="F12">
        <v>19.002618781</v>
      </c>
      <c r="G12">
        <v>0.0284720569</v>
      </c>
      <c r="H12">
        <v>5.2033147042</v>
      </c>
      <c r="I12">
        <v>1.0013783817</v>
      </c>
      <c r="J12">
        <v>0.4328</v>
      </c>
      <c r="K12">
        <v>0.0456</v>
      </c>
      <c r="L12">
        <v>0.82</v>
      </c>
      <c r="M12">
        <v>1.5415393053</v>
      </c>
      <c r="N12">
        <v>1.0466413873</v>
      </c>
      <c r="O12">
        <v>2.2704466484</v>
      </c>
      <c r="P12">
        <v>23</v>
      </c>
      <c r="Q12">
        <v>5023</v>
      </c>
      <c r="R12">
        <v>10.977783998</v>
      </c>
      <c r="S12">
        <v>7.2210480596</v>
      </c>
      <c r="T12">
        <v>16.688954361</v>
      </c>
      <c r="U12">
        <v>0.1370053041</v>
      </c>
      <c r="V12">
        <v>4.5789368903</v>
      </c>
      <c r="W12">
        <v>0.9547743427</v>
      </c>
      <c r="X12">
        <v>0.3178</v>
      </c>
      <c r="Y12">
        <v>-0.1011</v>
      </c>
      <c r="Z12">
        <v>0.7367</v>
      </c>
      <c r="AA12">
        <v>1.3741038005</v>
      </c>
      <c r="AB12">
        <v>0.9038681745</v>
      </c>
      <c r="AC12">
        <v>2.0889785787</v>
      </c>
      <c r="AD12">
        <v>0.5752968582</v>
      </c>
      <c r="AE12">
        <v>0.1615</v>
      </c>
      <c r="AF12">
        <v>-0.4035</v>
      </c>
      <c r="AG12">
        <v>0.7265</v>
      </c>
      <c r="AH12" t="s">
        <v>225</v>
      </c>
      <c r="AI12" t="s">
        <v>225</v>
      </c>
      <c r="AJ12" t="s">
        <v>225</v>
      </c>
      <c r="AK12" t="s">
        <v>225</v>
      </c>
      <c r="AL12" t="s">
        <v>225</v>
      </c>
    </row>
    <row r="13" spans="1:38" ht="12.75">
      <c r="A13" t="s">
        <v>5</v>
      </c>
      <c r="B13">
        <v>778</v>
      </c>
      <c r="C13">
        <v>126675</v>
      </c>
      <c r="D13">
        <v>10.200302604</v>
      </c>
      <c r="E13">
        <v>9.134436018</v>
      </c>
      <c r="F13">
        <v>11.390541574</v>
      </c>
      <c r="G13">
        <v>0.000443093</v>
      </c>
      <c r="H13">
        <v>6.1417012039</v>
      </c>
      <c r="I13">
        <v>0.2201906561</v>
      </c>
      <c r="J13">
        <v>0.1978</v>
      </c>
      <c r="K13">
        <v>0.0875</v>
      </c>
      <c r="L13">
        <v>0.3082</v>
      </c>
      <c r="M13">
        <v>1.2187395394</v>
      </c>
      <c r="N13">
        <v>1.091389028</v>
      </c>
      <c r="O13">
        <v>1.3609501531</v>
      </c>
      <c r="P13">
        <v>835</v>
      </c>
      <c r="Q13">
        <v>124268</v>
      </c>
      <c r="R13">
        <v>10.475304154</v>
      </c>
      <c r="S13">
        <v>9.3929068196</v>
      </c>
      <c r="T13">
        <v>11.682432204</v>
      </c>
      <c r="U13" s="48">
        <v>1.1211895E-06</v>
      </c>
      <c r="V13">
        <v>6.7193485048</v>
      </c>
      <c r="W13">
        <v>0.2325326436</v>
      </c>
      <c r="X13">
        <v>0.2709</v>
      </c>
      <c r="Y13">
        <v>0.1619</v>
      </c>
      <c r="Z13">
        <v>0.38</v>
      </c>
      <c r="AA13">
        <v>1.3112077311</v>
      </c>
      <c r="AB13">
        <v>1.1757226195</v>
      </c>
      <c r="AC13">
        <v>1.4623055521</v>
      </c>
      <c r="AD13">
        <v>0.6973066792</v>
      </c>
      <c r="AE13">
        <v>-0.0266</v>
      </c>
      <c r="AF13">
        <v>-0.1607</v>
      </c>
      <c r="AG13">
        <v>0.1075</v>
      </c>
      <c r="AH13">
        <v>1</v>
      </c>
      <c r="AI13">
        <v>2</v>
      </c>
      <c r="AJ13" t="s">
        <v>225</v>
      </c>
      <c r="AK13" t="s">
        <v>225</v>
      </c>
      <c r="AL13" t="s">
        <v>225</v>
      </c>
    </row>
    <row r="14" spans="1:38" ht="12.75">
      <c r="A14" t="s">
        <v>7</v>
      </c>
      <c r="B14">
        <v>867</v>
      </c>
      <c r="C14">
        <v>224297</v>
      </c>
      <c r="D14">
        <v>12.475855122</v>
      </c>
      <c r="E14">
        <v>11.247295036</v>
      </c>
      <c r="F14">
        <v>13.838612797</v>
      </c>
      <c r="G14" s="48">
        <v>4.444462E-14</v>
      </c>
      <c r="H14">
        <v>3.865410594</v>
      </c>
      <c r="I14">
        <v>0.1312762263</v>
      </c>
      <c r="J14">
        <v>0.3992</v>
      </c>
      <c r="K14">
        <v>0.2955</v>
      </c>
      <c r="L14">
        <v>0.5029</v>
      </c>
      <c r="M14">
        <v>1.4906242015</v>
      </c>
      <c r="N14">
        <v>1.343834953</v>
      </c>
      <c r="O14">
        <v>1.6534474751</v>
      </c>
      <c r="P14">
        <v>1017</v>
      </c>
      <c r="Q14">
        <v>226728</v>
      </c>
      <c r="R14">
        <v>13.636807526</v>
      </c>
      <c r="S14">
        <v>12.328154804</v>
      </c>
      <c r="T14">
        <v>15.084375761</v>
      </c>
      <c r="U14" s="48">
        <v>2.817476E-25</v>
      </c>
      <c r="V14">
        <v>4.4855509686</v>
      </c>
      <c r="W14">
        <v>0.1406550467</v>
      </c>
      <c r="X14">
        <v>0.5347</v>
      </c>
      <c r="Y14">
        <v>0.4338</v>
      </c>
      <c r="Z14">
        <v>0.6356</v>
      </c>
      <c r="AA14">
        <v>1.7069373064</v>
      </c>
      <c r="AB14">
        <v>1.5431315074</v>
      </c>
      <c r="AC14">
        <v>1.8881313446</v>
      </c>
      <c r="AD14">
        <v>0.1529654557</v>
      </c>
      <c r="AE14">
        <v>-0.089</v>
      </c>
      <c r="AF14">
        <v>-0.211</v>
      </c>
      <c r="AG14">
        <v>0.033</v>
      </c>
      <c r="AH14">
        <v>1</v>
      </c>
      <c r="AI14">
        <v>2</v>
      </c>
      <c r="AJ14" t="s">
        <v>225</v>
      </c>
      <c r="AK14" t="s">
        <v>225</v>
      </c>
      <c r="AL14" t="s">
        <v>225</v>
      </c>
    </row>
    <row r="15" spans="1:38" ht="12.75">
      <c r="A15" t="s">
        <v>14</v>
      </c>
      <c r="B15">
        <v>9596</v>
      </c>
      <c r="C15">
        <v>1106904</v>
      </c>
      <c r="D15">
        <v>7.9278499624</v>
      </c>
      <c r="E15">
        <v>7.1555848059</v>
      </c>
      <c r="F15">
        <v>8.7834616919</v>
      </c>
      <c r="G15">
        <v>0.2998031086</v>
      </c>
      <c r="H15">
        <v>8.6692251541</v>
      </c>
      <c r="I15">
        <v>0.0884983478</v>
      </c>
      <c r="J15">
        <v>-0.0542</v>
      </c>
      <c r="K15">
        <v>-0.1567</v>
      </c>
      <c r="L15">
        <v>0.0483</v>
      </c>
      <c r="M15">
        <v>0.9472252526</v>
      </c>
      <c r="N15">
        <v>0.8549544527</v>
      </c>
      <c r="O15">
        <v>1.0494543615</v>
      </c>
      <c r="P15">
        <v>9404</v>
      </c>
      <c r="Q15">
        <v>1131021</v>
      </c>
      <c r="R15">
        <v>7.5549069803</v>
      </c>
      <c r="S15">
        <v>6.8168772949</v>
      </c>
      <c r="T15">
        <v>8.3728394999</v>
      </c>
      <c r="U15">
        <v>0.2324529455</v>
      </c>
      <c r="V15">
        <v>8.3146113114</v>
      </c>
      <c r="W15">
        <v>0.0857404269</v>
      </c>
      <c r="X15">
        <v>-0.0626</v>
      </c>
      <c r="Y15">
        <v>-0.1654</v>
      </c>
      <c r="Z15">
        <v>0.0402</v>
      </c>
      <c r="AA15">
        <v>0.9392946823</v>
      </c>
      <c r="AB15">
        <v>0.8475361258</v>
      </c>
      <c r="AC15">
        <v>1.0409874851</v>
      </c>
      <c r="AD15">
        <v>0.3806370508</v>
      </c>
      <c r="AE15">
        <v>0.0482</v>
      </c>
      <c r="AF15">
        <v>-0.0595</v>
      </c>
      <c r="AG15">
        <v>0.1559</v>
      </c>
      <c r="AH15" t="s">
        <v>225</v>
      </c>
      <c r="AI15" t="s">
        <v>225</v>
      </c>
      <c r="AJ15" t="s">
        <v>225</v>
      </c>
      <c r="AK15" t="s">
        <v>225</v>
      </c>
      <c r="AL15" t="s">
        <v>225</v>
      </c>
    </row>
    <row r="16" spans="1:38" ht="12.75">
      <c r="A16" t="s">
        <v>12</v>
      </c>
      <c r="B16">
        <v>7062</v>
      </c>
      <c r="C16">
        <v>788623</v>
      </c>
      <c r="D16">
        <v>9.0430329762</v>
      </c>
      <c r="E16">
        <v>8.1487571618</v>
      </c>
      <c r="F16">
        <v>10.035450043</v>
      </c>
      <c r="G16">
        <v>0.1451853659</v>
      </c>
      <c r="H16">
        <v>8.9548491485</v>
      </c>
      <c r="I16">
        <v>0.1065600505</v>
      </c>
      <c r="J16">
        <v>0.0774</v>
      </c>
      <c r="K16">
        <v>-0.0267</v>
      </c>
      <c r="L16">
        <v>0.1815</v>
      </c>
      <c r="M16">
        <v>1.0804681264</v>
      </c>
      <c r="N16">
        <v>0.9736194048</v>
      </c>
      <c r="O16">
        <v>1.199042836</v>
      </c>
      <c r="P16">
        <v>7039</v>
      </c>
      <c r="Q16">
        <v>791495</v>
      </c>
      <c r="R16">
        <v>8.6814861081</v>
      </c>
      <c r="S16">
        <v>7.8177785939</v>
      </c>
      <c r="T16">
        <v>9.6406159549</v>
      </c>
      <c r="U16">
        <v>0.1531876872</v>
      </c>
      <c r="V16">
        <v>8.8932968623</v>
      </c>
      <c r="W16">
        <v>0.1060003519</v>
      </c>
      <c r="X16">
        <v>0.0764</v>
      </c>
      <c r="Y16">
        <v>-0.0284</v>
      </c>
      <c r="Z16">
        <v>0.1812</v>
      </c>
      <c r="AA16">
        <v>1.0793612359</v>
      </c>
      <c r="AB16">
        <v>0.9719772698</v>
      </c>
      <c r="AC16">
        <v>1.1986089734</v>
      </c>
      <c r="AD16">
        <v>0.4716053107</v>
      </c>
      <c r="AE16">
        <v>0.0408</v>
      </c>
      <c r="AF16">
        <v>-0.0703</v>
      </c>
      <c r="AG16">
        <v>0.1519</v>
      </c>
      <c r="AH16" t="s">
        <v>225</v>
      </c>
      <c r="AI16" t="s">
        <v>225</v>
      </c>
      <c r="AJ16" t="s">
        <v>225</v>
      </c>
      <c r="AK16" t="s">
        <v>225</v>
      </c>
      <c r="AL16" t="s">
        <v>225</v>
      </c>
    </row>
    <row r="17" spans="1:38" ht="12.75">
      <c r="A17" t="s">
        <v>13</v>
      </c>
      <c r="B17">
        <v>1672</v>
      </c>
      <c r="C17">
        <v>356161</v>
      </c>
      <c r="D17">
        <v>12.293030911</v>
      </c>
      <c r="E17">
        <v>10.989398251</v>
      </c>
      <c r="F17">
        <v>13.75130881</v>
      </c>
      <c r="G17" s="48">
        <v>1.800481E-11</v>
      </c>
      <c r="H17">
        <v>4.6945061363</v>
      </c>
      <c r="I17">
        <v>0.1148079004</v>
      </c>
      <c r="J17">
        <v>0.3844</v>
      </c>
      <c r="K17">
        <v>0.2723</v>
      </c>
      <c r="L17">
        <v>0.4965</v>
      </c>
      <c r="M17">
        <v>1.4687802325</v>
      </c>
      <c r="N17">
        <v>1.3130212585</v>
      </c>
      <c r="O17">
        <v>1.6430163314</v>
      </c>
      <c r="P17">
        <v>1875</v>
      </c>
      <c r="Q17">
        <v>356019</v>
      </c>
      <c r="R17">
        <v>13.060731603</v>
      </c>
      <c r="S17">
        <v>11.689158324</v>
      </c>
      <c r="T17">
        <v>14.593241471</v>
      </c>
      <c r="U17" s="48">
        <v>1.08993E-17</v>
      </c>
      <c r="V17">
        <v>5.2665728514</v>
      </c>
      <c r="W17">
        <v>0.1216262901</v>
      </c>
      <c r="X17">
        <v>0.4848</v>
      </c>
      <c r="Y17">
        <v>0.3738</v>
      </c>
      <c r="Z17">
        <v>0.5957</v>
      </c>
      <c r="AA17">
        <v>1.6238288272</v>
      </c>
      <c r="AB17">
        <v>1.4533023745</v>
      </c>
      <c r="AC17">
        <v>1.8143643789</v>
      </c>
      <c r="AD17">
        <v>0.3380269752</v>
      </c>
      <c r="AE17">
        <v>-0.0606</v>
      </c>
      <c r="AF17">
        <v>-0.1845</v>
      </c>
      <c r="AG17">
        <v>0.0633</v>
      </c>
      <c r="AH17">
        <v>1</v>
      </c>
      <c r="AI17">
        <v>2</v>
      </c>
      <c r="AJ17" t="s">
        <v>225</v>
      </c>
      <c r="AK17" t="s">
        <v>225</v>
      </c>
      <c r="AL17" t="s">
        <v>225</v>
      </c>
    </row>
    <row r="18" spans="1:38" ht="12.75">
      <c r="A18" t="s">
        <v>15</v>
      </c>
      <c r="B18">
        <v>47961</v>
      </c>
      <c r="C18">
        <v>5730415</v>
      </c>
      <c r="D18">
        <v>8.3695508964</v>
      </c>
      <c r="E18" t="s">
        <v>225</v>
      </c>
      <c r="F18" t="s">
        <v>225</v>
      </c>
      <c r="G18" t="s">
        <v>225</v>
      </c>
      <c r="H18">
        <v>8.3695508964</v>
      </c>
      <c r="I18">
        <v>0.0382171274</v>
      </c>
      <c r="J18" t="s">
        <v>225</v>
      </c>
      <c r="K18" t="s">
        <v>225</v>
      </c>
      <c r="L18" t="s">
        <v>225</v>
      </c>
      <c r="M18" t="s">
        <v>225</v>
      </c>
      <c r="N18" t="s">
        <v>225</v>
      </c>
      <c r="O18" t="s">
        <v>225</v>
      </c>
      <c r="P18">
        <v>48805</v>
      </c>
      <c r="Q18">
        <v>5818896</v>
      </c>
      <c r="R18">
        <v>7.9890500225</v>
      </c>
      <c r="S18" t="s">
        <v>225</v>
      </c>
      <c r="T18" t="s">
        <v>225</v>
      </c>
      <c r="U18" t="s">
        <v>225</v>
      </c>
      <c r="V18">
        <v>8.3873298303</v>
      </c>
      <c r="W18">
        <v>0.0379657133</v>
      </c>
      <c r="X18" t="s">
        <v>225</v>
      </c>
      <c r="Y18" t="s">
        <v>225</v>
      </c>
      <c r="Z18" t="s">
        <v>225</v>
      </c>
      <c r="AA18" t="s">
        <v>225</v>
      </c>
      <c r="AB18" t="s">
        <v>225</v>
      </c>
      <c r="AC18" t="s">
        <v>225</v>
      </c>
      <c r="AD18">
        <v>0.2382915834</v>
      </c>
      <c r="AE18">
        <v>0.0465</v>
      </c>
      <c r="AF18">
        <v>-0.0308</v>
      </c>
      <c r="AG18">
        <v>0.1239</v>
      </c>
      <c r="AH18" t="s">
        <v>225</v>
      </c>
      <c r="AI18" t="s">
        <v>225</v>
      </c>
      <c r="AJ18" t="s">
        <v>225</v>
      </c>
      <c r="AK18" t="s">
        <v>225</v>
      </c>
      <c r="AL18" t="s">
        <v>225</v>
      </c>
    </row>
    <row r="19" spans="1:38" ht="12.75">
      <c r="A19" t="s">
        <v>193</v>
      </c>
      <c r="B19">
        <v>1761</v>
      </c>
      <c r="C19">
        <v>14675</v>
      </c>
      <c r="D19">
        <v>36.863136545</v>
      </c>
      <c r="E19">
        <v>32.83734016</v>
      </c>
      <c r="F19">
        <v>41.382488024</v>
      </c>
      <c r="G19" s="48">
        <v>2.50268E-139</v>
      </c>
      <c r="H19">
        <v>120</v>
      </c>
      <c r="I19">
        <v>2.8595755037</v>
      </c>
      <c r="J19">
        <v>1.4826</v>
      </c>
      <c r="K19">
        <v>1.367</v>
      </c>
      <c r="L19">
        <v>1.5983</v>
      </c>
      <c r="M19">
        <v>4.4044342404</v>
      </c>
      <c r="N19">
        <v>3.9234291739</v>
      </c>
      <c r="O19">
        <v>4.9444096268</v>
      </c>
      <c r="P19">
        <v>1739</v>
      </c>
      <c r="Q19">
        <v>15567</v>
      </c>
      <c r="R19">
        <v>34.148669153</v>
      </c>
      <c r="S19">
        <v>30.476307095</v>
      </c>
      <c r="T19">
        <v>38.263546868</v>
      </c>
      <c r="U19" s="48">
        <v>3.30451E-138</v>
      </c>
      <c r="V19">
        <v>111.71067001</v>
      </c>
      <c r="W19">
        <v>2.6788282215</v>
      </c>
      <c r="X19">
        <v>1.4527</v>
      </c>
      <c r="Y19">
        <v>1.3389</v>
      </c>
      <c r="Z19">
        <v>1.5664</v>
      </c>
      <c r="AA19">
        <v>4.274434264</v>
      </c>
      <c r="AB19">
        <v>3.8147598287</v>
      </c>
      <c r="AC19">
        <v>4.7894989718</v>
      </c>
      <c r="AD19">
        <v>0.2782647004</v>
      </c>
      <c r="AE19">
        <v>0.0765</v>
      </c>
      <c r="AF19">
        <v>-0.0618</v>
      </c>
      <c r="AG19">
        <v>0.2148</v>
      </c>
      <c r="AH19">
        <v>1</v>
      </c>
      <c r="AI19">
        <v>2</v>
      </c>
      <c r="AJ19" t="s">
        <v>225</v>
      </c>
      <c r="AK19" t="s">
        <v>225</v>
      </c>
      <c r="AL19" t="s">
        <v>225</v>
      </c>
    </row>
    <row r="20" spans="1:38" ht="12.75">
      <c r="A20" t="s">
        <v>72</v>
      </c>
      <c r="B20">
        <v>1439</v>
      </c>
      <c r="C20">
        <v>304520</v>
      </c>
      <c r="D20">
        <v>6.0969809419</v>
      </c>
      <c r="E20">
        <v>5.5156159773</v>
      </c>
      <c r="F20">
        <v>6.7396237808</v>
      </c>
      <c r="G20" s="48">
        <v>5.78215E-10</v>
      </c>
      <c r="H20">
        <v>4.7254695915</v>
      </c>
      <c r="I20">
        <v>0.1245703188</v>
      </c>
      <c r="J20">
        <v>-0.3168</v>
      </c>
      <c r="K20">
        <v>-0.417</v>
      </c>
      <c r="L20">
        <v>-0.2166</v>
      </c>
      <c r="M20">
        <v>0.7284716967</v>
      </c>
      <c r="N20">
        <v>0.6590097898</v>
      </c>
      <c r="O20">
        <v>0.8052551283</v>
      </c>
      <c r="P20">
        <v>1806</v>
      </c>
      <c r="Q20">
        <v>319937</v>
      </c>
      <c r="R20">
        <v>6.0892563315</v>
      </c>
      <c r="S20">
        <v>5.5239947208</v>
      </c>
      <c r="T20">
        <v>6.7123602655</v>
      </c>
      <c r="U20" s="48">
        <v>4.6844874E-08</v>
      </c>
      <c r="V20">
        <v>5.6448613321</v>
      </c>
      <c r="W20">
        <v>0.1328294593</v>
      </c>
      <c r="X20">
        <v>-0.2715</v>
      </c>
      <c r="Y20">
        <v>-0.369</v>
      </c>
      <c r="Z20">
        <v>-0.1741</v>
      </c>
      <c r="AA20">
        <v>0.762200301</v>
      </c>
      <c r="AB20">
        <v>0.6914457545</v>
      </c>
      <c r="AC20">
        <v>0.8401950478</v>
      </c>
      <c r="AD20">
        <v>0.9828761384</v>
      </c>
      <c r="AE20">
        <v>0.0013</v>
      </c>
      <c r="AF20">
        <v>-0.1145</v>
      </c>
      <c r="AG20">
        <v>0.117</v>
      </c>
      <c r="AH20">
        <v>1</v>
      </c>
      <c r="AI20">
        <v>2</v>
      </c>
      <c r="AJ20" t="s">
        <v>225</v>
      </c>
      <c r="AK20" t="s">
        <v>225</v>
      </c>
      <c r="AL20" t="s">
        <v>225</v>
      </c>
    </row>
    <row r="21" spans="1:38" ht="12.75">
      <c r="A21" t="s">
        <v>71</v>
      </c>
      <c r="B21">
        <v>1536</v>
      </c>
      <c r="C21">
        <v>181392</v>
      </c>
      <c r="D21">
        <v>7.7958425267</v>
      </c>
      <c r="E21">
        <v>7.0497081847</v>
      </c>
      <c r="F21">
        <v>8.6209470107</v>
      </c>
      <c r="G21">
        <v>0.1665414089</v>
      </c>
      <c r="H21">
        <v>8.4678486372</v>
      </c>
      <c r="I21">
        <v>0.2160615456</v>
      </c>
      <c r="J21">
        <v>-0.071</v>
      </c>
      <c r="K21">
        <v>-0.1716</v>
      </c>
      <c r="L21">
        <v>0.0296</v>
      </c>
      <c r="M21">
        <v>0.9314529087</v>
      </c>
      <c r="N21">
        <v>0.8423042373</v>
      </c>
      <c r="O21">
        <v>1.0300369897</v>
      </c>
      <c r="P21">
        <v>1634</v>
      </c>
      <c r="Q21">
        <v>185210</v>
      </c>
      <c r="R21">
        <v>6.9242506962</v>
      </c>
      <c r="S21">
        <v>6.2603856533</v>
      </c>
      <c r="T21">
        <v>7.6585134463</v>
      </c>
      <c r="U21">
        <v>0.0054083161</v>
      </c>
      <c r="V21">
        <v>8.822417796</v>
      </c>
      <c r="W21">
        <v>0.2182536897</v>
      </c>
      <c r="X21">
        <v>-0.143</v>
      </c>
      <c r="Y21">
        <v>-0.2438</v>
      </c>
      <c r="Z21">
        <v>-0.0423</v>
      </c>
      <c r="AA21">
        <v>0.8667176544</v>
      </c>
      <c r="AB21">
        <v>0.7836207854</v>
      </c>
      <c r="AC21">
        <v>0.9586262978</v>
      </c>
      <c r="AD21">
        <v>0.0496524357</v>
      </c>
      <c r="AE21">
        <v>0.1186</v>
      </c>
      <c r="AF21">
        <v>0.0002</v>
      </c>
      <c r="AG21">
        <v>0.2369</v>
      </c>
      <c r="AH21" t="s">
        <v>225</v>
      </c>
      <c r="AI21">
        <v>2</v>
      </c>
      <c r="AJ21" t="s">
        <v>131</v>
      </c>
      <c r="AK21" t="s">
        <v>225</v>
      </c>
      <c r="AL21" t="s">
        <v>225</v>
      </c>
    </row>
    <row r="22" spans="1:38" ht="12.75">
      <c r="A22" t="s">
        <v>74</v>
      </c>
      <c r="B22">
        <v>1611</v>
      </c>
      <c r="C22">
        <v>230201</v>
      </c>
      <c r="D22">
        <v>7.0395808716</v>
      </c>
      <c r="E22">
        <v>6.3705346723</v>
      </c>
      <c r="F22">
        <v>7.7788916311</v>
      </c>
      <c r="G22">
        <v>0.0006829694</v>
      </c>
      <c r="H22">
        <v>6.9982319799</v>
      </c>
      <c r="I22">
        <v>0.1743574723</v>
      </c>
      <c r="J22">
        <v>-0.1731</v>
      </c>
      <c r="K22">
        <v>-0.2729</v>
      </c>
      <c r="L22">
        <v>-0.0732</v>
      </c>
      <c r="M22">
        <v>0.8410942186</v>
      </c>
      <c r="N22">
        <v>0.7611560944</v>
      </c>
      <c r="O22">
        <v>0.9294276034</v>
      </c>
      <c r="P22">
        <v>1662</v>
      </c>
      <c r="Q22">
        <v>244835</v>
      </c>
      <c r="R22">
        <v>6.6355949383</v>
      </c>
      <c r="S22">
        <v>6.0094335316</v>
      </c>
      <c r="T22">
        <v>7.3270001164</v>
      </c>
      <c r="U22">
        <v>0.0002420441</v>
      </c>
      <c r="V22">
        <v>6.7882451447</v>
      </c>
      <c r="W22">
        <v>0.1665106468</v>
      </c>
      <c r="X22">
        <v>-0.1856</v>
      </c>
      <c r="Y22">
        <v>-0.2847</v>
      </c>
      <c r="Z22">
        <v>-0.0865</v>
      </c>
      <c r="AA22">
        <v>0.8305862299</v>
      </c>
      <c r="AB22">
        <v>0.7522087751</v>
      </c>
      <c r="AC22">
        <v>0.9171303341</v>
      </c>
      <c r="AD22">
        <v>0.3214601157</v>
      </c>
      <c r="AE22">
        <v>0.0591</v>
      </c>
      <c r="AF22">
        <v>-0.0577</v>
      </c>
      <c r="AG22">
        <v>0.1759</v>
      </c>
      <c r="AH22">
        <v>1</v>
      </c>
      <c r="AI22">
        <v>2</v>
      </c>
      <c r="AJ22" t="s">
        <v>225</v>
      </c>
      <c r="AK22" t="s">
        <v>225</v>
      </c>
      <c r="AL22" t="s">
        <v>225</v>
      </c>
    </row>
    <row r="23" spans="1:38" ht="12.75">
      <c r="A23" t="s">
        <v>73</v>
      </c>
      <c r="B23">
        <v>2105</v>
      </c>
      <c r="C23">
        <v>303112</v>
      </c>
      <c r="D23">
        <v>7.5735698628</v>
      </c>
      <c r="E23">
        <v>6.8847604956</v>
      </c>
      <c r="F23">
        <v>8.3312935147</v>
      </c>
      <c r="G23">
        <v>0.0399626563</v>
      </c>
      <c r="H23">
        <v>6.9446277284</v>
      </c>
      <c r="I23">
        <v>0.1513641129</v>
      </c>
      <c r="J23">
        <v>-0.0999</v>
      </c>
      <c r="K23">
        <v>-0.1953</v>
      </c>
      <c r="L23">
        <v>-0.0046</v>
      </c>
      <c r="M23">
        <v>0.9048956099</v>
      </c>
      <c r="N23">
        <v>0.822596168</v>
      </c>
      <c r="O23">
        <v>0.9954289803</v>
      </c>
      <c r="P23">
        <v>2121</v>
      </c>
      <c r="Q23">
        <v>304652</v>
      </c>
      <c r="R23">
        <v>6.6979293607</v>
      </c>
      <c r="S23">
        <v>6.0850918232</v>
      </c>
      <c r="T23">
        <v>7.3724865663</v>
      </c>
      <c r="U23">
        <v>0.0003176339</v>
      </c>
      <c r="V23">
        <v>6.9620419364</v>
      </c>
      <c r="W23">
        <v>0.1511702394</v>
      </c>
      <c r="X23">
        <v>-0.1763</v>
      </c>
      <c r="Y23">
        <v>-0.2722</v>
      </c>
      <c r="Z23">
        <v>-0.0803</v>
      </c>
      <c r="AA23">
        <v>0.8383887123</v>
      </c>
      <c r="AB23">
        <v>0.7616790239</v>
      </c>
      <c r="AC23">
        <v>0.9228239334</v>
      </c>
      <c r="AD23">
        <v>0.0290234235</v>
      </c>
      <c r="AE23">
        <v>0.1229</v>
      </c>
      <c r="AF23">
        <v>0.0126</v>
      </c>
      <c r="AG23">
        <v>0.2332</v>
      </c>
      <c r="AH23" t="s">
        <v>225</v>
      </c>
      <c r="AI23">
        <v>2</v>
      </c>
      <c r="AJ23" t="s">
        <v>131</v>
      </c>
      <c r="AK23" t="s">
        <v>225</v>
      </c>
      <c r="AL23" t="s">
        <v>225</v>
      </c>
    </row>
    <row r="24" spans="1:38" ht="12.75">
      <c r="A24" t="s">
        <v>75</v>
      </c>
      <c r="B24">
        <v>911</v>
      </c>
      <c r="C24">
        <v>167041</v>
      </c>
      <c r="D24">
        <v>7.8940859514</v>
      </c>
      <c r="E24">
        <v>7.0885015724</v>
      </c>
      <c r="F24">
        <v>8.7912222874</v>
      </c>
      <c r="G24">
        <v>0.2868983048</v>
      </c>
      <c r="H24">
        <v>5.4537508755</v>
      </c>
      <c r="I24">
        <v>0.1806908277</v>
      </c>
      <c r="J24">
        <v>-0.0585</v>
      </c>
      <c r="K24">
        <v>-0.1661</v>
      </c>
      <c r="L24">
        <v>0.0492</v>
      </c>
      <c r="M24">
        <v>0.9431911042</v>
      </c>
      <c r="N24">
        <v>0.8469392994</v>
      </c>
      <c r="O24">
        <v>1.0503816031</v>
      </c>
      <c r="P24">
        <v>927</v>
      </c>
      <c r="Q24">
        <v>166095</v>
      </c>
      <c r="R24">
        <v>7.360799972</v>
      </c>
      <c r="S24">
        <v>6.607374233</v>
      </c>
      <c r="T24">
        <v>8.2001373492</v>
      </c>
      <c r="U24">
        <v>0.1371182076</v>
      </c>
      <c r="V24">
        <v>5.5811433216</v>
      </c>
      <c r="W24">
        <v>0.1833087973</v>
      </c>
      <c r="X24">
        <v>-0.0819</v>
      </c>
      <c r="Y24">
        <v>-0.1899</v>
      </c>
      <c r="Z24">
        <v>0.0261</v>
      </c>
      <c r="AA24">
        <v>0.9213611069</v>
      </c>
      <c r="AB24">
        <v>0.8270538067</v>
      </c>
      <c r="AC24">
        <v>1.026422081</v>
      </c>
      <c r="AD24">
        <v>0.2944872273</v>
      </c>
      <c r="AE24">
        <v>0.0699</v>
      </c>
      <c r="AF24">
        <v>-0.0608</v>
      </c>
      <c r="AG24">
        <v>0.2007</v>
      </c>
      <c r="AH24" t="s">
        <v>225</v>
      </c>
      <c r="AI24" t="s">
        <v>225</v>
      </c>
      <c r="AJ24" t="s">
        <v>225</v>
      </c>
      <c r="AK24" t="s">
        <v>225</v>
      </c>
      <c r="AL24" t="s">
        <v>225</v>
      </c>
    </row>
    <row r="25" spans="1:38" ht="12.75">
      <c r="A25" t="s">
        <v>81</v>
      </c>
      <c r="B25">
        <v>2830</v>
      </c>
      <c r="C25">
        <v>283298</v>
      </c>
      <c r="D25">
        <v>7.4941090998</v>
      </c>
      <c r="E25">
        <v>6.8161638855</v>
      </c>
      <c r="F25">
        <v>8.2394836955</v>
      </c>
      <c r="G25">
        <v>0.0223884029</v>
      </c>
      <c r="H25">
        <v>9.9894810412</v>
      </c>
      <c r="I25">
        <v>0.1877801619</v>
      </c>
      <c r="J25">
        <v>-0.1105</v>
      </c>
      <c r="K25">
        <v>-0.2053</v>
      </c>
      <c r="L25">
        <v>-0.0157</v>
      </c>
      <c r="M25">
        <v>0.8954015804</v>
      </c>
      <c r="N25">
        <v>0.8144001954</v>
      </c>
      <c r="O25">
        <v>0.9844594767</v>
      </c>
      <c r="P25">
        <v>2741</v>
      </c>
      <c r="Q25">
        <v>280077</v>
      </c>
      <c r="R25">
        <v>7.2790446361</v>
      </c>
      <c r="S25">
        <v>6.6176724135</v>
      </c>
      <c r="T25">
        <v>8.0065146028</v>
      </c>
      <c r="U25">
        <v>0.0554882815</v>
      </c>
      <c r="V25">
        <v>9.7865944008</v>
      </c>
      <c r="W25">
        <v>0.1869291675</v>
      </c>
      <c r="X25">
        <v>-0.0931</v>
      </c>
      <c r="Y25">
        <v>-0.1883</v>
      </c>
      <c r="Z25">
        <v>0.0022</v>
      </c>
      <c r="AA25">
        <v>0.911127683</v>
      </c>
      <c r="AB25">
        <v>0.8283428436</v>
      </c>
      <c r="AC25">
        <v>1.0021860647</v>
      </c>
      <c r="AD25">
        <v>0.6012149214</v>
      </c>
      <c r="AE25">
        <v>0.0291</v>
      </c>
      <c r="AF25">
        <v>-0.0801</v>
      </c>
      <c r="AG25">
        <v>0.1383</v>
      </c>
      <c r="AH25" t="s">
        <v>225</v>
      </c>
      <c r="AI25" t="s">
        <v>225</v>
      </c>
      <c r="AJ25" t="s">
        <v>225</v>
      </c>
      <c r="AK25" t="s">
        <v>225</v>
      </c>
      <c r="AL25" t="s">
        <v>225</v>
      </c>
    </row>
    <row r="26" spans="1:38" ht="12.75">
      <c r="A26" t="s">
        <v>76</v>
      </c>
      <c r="B26">
        <v>3558</v>
      </c>
      <c r="C26">
        <v>456325</v>
      </c>
      <c r="D26">
        <v>7.6237613879</v>
      </c>
      <c r="E26">
        <v>6.9661243811</v>
      </c>
      <c r="F26">
        <v>8.3434826195</v>
      </c>
      <c r="G26">
        <v>0.0425867795</v>
      </c>
      <c r="H26">
        <v>7.7970744535</v>
      </c>
      <c r="I26">
        <v>0.1307159879</v>
      </c>
      <c r="J26">
        <v>-0.0933</v>
      </c>
      <c r="K26">
        <v>-0.1835</v>
      </c>
      <c r="L26">
        <v>-0.0031</v>
      </c>
      <c r="M26">
        <v>0.9108925296</v>
      </c>
      <c r="N26">
        <v>0.832317584</v>
      </c>
      <c r="O26">
        <v>0.9968853434</v>
      </c>
      <c r="P26">
        <v>3725</v>
      </c>
      <c r="Q26">
        <v>467781</v>
      </c>
      <c r="R26">
        <v>7.1974946289</v>
      </c>
      <c r="S26">
        <v>6.5761500631</v>
      </c>
      <c r="T26">
        <v>7.8775466551</v>
      </c>
      <c r="U26">
        <v>0.0235070832</v>
      </c>
      <c r="V26">
        <v>7.963128045</v>
      </c>
      <c r="W26">
        <v>0.1304729736</v>
      </c>
      <c r="X26">
        <v>-0.1043</v>
      </c>
      <c r="Y26">
        <v>-0.1946</v>
      </c>
      <c r="Z26">
        <v>-0.0141</v>
      </c>
      <c r="AA26">
        <v>0.9009199603</v>
      </c>
      <c r="AB26">
        <v>0.8231454359</v>
      </c>
      <c r="AC26">
        <v>0.9860429754</v>
      </c>
      <c r="AD26">
        <v>0.2633275194</v>
      </c>
      <c r="AE26">
        <v>0.0575</v>
      </c>
      <c r="AF26">
        <v>-0.0433</v>
      </c>
      <c r="AG26">
        <v>0.1584</v>
      </c>
      <c r="AH26" t="s">
        <v>225</v>
      </c>
      <c r="AI26" t="s">
        <v>225</v>
      </c>
      <c r="AJ26" t="s">
        <v>225</v>
      </c>
      <c r="AK26" t="s">
        <v>225</v>
      </c>
      <c r="AL26" t="s">
        <v>225</v>
      </c>
    </row>
    <row r="27" spans="1:38" ht="12.75">
      <c r="A27" t="s">
        <v>77</v>
      </c>
      <c r="B27">
        <v>2488</v>
      </c>
      <c r="C27">
        <v>286066</v>
      </c>
      <c r="D27">
        <v>8.2413483956</v>
      </c>
      <c r="E27">
        <v>7.4994719347</v>
      </c>
      <c r="F27">
        <v>9.0566141148</v>
      </c>
      <c r="G27">
        <v>0.7484181588</v>
      </c>
      <c r="H27">
        <v>8.6972936315</v>
      </c>
      <c r="I27">
        <v>0.1743648517</v>
      </c>
      <c r="J27">
        <v>-0.0154</v>
      </c>
      <c r="K27">
        <v>-0.1098</v>
      </c>
      <c r="L27">
        <v>0.0789</v>
      </c>
      <c r="M27">
        <v>0.9846822724</v>
      </c>
      <c r="N27">
        <v>0.8960423358</v>
      </c>
      <c r="O27">
        <v>1.0820908107</v>
      </c>
      <c r="P27">
        <v>2634</v>
      </c>
      <c r="Q27">
        <v>292854</v>
      </c>
      <c r="R27">
        <v>7.7546902006</v>
      </c>
      <c r="S27">
        <v>7.059610101</v>
      </c>
      <c r="T27">
        <v>8.5182069898</v>
      </c>
      <c r="U27">
        <v>0.5343256848</v>
      </c>
      <c r="V27">
        <v>8.994242865</v>
      </c>
      <c r="W27">
        <v>0.1752494748</v>
      </c>
      <c r="X27">
        <v>-0.0298</v>
      </c>
      <c r="Y27">
        <v>-0.1237</v>
      </c>
      <c r="Z27">
        <v>0.0641</v>
      </c>
      <c r="AA27">
        <v>0.9706648699</v>
      </c>
      <c r="AB27">
        <v>0.8836607708</v>
      </c>
      <c r="AC27">
        <v>1.0662352803</v>
      </c>
      <c r="AD27">
        <v>0.2673321754</v>
      </c>
      <c r="AE27">
        <v>0.0609</v>
      </c>
      <c r="AF27">
        <v>-0.0467</v>
      </c>
      <c r="AG27">
        <v>0.1684</v>
      </c>
      <c r="AH27" t="s">
        <v>225</v>
      </c>
      <c r="AI27" t="s">
        <v>225</v>
      </c>
      <c r="AJ27" t="s">
        <v>225</v>
      </c>
      <c r="AK27" t="s">
        <v>225</v>
      </c>
      <c r="AL27" t="s">
        <v>225</v>
      </c>
    </row>
    <row r="28" spans="1:38" ht="12.75">
      <c r="A28" t="s">
        <v>70</v>
      </c>
      <c r="B28">
        <v>3120</v>
      </c>
      <c r="C28">
        <v>300412</v>
      </c>
      <c r="D28">
        <v>8.17771697</v>
      </c>
      <c r="E28">
        <v>7.4518882295</v>
      </c>
      <c r="F28">
        <v>8.974242874</v>
      </c>
      <c r="G28">
        <v>0.6248742504</v>
      </c>
      <c r="H28">
        <v>10.385736921</v>
      </c>
      <c r="I28">
        <v>0.1859345172</v>
      </c>
      <c r="J28">
        <v>-0.0232</v>
      </c>
      <c r="K28">
        <v>-0.1161</v>
      </c>
      <c r="L28">
        <v>0.0698</v>
      </c>
      <c r="M28">
        <v>0.9770795436</v>
      </c>
      <c r="N28">
        <v>0.8903570002</v>
      </c>
      <c r="O28">
        <v>1.0722490352</v>
      </c>
      <c r="P28">
        <v>3148</v>
      </c>
      <c r="Q28">
        <v>295188</v>
      </c>
      <c r="R28">
        <v>7.8869684882</v>
      </c>
      <c r="S28">
        <v>7.1849186209</v>
      </c>
      <c r="T28">
        <v>8.6576167686</v>
      </c>
      <c r="U28">
        <v>0.7868821083</v>
      </c>
      <c r="V28">
        <v>10.664390151</v>
      </c>
      <c r="W28">
        <v>0.190072227</v>
      </c>
      <c r="X28">
        <v>-0.0129</v>
      </c>
      <c r="Y28">
        <v>-0.1061</v>
      </c>
      <c r="Z28">
        <v>0.0804</v>
      </c>
      <c r="AA28">
        <v>0.9872223188</v>
      </c>
      <c r="AB28">
        <v>0.8993458047</v>
      </c>
      <c r="AC28">
        <v>1.0836853874</v>
      </c>
      <c r="AD28">
        <v>0.5015833004</v>
      </c>
      <c r="AE28">
        <v>0.0362</v>
      </c>
      <c r="AF28">
        <v>-0.0694</v>
      </c>
      <c r="AG28">
        <v>0.1418</v>
      </c>
      <c r="AH28" t="s">
        <v>225</v>
      </c>
      <c r="AI28" t="s">
        <v>225</v>
      </c>
      <c r="AJ28" t="s">
        <v>225</v>
      </c>
      <c r="AK28" t="s">
        <v>225</v>
      </c>
      <c r="AL28" t="s">
        <v>225</v>
      </c>
    </row>
    <row r="29" spans="1:38" ht="12.75">
      <c r="A29" t="s">
        <v>78</v>
      </c>
      <c r="B29">
        <v>889</v>
      </c>
      <c r="C29">
        <v>156271</v>
      </c>
      <c r="D29">
        <v>8.7617268522</v>
      </c>
      <c r="E29">
        <v>7.860606692</v>
      </c>
      <c r="F29">
        <v>9.7661491588</v>
      </c>
      <c r="G29">
        <v>0.4082446495</v>
      </c>
      <c r="H29">
        <v>5.6888354205</v>
      </c>
      <c r="I29">
        <v>0.1907974162</v>
      </c>
      <c r="J29">
        <v>0.0458</v>
      </c>
      <c r="K29">
        <v>-0.0627</v>
      </c>
      <c r="L29">
        <v>0.1543</v>
      </c>
      <c r="M29">
        <v>1.0468574671</v>
      </c>
      <c r="N29">
        <v>0.939190978</v>
      </c>
      <c r="O29">
        <v>1.1668665714</v>
      </c>
      <c r="P29">
        <v>888</v>
      </c>
      <c r="Q29">
        <v>156912</v>
      </c>
      <c r="R29">
        <v>7.6515638803</v>
      </c>
      <c r="S29">
        <v>6.8676454226</v>
      </c>
      <c r="T29">
        <v>8.524963974</v>
      </c>
      <c r="U29">
        <v>0.4338330938</v>
      </c>
      <c r="V29">
        <v>5.659223004</v>
      </c>
      <c r="W29">
        <v>0.1899110893</v>
      </c>
      <c r="X29">
        <v>-0.0432</v>
      </c>
      <c r="Y29">
        <v>-0.1513</v>
      </c>
      <c r="Z29">
        <v>0.0649</v>
      </c>
      <c r="AA29">
        <v>0.9577564114</v>
      </c>
      <c r="AB29">
        <v>0.8596322971</v>
      </c>
      <c r="AC29">
        <v>1.0670810609</v>
      </c>
      <c r="AD29">
        <v>0.043783782</v>
      </c>
      <c r="AE29">
        <v>0.1355</v>
      </c>
      <c r="AF29">
        <v>0.0038</v>
      </c>
      <c r="AG29">
        <v>0.2672</v>
      </c>
      <c r="AH29" t="s">
        <v>225</v>
      </c>
      <c r="AI29" t="s">
        <v>225</v>
      </c>
      <c r="AJ29" t="s">
        <v>131</v>
      </c>
      <c r="AK29" t="s">
        <v>225</v>
      </c>
      <c r="AL29" t="s">
        <v>225</v>
      </c>
    </row>
    <row r="30" spans="1:38" ht="12.75">
      <c r="A30" t="s">
        <v>80</v>
      </c>
      <c r="B30">
        <v>3185</v>
      </c>
      <c r="C30">
        <v>357494</v>
      </c>
      <c r="D30">
        <v>10.399556411</v>
      </c>
      <c r="E30">
        <v>9.4922737089</v>
      </c>
      <c r="F30">
        <v>11.393558262</v>
      </c>
      <c r="G30" s="48">
        <v>3.1213667E-06</v>
      </c>
      <c r="H30">
        <v>8.9092404348</v>
      </c>
      <c r="I30">
        <v>0.157865039</v>
      </c>
      <c r="J30">
        <v>0.2172</v>
      </c>
      <c r="K30">
        <v>0.1259</v>
      </c>
      <c r="L30">
        <v>0.3084</v>
      </c>
      <c r="M30">
        <v>1.2425465284</v>
      </c>
      <c r="N30">
        <v>1.1341437344</v>
      </c>
      <c r="O30">
        <v>1.3613105892</v>
      </c>
      <c r="P30">
        <v>3285</v>
      </c>
      <c r="Q30">
        <v>363636</v>
      </c>
      <c r="R30">
        <v>10.406583941</v>
      </c>
      <c r="S30">
        <v>9.5025793598</v>
      </c>
      <c r="T30">
        <v>11.396588781</v>
      </c>
      <c r="U30" s="48">
        <v>1.1857897E-08</v>
      </c>
      <c r="V30">
        <v>9.0337590338</v>
      </c>
      <c r="W30">
        <v>0.1576161863</v>
      </c>
      <c r="X30">
        <v>0.2644</v>
      </c>
      <c r="Y30">
        <v>0.1735</v>
      </c>
      <c r="Z30">
        <v>0.3552</v>
      </c>
      <c r="AA30">
        <v>1.3026059308</v>
      </c>
      <c r="AB30">
        <v>1.189450477</v>
      </c>
      <c r="AC30">
        <v>1.4265261513</v>
      </c>
      <c r="AD30">
        <v>0.9896788346</v>
      </c>
      <c r="AE30">
        <v>-0.0007</v>
      </c>
      <c r="AF30">
        <v>-0.103</v>
      </c>
      <c r="AG30">
        <v>0.1017</v>
      </c>
      <c r="AH30">
        <v>1</v>
      </c>
      <c r="AI30">
        <v>2</v>
      </c>
      <c r="AJ30" t="s">
        <v>225</v>
      </c>
      <c r="AK30" t="s">
        <v>225</v>
      </c>
      <c r="AL30" t="s">
        <v>225</v>
      </c>
    </row>
    <row r="31" spans="1:38" ht="12.75">
      <c r="A31" t="s">
        <v>79</v>
      </c>
      <c r="B31">
        <v>2186</v>
      </c>
      <c r="C31">
        <v>203292</v>
      </c>
      <c r="D31">
        <v>10.484368518</v>
      </c>
      <c r="E31">
        <v>9.5160987016</v>
      </c>
      <c r="F31">
        <v>11.551160477</v>
      </c>
      <c r="G31" s="48">
        <v>5.1952026E-06</v>
      </c>
      <c r="H31">
        <v>10.753005529</v>
      </c>
      <c r="I31">
        <v>0.2299877954</v>
      </c>
      <c r="J31">
        <v>0.2253</v>
      </c>
      <c r="K31">
        <v>0.1284</v>
      </c>
      <c r="L31">
        <v>0.3222</v>
      </c>
      <c r="M31">
        <v>1.2526799404</v>
      </c>
      <c r="N31">
        <v>1.1369903618</v>
      </c>
      <c r="O31">
        <v>1.380141016</v>
      </c>
      <c r="P31">
        <v>2158</v>
      </c>
      <c r="Q31">
        <v>207178</v>
      </c>
      <c r="R31">
        <v>11.565606547</v>
      </c>
      <c r="S31">
        <v>10.501063437</v>
      </c>
      <c r="T31">
        <v>12.738067493</v>
      </c>
      <c r="U31" s="48">
        <v>5.933247E-14</v>
      </c>
      <c r="V31">
        <v>10.416163878</v>
      </c>
      <c r="W31">
        <v>0.2242239938</v>
      </c>
      <c r="X31">
        <v>0.37</v>
      </c>
      <c r="Y31">
        <v>0.2734</v>
      </c>
      <c r="Z31">
        <v>0.4665</v>
      </c>
      <c r="AA31">
        <v>1.4476823295</v>
      </c>
      <c r="AB31">
        <v>1.3144320548</v>
      </c>
      <c r="AC31">
        <v>1.594440823</v>
      </c>
      <c r="AD31">
        <v>0.0858526719</v>
      </c>
      <c r="AE31">
        <v>-0.0982</v>
      </c>
      <c r="AF31">
        <v>-0.2101</v>
      </c>
      <c r="AG31">
        <v>0.0138</v>
      </c>
      <c r="AH31">
        <v>1</v>
      </c>
      <c r="AI31">
        <v>2</v>
      </c>
      <c r="AJ31" t="s">
        <v>225</v>
      </c>
      <c r="AK31" t="s">
        <v>225</v>
      </c>
      <c r="AL31" t="s">
        <v>225</v>
      </c>
    </row>
    <row r="32" spans="1:38" ht="12.75">
      <c r="A32" t="s">
        <v>32</v>
      </c>
      <c r="B32">
        <v>322</v>
      </c>
      <c r="C32">
        <v>78156</v>
      </c>
      <c r="D32">
        <v>6.4774061041</v>
      </c>
      <c r="E32">
        <v>5.5966713425</v>
      </c>
      <c r="F32">
        <v>7.4967399852</v>
      </c>
      <c r="G32">
        <v>0.0005883642</v>
      </c>
      <c r="H32">
        <v>4.1199651978</v>
      </c>
      <c r="I32">
        <v>0.2295966841</v>
      </c>
      <c r="J32">
        <v>-0.2563</v>
      </c>
      <c r="K32">
        <v>-0.4024</v>
      </c>
      <c r="L32">
        <v>-0.1101</v>
      </c>
      <c r="M32">
        <v>0.7739251704</v>
      </c>
      <c r="N32">
        <v>0.6686943435</v>
      </c>
      <c r="O32">
        <v>0.8957159205</v>
      </c>
      <c r="P32">
        <v>390</v>
      </c>
      <c r="Q32">
        <v>81084</v>
      </c>
      <c r="R32">
        <v>7.0955078485</v>
      </c>
      <c r="S32">
        <v>6.1733075017</v>
      </c>
      <c r="T32">
        <v>8.1554712144</v>
      </c>
      <c r="U32">
        <v>0.0996946347</v>
      </c>
      <c r="V32">
        <v>4.8098268462</v>
      </c>
      <c r="W32">
        <v>0.2435550498</v>
      </c>
      <c r="X32">
        <v>-0.1169</v>
      </c>
      <c r="Y32">
        <v>-0.2562</v>
      </c>
      <c r="Z32">
        <v>0.0223</v>
      </c>
      <c r="AA32">
        <v>0.8896311141</v>
      </c>
      <c r="AB32">
        <v>0.7740061103</v>
      </c>
      <c r="AC32">
        <v>1.0225287742</v>
      </c>
      <c r="AD32">
        <v>0.3267757153</v>
      </c>
      <c r="AE32">
        <v>-0.0911</v>
      </c>
      <c r="AF32">
        <v>-0.2733</v>
      </c>
      <c r="AG32">
        <v>0.091</v>
      </c>
      <c r="AH32">
        <v>1</v>
      </c>
      <c r="AI32" t="s">
        <v>225</v>
      </c>
      <c r="AJ32" t="s">
        <v>225</v>
      </c>
      <c r="AK32" t="s">
        <v>225</v>
      </c>
      <c r="AL32" t="s">
        <v>225</v>
      </c>
    </row>
    <row r="33" spans="1:38" ht="12.75">
      <c r="A33" t="s">
        <v>31</v>
      </c>
      <c r="B33">
        <v>670</v>
      </c>
      <c r="C33">
        <v>105290</v>
      </c>
      <c r="D33">
        <v>7.4326568957</v>
      </c>
      <c r="E33">
        <v>6.5602823756</v>
      </c>
      <c r="F33">
        <v>8.4210382064</v>
      </c>
      <c r="G33">
        <v>0.0623657842</v>
      </c>
      <c r="H33">
        <v>6.3633773388</v>
      </c>
      <c r="I33">
        <v>0.2458387141</v>
      </c>
      <c r="J33">
        <v>-0.1187</v>
      </c>
      <c r="K33">
        <v>-0.2436</v>
      </c>
      <c r="L33">
        <v>0.0061</v>
      </c>
      <c r="M33">
        <v>0.8880592266</v>
      </c>
      <c r="N33">
        <v>0.7838272874</v>
      </c>
      <c r="O33">
        <v>1.0061517411</v>
      </c>
      <c r="P33">
        <v>704</v>
      </c>
      <c r="Q33">
        <v>121055</v>
      </c>
      <c r="R33">
        <v>6.6630500211</v>
      </c>
      <c r="S33">
        <v>5.8902149347</v>
      </c>
      <c r="T33">
        <v>7.5372861731</v>
      </c>
      <c r="U33">
        <v>0.0042503675</v>
      </c>
      <c r="V33">
        <v>5.8155383916</v>
      </c>
      <c r="W33">
        <v>0.21918135</v>
      </c>
      <c r="X33">
        <v>-0.1798</v>
      </c>
      <c r="Y33">
        <v>-0.3031</v>
      </c>
      <c r="Z33">
        <v>-0.0565</v>
      </c>
      <c r="AA33">
        <v>0.8354097747</v>
      </c>
      <c r="AB33">
        <v>0.7385121102</v>
      </c>
      <c r="AC33">
        <v>0.9450210525</v>
      </c>
      <c r="AD33">
        <v>0.159734096</v>
      </c>
      <c r="AE33">
        <v>0.1093</v>
      </c>
      <c r="AF33">
        <v>-0.0431</v>
      </c>
      <c r="AG33">
        <v>0.2617</v>
      </c>
      <c r="AH33" t="s">
        <v>225</v>
      </c>
      <c r="AI33">
        <v>2</v>
      </c>
      <c r="AJ33" t="s">
        <v>225</v>
      </c>
      <c r="AK33" t="s">
        <v>225</v>
      </c>
      <c r="AL33" t="s">
        <v>225</v>
      </c>
    </row>
    <row r="34" spans="1:38" ht="12.75">
      <c r="A34" t="s">
        <v>34</v>
      </c>
      <c r="B34">
        <v>304</v>
      </c>
      <c r="C34">
        <v>53263</v>
      </c>
      <c r="D34">
        <v>8.1081330194</v>
      </c>
      <c r="E34">
        <v>6.9842710524</v>
      </c>
      <c r="F34">
        <v>9.4128393023</v>
      </c>
      <c r="G34">
        <v>0.6767989251</v>
      </c>
      <c r="H34">
        <v>5.707526801</v>
      </c>
      <c r="I34">
        <v>0.3273491124</v>
      </c>
      <c r="J34">
        <v>-0.0317</v>
      </c>
      <c r="K34">
        <v>-0.1809</v>
      </c>
      <c r="L34">
        <v>0.1175</v>
      </c>
      <c r="M34">
        <v>0.9687656028</v>
      </c>
      <c r="N34">
        <v>0.8344857614</v>
      </c>
      <c r="O34">
        <v>1.124652854</v>
      </c>
      <c r="P34">
        <v>239</v>
      </c>
      <c r="Q34">
        <v>55854</v>
      </c>
      <c r="R34">
        <v>5.9558945345</v>
      </c>
      <c r="S34">
        <v>5.0696782765</v>
      </c>
      <c r="T34">
        <v>6.997027774</v>
      </c>
      <c r="U34">
        <v>0.0003811938</v>
      </c>
      <c r="V34">
        <v>4.2790131414</v>
      </c>
      <c r="W34">
        <v>0.2767863507</v>
      </c>
      <c r="X34">
        <v>-0.292</v>
      </c>
      <c r="Y34">
        <v>-0.4531</v>
      </c>
      <c r="Z34">
        <v>-0.1309</v>
      </c>
      <c r="AA34">
        <v>0.7467469846</v>
      </c>
      <c r="AB34">
        <v>0.6356336473</v>
      </c>
      <c r="AC34">
        <v>0.8772837331</v>
      </c>
      <c r="AD34">
        <v>0.0027069992</v>
      </c>
      <c r="AE34">
        <v>0.3085</v>
      </c>
      <c r="AF34">
        <v>0.1069</v>
      </c>
      <c r="AG34">
        <v>0.5101</v>
      </c>
      <c r="AH34" t="s">
        <v>225</v>
      </c>
      <c r="AI34">
        <v>2</v>
      </c>
      <c r="AJ34" t="s">
        <v>131</v>
      </c>
      <c r="AK34" t="s">
        <v>225</v>
      </c>
      <c r="AL34" t="s">
        <v>225</v>
      </c>
    </row>
    <row r="35" spans="1:38" ht="12.75">
      <c r="A35" t="s">
        <v>33</v>
      </c>
      <c r="B35">
        <v>280</v>
      </c>
      <c r="C35">
        <v>28239</v>
      </c>
      <c r="D35">
        <v>7.4644040581</v>
      </c>
      <c r="E35">
        <v>6.3680525743</v>
      </c>
      <c r="F35">
        <v>8.749508157</v>
      </c>
      <c r="G35">
        <v>0.1578979151</v>
      </c>
      <c r="H35">
        <v>9.915365275</v>
      </c>
      <c r="I35">
        <v>0.5925564124</v>
      </c>
      <c r="J35">
        <v>-0.1145</v>
      </c>
      <c r="K35">
        <v>-0.2733</v>
      </c>
      <c r="L35">
        <v>0.0444</v>
      </c>
      <c r="M35">
        <v>0.8918524005</v>
      </c>
      <c r="N35">
        <v>0.7608595315</v>
      </c>
      <c r="O35">
        <v>1.0453975686</v>
      </c>
      <c r="P35">
        <v>279</v>
      </c>
      <c r="Q35">
        <v>29567</v>
      </c>
      <c r="R35">
        <v>7.3214590441</v>
      </c>
      <c r="S35">
        <v>6.251702428</v>
      </c>
      <c r="T35">
        <v>8.574266474</v>
      </c>
      <c r="U35">
        <v>0.2881635889</v>
      </c>
      <c r="V35">
        <v>9.4361957588</v>
      </c>
      <c r="W35">
        <v>0.5649302631</v>
      </c>
      <c r="X35">
        <v>-0.0856</v>
      </c>
      <c r="Y35">
        <v>-0.2436</v>
      </c>
      <c r="Z35">
        <v>0.0724</v>
      </c>
      <c r="AA35">
        <v>0.9179607584</v>
      </c>
      <c r="AB35">
        <v>0.7838352257</v>
      </c>
      <c r="AC35">
        <v>1.0750371078</v>
      </c>
      <c r="AD35">
        <v>0.8541925459</v>
      </c>
      <c r="AE35">
        <v>0.0193</v>
      </c>
      <c r="AF35">
        <v>-0.1869</v>
      </c>
      <c r="AG35">
        <v>0.2256</v>
      </c>
      <c r="AH35" t="s">
        <v>225</v>
      </c>
      <c r="AI35" t="s">
        <v>225</v>
      </c>
      <c r="AJ35" t="s">
        <v>225</v>
      </c>
      <c r="AK35" t="s">
        <v>225</v>
      </c>
      <c r="AL35" t="s">
        <v>225</v>
      </c>
    </row>
    <row r="36" spans="1:38" ht="12.75">
      <c r="A36" t="s">
        <v>23</v>
      </c>
      <c r="B36">
        <v>280</v>
      </c>
      <c r="C36">
        <v>42579</v>
      </c>
      <c r="D36">
        <v>6.7142884856</v>
      </c>
      <c r="E36">
        <v>5.7426478907</v>
      </c>
      <c r="F36">
        <v>7.8503280588</v>
      </c>
      <c r="G36">
        <v>0.0057275955</v>
      </c>
      <c r="H36">
        <v>6.5760116489</v>
      </c>
      <c r="I36">
        <v>0.3929918629</v>
      </c>
      <c r="J36">
        <v>-0.2204</v>
      </c>
      <c r="K36">
        <v>-0.3767</v>
      </c>
      <c r="L36">
        <v>-0.064</v>
      </c>
      <c r="M36">
        <v>0.8022280489</v>
      </c>
      <c r="N36">
        <v>0.6861357272</v>
      </c>
      <c r="O36">
        <v>0.9379628795</v>
      </c>
      <c r="P36">
        <v>263</v>
      </c>
      <c r="Q36">
        <v>43628</v>
      </c>
      <c r="R36">
        <v>5.9964340238</v>
      </c>
      <c r="S36">
        <v>5.1130081317</v>
      </c>
      <c r="T36">
        <v>7.0324983015</v>
      </c>
      <c r="U36">
        <v>0.0004517467</v>
      </c>
      <c r="V36">
        <v>6.0282387458</v>
      </c>
      <c r="W36">
        <v>0.3717171252</v>
      </c>
      <c r="X36">
        <v>-0.2852</v>
      </c>
      <c r="Y36">
        <v>-0.4446</v>
      </c>
      <c r="Z36">
        <v>-0.1259</v>
      </c>
      <c r="AA36">
        <v>0.7518298049</v>
      </c>
      <c r="AB36">
        <v>0.6410663222</v>
      </c>
      <c r="AC36">
        <v>0.8817310096</v>
      </c>
      <c r="AD36">
        <v>0.2806463205</v>
      </c>
      <c r="AE36">
        <v>0.1131</v>
      </c>
      <c r="AF36">
        <v>-0.0923</v>
      </c>
      <c r="AG36">
        <v>0.3185</v>
      </c>
      <c r="AH36" t="s">
        <v>225</v>
      </c>
      <c r="AI36">
        <v>2</v>
      </c>
      <c r="AJ36" t="s">
        <v>225</v>
      </c>
      <c r="AK36" t="s">
        <v>225</v>
      </c>
      <c r="AL36" t="s">
        <v>225</v>
      </c>
    </row>
    <row r="37" spans="1:38" ht="12.75">
      <c r="A37" t="s">
        <v>16</v>
      </c>
      <c r="B37">
        <v>90</v>
      </c>
      <c r="C37">
        <v>30235</v>
      </c>
      <c r="D37">
        <v>5.1352219674</v>
      </c>
      <c r="E37">
        <v>4.0838956528</v>
      </c>
      <c r="F37">
        <v>6.4571935467</v>
      </c>
      <c r="G37">
        <v>2.92193E-05</v>
      </c>
      <c r="H37">
        <v>2.9766826526</v>
      </c>
      <c r="I37">
        <v>0.3137699018</v>
      </c>
      <c r="J37">
        <v>-0.4885</v>
      </c>
      <c r="K37">
        <v>-0.7175</v>
      </c>
      <c r="L37">
        <v>-0.2594</v>
      </c>
      <c r="M37">
        <v>0.6135600382</v>
      </c>
      <c r="N37">
        <v>0.487946809</v>
      </c>
      <c r="O37">
        <v>0.7715101595</v>
      </c>
      <c r="P37">
        <v>94</v>
      </c>
      <c r="Q37">
        <v>31857</v>
      </c>
      <c r="R37">
        <v>4.6752582708</v>
      </c>
      <c r="S37">
        <v>3.7310980201</v>
      </c>
      <c r="T37">
        <v>5.8583397652</v>
      </c>
      <c r="U37" s="48">
        <v>3.471579E-06</v>
      </c>
      <c r="V37">
        <v>2.9506858775</v>
      </c>
      <c r="W37">
        <v>0.3043400105</v>
      </c>
      <c r="X37">
        <v>-0.5341</v>
      </c>
      <c r="Y37">
        <v>-0.7597</v>
      </c>
      <c r="Z37">
        <v>-0.3085</v>
      </c>
      <c r="AA37">
        <v>0.5861814704</v>
      </c>
      <c r="AB37">
        <v>0.4678031452</v>
      </c>
      <c r="AC37">
        <v>0.7345156179</v>
      </c>
      <c r="AD37">
        <v>0.5523003704</v>
      </c>
      <c r="AE37">
        <v>0.0938</v>
      </c>
      <c r="AF37">
        <v>-0.2156</v>
      </c>
      <c r="AG37">
        <v>0.4033</v>
      </c>
      <c r="AH37">
        <v>1</v>
      </c>
      <c r="AI37">
        <v>2</v>
      </c>
      <c r="AJ37" t="s">
        <v>225</v>
      </c>
      <c r="AK37" t="s">
        <v>225</v>
      </c>
      <c r="AL37" t="s">
        <v>225</v>
      </c>
    </row>
    <row r="38" spans="1:38" ht="12.75">
      <c r="A38" t="s">
        <v>21</v>
      </c>
      <c r="B38">
        <v>262</v>
      </c>
      <c r="C38">
        <v>24297</v>
      </c>
      <c r="D38">
        <v>7.0173319542</v>
      </c>
      <c r="E38">
        <v>5.9588141665</v>
      </c>
      <c r="F38">
        <v>8.2638837829</v>
      </c>
      <c r="G38">
        <v>0.0346640115</v>
      </c>
      <c r="H38">
        <v>10.783224266</v>
      </c>
      <c r="I38">
        <v>0.66618982</v>
      </c>
      <c r="J38">
        <v>-0.1762</v>
      </c>
      <c r="K38">
        <v>-0.3397</v>
      </c>
      <c r="L38">
        <v>-0.0127</v>
      </c>
      <c r="M38">
        <v>0.8384359019</v>
      </c>
      <c r="N38">
        <v>0.7119634303</v>
      </c>
      <c r="O38">
        <v>0.9873748168</v>
      </c>
      <c r="P38">
        <v>301</v>
      </c>
      <c r="Q38">
        <v>22938</v>
      </c>
      <c r="R38">
        <v>7.9207104969</v>
      </c>
      <c r="S38">
        <v>6.7663680642</v>
      </c>
      <c r="T38">
        <v>9.2719837558</v>
      </c>
      <c r="U38">
        <v>0.9312904181</v>
      </c>
      <c r="V38">
        <v>13.122329758</v>
      </c>
      <c r="W38">
        <v>0.7563585131</v>
      </c>
      <c r="X38">
        <v>-0.0069</v>
      </c>
      <c r="Y38">
        <v>-0.1644</v>
      </c>
      <c r="Z38">
        <v>0.1506</v>
      </c>
      <c r="AA38">
        <v>0.9930945965</v>
      </c>
      <c r="AB38">
        <v>0.8483637377</v>
      </c>
      <c r="AC38">
        <v>1.1625165407</v>
      </c>
      <c r="AD38">
        <v>0.2570922139</v>
      </c>
      <c r="AE38">
        <v>-0.1211</v>
      </c>
      <c r="AF38">
        <v>-0.3305</v>
      </c>
      <c r="AG38">
        <v>0.0883</v>
      </c>
      <c r="AH38" t="s">
        <v>225</v>
      </c>
      <c r="AI38" t="s">
        <v>225</v>
      </c>
      <c r="AJ38" t="s">
        <v>225</v>
      </c>
      <c r="AK38" t="s">
        <v>225</v>
      </c>
      <c r="AL38" t="s">
        <v>225</v>
      </c>
    </row>
    <row r="39" spans="1:38" ht="12.75">
      <c r="A39" t="s">
        <v>22</v>
      </c>
      <c r="B39">
        <v>830</v>
      </c>
      <c r="C39">
        <v>96235</v>
      </c>
      <c r="D39">
        <v>7.6512426952</v>
      </c>
      <c r="E39">
        <v>6.7757974924</v>
      </c>
      <c r="F39">
        <v>8.6397969902</v>
      </c>
      <c r="G39">
        <v>0.1477924208</v>
      </c>
      <c r="H39">
        <v>8.6247207357</v>
      </c>
      <c r="I39">
        <v>0.2993684271</v>
      </c>
      <c r="J39">
        <v>-0.0897</v>
      </c>
      <c r="K39">
        <v>-0.2112</v>
      </c>
      <c r="L39">
        <v>0.0318</v>
      </c>
      <c r="M39">
        <v>0.9141760161</v>
      </c>
      <c r="N39">
        <v>0.8095771895</v>
      </c>
      <c r="O39">
        <v>1.0322891989</v>
      </c>
      <c r="P39">
        <v>754</v>
      </c>
      <c r="Q39">
        <v>110081</v>
      </c>
      <c r="R39">
        <v>6.3850656563</v>
      </c>
      <c r="S39">
        <v>5.6444887591</v>
      </c>
      <c r="T39">
        <v>7.2228088627</v>
      </c>
      <c r="U39">
        <v>0.00040542</v>
      </c>
      <c r="V39">
        <v>6.8495017305</v>
      </c>
      <c r="W39">
        <v>0.2494441405</v>
      </c>
      <c r="X39">
        <v>-0.2224</v>
      </c>
      <c r="Y39">
        <v>-0.3457</v>
      </c>
      <c r="Z39">
        <v>-0.0992</v>
      </c>
      <c r="AA39">
        <v>0.8005562385</v>
      </c>
      <c r="AB39">
        <v>0.7077030891</v>
      </c>
      <c r="AC39">
        <v>0.9055920496</v>
      </c>
      <c r="AD39">
        <v>0.0177559664</v>
      </c>
      <c r="AE39">
        <v>0.1809</v>
      </c>
      <c r="AF39">
        <v>0.0313</v>
      </c>
      <c r="AG39">
        <v>0.3305</v>
      </c>
      <c r="AH39" t="s">
        <v>225</v>
      </c>
      <c r="AI39">
        <v>2</v>
      </c>
      <c r="AJ39" t="s">
        <v>131</v>
      </c>
      <c r="AK39" t="s">
        <v>225</v>
      </c>
      <c r="AL39" t="s">
        <v>225</v>
      </c>
    </row>
    <row r="40" spans="1:38" ht="12.75">
      <c r="A40" t="s">
        <v>19</v>
      </c>
      <c r="B40">
        <v>501</v>
      </c>
      <c r="C40">
        <v>51570</v>
      </c>
      <c r="D40">
        <v>7.6658632001</v>
      </c>
      <c r="E40">
        <v>6.6901417518</v>
      </c>
      <c r="F40">
        <v>8.7838884112</v>
      </c>
      <c r="G40">
        <v>0.2061073029</v>
      </c>
      <c r="H40">
        <v>9.7149505526</v>
      </c>
      <c r="I40">
        <v>0.4340319815</v>
      </c>
      <c r="J40">
        <v>-0.0878</v>
      </c>
      <c r="K40">
        <v>-0.224</v>
      </c>
      <c r="L40">
        <v>0.0483</v>
      </c>
      <c r="M40">
        <v>0.9159228846</v>
      </c>
      <c r="N40">
        <v>0.7993429796</v>
      </c>
      <c r="O40">
        <v>1.0495053462</v>
      </c>
      <c r="P40">
        <v>468</v>
      </c>
      <c r="Q40">
        <v>50662</v>
      </c>
      <c r="R40">
        <v>6.9999591465</v>
      </c>
      <c r="S40">
        <v>6.0956846618</v>
      </c>
      <c r="T40">
        <v>8.0383797345</v>
      </c>
      <c r="U40">
        <v>0.0644292899</v>
      </c>
      <c r="V40">
        <v>9.2376929454</v>
      </c>
      <c r="W40">
        <v>0.4270125075</v>
      </c>
      <c r="X40">
        <v>-0.1305</v>
      </c>
      <c r="Y40">
        <v>-0.2688</v>
      </c>
      <c r="Z40">
        <v>0.0078</v>
      </c>
      <c r="AA40">
        <v>0.8776512671</v>
      </c>
      <c r="AB40">
        <v>0.7642737987</v>
      </c>
      <c r="AC40">
        <v>1.0078479048</v>
      </c>
      <c r="AD40">
        <v>0.3041138362</v>
      </c>
      <c r="AE40">
        <v>0.0909</v>
      </c>
      <c r="AF40">
        <v>-0.0824</v>
      </c>
      <c r="AG40">
        <v>0.2642</v>
      </c>
      <c r="AH40" t="s">
        <v>225</v>
      </c>
      <c r="AI40" t="s">
        <v>225</v>
      </c>
      <c r="AJ40" t="s">
        <v>225</v>
      </c>
      <c r="AK40" t="s">
        <v>225</v>
      </c>
      <c r="AL40" t="s">
        <v>225</v>
      </c>
    </row>
    <row r="41" spans="1:38" ht="12.75">
      <c r="A41" t="s">
        <v>24</v>
      </c>
      <c r="B41">
        <v>374</v>
      </c>
      <c r="C41">
        <v>62150</v>
      </c>
      <c r="D41">
        <v>7.1689131645</v>
      </c>
      <c r="E41">
        <v>6.2135992465</v>
      </c>
      <c r="F41">
        <v>8.2711024514</v>
      </c>
      <c r="G41">
        <v>0.0338273239</v>
      </c>
      <c r="H41">
        <v>6.017699115</v>
      </c>
      <c r="I41">
        <v>0.3111678134</v>
      </c>
      <c r="J41">
        <v>-0.1548</v>
      </c>
      <c r="K41">
        <v>-0.2979</v>
      </c>
      <c r="L41">
        <v>-0.0118</v>
      </c>
      <c r="M41">
        <v>0.8565469346</v>
      </c>
      <c r="N41">
        <v>0.7424053361</v>
      </c>
      <c r="O41">
        <v>0.9882373085</v>
      </c>
      <c r="P41">
        <v>388</v>
      </c>
      <c r="Q41">
        <v>64022</v>
      </c>
      <c r="R41">
        <v>6.917837661</v>
      </c>
      <c r="S41">
        <v>6.0066617882</v>
      </c>
      <c r="T41">
        <v>7.9672336468</v>
      </c>
      <c r="U41">
        <v>0.0482847775</v>
      </c>
      <c r="V41">
        <v>6.0604167317</v>
      </c>
      <c r="W41">
        <v>0.3076710444</v>
      </c>
      <c r="X41">
        <v>-0.1423</v>
      </c>
      <c r="Y41">
        <v>-0.2835</v>
      </c>
      <c r="Z41">
        <v>-0.0011</v>
      </c>
      <c r="AA41">
        <v>0.8673549176</v>
      </c>
      <c r="AB41">
        <v>0.7531121567</v>
      </c>
      <c r="AC41">
        <v>0.998927645</v>
      </c>
      <c r="AD41">
        <v>0.6996923086</v>
      </c>
      <c r="AE41">
        <v>0.0357</v>
      </c>
      <c r="AF41">
        <v>-0.1455</v>
      </c>
      <c r="AG41">
        <v>0.2168</v>
      </c>
      <c r="AH41" t="s">
        <v>225</v>
      </c>
      <c r="AI41" t="s">
        <v>225</v>
      </c>
      <c r="AJ41" t="s">
        <v>225</v>
      </c>
      <c r="AK41" t="s">
        <v>225</v>
      </c>
      <c r="AL41" t="s">
        <v>225</v>
      </c>
    </row>
    <row r="42" spans="1:38" ht="12.75">
      <c r="A42" t="s">
        <v>20</v>
      </c>
      <c r="B42">
        <v>198</v>
      </c>
      <c r="C42">
        <v>18289</v>
      </c>
      <c r="D42">
        <v>9.3105431357</v>
      </c>
      <c r="E42">
        <v>7.8098739142</v>
      </c>
      <c r="F42">
        <v>11.099566322</v>
      </c>
      <c r="G42">
        <v>0.2347718823</v>
      </c>
      <c r="H42">
        <v>10.826179671</v>
      </c>
      <c r="I42">
        <v>0.7693830871</v>
      </c>
      <c r="J42">
        <v>0.1065</v>
      </c>
      <c r="K42">
        <v>-0.0692</v>
      </c>
      <c r="L42">
        <v>0.2823</v>
      </c>
      <c r="M42">
        <v>1.112430434</v>
      </c>
      <c r="N42">
        <v>0.933129389</v>
      </c>
      <c r="O42">
        <v>1.3261842194</v>
      </c>
      <c r="P42">
        <v>168</v>
      </c>
      <c r="Q42">
        <v>17859</v>
      </c>
      <c r="R42">
        <v>7.3125226324</v>
      </c>
      <c r="S42">
        <v>6.0777714378</v>
      </c>
      <c r="T42">
        <v>8.7981240816</v>
      </c>
      <c r="U42">
        <v>0.3575340157</v>
      </c>
      <c r="V42">
        <v>9.4070216697</v>
      </c>
      <c r="W42">
        <v>0.7257674784</v>
      </c>
      <c r="X42">
        <v>-0.0868</v>
      </c>
      <c r="Y42">
        <v>-0.2718</v>
      </c>
      <c r="Z42">
        <v>0.0981</v>
      </c>
      <c r="AA42">
        <v>0.9168403157</v>
      </c>
      <c r="AB42">
        <v>0.7620278479</v>
      </c>
      <c r="AC42">
        <v>1.1031042592</v>
      </c>
      <c r="AD42">
        <v>0.0482160551</v>
      </c>
      <c r="AE42">
        <v>0.2416</v>
      </c>
      <c r="AF42">
        <v>0.0019</v>
      </c>
      <c r="AG42">
        <v>0.4812</v>
      </c>
      <c r="AH42" t="s">
        <v>225</v>
      </c>
      <c r="AI42" t="s">
        <v>225</v>
      </c>
      <c r="AJ42" t="s">
        <v>131</v>
      </c>
      <c r="AK42" t="s">
        <v>225</v>
      </c>
      <c r="AL42" t="s">
        <v>225</v>
      </c>
    </row>
    <row r="43" spans="1:38" ht="12.75">
      <c r="A43" t="s">
        <v>17</v>
      </c>
      <c r="B43">
        <v>1135</v>
      </c>
      <c r="C43">
        <v>125866</v>
      </c>
      <c r="D43">
        <v>8.9174173935</v>
      </c>
      <c r="E43">
        <v>7.9544472404</v>
      </c>
      <c r="F43">
        <v>9.9969652908</v>
      </c>
      <c r="G43">
        <v>0.276817888</v>
      </c>
      <c r="H43">
        <v>9.0175265759</v>
      </c>
      <c r="I43">
        <v>0.2676637142</v>
      </c>
      <c r="J43">
        <v>0.0634</v>
      </c>
      <c r="K43">
        <v>-0.0509</v>
      </c>
      <c r="L43">
        <v>0.1777</v>
      </c>
      <c r="M43">
        <v>1.0654594857</v>
      </c>
      <c r="N43">
        <v>0.9504031147</v>
      </c>
      <c r="O43">
        <v>1.19444465</v>
      </c>
      <c r="P43">
        <v>1136</v>
      </c>
      <c r="Q43">
        <v>125756</v>
      </c>
      <c r="R43">
        <v>8.7564353906</v>
      </c>
      <c r="S43">
        <v>7.8093456688</v>
      </c>
      <c r="T43">
        <v>9.8183847921</v>
      </c>
      <c r="U43">
        <v>0.1098499695</v>
      </c>
      <c r="V43">
        <v>9.0333662012</v>
      </c>
      <c r="W43">
        <v>0.268015833</v>
      </c>
      <c r="X43">
        <v>0.0934</v>
      </c>
      <c r="Y43">
        <v>-0.0211</v>
      </c>
      <c r="Z43">
        <v>0.2078</v>
      </c>
      <c r="AA43">
        <v>1.0978773526</v>
      </c>
      <c r="AB43">
        <v>0.9791317318</v>
      </c>
      <c r="AC43">
        <v>1.2310240208</v>
      </c>
      <c r="AD43">
        <v>0.793527913</v>
      </c>
      <c r="AE43">
        <v>0.0182</v>
      </c>
      <c r="AF43">
        <v>-0.1182</v>
      </c>
      <c r="AG43">
        <v>0.1546</v>
      </c>
      <c r="AH43" t="s">
        <v>225</v>
      </c>
      <c r="AI43" t="s">
        <v>225</v>
      </c>
      <c r="AJ43" t="s">
        <v>225</v>
      </c>
      <c r="AK43" t="s">
        <v>225</v>
      </c>
      <c r="AL43" t="s">
        <v>225</v>
      </c>
    </row>
    <row r="44" spans="1:38" ht="12.75">
      <c r="A44" t="s">
        <v>18</v>
      </c>
      <c r="B44">
        <v>225</v>
      </c>
      <c r="C44">
        <v>29241</v>
      </c>
      <c r="D44">
        <v>9.062563544</v>
      </c>
      <c r="E44">
        <v>7.6696169421</v>
      </c>
      <c r="F44">
        <v>10.708495432</v>
      </c>
      <c r="G44">
        <v>0.35015633</v>
      </c>
      <c r="H44">
        <v>7.6946752847</v>
      </c>
      <c r="I44">
        <v>0.5129783523</v>
      </c>
      <c r="J44">
        <v>0.0796</v>
      </c>
      <c r="K44">
        <v>-0.0873</v>
      </c>
      <c r="L44">
        <v>0.2464</v>
      </c>
      <c r="M44">
        <v>1.0828016528</v>
      </c>
      <c r="N44">
        <v>0.9163713844</v>
      </c>
      <c r="O44">
        <v>1.2794587863</v>
      </c>
      <c r="P44">
        <v>255</v>
      </c>
      <c r="Q44">
        <v>28769</v>
      </c>
      <c r="R44">
        <v>9.7270248513</v>
      </c>
      <c r="S44">
        <v>8.2906891542</v>
      </c>
      <c r="T44">
        <v>11.412201169</v>
      </c>
      <c r="U44">
        <v>0.0148926964</v>
      </c>
      <c r="V44">
        <v>8.8637074629</v>
      </c>
      <c r="W44">
        <v>0.5550668922</v>
      </c>
      <c r="X44">
        <v>0.1985</v>
      </c>
      <c r="Y44">
        <v>0.0387</v>
      </c>
      <c r="Z44">
        <v>0.3583</v>
      </c>
      <c r="AA44">
        <v>1.2195693585</v>
      </c>
      <c r="AB44">
        <v>1.0394823297</v>
      </c>
      <c r="AC44">
        <v>1.430855896</v>
      </c>
      <c r="AD44">
        <v>0.5168633388</v>
      </c>
      <c r="AE44">
        <v>-0.0708</v>
      </c>
      <c r="AF44">
        <v>-0.2847</v>
      </c>
      <c r="AG44">
        <v>0.1432</v>
      </c>
      <c r="AH44" t="s">
        <v>225</v>
      </c>
      <c r="AI44" t="s">
        <v>225</v>
      </c>
      <c r="AJ44" t="s">
        <v>225</v>
      </c>
      <c r="AK44" t="s">
        <v>225</v>
      </c>
      <c r="AL44" t="s">
        <v>225</v>
      </c>
    </row>
    <row r="45" spans="1:38" ht="12.75">
      <c r="A45" t="s">
        <v>67</v>
      </c>
      <c r="B45">
        <v>696</v>
      </c>
      <c r="C45">
        <v>67877</v>
      </c>
      <c r="D45">
        <v>7.1195415835</v>
      </c>
      <c r="E45">
        <v>6.2659617961</v>
      </c>
      <c r="F45">
        <v>8.0894001604</v>
      </c>
      <c r="G45">
        <v>0.0130479804</v>
      </c>
      <c r="H45">
        <v>10.253841507</v>
      </c>
      <c r="I45">
        <v>0.3886708593</v>
      </c>
      <c r="J45">
        <v>-0.1618</v>
      </c>
      <c r="K45">
        <v>-0.2895</v>
      </c>
      <c r="L45">
        <v>-0.034</v>
      </c>
      <c r="M45">
        <v>0.8506479824</v>
      </c>
      <c r="N45">
        <v>0.7486616515</v>
      </c>
      <c r="O45">
        <v>0.9665273873</v>
      </c>
      <c r="P45">
        <v>679</v>
      </c>
      <c r="Q45">
        <v>64465</v>
      </c>
      <c r="R45">
        <v>7.0231723401</v>
      </c>
      <c r="S45">
        <v>6.1767180791</v>
      </c>
      <c r="T45">
        <v>7.9856242567</v>
      </c>
      <c r="U45">
        <v>0.0522398847</v>
      </c>
      <c r="V45">
        <v>10.532847281</v>
      </c>
      <c r="W45">
        <v>0.4042135801</v>
      </c>
      <c r="X45">
        <v>-0.1272</v>
      </c>
      <c r="Y45">
        <v>-0.2556</v>
      </c>
      <c r="Z45">
        <v>0.0012</v>
      </c>
      <c r="AA45">
        <v>0.8805617254</v>
      </c>
      <c r="AB45">
        <v>0.7744337267</v>
      </c>
      <c r="AC45">
        <v>1.0012334502</v>
      </c>
      <c r="AD45">
        <v>0.8662983174</v>
      </c>
      <c r="AE45">
        <v>0.0136</v>
      </c>
      <c r="AF45">
        <v>-0.145</v>
      </c>
      <c r="AG45">
        <v>0.1723</v>
      </c>
      <c r="AH45" t="s">
        <v>225</v>
      </c>
      <c r="AI45" t="s">
        <v>225</v>
      </c>
      <c r="AJ45" t="s">
        <v>225</v>
      </c>
      <c r="AK45" t="s">
        <v>225</v>
      </c>
      <c r="AL45" t="s">
        <v>225</v>
      </c>
    </row>
    <row r="46" spans="1:38" ht="12.75">
      <c r="A46" t="s">
        <v>68</v>
      </c>
      <c r="B46">
        <v>598</v>
      </c>
      <c r="C46">
        <v>46555</v>
      </c>
      <c r="D46">
        <v>8.0288754049</v>
      </c>
      <c r="E46">
        <v>7.0344112578</v>
      </c>
      <c r="F46">
        <v>9.1639282812</v>
      </c>
      <c r="G46">
        <v>0.5379253693</v>
      </c>
      <c r="H46">
        <v>12.845022017</v>
      </c>
      <c r="I46">
        <v>0.5252720121</v>
      </c>
      <c r="J46">
        <v>-0.0416</v>
      </c>
      <c r="K46">
        <v>-0.1738</v>
      </c>
      <c r="L46">
        <v>0.0907</v>
      </c>
      <c r="M46">
        <v>0.9592958457</v>
      </c>
      <c r="N46">
        <v>0.8404765494</v>
      </c>
      <c r="O46">
        <v>1.094912785</v>
      </c>
      <c r="P46">
        <v>552</v>
      </c>
      <c r="Q46">
        <v>45444</v>
      </c>
      <c r="R46">
        <v>7.5496688433</v>
      </c>
      <c r="S46">
        <v>6.5982126413</v>
      </c>
      <c r="T46">
        <v>8.6383241557</v>
      </c>
      <c r="U46">
        <v>0.4243520645</v>
      </c>
      <c r="V46">
        <v>12.146818062</v>
      </c>
      <c r="W46">
        <v>0.5170029102</v>
      </c>
      <c r="X46">
        <v>-0.0549</v>
      </c>
      <c r="Y46">
        <v>-0.1896</v>
      </c>
      <c r="Z46">
        <v>0.0798</v>
      </c>
      <c r="AA46">
        <v>0.9465735853</v>
      </c>
      <c r="AB46">
        <v>0.8272804975</v>
      </c>
      <c r="AC46">
        <v>1.0830686269</v>
      </c>
      <c r="AD46">
        <v>0.4708398886</v>
      </c>
      <c r="AE46">
        <v>0.0615</v>
      </c>
      <c r="AF46">
        <v>-0.1057</v>
      </c>
      <c r="AG46">
        <v>0.2288</v>
      </c>
      <c r="AH46" t="s">
        <v>225</v>
      </c>
      <c r="AI46" t="s">
        <v>225</v>
      </c>
      <c r="AJ46" t="s">
        <v>225</v>
      </c>
      <c r="AK46" t="s">
        <v>225</v>
      </c>
      <c r="AL46" t="s">
        <v>225</v>
      </c>
    </row>
    <row r="47" spans="1:38" ht="12.75">
      <c r="A47" t="s">
        <v>64</v>
      </c>
      <c r="B47">
        <v>780</v>
      </c>
      <c r="C47">
        <v>67807</v>
      </c>
      <c r="D47">
        <v>7.9938603259</v>
      </c>
      <c r="E47">
        <v>7.0487990226</v>
      </c>
      <c r="F47">
        <v>9.0656298618</v>
      </c>
      <c r="G47">
        <v>0.474337286</v>
      </c>
      <c r="H47">
        <v>11.503237129</v>
      </c>
      <c r="I47">
        <v>0.4118819604</v>
      </c>
      <c r="J47">
        <v>-0.0459</v>
      </c>
      <c r="K47">
        <v>-0.1717</v>
      </c>
      <c r="L47">
        <v>0.0799</v>
      </c>
      <c r="M47">
        <v>0.9551122187</v>
      </c>
      <c r="N47">
        <v>0.84219561</v>
      </c>
      <c r="O47">
        <v>1.0831680187</v>
      </c>
      <c r="P47">
        <v>752</v>
      </c>
      <c r="Q47">
        <v>64366</v>
      </c>
      <c r="R47">
        <v>7.6309207108</v>
      </c>
      <c r="S47">
        <v>6.7154464121</v>
      </c>
      <c r="T47">
        <v>8.6711958254</v>
      </c>
      <c r="U47">
        <v>0.4978377974</v>
      </c>
      <c r="V47">
        <v>11.683186776</v>
      </c>
      <c r="W47">
        <v>0.4260419849</v>
      </c>
      <c r="X47">
        <v>-0.0442</v>
      </c>
      <c r="Y47">
        <v>-0.172</v>
      </c>
      <c r="Z47">
        <v>0.0836</v>
      </c>
      <c r="AA47">
        <v>0.9567609026</v>
      </c>
      <c r="AB47">
        <v>0.8419792072</v>
      </c>
      <c r="AC47">
        <v>1.0871900599</v>
      </c>
      <c r="AD47">
        <v>0.5609614309</v>
      </c>
      <c r="AE47">
        <v>0.0465</v>
      </c>
      <c r="AF47">
        <v>-0.1102</v>
      </c>
      <c r="AG47">
        <v>0.2031</v>
      </c>
      <c r="AH47" t="s">
        <v>225</v>
      </c>
      <c r="AI47" t="s">
        <v>225</v>
      </c>
      <c r="AJ47" t="s">
        <v>225</v>
      </c>
      <c r="AK47" t="s">
        <v>225</v>
      </c>
      <c r="AL47" t="s">
        <v>225</v>
      </c>
    </row>
    <row r="48" spans="1:38" ht="12.75">
      <c r="A48" t="s">
        <v>69</v>
      </c>
      <c r="B48">
        <v>830</v>
      </c>
      <c r="C48">
        <v>76147</v>
      </c>
      <c r="D48">
        <v>7.7973213586</v>
      </c>
      <c r="E48">
        <v>6.8882278062</v>
      </c>
      <c r="F48">
        <v>8.826395131</v>
      </c>
      <c r="G48">
        <v>0.2628437374</v>
      </c>
      <c r="H48">
        <v>10.899969795</v>
      </c>
      <c r="I48">
        <v>0.3783434749</v>
      </c>
      <c r="J48">
        <v>-0.0708</v>
      </c>
      <c r="K48">
        <v>-0.1948</v>
      </c>
      <c r="L48">
        <v>0.0531</v>
      </c>
      <c r="M48">
        <v>0.9316296006</v>
      </c>
      <c r="N48">
        <v>0.8230104448</v>
      </c>
      <c r="O48">
        <v>1.0545840799</v>
      </c>
      <c r="P48">
        <v>795</v>
      </c>
      <c r="Q48">
        <v>71587</v>
      </c>
      <c r="R48">
        <v>7.5882178537</v>
      </c>
      <c r="S48">
        <v>6.6966383811</v>
      </c>
      <c r="T48">
        <v>8.5985007579</v>
      </c>
      <c r="U48">
        <v>0.4347336537</v>
      </c>
      <c r="V48">
        <v>11.105368293</v>
      </c>
      <c r="W48">
        <v>0.3938668244</v>
      </c>
      <c r="X48">
        <v>-0.0498</v>
      </c>
      <c r="Y48">
        <v>-0.1748</v>
      </c>
      <c r="Z48">
        <v>0.0752</v>
      </c>
      <c r="AA48">
        <v>0.9514068404</v>
      </c>
      <c r="AB48">
        <v>0.839621066</v>
      </c>
      <c r="AC48">
        <v>1.0780755898</v>
      </c>
      <c r="AD48">
        <v>0.727457554</v>
      </c>
      <c r="AE48">
        <v>0.0272</v>
      </c>
      <c r="AF48">
        <v>-0.1257</v>
      </c>
      <c r="AG48">
        <v>0.1801</v>
      </c>
      <c r="AH48" t="s">
        <v>225</v>
      </c>
      <c r="AI48" t="s">
        <v>225</v>
      </c>
      <c r="AJ48" t="s">
        <v>225</v>
      </c>
      <c r="AK48" t="s">
        <v>225</v>
      </c>
      <c r="AL48" t="s">
        <v>225</v>
      </c>
    </row>
    <row r="49" spans="1:38" ht="12.75">
      <c r="A49" t="s">
        <v>66</v>
      </c>
      <c r="B49">
        <v>646</v>
      </c>
      <c r="C49">
        <v>52925</v>
      </c>
      <c r="D49">
        <v>8.2960884741</v>
      </c>
      <c r="E49">
        <v>7.2848447123</v>
      </c>
      <c r="F49">
        <v>9.447707767</v>
      </c>
      <c r="G49">
        <v>0.8942492597</v>
      </c>
      <c r="H49">
        <v>12.205951819</v>
      </c>
      <c r="I49">
        <v>0.4802367511</v>
      </c>
      <c r="J49">
        <v>-0.0088</v>
      </c>
      <c r="K49">
        <v>-0.1388</v>
      </c>
      <c r="L49">
        <v>0.1212</v>
      </c>
      <c r="M49">
        <v>0.9912226566</v>
      </c>
      <c r="N49">
        <v>0.8703985199</v>
      </c>
      <c r="O49">
        <v>1.1288189634</v>
      </c>
      <c r="P49">
        <v>613</v>
      </c>
      <c r="Q49">
        <v>52189</v>
      </c>
      <c r="R49">
        <v>7.8525616583</v>
      </c>
      <c r="S49">
        <v>6.8878264408</v>
      </c>
      <c r="T49">
        <v>8.9524213666</v>
      </c>
      <c r="U49">
        <v>0.8159099821</v>
      </c>
      <c r="V49">
        <v>11.745770181</v>
      </c>
      <c r="W49">
        <v>0.4744071894</v>
      </c>
      <c r="X49">
        <v>-0.0156</v>
      </c>
      <c r="Y49">
        <v>-0.1467</v>
      </c>
      <c r="Z49">
        <v>0.1155</v>
      </c>
      <c r="AA49">
        <v>0.9845501303</v>
      </c>
      <c r="AB49">
        <v>0.8635921263</v>
      </c>
      <c r="AC49">
        <v>1.1224499732</v>
      </c>
      <c r="AD49">
        <v>0.5078319119</v>
      </c>
      <c r="AE49">
        <v>0.0549</v>
      </c>
      <c r="AF49">
        <v>-0.1077</v>
      </c>
      <c r="AG49">
        <v>0.2176</v>
      </c>
      <c r="AH49" t="s">
        <v>225</v>
      </c>
      <c r="AI49" t="s">
        <v>225</v>
      </c>
      <c r="AJ49" t="s">
        <v>225</v>
      </c>
      <c r="AK49" t="s">
        <v>225</v>
      </c>
      <c r="AL49" t="s">
        <v>225</v>
      </c>
    </row>
    <row r="50" spans="1:38" ht="12.75">
      <c r="A50" t="s">
        <v>65</v>
      </c>
      <c r="B50">
        <v>575</v>
      </c>
      <c r="C50">
        <v>50183</v>
      </c>
      <c r="D50">
        <v>7.8716116626</v>
      </c>
      <c r="E50">
        <v>6.8901643673</v>
      </c>
      <c r="F50">
        <v>8.9928580603</v>
      </c>
      <c r="G50">
        <v>0.3666514784</v>
      </c>
      <c r="H50">
        <v>11.458063488</v>
      </c>
      <c r="I50">
        <v>0.4778342789</v>
      </c>
      <c r="J50">
        <v>-0.0613</v>
      </c>
      <c r="K50">
        <v>-0.1945</v>
      </c>
      <c r="L50">
        <v>0.0718</v>
      </c>
      <c r="M50">
        <v>0.9405058599</v>
      </c>
      <c r="N50">
        <v>0.8232418265</v>
      </c>
      <c r="O50">
        <v>1.0744731912</v>
      </c>
      <c r="P50">
        <v>574</v>
      </c>
      <c r="Q50">
        <v>49838</v>
      </c>
      <c r="R50">
        <v>7.9701671541</v>
      </c>
      <c r="S50">
        <v>6.9815572347</v>
      </c>
      <c r="T50">
        <v>9.0987672706</v>
      </c>
      <c r="U50">
        <v>0.9916775839</v>
      </c>
      <c r="V50">
        <v>11.517316104</v>
      </c>
      <c r="W50">
        <v>0.4807234861</v>
      </c>
      <c r="X50">
        <v>-0.0007</v>
      </c>
      <c r="Y50">
        <v>-0.1331</v>
      </c>
      <c r="Z50">
        <v>0.1317</v>
      </c>
      <c r="AA50">
        <v>0.9992954467</v>
      </c>
      <c r="AB50">
        <v>0.8753440449</v>
      </c>
      <c r="AC50">
        <v>1.1407987471</v>
      </c>
      <c r="AD50">
        <v>0.8833692052</v>
      </c>
      <c r="AE50">
        <v>-0.0124</v>
      </c>
      <c r="AF50">
        <v>-0.1787</v>
      </c>
      <c r="AG50">
        <v>0.1538</v>
      </c>
      <c r="AH50" t="s">
        <v>225</v>
      </c>
      <c r="AI50" t="s">
        <v>225</v>
      </c>
      <c r="AJ50" t="s">
        <v>225</v>
      </c>
      <c r="AK50" t="s">
        <v>225</v>
      </c>
      <c r="AL50" t="s">
        <v>225</v>
      </c>
    </row>
    <row r="51" spans="1:38" ht="12.75">
      <c r="A51" t="s">
        <v>57</v>
      </c>
      <c r="B51">
        <v>79</v>
      </c>
      <c r="C51">
        <v>26306</v>
      </c>
      <c r="D51">
        <v>4.8200357996</v>
      </c>
      <c r="E51">
        <v>3.7809833456</v>
      </c>
      <c r="F51">
        <v>6.1446303742</v>
      </c>
      <c r="G51" s="48">
        <v>8.4081134E-06</v>
      </c>
      <c r="H51">
        <v>3.0031171596</v>
      </c>
      <c r="I51">
        <v>0.3378770781</v>
      </c>
      <c r="J51">
        <v>-0.5518</v>
      </c>
      <c r="K51">
        <v>-0.7946</v>
      </c>
      <c r="L51">
        <v>-0.309</v>
      </c>
      <c r="M51">
        <v>0.5759013667</v>
      </c>
      <c r="N51">
        <v>0.4517546273</v>
      </c>
      <c r="O51">
        <v>0.7341648853</v>
      </c>
      <c r="P51">
        <v>74</v>
      </c>
      <c r="Q51">
        <v>23925</v>
      </c>
      <c r="R51">
        <v>4.3975124454</v>
      </c>
      <c r="S51">
        <v>3.4249998728</v>
      </c>
      <c r="T51">
        <v>5.6461653796</v>
      </c>
      <c r="U51" s="48">
        <v>3.0297857E-06</v>
      </c>
      <c r="V51">
        <v>3.0929989551</v>
      </c>
      <c r="W51">
        <v>0.3595538252</v>
      </c>
      <c r="X51">
        <v>-0.5954</v>
      </c>
      <c r="Y51">
        <v>-0.8453</v>
      </c>
      <c r="Z51">
        <v>-0.3454</v>
      </c>
      <c r="AA51">
        <v>0.5513578421</v>
      </c>
      <c r="AB51">
        <v>0.4294247174</v>
      </c>
      <c r="AC51">
        <v>0.7079133029</v>
      </c>
      <c r="AD51">
        <v>0.5940300384</v>
      </c>
      <c r="AE51">
        <v>0.0917</v>
      </c>
      <c r="AF51">
        <v>-0.2456</v>
      </c>
      <c r="AG51">
        <v>0.4291</v>
      </c>
      <c r="AH51">
        <v>1</v>
      </c>
      <c r="AI51">
        <v>2</v>
      </c>
      <c r="AJ51" t="s">
        <v>225</v>
      </c>
      <c r="AK51" t="s">
        <v>225</v>
      </c>
      <c r="AL51" t="s">
        <v>225</v>
      </c>
    </row>
    <row r="52" spans="1:38" ht="12.75">
      <c r="A52" t="s">
        <v>61</v>
      </c>
      <c r="B52">
        <v>67</v>
      </c>
      <c r="C52">
        <v>19986</v>
      </c>
      <c r="D52">
        <v>5.5373355065</v>
      </c>
      <c r="E52">
        <v>4.2675864834</v>
      </c>
      <c r="F52">
        <v>7.1848771269</v>
      </c>
      <c r="G52">
        <v>0.0018808893</v>
      </c>
      <c r="H52">
        <v>3.3523466426</v>
      </c>
      <c r="I52">
        <v>0.4095543266</v>
      </c>
      <c r="J52">
        <v>-0.4131</v>
      </c>
      <c r="K52">
        <v>-0.6736</v>
      </c>
      <c r="L52">
        <v>-0.1526</v>
      </c>
      <c r="M52">
        <v>0.6616048549</v>
      </c>
      <c r="N52">
        <v>0.5098943224</v>
      </c>
      <c r="O52">
        <v>0.8584543204</v>
      </c>
      <c r="P52">
        <v>78</v>
      </c>
      <c r="Q52">
        <v>20082</v>
      </c>
      <c r="R52">
        <v>5.9246450247</v>
      </c>
      <c r="S52">
        <v>4.6411263288</v>
      </c>
      <c r="T52">
        <v>7.5631250223</v>
      </c>
      <c r="U52">
        <v>0.0170133885</v>
      </c>
      <c r="V52">
        <v>3.8840752913</v>
      </c>
      <c r="W52">
        <v>0.4397849251</v>
      </c>
      <c r="X52">
        <v>-0.2973</v>
      </c>
      <c r="Y52">
        <v>-0.5415</v>
      </c>
      <c r="Z52">
        <v>-0.0531</v>
      </c>
      <c r="AA52">
        <v>0.7428289372</v>
      </c>
      <c r="AB52">
        <v>0.5819020251</v>
      </c>
      <c r="AC52">
        <v>0.9482607141</v>
      </c>
      <c r="AD52">
        <v>0.7018975945</v>
      </c>
      <c r="AE52">
        <v>-0.0676</v>
      </c>
      <c r="AF52">
        <v>-0.4138</v>
      </c>
      <c r="AG52">
        <v>0.2786</v>
      </c>
      <c r="AH52">
        <v>1</v>
      </c>
      <c r="AI52" t="s">
        <v>225</v>
      </c>
      <c r="AJ52" t="s">
        <v>225</v>
      </c>
      <c r="AK52" t="s">
        <v>225</v>
      </c>
      <c r="AL52" t="s">
        <v>225</v>
      </c>
    </row>
    <row r="53" spans="1:38" ht="12.75">
      <c r="A53" t="s">
        <v>59</v>
      </c>
      <c r="B53">
        <v>560</v>
      </c>
      <c r="C53">
        <v>59053</v>
      </c>
      <c r="D53">
        <v>7.539575024</v>
      </c>
      <c r="E53">
        <v>6.6111114251</v>
      </c>
      <c r="F53">
        <v>8.5984319259</v>
      </c>
      <c r="G53">
        <v>0.1193331889</v>
      </c>
      <c r="H53">
        <v>9.4830067905</v>
      </c>
      <c r="I53">
        <v>0.4007301768</v>
      </c>
      <c r="J53">
        <v>-0.1044</v>
      </c>
      <c r="K53">
        <v>-0.2358</v>
      </c>
      <c r="L53">
        <v>0.027</v>
      </c>
      <c r="M53">
        <v>0.9008338819</v>
      </c>
      <c r="N53">
        <v>0.789900379</v>
      </c>
      <c r="O53">
        <v>1.0273468711</v>
      </c>
      <c r="P53">
        <v>576</v>
      </c>
      <c r="Q53">
        <v>58215</v>
      </c>
      <c r="R53">
        <v>7.4645439667</v>
      </c>
      <c r="S53">
        <v>6.544056172</v>
      </c>
      <c r="T53">
        <v>8.5145076947</v>
      </c>
      <c r="U53">
        <v>0.3238536336</v>
      </c>
      <c r="V53">
        <v>9.8943571245</v>
      </c>
      <c r="W53">
        <v>0.4122648802</v>
      </c>
      <c r="X53">
        <v>-0.0662</v>
      </c>
      <c r="Y53">
        <v>-0.1979</v>
      </c>
      <c r="Z53">
        <v>0.0654</v>
      </c>
      <c r="AA53">
        <v>0.9359006722</v>
      </c>
      <c r="AB53">
        <v>0.8204903873</v>
      </c>
      <c r="AC53">
        <v>1.0675445828</v>
      </c>
      <c r="AD53">
        <v>0.9049137641</v>
      </c>
      <c r="AE53">
        <v>0.01</v>
      </c>
      <c r="AF53">
        <v>-0.1541</v>
      </c>
      <c r="AG53">
        <v>0.1741</v>
      </c>
      <c r="AH53" t="s">
        <v>225</v>
      </c>
      <c r="AI53" t="s">
        <v>225</v>
      </c>
      <c r="AJ53" t="s">
        <v>225</v>
      </c>
      <c r="AK53" t="s">
        <v>225</v>
      </c>
      <c r="AL53" t="s">
        <v>225</v>
      </c>
    </row>
    <row r="54" spans="1:38" ht="12.75">
      <c r="A54" t="s">
        <v>58</v>
      </c>
      <c r="B54">
        <v>169</v>
      </c>
      <c r="C54">
        <v>28307</v>
      </c>
      <c r="D54">
        <v>6.6019386916</v>
      </c>
      <c r="E54">
        <v>5.4802421788</v>
      </c>
      <c r="F54">
        <v>7.9532241579</v>
      </c>
      <c r="G54">
        <v>0.0125250384</v>
      </c>
      <c r="H54">
        <v>5.9702547073</v>
      </c>
      <c r="I54">
        <v>0.4592503621</v>
      </c>
      <c r="J54">
        <v>-0.2372</v>
      </c>
      <c r="K54">
        <v>-0.4235</v>
      </c>
      <c r="L54">
        <v>-0.051</v>
      </c>
      <c r="M54">
        <v>0.7888044142</v>
      </c>
      <c r="N54">
        <v>0.6547833028</v>
      </c>
      <c r="O54">
        <v>0.9502569799</v>
      </c>
      <c r="P54">
        <v>207</v>
      </c>
      <c r="Q54">
        <v>32681</v>
      </c>
      <c r="R54">
        <v>5.8163774953</v>
      </c>
      <c r="S54">
        <v>4.8887542452</v>
      </c>
      <c r="T54">
        <v>6.9200138668</v>
      </c>
      <c r="U54">
        <v>0.0003683453</v>
      </c>
      <c r="V54">
        <v>6.3339555093</v>
      </c>
      <c r="W54">
        <v>0.4402403406</v>
      </c>
      <c r="X54">
        <v>-0.3157</v>
      </c>
      <c r="Y54">
        <v>-0.4895</v>
      </c>
      <c r="Z54">
        <v>-0.142</v>
      </c>
      <c r="AA54">
        <v>0.7292544102</v>
      </c>
      <c r="AB54">
        <v>0.6129494856</v>
      </c>
      <c r="AC54">
        <v>0.8676277692</v>
      </c>
      <c r="AD54">
        <v>0.2992645536</v>
      </c>
      <c r="AE54">
        <v>0.1267</v>
      </c>
      <c r="AF54">
        <v>-0.1125</v>
      </c>
      <c r="AG54">
        <v>0.3659</v>
      </c>
      <c r="AH54" t="s">
        <v>225</v>
      </c>
      <c r="AI54">
        <v>2</v>
      </c>
      <c r="AJ54" t="s">
        <v>225</v>
      </c>
      <c r="AK54" t="s">
        <v>225</v>
      </c>
      <c r="AL54" t="s">
        <v>225</v>
      </c>
    </row>
    <row r="55" spans="1:38" ht="12.75">
      <c r="A55" t="s">
        <v>63</v>
      </c>
      <c r="B55">
        <v>160</v>
      </c>
      <c r="C55">
        <v>25014</v>
      </c>
      <c r="D55">
        <v>9.4569229941</v>
      </c>
      <c r="E55">
        <v>7.8556909905</v>
      </c>
      <c r="F55">
        <v>11.384535444</v>
      </c>
      <c r="G55">
        <v>0.1968691434</v>
      </c>
      <c r="H55">
        <v>6.3964180059</v>
      </c>
      <c r="I55">
        <v>0.5056812441</v>
      </c>
      <c r="J55">
        <v>0.1221</v>
      </c>
      <c r="K55">
        <v>-0.0634</v>
      </c>
      <c r="L55">
        <v>0.3077</v>
      </c>
      <c r="M55">
        <v>1.1299200054</v>
      </c>
      <c r="N55">
        <v>0.9386036465</v>
      </c>
      <c r="O55">
        <v>1.3602325363</v>
      </c>
      <c r="P55">
        <v>148</v>
      </c>
      <c r="Q55">
        <v>28536</v>
      </c>
      <c r="R55">
        <v>6.5617234256</v>
      </c>
      <c r="S55">
        <v>5.4227092849</v>
      </c>
      <c r="T55">
        <v>7.939982037</v>
      </c>
      <c r="U55">
        <v>0.0448331672</v>
      </c>
      <c r="V55">
        <v>5.1864311747</v>
      </c>
      <c r="W55">
        <v>0.4263220164</v>
      </c>
      <c r="X55">
        <v>-0.1952</v>
      </c>
      <c r="Y55">
        <v>-0.3858</v>
      </c>
      <c r="Z55">
        <v>-0.0045</v>
      </c>
      <c r="AA55">
        <v>0.8227054985</v>
      </c>
      <c r="AB55">
        <v>0.679896493</v>
      </c>
      <c r="AC55">
        <v>0.9955108522</v>
      </c>
      <c r="AD55">
        <v>0.0043658438</v>
      </c>
      <c r="AE55">
        <v>0.3655</v>
      </c>
      <c r="AF55">
        <v>0.1142</v>
      </c>
      <c r="AG55">
        <v>0.6168</v>
      </c>
      <c r="AH55" t="s">
        <v>225</v>
      </c>
      <c r="AI55" t="s">
        <v>225</v>
      </c>
      <c r="AJ55" t="s">
        <v>131</v>
      </c>
      <c r="AK55" t="s">
        <v>225</v>
      </c>
      <c r="AL55" t="s">
        <v>225</v>
      </c>
    </row>
    <row r="56" spans="1:38" ht="12.75">
      <c r="A56" t="s">
        <v>62</v>
      </c>
      <c r="B56">
        <v>270</v>
      </c>
      <c r="C56">
        <v>29875</v>
      </c>
      <c r="D56">
        <v>8.9313712543</v>
      </c>
      <c r="E56">
        <v>7.6155246107</v>
      </c>
      <c r="F56">
        <v>10.474576153</v>
      </c>
      <c r="G56">
        <v>0.42431651</v>
      </c>
      <c r="H56">
        <v>9.0376569038</v>
      </c>
      <c r="I56">
        <v>0.5500142837</v>
      </c>
      <c r="J56">
        <v>0.065</v>
      </c>
      <c r="K56">
        <v>-0.0944</v>
      </c>
      <c r="L56">
        <v>0.2244</v>
      </c>
      <c r="M56">
        <v>1.0671267031</v>
      </c>
      <c r="N56">
        <v>0.9099083935</v>
      </c>
      <c r="O56">
        <v>1.2515099416</v>
      </c>
      <c r="P56">
        <v>265</v>
      </c>
      <c r="Q56">
        <v>30620</v>
      </c>
      <c r="R56">
        <v>7.9266956986</v>
      </c>
      <c r="S56">
        <v>6.7448851964</v>
      </c>
      <c r="T56">
        <v>9.3155780816</v>
      </c>
      <c r="U56">
        <v>0.9402544476</v>
      </c>
      <c r="V56">
        <v>8.6544741999</v>
      </c>
      <c r="W56">
        <v>0.531640124</v>
      </c>
      <c r="X56">
        <v>-0.0062</v>
      </c>
      <c r="Y56">
        <v>-0.1676</v>
      </c>
      <c r="Z56">
        <v>0.1553</v>
      </c>
      <c r="AA56">
        <v>0.993845018</v>
      </c>
      <c r="AB56">
        <v>0.8456702268</v>
      </c>
      <c r="AC56">
        <v>1.1679823748</v>
      </c>
      <c r="AD56">
        <v>0.2639321507</v>
      </c>
      <c r="AE56">
        <v>0.1193</v>
      </c>
      <c r="AF56">
        <v>-0.09</v>
      </c>
      <c r="AG56">
        <v>0.3287</v>
      </c>
      <c r="AH56" t="s">
        <v>225</v>
      </c>
      <c r="AI56" t="s">
        <v>225</v>
      </c>
      <c r="AJ56" t="s">
        <v>225</v>
      </c>
      <c r="AK56" t="s">
        <v>225</v>
      </c>
      <c r="AL56" t="s">
        <v>225</v>
      </c>
    </row>
    <row r="57" spans="1:38" ht="12.75">
      <c r="A57" t="s">
        <v>60</v>
      </c>
      <c r="B57">
        <v>707</v>
      </c>
      <c r="C57">
        <v>46087</v>
      </c>
      <c r="D57">
        <v>10.4945057</v>
      </c>
      <c r="E57">
        <v>9.2263216312</v>
      </c>
      <c r="F57">
        <v>11.937005264</v>
      </c>
      <c r="G57">
        <v>0.0005750314</v>
      </c>
      <c r="H57">
        <v>15.340551566</v>
      </c>
      <c r="I57">
        <v>0.5769408206</v>
      </c>
      <c r="J57">
        <v>0.2263</v>
      </c>
      <c r="K57">
        <v>0.0975</v>
      </c>
      <c r="L57">
        <v>0.355</v>
      </c>
      <c r="M57">
        <v>1.2538911382</v>
      </c>
      <c r="N57">
        <v>1.1023675876</v>
      </c>
      <c r="O57">
        <v>1.4262420304</v>
      </c>
      <c r="P57">
        <v>671</v>
      </c>
      <c r="Q57">
        <v>46380</v>
      </c>
      <c r="R57">
        <v>10.257731704</v>
      </c>
      <c r="S57">
        <v>9.0082568741</v>
      </c>
      <c r="T57">
        <v>11.680512798</v>
      </c>
      <c r="U57">
        <v>0.0001465664</v>
      </c>
      <c r="V57">
        <v>14.467442863</v>
      </c>
      <c r="W57">
        <v>0.5585094371</v>
      </c>
      <c r="X57">
        <v>0.2516</v>
      </c>
      <c r="Y57">
        <v>0.1217</v>
      </c>
      <c r="Z57">
        <v>0.3815</v>
      </c>
      <c r="AA57">
        <v>1.2861091099</v>
      </c>
      <c r="AB57">
        <v>1.1294506003</v>
      </c>
      <c r="AC57">
        <v>1.4644966696</v>
      </c>
      <c r="AD57">
        <v>0.7808199863</v>
      </c>
      <c r="AE57">
        <v>0.0228</v>
      </c>
      <c r="AF57">
        <v>-0.1379</v>
      </c>
      <c r="AG57">
        <v>0.1836</v>
      </c>
      <c r="AH57">
        <v>1</v>
      </c>
      <c r="AI57">
        <v>2</v>
      </c>
      <c r="AJ57" t="s">
        <v>225</v>
      </c>
      <c r="AK57" t="s">
        <v>225</v>
      </c>
      <c r="AL57" t="s">
        <v>225</v>
      </c>
    </row>
    <row r="58" spans="1:38" ht="12.75">
      <c r="A58" t="s">
        <v>38</v>
      </c>
      <c r="B58">
        <v>632</v>
      </c>
      <c r="C58">
        <v>93571</v>
      </c>
      <c r="D58">
        <v>7.3944424311</v>
      </c>
      <c r="E58">
        <v>6.5153039735</v>
      </c>
      <c r="F58">
        <v>8.3922068854</v>
      </c>
      <c r="G58">
        <v>0.0550977692</v>
      </c>
      <c r="H58">
        <v>6.7542294087</v>
      </c>
      <c r="I58">
        <v>0.2686688203</v>
      </c>
      <c r="J58">
        <v>-0.1239</v>
      </c>
      <c r="K58">
        <v>-0.2504</v>
      </c>
      <c r="L58">
        <v>0.0027</v>
      </c>
      <c r="M58">
        <v>0.8834933347</v>
      </c>
      <c r="N58">
        <v>0.7784532353</v>
      </c>
      <c r="O58">
        <v>1.002706954</v>
      </c>
      <c r="P58">
        <v>652</v>
      </c>
      <c r="Q58">
        <v>95823</v>
      </c>
      <c r="R58">
        <v>6.7445065128</v>
      </c>
      <c r="S58">
        <v>5.9463800451</v>
      </c>
      <c r="T58">
        <v>7.6497579632</v>
      </c>
      <c r="U58">
        <v>0.0090684525</v>
      </c>
      <c r="V58">
        <v>6.8042119324</v>
      </c>
      <c r="W58">
        <v>0.266473505</v>
      </c>
      <c r="X58">
        <v>-0.1677</v>
      </c>
      <c r="Y58">
        <v>-0.2936</v>
      </c>
      <c r="Z58">
        <v>-0.0417</v>
      </c>
      <c r="AA58">
        <v>0.8456227477</v>
      </c>
      <c r="AB58">
        <v>0.7455540628</v>
      </c>
      <c r="AC58">
        <v>0.9591227076</v>
      </c>
      <c r="AD58">
        <v>0.2474119323</v>
      </c>
      <c r="AE58">
        <v>0.092</v>
      </c>
      <c r="AF58">
        <v>-0.0639</v>
      </c>
      <c r="AG58">
        <v>0.2479</v>
      </c>
      <c r="AH58" t="s">
        <v>225</v>
      </c>
      <c r="AI58" t="s">
        <v>225</v>
      </c>
      <c r="AJ58" t="s">
        <v>225</v>
      </c>
      <c r="AK58" t="s">
        <v>225</v>
      </c>
      <c r="AL58" t="s">
        <v>225</v>
      </c>
    </row>
    <row r="59" spans="1:38" ht="12.75">
      <c r="A59" t="s">
        <v>35</v>
      </c>
      <c r="B59">
        <v>804</v>
      </c>
      <c r="C59">
        <v>86490</v>
      </c>
      <c r="D59">
        <v>8.1730355699</v>
      </c>
      <c r="E59">
        <v>7.2281287182</v>
      </c>
      <c r="F59">
        <v>9.2414666412</v>
      </c>
      <c r="G59">
        <v>0.7046612487</v>
      </c>
      <c r="H59">
        <v>9.2958723552</v>
      </c>
      <c r="I59">
        <v>0.3278401406</v>
      </c>
      <c r="J59">
        <v>-0.0238</v>
      </c>
      <c r="K59">
        <v>-0.1466</v>
      </c>
      <c r="L59">
        <v>0.0991</v>
      </c>
      <c r="M59">
        <v>0.9765202065</v>
      </c>
      <c r="N59">
        <v>0.8636220518</v>
      </c>
      <c r="O59">
        <v>1.1041771244</v>
      </c>
      <c r="P59">
        <v>806</v>
      </c>
      <c r="Q59">
        <v>90112</v>
      </c>
      <c r="R59">
        <v>7.5385533438</v>
      </c>
      <c r="S59">
        <v>6.6643041954</v>
      </c>
      <c r="T59">
        <v>8.52748987</v>
      </c>
      <c r="U59">
        <v>0.3700037118</v>
      </c>
      <c r="V59">
        <v>8.9444247159</v>
      </c>
      <c r="W59">
        <v>0.3150539233</v>
      </c>
      <c r="X59">
        <v>-0.0564</v>
      </c>
      <c r="Y59">
        <v>-0.1796</v>
      </c>
      <c r="Z59">
        <v>0.0669</v>
      </c>
      <c r="AA59">
        <v>0.9451799297</v>
      </c>
      <c r="AB59">
        <v>0.8355670225</v>
      </c>
      <c r="AC59">
        <v>1.0691722813</v>
      </c>
      <c r="AD59">
        <v>0.2930898329</v>
      </c>
      <c r="AE59">
        <v>0.0808</v>
      </c>
      <c r="AF59">
        <v>-0.0698</v>
      </c>
      <c r="AG59">
        <v>0.2315</v>
      </c>
      <c r="AH59" t="s">
        <v>225</v>
      </c>
      <c r="AI59" t="s">
        <v>225</v>
      </c>
      <c r="AJ59" t="s">
        <v>225</v>
      </c>
      <c r="AK59" t="s">
        <v>225</v>
      </c>
      <c r="AL59" t="s">
        <v>225</v>
      </c>
    </row>
    <row r="60" spans="1:38" ht="12.75">
      <c r="A60" t="s">
        <v>37</v>
      </c>
      <c r="B60">
        <v>1221</v>
      </c>
      <c r="C60">
        <v>144102</v>
      </c>
      <c r="D60">
        <v>8.8245843855</v>
      </c>
      <c r="E60">
        <v>7.8930724598</v>
      </c>
      <c r="F60">
        <v>9.8660299869</v>
      </c>
      <c r="G60">
        <v>0.3522973458</v>
      </c>
      <c r="H60">
        <v>8.4731648416</v>
      </c>
      <c r="I60">
        <v>0.2424866443</v>
      </c>
      <c r="J60">
        <v>0.0529</v>
      </c>
      <c r="K60">
        <v>-0.0586</v>
      </c>
      <c r="L60">
        <v>0.1645</v>
      </c>
      <c r="M60">
        <v>1.0543677307</v>
      </c>
      <c r="N60">
        <v>0.9430700115</v>
      </c>
      <c r="O60">
        <v>1.1788004051</v>
      </c>
      <c r="P60">
        <v>1222</v>
      </c>
      <c r="Q60">
        <v>145629</v>
      </c>
      <c r="R60">
        <v>8.3168105996</v>
      </c>
      <c r="S60">
        <v>7.4360341944</v>
      </c>
      <c r="T60">
        <v>9.3019123826</v>
      </c>
      <c r="U60">
        <v>0.4635147553</v>
      </c>
      <c r="V60">
        <v>8.3911858215</v>
      </c>
      <c r="W60">
        <v>0.2400422758</v>
      </c>
      <c r="X60">
        <v>0.0419</v>
      </c>
      <c r="Y60">
        <v>-0.0701</v>
      </c>
      <c r="Z60">
        <v>0.1538</v>
      </c>
      <c r="AA60">
        <v>1.042757423</v>
      </c>
      <c r="AB60">
        <v>0.9323261317</v>
      </c>
      <c r="AC60">
        <v>1.1662689765</v>
      </c>
      <c r="AD60">
        <v>0.3785640975</v>
      </c>
      <c r="AE60">
        <v>0.0593</v>
      </c>
      <c r="AF60">
        <v>-0.0726</v>
      </c>
      <c r="AG60">
        <v>0.1912</v>
      </c>
      <c r="AH60" t="s">
        <v>225</v>
      </c>
      <c r="AI60" t="s">
        <v>225</v>
      </c>
      <c r="AJ60" t="s">
        <v>225</v>
      </c>
      <c r="AK60" t="s">
        <v>225</v>
      </c>
      <c r="AL60" t="s">
        <v>225</v>
      </c>
    </row>
    <row r="61" spans="1:38" ht="12.75">
      <c r="A61" t="s">
        <v>36</v>
      </c>
      <c r="B61">
        <v>408</v>
      </c>
      <c r="C61">
        <v>47651</v>
      </c>
      <c r="D61">
        <v>9.2511791964</v>
      </c>
      <c r="E61">
        <v>8.0328786714</v>
      </c>
      <c r="F61">
        <v>10.654252358</v>
      </c>
      <c r="G61">
        <v>0.1645014877</v>
      </c>
      <c r="H61">
        <v>8.5622547271</v>
      </c>
      <c r="I61">
        <v>0.423894774</v>
      </c>
      <c r="J61">
        <v>0.1002</v>
      </c>
      <c r="K61">
        <v>-0.0411</v>
      </c>
      <c r="L61">
        <v>0.2414</v>
      </c>
      <c r="M61">
        <v>1.1053375875</v>
      </c>
      <c r="N61">
        <v>0.9597741588</v>
      </c>
      <c r="O61">
        <v>1.2729777846</v>
      </c>
      <c r="P61">
        <v>412</v>
      </c>
      <c r="Q61">
        <v>47288</v>
      </c>
      <c r="R61">
        <v>8.9907296529</v>
      </c>
      <c r="S61">
        <v>7.8099263114</v>
      </c>
      <c r="T61">
        <v>10.350061763</v>
      </c>
      <c r="U61">
        <v>0.095428637</v>
      </c>
      <c r="V61">
        <v>8.7125697851</v>
      </c>
      <c r="W61">
        <v>0.4292375049</v>
      </c>
      <c r="X61">
        <v>0.1198</v>
      </c>
      <c r="Y61">
        <v>-0.021</v>
      </c>
      <c r="Z61">
        <v>0.2606</v>
      </c>
      <c r="AA61">
        <v>1.1272530463</v>
      </c>
      <c r="AB61">
        <v>0.9792045324</v>
      </c>
      <c r="AC61">
        <v>1.2976854052</v>
      </c>
      <c r="AD61">
        <v>0.7549252366</v>
      </c>
      <c r="AE61">
        <v>0.0286</v>
      </c>
      <c r="AF61">
        <v>-0.1507</v>
      </c>
      <c r="AG61">
        <v>0.2079</v>
      </c>
      <c r="AH61" t="s">
        <v>225</v>
      </c>
      <c r="AI61" t="s">
        <v>225</v>
      </c>
      <c r="AJ61" t="s">
        <v>225</v>
      </c>
      <c r="AK61" t="s">
        <v>225</v>
      </c>
      <c r="AL61" t="s">
        <v>225</v>
      </c>
    </row>
    <row r="62" spans="1:38" ht="12.75">
      <c r="A62" t="s">
        <v>27</v>
      </c>
      <c r="B62">
        <v>132</v>
      </c>
      <c r="C62">
        <v>15798</v>
      </c>
      <c r="D62">
        <v>6.860099641</v>
      </c>
      <c r="E62">
        <v>5.6142132866</v>
      </c>
      <c r="F62">
        <v>8.3824686884</v>
      </c>
      <c r="G62">
        <v>0.0517891763</v>
      </c>
      <c r="H62">
        <v>8.3554880365</v>
      </c>
      <c r="I62">
        <v>0.7272518859</v>
      </c>
      <c r="J62">
        <v>-0.1989</v>
      </c>
      <c r="K62">
        <v>-0.3993</v>
      </c>
      <c r="L62">
        <v>0.0015</v>
      </c>
      <c r="M62">
        <v>0.8196496713</v>
      </c>
      <c r="N62">
        <v>0.6707902677</v>
      </c>
      <c r="O62">
        <v>1.0015434271</v>
      </c>
      <c r="P62">
        <v>131</v>
      </c>
      <c r="Q62">
        <v>15322</v>
      </c>
      <c r="R62">
        <v>6.8054198259</v>
      </c>
      <c r="S62">
        <v>5.5641783744</v>
      </c>
      <c r="T62">
        <v>8.3235539717</v>
      </c>
      <c r="U62">
        <v>0.1224521449</v>
      </c>
      <c r="V62">
        <v>8.5497976765</v>
      </c>
      <c r="W62">
        <v>0.7469992914</v>
      </c>
      <c r="X62">
        <v>-0.1587</v>
      </c>
      <c r="Y62">
        <v>-0.3601</v>
      </c>
      <c r="Z62">
        <v>0.0427</v>
      </c>
      <c r="AA62">
        <v>0.8532600274</v>
      </c>
      <c r="AB62">
        <v>0.6976338145</v>
      </c>
      <c r="AC62">
        <v>1.0436029036</v>
      </c>
      <c r="AD62">
        <v>0.9537214084</v>
      </c>
      <c r="AE62">
        <v>0.008</v>
      </c>
      <c r="AF62">
        <v>-0.2623</v>
      </c>
      <c r="AG62">
        <v>0.2783</v>
      </c>
      <c r="AH62" t="s">
        <v>225</v>
      </c>
      <c r="AI62" t="s">
        <v>225</v>
      </c>
      <c r="AJ62" t="s">
        <v>225</v>
      </c>
      <c r="AK62" t="s">
        <v>225</v>
      </c>
      <c r="AL62" t="s">
        <v>225</v>
      </c>
    </row>
    <row r="63" spans="1:38" ht="12.75">
      <c r="A63" t="s">
        <v>28</v>
      </c>
      <c r="B63">
        <v>258</v>
      </c>
      <c r="C63">
        <v>59596</v>
      </c>
      <c r="D63">
        <v>6.6414840154</v>
      </c>
      <c r="E63">
        <v>5.6767377902</v>
      </c>
      <c r="F63">
        <v>7.7701862508</v>
      </c>
      <c r="G63">
        <v>0.0038790458</v>
      </c>
      <c r="H63">
        <v>4.3291496074</v>
      </c>
      <c r="I63">
        <v>0.269521082</v>
      </c>
      <c r="J63">
        <v>-0.2313</v>
      </c>
      <c r="K63">
        <v>-0.3882</v>
      </c>
      <c r="L63">
        <v>-0.0743</v>
      </c>
      <c r="M63">
        <v>0.7935293181</v>
      </c>
      <c r="N63">
        <v>0.6782607407</v>
      </c>
      <c r="O63">
        <v>0.9283874783</v>
      </c>
      <c r="P63">
        <v>287</v>
      </c>
      <c r="Q63">
        <v>60402</v>
      </c>
      <c r="R63">
        <v>6.3374577834</v>
      </c>
      <c r="S63">
        <v>5.4430862529</v>
      </c>
      <c r="T63">
        <v>7.3787864623</v>
      </c>
      <c r="U63">
        <v>0.0030534719</v>
      </c>
      <c r="V63">
        <v>4.7514982948</v>
      </c>
      <c r="W63">
        <v>0.2804720762</v>
      </c>
      <c r="X63">
        <v>-0.2299</v>
      </c>
      <c r="Y63">
        <v>-0.3821</v>
      </c>
      <c r="Z63">
        <v>-0.0778</v>
      </c>
      <c r="AA63">
        <v>0.7945871879</v>
      </c>
      <c r="AB63">
        <v>0.6824513468</v>
      </c>
      <c r="AC63">
        <v>0.9251484406</v>
      </c>
      <c r="AD63">
        <v>0.6468960555</v>
      </c>
      <c r="AE63">
        <v>0.0469</v>
      </c>
      <c r="AF63">
        <v>-0.1536</v>
      </c>
      <c r="AG63">
        <v>0.2473</v>
      </c>
      <c r="AH63">
        <v>1</v>
      </c>
      <c r="AI63">
        <v>2</v>
      </c>
      <c r="AJ63" t="s">
        <v>225</v>
      </c>
      <c r="AK63" t="s">
        <v>225</v>
      </c>
      <c r="AL63" t="s">
        <v>225</v>
      </c>
    </row>
    <row r="64" spans="1:38" ht="12.75">
      <c r="A64" t="s">
        <v>30</v>
      </c>
      <c r="B64">
        <v>223</v>
      </c>
      <c r="C64">
        <v>28267</v>
      </c>
      <c r="D64">
        <v>7.5096453479</v>
      </c>
      <c r="E64">
        <v>6.352287847</v>
      </c>
      <c r="F64">
        <v>8.877868039</v>
      </c>
      <c r="G64">
        <v>0.2042557451</v>
      </c>
      <c r="H64">
        <v>7.8890579121</v>
      </c>
      <c r="I64">
        <v>0.5282903924</v>
      </c>
      <c r="J64">
        <v>-0.1084</v>
      </c>
      <c r="K64">
        <v>-0.2758</v>
      </c>
      <c r="L64">
        <v>0.059</v>
      </c>
      <c r="M64">
        <v>0.8972578626</v>
      </c>
      <c r="N64">
        <v>0.7589759505</v>
      </c>
      <c r="O64">
        <v>1.0607341002</v>
      </c>
      <c r="P64">
        <v>246</v>
      </c>
      <c r="Q64">
        <v>28244</v>
      </c>
      <c r="R64">
        <v>7.0273578351</v>
      </c>
      <c r="S64">
        <v>5.9688204443</v>
      </c>
      <c r="T64">
        <v>8.2736209947</v>
      </c>
      <c r="U64">
        <v>0.1285525773</v>
      </c>
      <c r="V64">
        <v>8.7098144739</v>
      </c>
      <c r="W64">
        <v>0.5553174884</v>
      </c>
      <c r="X64">
        <v>-0.1266</v>
      </c>
      <c r="Y64">
        <v>-0.2899</v>
      </c>
      <c r="Z64">
        <v>0.0367</v>
      </c>
      <c r="AA64">
        <v>0.8810865005</v>
      </c>
      <c r="AB64">
        <v>0.7483676285</v>
      </c>
      <c r="AC64">
        <v>1.0373423327</v>
      </c>
      <c r="AD64">
        <v>0.5485034874</v>
      </c>
      <c r="AE64">
        <v>0.0664</v>
      </c>
      <c r="AF64">
        <v>-0.1505</v>
      </c>
      <c r="AG64">
        <v>0.2832</v>
      </c>
      <c r="AH64" t="s">
        <v>225</v>
      </c>
      <c r="AI64" t="s">
        <v>225</v>
      </c>
      <c r="AJ64" t="s">
        <v>225</v>
      </c>
      <c r="AK64" t="s">
        <v>225</v>
      </c>
      <c r="AL64" t="s">
        <v>225</v>
      </c>
    </row>
    <row r="65" spans="1:38" ht="12.75">
      <c r="A65" t="s">
        <v>26</v>
      </c>
      <c r="B65">
        <v>393</v>
      </c>
      <c r="C65">
        <v>34373</v>
      </c>
      <c r="D65">
        <v>9.5197691938</v>
      </c>
      <c r="E65">
        <v>8.243428369</v>
      </c>
      <c r="F65">
        <v>10.993727542</v>
      </c>
      <c r="G65">
        <v>0.0795621359</v>
      </c>
      <c r="H65">
        <v>11.433392488</v>
      </c>
      <c r="I65">
        <v>0.5767383586</v>
      </c>
      <c r="J65">
        <v>0.1288</v>
      </c>
      <c r="K65">
        <v>-0.0152</v>
      </c>
      <c r="L65">
        <v>0.2727</v>
      </c>
      <c r="M65">
        <v>1.1374289148</v>
      </c>
      <c r="N65">
        <v>0.9849307891</v>
      </c>
      <c r="O65">
        <v>1.3135385254</v>
      </c>
      <c r="P65">
        <v>381</v>
      </c>
      <c r="Q65">
        <v>36391</v>
      </c>
      <c r="R65">
        <v>8.3256588519</v>
      </c>
      <c r="S65">
        <v>7.2053353886</v>
      </c>
      <c r="T65">
        <v>9.6201761028</v>
      </c>
      <c r="U65">
        <v>0.5604076627</v>
      </c>
      <c r="V65">
        <v>10.46962161</v>
      </c>
      <c r="W65">
        <v>0.5363749635</v>
      </c>
      <c r="X65">
        <v>0.0429</v>
      </c>
      <c r="Y65">
        <v>-0.1016</v>
      </c>
      <c r="Z65">
        <v>0.1875</v>
      </c>
      <c r="AA65">
        <v>1.0438668124</v>
      </c>
      <c r="AB65">
        <v>0.9034012344</v>
      </c>
      <c r="AC65">
        <v>1.2061727175</v>
      </c>
      <c r="AD65">
        <v>0.154106727</v>
      </c>
      <c r="AE65">
        <v>0.134</v>
      </c>
      <c r="AF65">
        <v>-0.0503</v>
      </c>
      <c r="AG65">
        <v>0.3184</v>
      </c>
      <c r="AH65" t="s">
        <v>225</v>
      </c>
      <c r="AI65" t="s">
        <v>225</v>
      </c>
      <c r="AJ65" t="s">
        <v>225</v>
      </c>
      <c r="AK65" t="s">
        <v>225</v>
      </c>
      <c r="AL65" t="s">
        <v>225</v>
      </c>
    </row>
    <row r="66" spans="1:38" ht="12.75">
      <c r="A66" t="s">
        <v>25</v>
      </c>
      <c r="B66">
        <v>278</v>
      </c>
      <c r="C66">
        <v>39450</v>
      </c>
      <c r="D66">
        <v>9.5477120145</v>
      </c>
      <c r="E66">
        <v>8.16605458</v>
      </c>
      <c r="F66">
        <v>11.163139288</v>
      </c>
      <c r="G66">
        <v>0.0986697888</v>
      </c>
      <c r="H66">
        <v>7.0468948035</v>
      </c>
      <c r="I66">
        <v>0.4226446641</v>
      </c>
      <c r="J66">
        <v>0.1317</v>
      </c>
      <c r="K66">
        <v>-0.0246</v>
      </c>
      <c r="L66">
        <v>0.288</v>
      </c>
      <c r="M66">
        <v>1.1407675433</v>
      </c>
      <c r="N66">
        <v>0.9756861128</v>
      </c>
      <c r="O66">
        <v>1.3337799634</v>
      </c>
      <c r="P66">
        <v>273</v>
      </c>
      <c r="Q66">
        <v>39978</v>
      </c>
      <c r="R66">
        <v>8.6436790556</v>
      </c>
      <c r="S66">
        <v>7.3904136067</v>
      </c>
      <c r="T66">
        <v>10.109473108</v>
      </c>
      <c r="U66">
        <v>0.3143173403</v>
      </c>
      <c r="V66">
        <v>6.8287558157</v>
      </c>
      <c r="W66">
        <v>0.4132951034</v>
      </c>
      <c r="X66">
        <v>0.0804</v>
      </c>
      <c r="Y66">
        <v>-0.0762</v>
      </c>
      <c r="Z66">
        <v>0.2371</v>
      </c>
      <c r="AA66">
        <v>1.0837400215</v>
      </c>
      <c r="AB66">
        <v>0.9266062459</v>
      </c>
      <c r="AC66">
        <v>1.2675205237</v>
      </c>
      <c r="AD66">
        <v>0.3377485644</v>
      </c>
      <c r="AE66">
        <v>0.0995</v>
      </c>
      <c r="AF66">
        <v>-0.1039</v>
      </c>
      <c r="AG66">
        <v>0.3029</v>
      </c>
      <c r="AH66" t="s">
        <v>225</v>
      </c>
      <c r="AI66" t="s">
        <v>225</v>
      </c>
      <c r="AJ66" t="s">
        <v>225</v>
      </c>
      <c r="AK66" t="s">
        <v>225</v>
      </c>
      <c r="AL66" t="s">
        <v>225</v>
      </c>
    </row>
    <row r="67" spans="1:38" ht="12.75">
      <c r="A67" t="s">
        <v>29</v>
      </c>
      <c r="B67">
        <v>119</v>
      </c>
      <c r="C67">
        <v>16718</v>
      </c>
      <c r="D67">
        <v>20.376892897</v>
      </c>
      <c r="E67">
        <v>16.629503919</v>
      </c>
      <c r="F67">
        <v>24.968740269</v>
      </c>
      <c r="G67" s="48">
        <v>9.356552E-18</v>
      </c>
      <c r="H67">
        <v>7.1180763249</v>
      </c>
      <c r="I67">
        <v>0.6525129869</v>
      </c>
      <c r="J67">
        <v>0.8898</v>
      </c>
      <c r="K67">
        <v>0.6866</v>
      </c>
      <c r="L67">
        <v>1.093</v>
      </c>
      <c r="M67">
        <v>2.4346459146</v>
      </c>
      <c r="N67">
        <v>1.9869051667</v>
      </c>
      <c r="O67">
        <v>2.9832831627</v>
      </c>
      <c r="P67">
        <v>127</v>
      </c>
      <c r="Q67">
        <v>18061</v>
      </c>
      <c r="R67">
        <v>21.347606974</v>
      </c>
      <c r="S67">
        <v>17.512243202</v>
      </c>
      <c r="T67">
        <v>26.022955383</v>
      </c>
      <c r="U67" s="48">
        <v>1.9622E-22</v>
      </c>
      <c r="V67">
        <v>7.0317258181</v>
      </c>
      <c r="W67">
        <v>0.6239647677</v>
      </c>
      <c r="X67">
        <v>0.9845</v>
      </c>
      <c r="Y67">
        <v>0.7865</v>
      </c>
      <c r="Z67">
        <v>1.1826</v>
      </c>
      <c r="AA67">
        <v>2.676551951</v>
      </c>
      <c r="AB67">
        <v>2.1956760196</v>
      </c>
      <c r="AC67">
        <v>3.2627447229</v>
      </c>
      <c r="AD67">
        <v>0.7356631121</v>
      </c>
      <c r="AE67">
        <v>-0.0465</v>
      </c>
      <c r="AF67">
        <v>-0.3167</v>
      </c>
      <c r="AG67">
        <v>0.2236</v>
      </c>
      <c r="AH67">
        <v>1</v>
      </c>
      <c r="AI67">
        <v>2</v>
      </c>
      <c r="AJ67" t="s">
        <v>225</v>
      </c>
      <c r="AK67" t="s">
        <v>225</v>
      </c>
      <c r="AL67" t="s">
        <v>225</v>
      </c>
    </row>
    <row r="68" spans="1:38" ht="12.75">
      <c r="A68" t="s">
        <v>45</v>
      </c>
      <c r="B68">
        <v>376</v>
      </c>
      <c r="C68">
        <v>30303</v>
      </c>
      <c r="D68">
        <v>7.5736514046</v>
      </c>
      <c r="E68">
        <v>6.5329358605</v>
      </c>
      <c r="F68">
        <v>8.7801559396</v>
      </c>
      <c r="G68">
        <v>0.1851952617</v>
      </c>
      <c r="H68">
        <v>12.408012408</v>
      </c>
      <c r="I68">
        <v>0.6398943811</v>
      </c>
      <c r="J68">
        <v>-0.0999</v>
      </c>
      <c r="K68">
        <v>-0.2477</v>
      </c>
      <c r="L68">
        <v>0.0479</v>
      </c>
      <c r="M68">
        <v>0.9049053525</v>
      </c>
      <c r="N68">
        <v>0.7805599059</v>
      </c>
      <c r="O68">
        <v>1.0490593878</v>
      </c>
      <c r="P68">
        <v>369</v>
      </c>
      <c r="Q68">
        <v>28755</v>
      </c>
      <c r="R68">
        <v>7.3697289256</v>
      </c>
      <c r="S68">
        <v>6.3449561514</v>
      </c>
      <c r="T68">
        <v>8.5600125739</v>
      </c>
      <c r="U68">
        <v>0.3008757471</v>
      </c>
      <c r="V68">
        <v>12.832550861</v>
      </c>
      <c r="W68">
        <v>0.6680359142</v>
      </c>
      <c r="X68">
        <v>-0.079</v>
      </c>
      <c r="Y68">
        <v>-0.2288</v>
      </c>
      <c r="Z68">
        <v>0.0707</v>
      </c>
      <c r="AA68">
        <v>0.9240128113</v>
      </c>
      <c r="AB68">
        <v>0.7955273294</v>
      </c>
      <c r="AC68">
        <v>1.0732499611</v>
      </c>
      <c r="AD68">
        <v>0.7797522977</v>
      </c>
      <c r="AE68">
        <v>0.0273</v>
      </c>
      <c r="AF68">
        <v>-0.164</v>
      </c>
      <c r="AG68">
        <v>0.2186</v>
      </c>
      <c r="AH68" t="s">
        <v>225</v>
      </c>
      <c r="AI68" t="s">
        <v>225</v>
      </c>
      <c r="AJ68" t="s">
        <v>225</v>
      </c>
      <c r="AK68" t="s">
        <v>225</v>
      </c>
      <c r="AL68" t="s">
        <v>225</v>
      </c>
    </row>
    <row r="69" spans="1:38" ht="12.75">
      <c r="A69" t="s">
        <v>43</v>
      </c>
      <c r="B69">
        <v>370</v>
      </c>
      <c r="C69">
        <v>40084</v>
      </c>
      <c r="D69">
        <v>7.9871399652</v>
      </c>
      <c r="E69">
        <v>6.9051961373</v>
      </c>
      <c r="F69">
        <v>9.2386086588</v>
      </c>
      <c r="G69">
        <v>0.5288712745</v>
      </c>
      <c r="H69">
        <v>9.230615707</v>
      </c>
      <c r="I69">
        <v>0.4798768601</v>
      </c>
      <c r="J69">
        <v>-0.0468</v>
      </c>
      <c r="K69">
        <v>-0.1923</v>
      </c>
      <c r="L69">
        <v>0.0988</v>
      </c>
      <c r="M69">
        <v>0.9543092651</v>
      </c>
      <c r="N69">
        <v>0.8250378333</v>
      </c>
      <c r="O69">
        <v>1.1038356506</v>
      </c>
      <c r="P69">
        <v>392</v>
      </c>
      <c r="Q69">
        <v>38873</v>
      </c>
      <c r="R69">
        <v>8.3453348793</v>
      </c>
      <c r="S69">
        <v>7.2290102414</v>
      </c>
      <c r="T69">
        <v>9.6340455915</v>
      </c>
      <c r="U69">
        <v>0.5364543148</v>
      </c>
      <c r="V69">
        <v>10.084120083</v>
      </c>
      <c r="W69">
        <v>0.5093249781</v>
      </c>
      <c r="X69">
        <v>0.0453</v>
      </c>
      <c r="Y69">
        <v>-0.0983</v>
      </c>
      <c r="Z69">
        <v>0.1889</v>
      </c>
      <c r="AA69">
        <v>1.0463337825</v>
      </c>
      <c r="AB69">
        <v>0.9063695752</v>
      </c>
      <c r="AC69">
        <v>1.2079116669</v>
      </c>
      <c r="AD69">
        <v>0.6418713591</v>
      </c>
      <c r="AE69">
        <v>-0.0439</v>
      </c>
      <c r="AF69">
        <v>-0.2287</v>
      </c>
      <c r="AG69">
        <v>0.141</v>
      </c>
      <c r="AH69" t="s">
        <v>225</v>
      </c>
      <c r="AI69" t="s">
        <v>225</v>
      </c>
      <c r="AJ69" t="s">
        <v>225</v>
      </c>
      <c r="AK69" t="s">
        <v>225</v>
      </c>
      <c r="AL69" t="s">
        <v>225</v>
      </c>
    </row>
    <row r="70" spans="1:38" ht="12.75">
      <c r="A70" t="s">
        <v>42</v>
      </c>
      <c r="B70">
        <v>1024</v>
      </c>
      <c r="C70">
        <v>73919</v>
      </c>
      <c r="D70">
        <v>8.5443514011</v>
      </c>
      <c r="E70">
        <v>7.5702594762</v>
      </c>
      <c r="F70">
        <v>9.6437831615</v>
      </c>
      <c r="G70">
        <v>0.7378532703</v>
      </c>
      <c r="H70">
        <v>13.853001258</v>
      </c>
      <c r="I70">
        <v>0.4329062893</v>
      </c>
      <c r="J70">
        <v>0.0207</v>
      </c>
      <c r="K70">
        <v>-0.1004</v>
      </c>
      <c r="L70">
        <v>0.1417</v>
      </c>
      <c r="M70">
        <v>1.0208852908</v>
      </c>
      <c r="N70">
        <v>0.9045000825</v>
      </c>
      <c r="O70">
        <v>1.1522461935</v>
      </c>
      <c r="P70">
        <v>966</v>
      </c>
      <c r="Q70">
        <v>70881</v>
      </c>
      <c r="R70">
        <v>7.7897151928</v>
      </c>
      <c r="S70">
        <v>6.8942692806</v>
      </c>
      <c r="T70">
        <v>8.8014639862</v>
      </c>
      <c r="U70">
        <v>0.7047746499</v>
      </c>
      <c r="V70">
        <v>13.628475896</v>
      </c>
      <c r="W70">
        <v>0.4384890244</v>
      </c>
      <c r="X70">
        <v>-0.0236</v>
      </c>
      <c r="Y70">
        <v>-0.1457</v>
      </c>
      <c r="Z70">
        <v>0.0985</v>
      </c>
      <c r="AA70">
        <v>0.9766704728</v>
      </c>
      <c r="AB70">
        <v>0.8643999262</v>
      </c>
      <c r="AC70">
        <v>1.1035230147</v>
      </c>
      <c r="AD70">
        <v>0.2211262988</v>
      </c>
      <c r="AE70">
        <v>0.0925</v>
      </c>
      <c r="AF70">
        <v>-0.0557</v>
      </c>
      <c r="AG70">
        <v>0.2406</v>
      </c>
      <c r="AH70" t="s">
        <v>225</v>
      </c>
      <c r="AI70" t="s">
        <v>225</v>
      </c>
      <c r="AJ70" t="s">
        <v>225</v>
      </c>
      <c r="AK70" t="s">
        <v>225</v>
      </c>
      <c r="AL70" t="s">
        <v>225</v>
      </c>
    </row>
    <row r="71" spans="1:38" ht="12.75">
      <c r="A71" t="s">
        <v>44</v>
      </c>
      <c r="B71">
        <v>824</v>
      </c>
      <c r="C71">
        <v>78301</v>
      </c>
      <c r="D71">
        <v>9.3099256534</v>
      </c>
      <c r="E71">
        <v>8.2361305066</v>
      </c>
      <c r="F71">
        <v>10.523718098</v>
      </c>
      <c r="G71">
        <v>0.0885753434</v>
      </c>
      <c r="H71">
        <v>10.523492676</v>
      </c>
      <c r="I71">
        <v>0.3666032386</v>
      </c>
      <c r="J71">
        <v>0.1065</v>
      </c>
      <c r="K71">
        <v>-0.0161</v>
      </c>
      <c r="L71">
        <v>0.229</v>
      </c>
      <c r="M71">
        <v>1.1123566567</v>
      </c>
      <c r="N71">
        <v>0.9840588352</v>
      </c>
      <c r="O71">
        <v>1.2573814567</v>
      </c>
      <c r="P71">
        <v>775</v>
      </c>
      <c r="Q71">
        <v>75736</v>
      </c>
      <c r="R71">
        <v>8.8478967549</v>
      </c>
      <c r="S71">
        <v>7.8173884009</v>
      </c>
      <c r="T71">
        <v>10.014249385</v>
      </c>
      <c r="U71">
        <v>0.1004948358</v>
      </c>
      <c r="V71">
        <v>10.232914334</v>
      </c>
      <c r="W71">
        <v>0.3675771339</v>
      </c>
      <c r="X71">
        <v>0.1038</v>
      </c>
      <c r="Y71">
        <v>-0.0201</v>
      </c>
      <c r="Z71">
        <v>0.2276</v>
      </c>
      <c r="AA71">
        <v>1.1093447313</v>
      </c>
      <c r="AB71">
        <v>0.9801401254</v>
      </c>
      <c r="AC71">
        <v>1.2555814224</v>
      </c>
      <c r="AD71">
        <v>0.5084317941</v>
      </c>
      <c r="AE71">
        <v>0.0509</v>
      </c>
      <c r="AF71">
        <v>-0.1</v>
      </c>
      <c r="AG71">
        <v>0.2018</v>
      </c>
      <c r="AH71" t="s">
        <v>225</v>
      </c>
      <c r="AI71" t="s">
        <v>225</v>
      </c>
      <c r="AJ71" t="s">
        <v>225</v>
      </c>
      <c r="AK71" t="s">
        <v>225</v>
      </c>
      <c r="AL71" t="s">
        <v>225</v>
      </c>
    </row>
    <row r="72" spans="1:38" ht="12.75">
      <c r="A72" t="s">
        <v>39</v>
      </c>
      <c r="B72">
        <v>299</v>
      </c>
      <c r="C72">
        <v>44602</v>
      </c>
      <c r="D72">
        <v>8.1787711381</v>
      </c>
      <c r="E72">
        <v>7.0242105101</v>
      </c>
      <c r="F72">
        <v>9.5231054413</v>
      </c>
      <c r="G72">
        <v>0.7664851794</v>
      </c>
      <c r="H72">
        <v>6.7037352585</v>
      </c>
      <c r="I72">
        <v>0.38768702</v>
      </c>
      <c r="J72">
        <v>-0.0231</v>
      </c>
      <c r="K72">
        <v>-0.1752</v>
      </c>
      <c r="L72">
        <v>0.1291</v>
      </c>
      <c r="M72">
        <v>0.9772054964</v>
      </c>
      <c r="N72">
        <v>0.8392577567</v>
      </c>
      <c r="O72">
        <v>1.1378275321</v>
      </c>
      <c r="P72">
        <v>348</v>
      </c>
      <c r="Q72">
        <v>41239</v>
      </c>
      <c r="R72">
        <v>9.005275086</v>
      </c>
      <c r="S72">
        <v>7.7820620134</v>
      </c>
      <c r="T72">
        <v>10.420757279</v>
      </c>
      <c r="U72">
        <v>0.1031336872</v>
      </c>
      <c r="V72">
        <v>8.4386139334</v>
      </c>
      <c r="W72">
        <v>0.4523571887</v>
      </c>
      <c r="X72">
        <v>0.1214</v>
      </c>
      <c r="Y72">
        <v>-0.0246</v>
      </c>
      <c r="Z72">
        <v>0.2674</v>
      </c>
      <c r="AA72">
        <v>1.1290767452</v>
      </c>
      <c r="AB72">
        <v>0.9757109211</v>
      </c>
      <c r="AC72">
        <v>1.3065491725</v>
      </c>
      <c r="AD72">
        <v>0.3257846291</v>
      </c>
      <c r="AE72">
        <v>-0.0963</v>
      </c>
      <c r="AF72">
        <v>-0.2883</v>
      </c>
      <c r="AG72">
        <v>0.0957</v>
      </c>
      <c r="AH72" t="s">
        <v>225</v>
      </c>
      <c r="AI72" t="s">
        <v>225</v>
      </c>
      <c r="AJ72" t="s">
        <v>225</v>
      </c>
      <c r="AK72" t="s">
        <v>225</v>
      </c>
      <c r="AL72" t="s">
        <v>225</v>
      </c>
    </row>
    <row r="73" spans="1:38" ht="12.75">
      <c r="A73" t="s">
        <v>40</v>
      </c>
      <c r="B73">
        <v>360</v>
      </c>
      <c r="C73">
        <v>56058</v>
      </c>
      <c r="D73">
        <v>11.358291154</v>
      </c>
      <c r="E73">
        <v>9.8754495327</v>
      </c>
      <c r="F73">
        <v>13.063787882</v>
      </c>
      <c r="G73">
        <v>1.88611E-05</v>
      </c>
      <c r="H73">
        <v>6.4219201541</v>
      </c>
      <c r="I73">
        <v>0.3384649106</v>
      </c>
      <c r="J73">
        <v>0.3053</v>
      </c>
      <c r="K73">
        <v>0.1655</v>
      </c>
      <c r="L73">
        <v>0.4452</v>
      </c>
      <c r="M73">
        <v>1.3570968496</v>
      </c>
      <c r="N73">
        <v>1.1799258592</v>
      </c>
      <c r="O73">
        <v>1.5608708333</v>
      </c>
      <c r="P73">
        <v>342</v>
      </c>
      <c r="Q73">
        <v>54716</v>
      </c>
      <c r="R73">
        <v>10.680987458</v>
      </c>
      <c r="S73">
        <v>9.2640373185</v>
      </c>
      <c r="T73">
        <v>12.314662512</v>
      </c>
      <c r="U73">
        <v>5.77322E-05</v>
      </c>
      <c r="V73">
        <v>6.2504569047</v>
      </c>
      <c r="W73">
        <v>0.3379860006</v>
      </c>
      <c r="X73">
        <v>0.2921</v>
      </c>
      <c r="Y73">
        <v>0.1497</v>
      </c>
      <c r="Z73">
        <v>0.4344</v>
      </c>
      <c r="AA73">
        <v>1.3391766981</v>
      </c>
      <c r="AB73">
        <v>1.1615202205</v>
      </c>
      <c r="AC73">
        <v>1.5440060337</v>
      </c>
      <c r="AD73">
        <v>0.5024579199</v>
      </c>
      <c r="AE73">
        <v>0.0615</v>
      </c>
      <c r="AF73">
        <v>-0.1182</v>
      </c>
      <c r="AG73">
        <v>0.2412</v>
      </c>
      <c r="AH73">
        <v>1</v>
      </c>
      <c r="AI73">
        <v>2</v>
      </c>
      <c r="AJ73" t="s">
        <v>225</v>
      </c>
      <c r="AK73" t="s">
        <v>225</v>
      </c>
      <c r="AL73" t="s">
        <v>225</v>
      </c>
    </row>
    <row r="74" spans="1:38" ht="12.75">
      <c r="A74" t="s">
        <v>41</v>
      </c>
      <c r="B74">
        <v>119</v>
      </c>
      <c r="C74">
        <v>26015</v>
      </c>
      <c r="D74">
        <v>12.752283505</v>
      </c>
      <c r="E74">
        <v>10.402293113</v>
      </c>
      <c r="F74">
        <v>15.633162113</v>
      </c>
      <c r="G74">
        <v>5.07467E-05</v>
      </c>
      <c r="H74">
        <v>4.5742840669</v>
      </c>
      <c r="I74">
        <v>0.4193239329</v>
      </c>
      <c r="J74">
        <v>0.4211</v>
      </c>
      <c r="K74">
        <v>0.2174</v>
      </c>
      <c r="L74">
        <v>0.6248</v>
      </c>
      <c r="M74">
        <v>1.5236520648</v>
      </c>
      <c r="N74">
        <v>1.2428735116</v>
      </c>
      <c r="O74">
        <v>1.8678615264</v>
      </c>
      <c r="P74">
        <v>145</v>
      </c>
      <c r="Q74">
        <v>28313</v>
      </c>
      <c r="R74">
        <v>14.168904839</v>
      </c>
      <c r="S74">
        <v>11.732085975</v>
      </c>
      <c r="T74">
        <v>17.1118644</v>
      </c>
      <c r="U74" s="48">
        <v>2.4035001E-09</v>
      </c>
      <c r="V74">
        <v>5.1213223608</v>
      </c>
      <c r="W74">
        <v>0.4253026729</v>
      </c>
      <c r="X74">
        <v>0.5746</v>
      </c>
      <c r="Y74">
        <v>0.3859</v>
      </c>
      <c r="Z74">
        <v>0.7634</v>
      </c>
      <c r="AA74">
        <v>1.7764899801</v>
      </c>
      <c r="AB74">
        <v>1.4709628879</v>
      </c>
      <c r="AC74">
        <v>2.1454767319</v>
      </c>
      <c r="AD74">
        <v>0.4338369942</v>
      </c>
      <c r="AE74">
        <v>-0.1053</v>
      </c>
      <c r="AF74">
        <v>-0.3691</v>
      </c>
      <c r="AG74">
        <v>0.1585</v>
      </c>
      <c r="AH74">
        <v>1</v>
      </c>
      <c r="AI74">
        <v>2</v>
      </c>
      <c r="AJ74" t="s">
        <v>225</v>
      </c>
      <c r="AK74" t="s">
        <v>225</v>
      </c>
      <c r="AL74" t="s">
        <v>225</v>
      </c>
    </row>
    <row r="75" spans="1:38" ht="12.75">
      <c r="A75" t="s">
        <v>46</v>
      </c>
      <c r="B75">
        <v>200</v>
      </c>
      <c r="C75">
        <v>73422</v>
      </c>
      <c r="D75">
        <v>9.5159762751</v>
      </c>
      <c r="E75">
        <v>8.0558551054</v>
      </c>
      <c r="F75">
        <v>11.240743941</v>
      </c>
      <c r="G75">
        <v>0.1309222631</v>
      </c>
      <c r="H75">
        <v>2.7239791888</v>
      </c>
      <c r="I75">
        <v>0.1926144156</v>
      </c>
      <c r="J75">
        <v>0.1284</v>
      </c>
      <c r="K75">
        <v>-0.0382</v>
      </c>
      <c r="L75">
        <v>0.2949</v>
      </c>
      <c r="M75">
        <v>1.1369757342</v>
      </c>
      <c r="N75">
        <v>0.9625193998</v>
      </c>
      <c r="O75">
        <v>1.3430522235</v>
      </c>
      <c r="P75">
        <v>200</v>
      </c>
      <c r="Q75">
        <v>70690</v>
      </c>
      <c r="R75">
        <v>8.6014578902</v>
      </c>
      <c r="S75">
        <v>7.2746163965</v>
      </c>
      <c r="T75">
        <v>10.170306419</v>
      </c>
      <c r="U75">
        <v>0.3769753215</v>
      </c>
      <c r="V75">
        <v>2.8292544914</v>
      </c>
      <c r="W75">
        <v>0.2000585037</v>
      </c>
      <c r="X75">
        <v>0.0755</v>
      </c>
      <c r="Y75">
        <v>-0.092</v>
      </c>
      <c r="Z75">
        <v>0.2431</v>
      </c>
      <c r="AA75">
        <v>1.0784463535</v>
      </c>
      <c r="AB75">
        <v>0.9120876514</v>
      </c>
      <c r="AC75">
        <v>1.2751477729</v>
      </c>
      <c r="AD75">
        <v>0.3676804928</v>
      </c>
      <c r="AE75">
        <v>0.101</v>
      </c>
      <c r="AF75">
        <v>-0.1188</v>
      </c>
      <c r="AG75">
        <v>0.3209</v>
      </c>
      <c r="AH75" t="s">
        <v>225</v>
      </c>
      <c r="AI75" t="s">
        <v>225</v>
      </c>
      <c r="AJ75" t="s">
        <v>225</v>
      </c>
      <c r="AK75" t="s">
        <v>225</v>
      </c>
      <c r="AL75" t="s">
        <v>225</v>
      </c>
    </row>
    <row r="76" spans="1:38" ht="12.75">
      <c r="A76" t="s">
        <v>48</v>
      </c>
      <c r="B76">
        <v>20</v>
      </c>
      <c r="C76">
        <v>7918</v>
      </c>
      <c r="D76">
        <v>9.905385499</v>
      </c>
      <c r="E76">
        <v>6.3237483549</v>
      </c>
      <c r="F76">
        <v>15.51558607</v>
      </c>
      <c r="G76">
        <v>0.4618399822</v>
      </c>
      <c r="H76">
        <v>2.5258903764</v>
      </c>
      <c r="I76">
        <v>0.5648062585</v>
      </c>
      <c r="J76">
        <v>0.1685</v>
      </c>
      <c r="K76">
        <v>-0.2803</v>
      </c>
      <c r="L76">
        <v>0.6172</v>
      </c>
      <c r="M76">
        <v>1.1835026301</v>
      </c>
      <c r="N76">
        <v>0.7555660313</v>
      </c>
      <c r="O76">
        <v>1.8538134557</v>
      </c>
      <c r="P76">
        <v>24</v>
      </c>
      <c r="Q76">
        <v>6583</v>
      </c>
      <c r="R76">
        <v>12.189640884</v>
      </c>
      <c r="S76">
        <v>8.0761096514</v>
      </c>
      <c r="T76">
        <v>18.398381312</v>
      </c>
      <c r="U76">
        <v>0.0434377971</v>
      </c>
      <c r="V76">
        <v>3.6457542154</v>
      </c>
      <c r="W76">
        <v>0.7441864629</v>
      </c>
      <c r="X76">
        <v>0.4242</v>
      </c>
      <c r="Y76">
        <v>0.0125</v>
      </c>
      <c r="Z76">
        <v>0.8359</v>
      </c>
      <c r="AA76">
        <v>1.5283308865</v>
      </c>
      <c r="AB76">
        <v>1.0125784623</v>
      </c>
      <c r="AC76">
        <v>2.3067795588</v>
      </c>
      <c r="AD76">
        <v>0.4998610383</v>
      </c>
      <c r="AE76">
        <v>-0.2075</v>
      </c>
      <c r="AF76">
        <v>-0.8103</v>
      </c>
      <c r="AG76">
        <v>0.3953</v>
      </c>
      <c r="AH76" t="s">
        <v>225</v>
      </c>
      <c r="AI76" t="s">
        <v>225</v>
      </c>
      <c r="AJ76" t="s">
        <v>225</v>
      </c>
      <c r="AK76" t="s">
        <v>225</v>
      </c>
      <c r="AL76" t="s">
        <v>225</v>
      </c>
    </row>
    <row r="77" spans="1:38" ht="12.75">
      <c r="A77" t="s">
        <v>47</v>
      </c>
      <c r="B77">
        <v>66</v>
      </c>
      <c r="C77">
        <v>17263</v>
      </c>
      <c r="D77">
        <v>11.586657416</v>
      </c>
      <c r="E77">
        <v>8.9449198667</v>
      </c>
      <c r="F77">
        <v>15.008589465</v>
      </c>
      <c r="G77">
        <v>0.0137573048</v>
      </c>
      <c r="H77">
        <v>3.8232057001</v>
      </c>
      <c r="I77">
        <v>0.4706040899</v>
      </c>
      <c r="J77">
        <v>0.3253</v>
      </c>
      <c r="K77">
        <v>0.0665</v>
      </c>
      <c r="L77">
        <v>0.584</v>
      </c>
      <c r="M77">
        <v>1.3843822159</v>
      </c>
      <c r="N77">
        <v>1.0687455011</v>
      </c>
      <c r="O77">
        <v>1.7932371344</v>
      </c>
      <c r="P77">
        <v>67</v>
      </c>
      <c r="Q77">
        <v>12545</v>
      </c>
      <c r="R77">
        <v>13.751729266</v>
      </c>
      <c r="S77">
        <v>10.615622072</v>
      </c>
      <c r="T77">
        <v>17.814317101</v>
      </c>
      <c r="U77">
        <v>3.70781E-05</v>
      </c>
      <c r="V77">
        <v>5.3407732164</v>
      </c>
      <c r="W77">
        <v>0.6524792963</v>
      </c>
      <c r="X77">
        <v>0.5448</v>
      </c>
      <c r="Y77">
        <v>0.2859</v>
      </c>
      <c r="Z77">
        <v>0.8036</v>
      </c>
      <c r="AA77">
        <v>1.724184722</v>
      </c>
      <c r="AB77">
        <v>1.3309812196</v>
      </c>
      <c r="AC77">
        <v>2.2335498892</v>
      </c>
      <c r="AD77">
        <v>0.3450521038</v>
      </c>
      <c r="AE77">
        <v>-0.1713</v>
      </c>
      <c r="AF77">
        <v>-0.5269</v>
      </c>
      <c r="AG77">
        <v>0.1843</v>
      </c>
      <c r="AH77" t="s">
        <v>225</v>
      </c>
      <c r="AI77">
        <v>2</v>
      </c>
      <c r="AJ77" t="s">
        <v>225</v>
      </c>
      <c r="AK77" t="s">
        <v>225</v>
      </c>
      <c r="AL77" t="s">
        <v>225</v>
      </c>
    </row>
    <row r="78" spans="1:38" ht="12.75">
      <c r="A78" t="s">
        <v>53</v>
      </c>
      <c r="B78">
        <v>28</v>
      </c>
      <c r="C78">
        <v>4981</v>
      </c>
      <c r="D78">
        <v>14.235049988</v>
      </c>
      <c r="E78">
        <v>9.6920072206</v>
      </c>
      <c r="F78">
        <v>20.907603921</v>
      </c>
      <c r="G78">
        <v>0.006770063</v>
      </c>
      <c r="H78">
        <v>5.6213611725</v>
      </c>
      <c r="I78">
        <v>1.0623374066</v>
      </c>
      <c r="J78">
        <v>0.5311</v>
      </c>
      <c r="K78">
        <v>0.1467</v>
      </c>
      <c r="L78">
        <v>0.9155</v>
      </c>
      <c r="M78">
        <v>1.7008140776</v>
      </c>
      <c r="N78">
        <v>1.158008039</v>
      </c>
      <c r="O78">
        <v>2.4980556519</v>
      </c>
      <c r="P78">
        <v>28</v>
      </c>
      <c r="Q78">
        <v>4604</v>
      </c>
      <c r="R78">
        <v>13.961136075</v>
      </c>
      <c r="S78">
        <v>9.5075374913</v>
      </c>
      <c r="T78">
        <v>20.500925785</v>
      </c>
      <c r="U78">
        <v>0.0042878454</v>
      </c>
      <c r="V78">
        <v>6.0816681147</v>
      </c>
      <c r="W78">
        <v>1.149327242</v>
      </c>
      <c r="X78">
        <v>0.5599</v>
      </c>
      <c r="Y78">
        <v>0.1757</v>
      </c>
      <c r="Z78">
        <v>0.9441</v>
      </c>
      <c r="AA78">
        <v>1.7504400397</v>
      </c>
      <c r="AB78">
        <v>1.1920501465</v>
      </c>
      <c r="AC78">
        <v>2.5703955002</v>
      </c>
      <c r="AD78">
        <v>0.9434115149</v>
      </c>
      <c r="AE78">
        <v>0.0194</v>
      </c>
      <c r="AF78">
        <v>-0.5171</v>
      </c>
      <c r="AG78">
        <v>0.5559</v>
      </c>
      <c r="AH78" t="s">
        <v>225</v>
      </c>
      <c r="AI78">
        <v>2</v>
      </c>
      <c r="AJ78" t="s">
        <v>225</v>
      </c>
      <c r="AK78" t="s">
        <v>225</v>
      </c>
      <c r="AL78" t="s">
        <v>225</v>
      </c>
    </row>
    <row r="79" spans="1:38" ht="12.75">
      <c r="A79" t="s">
        <v>55</v>
      </c>
      <c r="B79">
        <v>73</v>
      </c>
      <c r="C79">
        <v>16676</v>
      </c>
      <c r="D79">
        <v>12.028205571</v>
      </c>
      <c r="E79">
        <v>9.3862724421</v>
      </c>
      <c r="F79">
        <v>15.413757714</v>
      </c>
      <c r="G79">
        <v>0.0041567564</v>
      </c>
      <c r="H79">
        <v>4.3775485728</v>
      </c>
      <c r="I79">
        <v>0.5123533069</v>
      </c>
      <c r="J79">
        <v>0.3627</v>
      </c>
      <c r="K79">
        <v>0.1146</v>
      </c>
      <c r="L79">
        <v>0.6107</v>
      </c>
      <c r="M79">
        <v>1.4371387091</v>
      </c>
      <c r="N79">
        <v>1.1214786263</v>
      </c>
      <c r="O79">
        <v>1.84164693</v>
      </c>
      <c r="P79">
        <v>94</v>
      </c>
      <c r="Q79">
        <v>17604</v>
      </c>
      <c r="R79">
        <v>13.596846294</v>
      </c>
      <c r="S79">
        <v>10.872346698</v>
      </c>
      <c r="T79">
        <v>17.004077803</v>
      </c>
      <c r="U79" s="48">
        <v>2.9333084E-06</v>
      </c>
      <c r="V79">
        <v>5.3396955237</v>
      </c>
      <c r="W79">
        <v>0.5507475412</v>
      </c>
      <c r="X79">
        <v>0.5334</v>
      </c>
      <c r="Y79">
        <v>0.3098</v>
      </c>
      <c r="Z79">
        <v>0.757</v>
      </c>
      <c r="AA79">
        <v>1.7047655749</v>
      </c>
      <c r="AB79">
        <v>1.3631692209</v>
      </c>
      <c r="AC79">
        <v>2.1319625039</v>
      </c>
      <c r="AD79">
        <v>0.4562621789</v>
      </c>
      <c r="AE79">
        <v>-0.1226</v>
      </c>
      <c r="AF79">
        <v>-0.4451</v>
      </c>
      <c r="AG79">
        <v>0.1999</v>
      </c>
      <c r="AH79">
        <v>1</v>
      </c>
      <c r="AI79">
        <v>2</v>
      </c>
      <c r="AJ79" t="s">
        <v>225</v>
      </c>
      <c r="AK79" t="s">
        <v>225</v>
      </c>
      <c r="AL79" t="s">
        <v>225</v>
      </c>
    </row>
    <row r="80" spans="1:38" ht="12.75">
      <c r="A80" t="s">
        <v>51</v>
      </c>
      <c r="B80">
        <v>86</v>
      </c>
      <c r="C80">
        <v>18727</v>
      </c>
      <c r="D80">
        <v>12.586408392</v>
      </c>
      <c r="E80">
        <v>9.9940702365</v>
      </c>
      <c r="F80">
        <v>15.851166989</v>
      </c>
      <c r="G80">
        <v>0.0005252815</v>
      </c>
      <c r="H80">
        <v>4.5922998879</v>
      </c>
      <c r="I80">
        <v>0.4952004323</v>
      </c>
      <c r="J80">
        <v>0.408</v>
      </c>
      <c r="K80">
        <v>0.1774</v>
      </c>
      <c r="L80">
        <v>0.6386</v>
      </c>
      <c r="M80">
        <v>1.5038331863</v>
      </c>
      <c r="N80">
        <v>1.1940987468</v>
      </c>
      <c r="O80">
        <v>1.8939089069</v>
      </c>
      <c r="P80">
        <v>105</v>
      </c>
      <c r="Q80">
        <v>20887</v>
      </c>
      <c r="R80">
        <v>14.240443744</v>
      </c>
      <c r="S80">
        <v>11.520984345</v>
      </c>
      <c r="T80">
        <v>17.601815257</v>
      </c>
      <c r="U80" s="48">
        <v>8.2628176E-08</v>
      </c>
      <c r="V80">
        <v>5.0270503184</v>
      </c>
      <c r="W80">
        <v>0.4905898772</v>
      </c>
      <c r="X80">
        <v>0.5797</v>
      </c>
      <c r="Y80">
        <v>0.3678</v>
      </c>
      <c r="Z80">
        <v>0.7916</v>
      </c>
      <c r="AA80">
        <v>1.7854594912</v>
      </c>
      <c r="AB80">
        <v>1.4444950745</v>
      </c>
      <c r="AC80">
        <v>2.2069065176</v>
      </c>
      <c r="AD80">
        <v>0.4214379021</v>
      </c>
      <c r="AE80">
        <v>-0.1235</v>
      </c>
      <c r="AF80">
        <v>-0.4245</v>
      </c>
      <c r="AG80">
        <v>0.1775</v>
      </c>
      <c r="AH80">
        <v>1</v>
      </c>
      <c r="AI80">
        <v>2</v>
      </c>
      <c r="AJ80" t="s">
        <v>225</v>
      </c>
      <c r="AK80" t="s">
        <v>225</v>
      </c>
      <c r="AL80" t="s">
        <v>225</v>
      </c>
    </row>
    <row r="81" spans="1:38" ht="12.75">
      <c r="A81" t="s">
        <v>54</v>
      </c>
      <c r="B81">
        <v>37</v>
      </c>
      <c r="C81">
        <v>7691</v>
      </c>
      <c r="D81">
        <v>13.308060041</v>
      </c>
      <c r="E81">
        <v>9.4929632808</v>
      </c>
      <c r="F81">
        <v>18.65639388</v>
      </c>
      <c r="G81">
        <v>0.0071300971</v>
      </c>
      <c r="H81">
        <v>4.810817839</v>
      </c>
      <c r="I81">
        <v>0.7908935808</v>
      </c>
      <c r="J81">
        <v>0.4638</v>
      </c>
      <c r="K81">
        <v>0.126</v>
      </c>
      <c r="L81">
        <v>0.8016</v>
      </c>
      <c r="M81">
        <v>1.5900566477</v>
      </c>
      <c r="N81">
        <v>1.1342261249</v>
      </c>
      <c r="O81">
        <v>2.2290794465</v>
      </c>
      <c r="P81">
        <v>44</v>
      </c>
      <c r="Q81">
        <v>7751</v>
      </c>
      <c r="R81">
        <v>14.797145977</v>
      </c>
      <c r="S81">
        <v>10.841537668</v>
      </c>
      <c r="T81">
        <v>20.19598472</v>
      </c>
      <c r="U81">
        <v>9.85025E-05</v>
      </c>
      <c r="V81">
        <v>5.6766868791</v>
      </c>
      <c r="W81">
        <v>0.8557927468</v>
      </c>
      <c r="X81">
        <v>0.618</v>
      </c>
      <c r="Y81">
        <v>0.307</v>
      </c>
      <c r="Z81">
        <v>0.9291</v>
      </c>
      <c r="AA81">
        <v>1.8552585301</v>
      </c>
      <c r="AB81">
        <v>1.3593064006</v>
      </c>
      <c r="AC81">
        <v>2.5321621468</v>
      </c>
      <c r="AD81">
        <v>0.6448091152</v>
      </c>
      <c r="AE81">
        <v>-0.1061</v>
      </c>
      <c r="AF81">
        <v>-0.557</v>
      </c>
      <c r="AG81">
        <v>0.3449</v>
      </c>
      <c r="AH81" t="s">
        <v>225</v>
      </c>
      <c r="AI81">
        <v>2</v>
      </c>
      <c r="AJ81" t="s">
        <v>225</v>
      </c>
      <c r="AK81" t="s">
        <v>225</v>
      </c>
      <c r="AL81" t="s">
        <v>225</v>
      </c>
    </row>
    <row r="82" spans="1:38" ht="12.75">
      <c r="A82" t="s">
        <v>50</v>
      </c>
      <c r="B82">
        <v>108</v>
      </c>
      <c r="C82">
        <v>20952</v>
      </c>
      <c r="D82">
        <v>14.778221821</v>
      </c>
      <c r="E82">
        <v>11.976787121</v>
      </c>
      <c r="F82">
        <v>18.234927112</v>
      </c>
      <c r="G82" s="48">
        <v>1.1469229E-07</v>
      </c>
      <c r="H82">
        <v>5.1546391753</v>
      </c>
      <c r="I82">
        <v>0.4960053859</v>
      </c>
      <c r="J82">
        <v>0.5686</v>
      </c>
      <c r="K82">
        <v>0.3584</v>
      </c>
      <c r="L82">
        <v>0.7787</v>
      </c>
      <c r="M82">
        <v>1.7657126414</v>
      </c>
      <c r="N82">
        <v>1.4309951955</v>
      </c>
      <c r="O82">
        <v>2.178722292</v>
      </c>
      <c r="P82">
        <v>146</v>
      </c>
      <c r="Q82">
        <v>23306</v>
      </c>
      <c r="R82">
        <v>18.439945194</v>
      </c>
      <c r="S82">
        <v>15.299091798</v>
      </c>
      <c r="T82">
        <v>22.225605495</v>
      </c>
      <c r="U82" s="48">
        <v>1.402763E-18</v>
      </c>
      <c r="V82">
        <v>6.2644812495</v>
      </c>
      <c r="W82">
        <v>0.5184521571</v>
      </c>
      <c r="X82">
        <v>0.8381</v>
      </c>
      <c r="Y82">
        <v>0.6514</v>
      </c>
      <c r="Z82">
        <v>1.0248</v>
      </c>
      <c r="AA82">
        <v>2.3119908168</v>
      </c>
      <c r="AB82">
        <v>1.9181922382</v>
      </c>
      <c r="AC82">
        <v>2.7866349527</v>
      </c>
      <c r="AD82">
        <v>0.1048218404</v>
      </c>
      <c r="AE82">
        <v>-0.2214</v>
      </c>
      <c r="AF82">
        <v>-0.4889</v>
      </c>
      <c r="AG82">
        <v>0.0461</v>
      </c>
      <c r="AH82">
        <v>1</v>
      </c>
      <c r="AI82">
        <v>2</v>
      </c>
      <c r="AJ82" t="s">
        <v>225</v>
      </c>
      <c r="AK82" t="s">
        <v>225</v>
      </c>
      <c r="AL82" t="s">
        <v>225</v>
      </c>
    </row>
    <row r="83" spans="1:38" ht="12.75">
      <c r="A83" t="s">
        <v>52</v>
      </c>
      <c r="B83">
        <v>112</v>
      </c>
      <c r="C83">
        <v>32444</v>
      </c>
      <c r="D83">
        <v>11.874822521</v>
      </c>
      <c r="E83">
        <v>9.6594027044</v>
      </c>
      <c r="F83">
        <v>14.598357085</v>
      </c>
      <c r="G83">
        <v>0.0008987259</v>
      </c>
      <c r="H83">
        <v>3.4521020836</v>
      </c>
      <c r="I83">
        <v>0.3261929862</v>
      </c>
      <c r="J83">
        <v>0.3498</v>
      </c>
      <c r="K83">
        <v>0.1433</v>
      </c>
      <c r="L83">
        <v>0.5563</v>
      </c>
      <c r="M83">
        <v>1.4188123912</v>
      </c>
      <c r="N83">
        <v>1.1541124278</v>
      </c>
      <c r="O83">
        <v>1.7442222725</v>
      </c>
      <c r="P83">
        <v>168</v>
      </c>
      <c r="Q83">
        <v>35494</v>
      </c>
      <c r="R83">
        <v>16.779866147</v>
      </c>
      <c r="S83">
        <v>14.068650663</v>
      </c>
      <c r="T83">
        <v>20.013568797</v>
      </c>
      <c r="U83" s="48">
        <v>1.318526E-16</v>
      </c>
      <c r="V83">
        <v>4.7331943427</v>
      </c>
      <c r="W83">
        <v>0.3651738716</v>
      </c>
      <c r="X83">
        <v>0.7438</v>
      </c>
      <c r="Y83">
        <v>0.5675</v>
      </c>
      <c r="Z83">
        <v>0.92</v>
      </c>
      <c r="AA83">
        <v>2.1038509622</v>
      </c>
      <c r="AB83">
        <v>1.7639201633</v>
      </c>
      <c r="AC83">
        <v>2.5092909325</v>
      </c>
      <c r="AD83">
        <v>0.0084567195</v>
      </c>
      <c r="AE83">
        <v>-0.3458</v>
      </c>
      <c r="AF83">
        <v>-0.6031</v>
      </c>
      <c r="AG83">
        <v>-0.0884</v>
      </c>
      <c r="AH83">
        <v>1</v>
      </c>
      <c r="AI83">
        <v>2</v>
      </c>
      <c r="AJ83" t="s">
        <v>131</v>
      </c>
      <c r="AK83" t="s">
        <v>225</v>
      </c>
      <c r="AL83" t="s">
        <v>225</v>
      </c>
    </row>
    <row r="84" spans="1:38" ht="12.75">
      <c r="A84" t="s">
        <v>56</v>
      </c>
      <c r="B84">
        <v>77</v>
      </c>
      <c r="C84">
        <v>14290</v>
      </c>
      <c r="D84">
        <v>16.616090948</v>
      </c>
      <c r="E84">
        <v>13.030694026</v>
      </c>
      <c r="F84">
        <v>21.188010234</v>
      </c>
      <c r="G84" s="48">
        <v>3.2065381E-08</v>
      </c>
      <c r="H84">
        <v>5.388383485</v>
      </c>
      <c r="I84">
        <v>0.6140632881</v>
      </c>
      <c r="J84">
        <v>0.6858</v>
      </c>
      <c r="K84">
        <v>0.4427</v>
      </c>
      <c r="L84">
        <v>0.9288</v>
      </c>
      <c r="M84">
        <v>1.9853025752</v>
      </c>
      <c r="N84">
        <v>1.5569167555</v>
      </c>
      <c r="O84">
        <v>2.5315588012</v>
      </c>
      <c r="P84">
        <v>80</v>
      </c>
      <c r="Q84">
        <v>16071</v>
      </c>
      <c r="R84">
        <v>14.388230976</v>
      </c>
      <c r="S84">
        <v>11.330783859</v>
      </c>
      <c r="T84">
        <v>18.270685701</v>
      </c>
      <c r="U84" s="48">
        <v>1.2938938E-06</v>
      </c>
      <c r="V84">
        <v>4.9779105221</v>
      </c>
      <c r="W84">
        <v>0.5565473157</v>
      </c>
      <c r="X84">
        <v>0.59</v>
      </c>
      <c r="Y84">
        <v>0.3511</v>
      </c>
      <c r="Z84">
        <v>0.8289</v>
      </c>
      <c r="AA84">
        <v>1.8039889782</v>
      </c>
      <c r="AB84">
        <v>1.4206478356</v>
      </c>
      <c r="AC84">
        <v>2.2907691489</v>
      </c>
      <c r="AD84">
        <v>0.3919864544</v>
      </c>
      <c r="AE84">
        <v>0.144</v>
      </c>
      <c r="AF84">
        <v>-0.1857</v>
      </c>
      <c r="AG84">
        <v>0.4736</v>
      </c>
      <c r="AH84">
        <v>1</v>
      </c>
      <c r="AI84">
        <v>2</v>
      </c>
      <c r="AJ84" t="s">
        <v>225</v>
      </c>
      <c r="AK84" t="s">
        <v>225</v>
      </c>
      <c r="AL84" t="s">
        <v>225</v>
      </c>
    </row>
    <row r="85" spans="1:38" ht="12.75">
      <c r="A85" t="s">
        <v>49</v>
      </c>
      <c r="B85">
        <v>60</v>
      </c>
      <c r="C85">
        <v>9933</v>
      </c>
      <c r="D85">
        <v>17.460899</v>
      </c>
      <c r="E85">
        <v>13.33761173</v>
      </c>
      <c r="F85">
        <v>22.858889586</v>
      </c>
      <c r="G85" s="48">
        <v>8.772944E-08</v>
      </c>
      <c r="H85">
        <v>6.0404711568</v>
      </c>
      <c r="I85">
        <v>0.7798214731</v>
      </c>
      <c r="J85">
        <v>0.7354</v>
      </c>
      <c r="K85">
        <v>0.466</v>
      </c>
      <c r="L85">
        <v>1.0047</v>
      </c>
      <c r="M85">
        <v>2.0862408528</v>
      </c>
      <c r="N85">
        <v>1.5935875049</v>
      </c>
      <c r="O85">
        <v>2.7311966758</v>
      </c>
      <c r="P85">
        <v>61</v>
      </c>
      <c r="Q85">
        <v>11193</v>
      </c>
      <c r="R85">
        <v>15.264212604</v>
      </c>
      <c r="S85">
        <v>11.680506502</v>
      </c>
      <c r="T85">
        <v>19.947438613</v>
      </c>
      <c r="U85" s="48">
        <v>1.990894E-06</v>
      </c>
      <c r="V85">
        <v>5.4498347181</v>
      </c>
      <c r="W85">
        <v>0.6977798335</v>
      </c>
      <c r="X85">
        <v>0.6491</v>
      </c>
      <c r="Y85">
        <v>0.3815</v>
      </c>
      <c r="Z85">
        <v>0.9167</v>
      </c>
      <c r="AA85">
        <v>1.9138191028</v>
      </c>
      <c r="AB85">
        <v>1.4644958802</v>
      </c>
      <c r="AC85">
        <v>2.5009995641</v>
      </c>
      <c r="AD85">
        <v>0.4759696792</v>
      </c>
      <c r="AE85">
        <v>0.1345</v>
      </c>
      <c r="AF85">
        <v>-0.2352</v>
      </c>
      <c r="AG85">
        <v>0.5042</v>
      </c>
      <c r="AH85">
        <v>1</v>
      </c>
      <c r="AI85">
        <v>2</v>
      </c>
      <c r="AJ85" t="s">
        <v>225</v>
      </c>
      <c r="AK85" t="s">
        <v>225</v>
      </c>
      <c r="AL85" t="s">
        <v>225</v>
      </c>
    </row>
    <row r="86" spans="1:38" ht="12.75">
      <c r="A86" t="s">
        <v>87</v>
      </c>
      <c r="B86">
        <v>633</v>
      </c>
      <c r="C86">
        <v>174600</v>
      </c>
      <c r="D86">
        <v>5.4426042174</v>
      </c>
      <c r="E86">
        <v>4.8074011767</v>
      </c>
      <c r="F86">
        <v>6.1617367842</v>
      </c>
      <c r="G86" s="48">
        <v>1.071713E-11</v>
      </c>
      <c r="H86">
        <v>3.6254295533</v>
      </c>
      <c r="I86">
        <v>0.144097888</v>
      </c>
      <c r="J86">
        <v>-0.4303</v>
      </c>
      <c r="K86">
        <v>-0.5544</v>
      </c>
      <c r="L86">
        <v>-0.3062</v>
      </c>
      <c r="M86">
        <v>0.6502862919</v>
      </c>
      <c r="N86">
        <v>0.5743917728</v>
      </c>
      <c r="O86">
        <v>0.7362087716</v>
      </c>
      <c r="P86">
        <v>787</v>
      </c>
      <c r="Q86">
        <v>177910</v>
      </c>
      <c r="R86">
        <v>5.6269368267</v>
      </c>
      <c r="S86">
        <v>4.9934123565</v>
      </c>
      <c r="T86">
        <v>6.3408378461</v>
      </c>
      <c r="U86" s="48">
        <v>1.0395982E-08</v>
      </c>
      <c r="V86">
        <v>4.4235849587</v>
      </c>
      <c r="W86">
        <v>0.1576837743</v>
      </c>
      <c r="X86">
        <v>-0.3488</v>
      </c>
      <c r="Y86">
        <v>-0.4683</v>
      </c>
      <c r="Z86">
        <v>-0.2294</v>
      </c>
      <c r="AA86">
        <v>0.7055024369</v>
      </c>
      <c r="AB86">
        <v>0.6260714656</v>
      </c>
      <c r="AC86">
        <v>0.7950109785</v>
      </c>
      <c r="AD86">
        <v>0.660691262</v>
      </c>
      <c r="AE86">
        <v>-0.0333</v>
      </c>
      <c r="AF86">
        <v>-0.182</v>
      </c>
      <c r="AG86">
        <v>0.1154</v>
      </c>
      <c r="AH86">
        <v>1</v>
      </c>
      <c r="AI86">
        <v>2</v>
      </c>
      <c r="AJ86" t="s">
        <v>225</v>
      </c>
      <c r="AK86" t="s">
        <v>225</v>
      </c>
      <c r="AL86" t="s">
        <v>225</v>
      </c>
    </row>
    <row r="87" spans="1:38" ht="12.75">
      <c r="A87" t="s">
        <v>86</v>
      </c>
      <c r="B87">
        <v>806</v>
      </c>
      <c r="C87">
        <v>129920</v>
      </c>
      <c r="D87">
        <v>6.8366804931</v>
      </c>
      <c r="E87">
        <v>6.0583552986</v>
      </c>
      <c r="F87">
        <v>7.7149981901</v>
      </c>
      <c r="G87">
        <v>0.0010361577</v>
      </c>
      <c r="H87">
        <v>6.203817734</v>
      </c>
      <c r="I87">
        <v>0.2185201596</v>
      </c>
      <c r="J87">
        <v>-0.2023</v>
      </c>
      <c r="K87">
        <v>-0.3232</v>
      </c>
      <c r="L87">
        <v>-0.0814</v>
      </c>
      <c r="M87">
        <v>0.8168515345</v>
      </c>
      <c r="N87">
        <v>0.7238566769</v>
      </c>
      <c r="O87">
        <v>0.9217935688</v>
      </c>
      <c r="P87">
        <v>1019</v>
      </c>
      <c r="Q87">
        <v>142027</v>
      </c>
      <c r="R87">
        <v>6.6155952614</v>
      </c>
      <c r="S87">
        <v>5.8876672509</v>
      </c>
      <c r="T87">
        <v>7.4335214266</v>
      </c>
      <c r="U87">
        <v>0.0016675702</v>
      </c>
      <c r="V87">
        <v>7.174692136</v>
      </c>
      <c r="W87">
        <v>0.2247585276</v>
      </c>
      <c r="X87">
        <v>-0.187</v>
      </c>
      <c r="Y87">
        <v>-0.3036</v>
      </c>
      <c r="Z87">
        <v>-0.0704</v>
      </c>
      <c r="AA87">
        <v>0.8294599215</v>
      </c>
      <c r="AB87">
        <v>0.738192683</v>
      </c>
      <c r="AC87">
        <v>0.9320110822</v>
      </c>
      <c r="AD87">
        <v>0.6536417227</v>
      </c>
      <c r="AE87">
        <v>0.0329</v>
      </c>
      <c r="AF87">
        <v>-0.1107</v>
      </c>
      <c r="AG87">
        <v>0.1765</v>
      </c>
      <c r="AH87">
        <v>1</v>
      </c>
      <c r="AI87">
        <v>2</v>
      </c>
      <c r="AJ87" t="s">
        <v>225</v>
      </c>
      <c r="AK87" t="s">
        <v>225</v>
      </c>
      <c r="AL87" t="s">
        <v>225</v>
      </c>
    </row>
    <row r="88" spans="1:38" ht="12.75">
      <c r="A88" t="s">
        <v>82</v>
      </c>
      <c r="B88">
        <v>1536</v>
      </c>
      <c r="C88">
        <v>181392</v>
      </c>
      <c r="D88">
        <v>7.7180194989</v>
      </c>
      <c r="E88">
        <v>6.9230039844</v>
      </c>
      <c r="F88">
        <v>8.6043320386</v>
      </c>
      <c r="G88">
        <v>0.1439703794</v>
      </c>
      <c r="H88">
        <v>8.4678486372</v>
      </c>
      <c r="I88">
        <v>0.2160615456</v>
      </c>
      <c r="J88">
        <v>-0.081</v>
      </c>
      <c r="K88">
        <v>-0.1898</v>
      </c>
      <c r="L88">
        <v>0.0277</v>
      </c>
      <c r="M88">
        <v>0.922154557</v>
      </c>
      <c r="N88">
        <v>0.8271655278</v>
      </c>
      <c r="O88">
        <v>1.0280518208</v>
      </c>
      <c r="P88">
        <v>1634</v>
      </c>
      <c r="Q88">
        <v>185210</v>
      </c>
      <c r="R88">
        <v>6.8663296582</v>
      </c>
      <c r="S88">
        <v>6.156672524</v>
      </c>
      <c r="T88">
        <v>7.6577863759</v>
      </c>
      <c r="U88">
        <v>0.0071248829</v>
      </c>
      <c r="V88">
        <v>8.822417796</v>
      </c>
      <c r="W88">
        <v>0.2182536897</v>
      </c>
      <c r="X88">
        <v>-0.1498</v>
      </c>
      <c r="Y88">
        <v>-0.2589</v>
      </c>
      <c r="Z88">
        <v>-0.0407</v>
      </c>
      <c r="AA88">
        <v>0.8608968708</v>
      </c>
      <c r="AB88">
        <v>0.7719204254</v>
      </c>
      <c r="AC88">
        <v>0.9601293058</v>
      </c>
      <c r="AD88">
        <v>0.0708446349</v>
      </c>
      <c r="AE88">
        <v>0.1169</v>
      </c>
      <c r="AF88">
        <v>-0.0099</v>
      </c>
      <c r="AG88">
        <v>0.2438</v>
      </c>
      <c r="AH88" t="s">
        <v>225</v>
      </c>
      <c r="AI88" t="s">
        <v>225</v>
      </c>
      <c r="AJ88" t="s">
        <v>225</v>
      </c>
      <c r="AK88" t="s">
        <v>225</v>
      </c>
      <c r="AL88" t="s">
        <v>225</v>
      </c>
    </row>
    <row r="89" spans="1:38" ht="12.75">
      <c r="A89" t="s">
        <v>91</v>
      </c>
      <c r="B89">
        <v>634</v>
      </c>
      <c r="C89">
        <v>152178</v>
      </c>
      <c r="D89">
        <v>5.8981042496</v>
      </c>
      <c r="E89">
        <v>5.2047966689</v>
      </c>
      <c r="F89">
        <v>6.6837642185</v>
      </c>
      <c r="G89" s="48">
        <v>4.1298444E-08</v>
      </c>
      <c r="H89">
        <v>4.1661738228</v>
      </c>
      <c r="I89">
        <v>0.1654598997</v>
      </c>
      <c r="J89">
        <v>-0.35</v>
      </c>
      <c r="K89">
        <v>-0.475</v>
      </c>
      <c r="L89">
        <v>-0.2249</v>
      </c>
      <c r="M89">
        <v>0.7047097655</v>
      </c>
      <c r="N89">
        <v>0.6218728739</v>
      </c>
      <c r="O89">
        <v>0.7985809873</v>
      </c>
      <c r="P89">
        <v>687</v>
      </c>
      <c r="Q89">
        <v>167807</v>
      </c>
      <c r="R89">
        <v>5.2362149838</v>
      </c>
      <c r="S89">
        <v>4.6297008771</v>
      </c>
      <c r="T89">
        <v>5.9221854898</v>
      </c>
      <c r="U89" s="48">
        <v>2.088766E-11</v>
      </c>
      <c r="V89">
        <v>4.0939889278</v>
      </c>
      <c r="W89">
        <v>0.15619542</v>
      </c>
      <c r="X89">
        <v>-0.4208</v>
      </c>
      <c r="Y89">
        <v>-0.5439</v>
      </c>
      <c r="Z89">
        <v>-0.2977</v>
      </c>
      <c r="AA89">
        <v>0.6565139338</v>
      </c>
      <c r="AB89">
        <v>0.5804695079</v>
      </c>
      <c r="AC89">
        <v>0.742520562</v>
      </c>
      <c r="AD89">
        <v>0.1259127824</v>
      </c>
      <c r="AE89">
        <v>0.119</v>
      </c>
      <c r="AF89">
        <v>-0.0334</v>
      </c>
      <c r="AG89">
        <v>0.2715</v>
      </c>
      <c r="AH89">
        <v>1</v>
      </c>
      <c r="AI89">
        <v>2</v>
      </c>
      <c r="AJ89" t="s">
        <v>225</v>
      </c>
      <c r="AK89" t="s">
        <v>225</v>
      </c>
      <c r="AL89" t="s">
        <v>225</v>
      </c>
    </row>
    <row r="90" spans="1:38" ht="12.75">
      <c r="A90" t="s">
        <v>90</v>
      </c>
      <c r="B90">
        <v>977</v>
      </c>
      <c r="C90">
        <v>78023</v>
      </c>
      <c r="D90">
        <v>8.4911195013</v>
      </c>
      <c r="E90">
        <v>7.5208493496</v>
      </c>
      <c r="F90">
        <v>9.5865648989</v>
      </c>
      <c r="G90">
        <v>0.8158172477</v>
      </c>
      <c r="H90">
        <v>12.521948656</v>
      </c>
      <c r="I90">
        <v>0.4006126298</v>
      </c>
      <c r="J90">
        <v>0.0144</v>
      </c>
      <c r="K90">
        <v>-0.1069</v>
      </c>
      <c r="L90">
        <v>0.1358</v>
      </c>
      <c r="M90">
        <v>1.0145251049</v>
      </c>
      <c r="N90">
        <v>0.8985965248</v>
      </c>
      <c r="O90">
        <v>1.145409714</v>
      </c>
      <c r="P90">
        <v>975</v>
      </c>
      <c r="Q90">
        <v>77028</v>
      </c>
      <c r="R90">
        <v>8.7707233983</v>
      </c>
      <c r="S90">
        <v>7.7721777939</v>
      </c>
      <c r="T90">
        <v>9.8975590844</v>
      </c>
      <c r="U90">
        <v>0.12340679</v>
      </c>
      <c r="V90">
        <v>12.65773485</v>
      </c>
      <c r="W90">
        <v>0.4053719426</v>
      </c>
      <c r="X90">
        <v>0.095</v>
      </c>
      <c r="Y90">
        <v>-0.0259</v>
      </c>
      <c r="Z90">
        <v>0.2159</v>
      </c>
      <c r="AA90">
        <v>1.0996687756</v>
      </c>
      <c r="AB90">
        <v>0.9744716428</v>
      </c>
      <c r="AC90">
        <v>1.2409508527</v>
      </c>
      <c r="AD90">
        <v>0.6666497807</v>
      </c>
      <c r="AE90">
        <v>-0.0324</v>
      </c>
      <c r="AF90">
        <v>-0.1798</v>
      </c>
      <c r="AG90">
        <v>0.115</v>
      </c>
      <c r="AH90" t="s">
        <v>225</v>
      </c>
      <c r="AI90" t="s">
        <v>225</v>
      </c>
      <c r="AJ90" t="s">
        <v>225</v>
      </c>
      <c r="AK90" t="s">
        <v>225</v>
      </c>
      <c r="AL90" t="s">
        <v>225</v>
      </c>
    </row>
    <row r="91" spans="1:38" ht="12.75">
      <c r="A91" t="s">
        <v>89</v>
      </c>
      <c r="B91">
        <v>932</v>
      </c>
      <c r="C91">
        <v>166870</v>
      </c>
      <c r="D91">
        <v>7.9632515939</v>
      </c>
      <c r="E91">
        <v>7.1055281956</v>
      </c>
      <c r="F91">
        <v>8.9245126051</v>
      </c>
      <c r="G91">
        <v>0.3920954181</v>
      </c>
      <c r="H91">
        <v>5.585186073</v>
      </c>
      <c r="I91">
        <v>0.1829488527</v>
      </c>
      <c r="J91">
        <v>-0.0498</v>
      </c>
      <c r="K91">
        <v>-0.1637</v>
      </c>
      <c r="L91">
        <v>0.0642</v>
      </c>
      <c r="M91">
        <v>0.9514550652</v>
      </c>
      <c r="N91">
        <v>0.8489736527</v>
      </c>
      <c r="O91">
        <v>1.0663072267</v>
      </c>
      <c r="P91">
        <v>991</v>
      </c>
      <c r="Q91">
        <v>170145</v>
      </c>
      <c r="R91">
        <v>6.8364686902</v>
      </c>
      <c r="S91">
        <v>6.0986433812</v>
      </c>
      <c r="T91">
        <v>7.6635574882</v>
      </c>
      <c r="U91">
        <v>0.008161777</v>
      </c>
      <c r="V91">
        <v>5.8244438567</v>
      </c>
      <c r="W91">
        <v>0.1850195567</v>
      </c>
      <c r="X91">
        <v>-0.1541</v>
      </c>
      <c r="Y91">
        <v>-0.2683</v>
      </c>
      <c r="Z91">
        <v>-0.0399</v>
      </c>
      <c r="AA91">
        <v>0.857152918</v>
      </c>
      <c r="AB91">
        <v>0.7646447614</v>
      </c>
      <c r="AC91">
        <v>0.9608528849</v>
      </c>
      <c r="AD91">
        <v>0.0277194032</v>
      </c>
      <c r="AE91">
        <v>0.1526</v>
      </c>
      <c r="AF91">
        <v>0.0167</v>
      </c>
      <c r="AG91">
        <v>0.2884</v>
      </c>
      <c r="AH91" t="s">
        <v>225</v>
      </c>
      <c r="AI91" t="s">
        <v>225</v>
      </c>
      <c r="AJ91" t="s">
        <v>131</v>
      </c>
      <c r="AK91" t="s">
        <v>225</v>
      </c>
      <c r="AL91" t="s">
        <v>225</v>
      </c>
    </row>
    <row r="92" spans="1:38" ht="12.75">
      <c r="A92" t="s">
        <v>88</v>
      </c>
      <c r="B92">
        <v>1173</v>
      </c>
      <c r="C92">
        <v>136242</v>
      </c>
      <c r="D92">
        <v>7.5812911</v>
      </c>
      <c r="E92">
        <v>6.755175845</v>
      </c>
      <c r="F92">
        <v>8.5084350226</v>
      </c>
      <c r="G92">
        <v>0.0928831184</v>
      </c>
      <c r="H92">
        <v>8.6096798344</v>
      </c>
      <c r="I92">
        <v>0.2513842103</v>
      </c>
      <c r="J92">
        <v>-0.0989</v>
      </c>
      <c r="K92">
        <v>-0.2143</v>
      </c>
      <c r="L92">
        <v>0.0165</v>
      </c>
      <c r="M92">
        <v>0.9058181489</v>
      </c>
      <c r="N92">
        <v>0.8071133002</v>
      </c>
      <c r="O92">
        <v>1.0165939759</v>
      </c>
      <c r="P92">
        <v>1130</v>
      </c>
      <c r="Q92">
        <v>134507</v>
      </c>
      <c r="R92">
        <v>6.8666883525</v>
      </c>
      <c r="S92">
        <v>6.1122159928</v>
      </c>
      <c r="T92">
        <v>7.714290363</v>
      </c>
      <c r="U92">
        <v>0.0116917639</v>
      </c>
      <c r="V92">
        <v>8.4010497595</v>
      </c>
      <c r="W92">
        <v>0.2499161577</v>
      </c>
      <c r="X92">
        <v>-0.1497</v>
      </c>
      <c r="Y92">
        <v>-0.2661</v>
      </c>
      <c r="Z92">
        <v>-0.0333</v>
      </c>
      <c r="AA92">
        <v>0.8609418437</v>
      </c>
      <c r="AB92">
        <v>0.7663464884</v>
      </c>
      <c r="AC92">
        <v>0.9672137466</v>
      </c>
      <c r="AD92">
        <v>0.1623601512</v>
      </c>
      <c r="AE92">
        <v>0.099</v>
      </c>
      <c r="AF92">
        <v>-0.0399</v>
      </c>
      <c r="AG92">
        <v>0.2379</v>
      </c>
      <c r="AH92" t="s">
        <v>225</v>
      </c>
      <c r="AI92" t="s">
        <v>225</v>
      </c>
      <c r="AJ92" t="s">
        <v>225</v>
      </c>
      <c r="AK92" t="s">
        <v>225</v>
      </c>
      <c r="AL92" t="s">
        <v>225</v>
      </c>
    </row>
    <row r="93" spans="1:38" ht="12.75">
      <c r="A93" t="s">
        <v>83</v>
      </c>
      <c r="B93">
        <v>911</v>
      </c>
      <c r="C93">
        <v>167041</v>
      </c>
      <c r="D93">
        <v>7.8645836276</v>
      </c>
      <c r="E93">
        <v>7.0086155063</v>
      </c>
      <c r="F93">
        <v>8.8250918573</v>
      </c>
      <c r="G93">
        <v>0.2898296888</v>
      </c>
      <c r="H93">
        <v>5.4537508755</v>
      </c>
      <c r="I93">
        <v>0.1806908277</v>
      </c>
      <c r="J93">
        <v>-0.0622</v>
      </c>
      <c r="K93">
        <v>-0.1775</v>
      </c>
      <c r="L93">
        <v>0.053</v>
      </c>
      <c r="M93">
        <v>0.9396661452</v>
      </c>
      <c r="N93">
        <v>0.8373944544</v>
      </c>
      <c r="O93">
        <v>1.0544283638</v>
      </c>
      <c r="P93">
        <v>927</v>
      </c>
      <c r="Q93">
        <v>166095</v>
      </c>
      <c r="R93">
        <v>7.3461403093</v>
      </c>
      <c r="S93">
        <v>6.5437075212</v>
      </c>
      <c r="T93">
        <v>8.2469727244</v>
      </c>
      <c r="U93">
        <v>0.1634939061</v>
      </c>
      <c r="V93">
        <v>5.5811433216</v>
      </c>
      <c r="W93">
        <v>0.1833087973</v>
      </c>
      <c r="X93">
        <v>-0.0822</v>
      </c>
      <c r="Y93">
        <v>-0.1979</v>
      </c>
      <c r="Z93">
        <v>0.0334</v>
      </c>
      <c r="AA93">
        <v>0.9210552827</v>
      </c>
      <c r="AB93">
        <v>0.8204466737</v>
      </c>
      <c r="AC93">
        <v>1.0340011863</v>
      </c>
      <c r="AD93">
        <v>0.3336509088</v>
      </c>
      <c r="AE93">
        <v>0.0682</v>
      </c>
      <c r="AF93">
        <v>-0.0701</v>
      </c>
      <c r="AG93">
        <v>0.2064</v>
      </c>
      <c r="AH93" t="s">
        <v>225</v>
      </c>
      <c r="AI93" t="s">
        <v>225</v>
      </c>
      <c r="AJ93" t="s">
        <v>225</v>
      </c>
      <c r="AK93" t="s">
        <v>225</v>
      </c>
      <c r="AL93" t="s">
        <v>225</v>
      </c>
    </row>
    <row r="94" spans="1:38" ht="12.75">
      <c r="A94" t="s">
        <v>105</v>
      </c>
      <c r="B94">
        <v>1689</v>
      </c>
      <c r="C94">
        <v>177644</v>
      </c>
      <c r="D94">
        <v>6.9926336186</v>
      </c>
      <c r="E94">
        <v>6.2662758518</v>
      </c>
      <c r="F94">
        <v>7.8031874243</v>
      </c>
      <c r="G94">
        <v>0.0013175781</v>
      </c>
      <c r="H94">
        <v>9.5077796042</v>
      </c>
      <c r="I94">
        <v>0.2313472179</v>
      </c>
      <c r="J94">
        <v>-0.1797</v>
      </c>
      <c r="K94">
        <v>-0.2894</v>
      </c>
      <c r="L94">
        <v>-0.0701</v>
      </c>
      <c r="M94">
        <v>0.8354849269</v>
      </c>
      <c r="N94">
        <v>0.7486991751</v>
      </c>
      <c r="O94">
        <v>0.9323304824</v>
      </c>
      <c r="P94">
        <v>1628</v>
      </c>
      <c r="Q94">
        <v>175774</v>
      </c>
      <c r="R94">
        <v>6.841929165</v>
      </c>
      <c r="S94">
        <v>6.1257351482</v>
      </c>
      <c r="T94">
        <v>7.6418574369</v>
      </c>
      <c r="U94">
        <v>0.0065659792</v>
      </c>
      <c r="V94">
        <v>9.2618931127</v>
      </c>
      <c r="W94">
        <v>0.2295474985</v>
      </c>
      <c r="X94">
        <v>-0.1533</v>
      </c>
      <c r="Y94">
        <v>-0.2639</v>
      </c>
      <c r="Z94">
        <v>-0.0428</v>
      </c>
      <c r="AA94">
        <v>0.8578375495</v>
      </c>
      <c r="AB94">
        <v>0.7680415131</v>
      </c>
      <c r="AC94">
        <v>0.9581321437</v>
      </c>
      <c r="AD94">
        <v>0.7407669392</v>
      </c>
      <c r="AE94">
        <v>0.0218</v>
      </c>
      <c r="AF94">
        <v>-0.1073</v>
      </c>
      <c r="AG94">
        <v>0.1509</v>
      </c>
      <c r="AH94">
        <v>1</v>
      </c>
      <c r="AI94" t="s">
        <v>225</v>
      </c>
      <c r="AJ94" t="s">
        <v>225</v>
      </c>
      <c r="AK94" t="s">
        <v>225</v>
      </c>
      <c r="AL94" t="s">
        <v>225</v>
      </c>
    </row>
    <row r="95" spans="1:38" ht="12.75">
      <c r="A95" t="s">
        <v>106</v>
      </c>
      <c r="B95">
        <v>1141</v>
      </c>
      <c r="C95">
        <v>105654</v>
      </c>
      <c r="D95">
        <v>8.5099663095</v>
      </c>
      <c r="E95">
        <v>7.5653654066</v>
      </c>
      <c r="F95">
        <v>9.5725087548</v>
      </c>
      <c r="G95">
        <v>0.7816605328</v>
      </c>
      <c r="H95">
        <v>10.799401821</v>
      </c>
      <c r="I95">
        <v>0.3197104843</v>
      </c>
      <c r="J95">
        <v>0.0166</v>
      </c>
      <c r="K95">
        <v>-0.101</v>
      </c>
      <c r="L95">
        <v>0.1343</v>
      </c>
      <c r="M95">
        <v>1.0167769352</v>
      </c>
      <c r="N95">
        <v>0.9039153355</v>
      </c>
      <c r="O95">
        <v>1.1437302758</v>
      </c>
      <c r="P95">
        <v>1113</v>
      </c>
      <c r="Q95">
        <v>104303</v>
      </c>
      <c r="R95">
        <v>8.0726919041</v>
      </c>
      <c r="S95">
        <v>7.1763260237</v>
      </c>
      <c r="T95">
        <v>9.0810192239</v>
      </c>
      <c r="U95">
        <v>0.8406164216</v>
      </c>
      <c r="V95">
        <v>10.670834012</v>
      </c>
      <c r="W95">
        <v>0.3198532606</v>
      </c>
      <c r="X95">
        <v>0.0121</v>
      </c>
      <c r="Y95">
        <v>-0.1056</v>
      </c>
      <c r="Z95">
        <v>0.1298</v>
      </c>
      <c r="AA95">
        <v>1.0121499469</v>
      </c>
      <c r="AB95">
        <v>0.8997640552</v>
      </c>
      <c r="AC95">
        <v>1.1385735062</v>
      </c>
      <c r="AD95">
        <v>0.4660126247</v>
      </c>
      <c r="AE95">
        <v>0.0528</v>
      </c>
      <c r="AF95">
        <v>-0.0891</v>
      </c>
      <c r="AG95">
        <v>0.1946</v>
      </c>
      <c r="AH95" t="s">
        <v>225</v>
      </c>
      <c r="AI95" t="s">
        <v>225</v>
      </c>
      <c r="AJ95" t="s">
        <v>225</v>
      </c>
      <c r="AK95" t="s">
        <v>225</v>
      </c>
      <c r="AL95" t="s">
        <v>225</v>
      </c>
    </row>
    <row r="96" spans="1:38" ht="12.75">
      <c r="A96" t="s">
        <v>95</v>
      </c>
      <c r="B96">
        <v>148</v>
      </c>
      <c r="C96">
        <v>36677</v>
      </c>
      <c r="D96">
        <v>6.9703665244</v>
      </c>
      <c r="E96">
        <v>5.7721627331</v>
      </c>
      <c r="F96">
        <v>8.4172972474</v>
      </c>
      <c r="G96">
        <v>0.0573211289</v>
      </c>
      <c r="H96">
        <v>4.0352264362</v>
      </c>
      <c r="I96">
        <v>0.3316935698</v>
      </c>
      <c r="J96">
        <v>-0.1829</v>
      </c>
      <c r="K96">
        <v>-0.3716</v>
      </c>
      <c r="L96">
        <v>0.0057</v>
      </c>
      <c r="M96">
        <v>0.8328244383</v>
      </c>
      <c r="N96">
        <v>0.6896621819</v>
      </c>
      <c r="O96">
        <v>1.0057047686</v>
      </c>
      <c r="P96">
        <v>153</v>
      </c>
      <c r="Q96">
        <v>46607</v>
      </c>
      <c r="R96">
        <v>4.9747962868</v>
      </c>
      <c r="S96">
        <v>4.1253020958</v>
      </c>
      <c r="T96">
        <v>5.9992207894</v>
      </c>
      <c r="U96" s="48">
        <v>7.7775578E-07</v>
      </c>
      <c r="V96">
        <v>3.2827686828</v>
      </c>
      <c r="W96">
        <v>0.2653961181</v>
      </c>
      <c r="X96">
        <v>-0.472</v>
      </c>
      <c r="Y96">
        <v>-0.6593</v>
      </c>
      <c r="Z96">
        <v>-0.2848</v>
      </c>
      <c r="AA96">
        <v>0.6237373924</v>
      </c>
      <c r="AB96">
        <v>0.5172282489</v>
      </c>
      <c r="AC96">
        <v>0.7521792081</v>
      </c>
      <c r="AD96">
        <v>0.0084671966</v>
      </c>
      <c r="AE96">
        <v>0.3373</v>
      </c>
      <c r="AF96">
        <v>0.0862</v>
      </c>
      <c r="AG96">
        <v>0.5884</v>
      </c>
      <c r="AH96" t="s">
        <v>225</v>
      </c>
      <c r="AI96">
        <v>2</v>
      </c>
      <c r="AJ96" t="s">
        <v>131</v>
      </c>
      <c r="AK96" t="s">
        <v>225</v>
      </c>
      <c r="AL96" t="s">
        <v>225</v>
      </c>
    </row>
    <row r="97" spans="1:38" ht="12.75">
      <c r="A97" t="s">
        <v>94</v>
      </c>
      <c r="B97">
        <v>922</v>
      </c>
      <c r="C97">
        <v>136910</v>
      </c>
      <c r="D97">
        <v>9.0384840595</v>
      </c>
      <c r="E97">
        <v>8.0628972716</v>
      </c>
      <c r="F97">
        <v>10.132113971</v>
      </c>
      <c r="G97">
        <v>0.1870232601</v>
      </c>
      <c r="H97">
        <v>6.7343510335</v>
      </c>
      <c r="I97">
        <v>0.2217840399</v>
      </c>
      <c r="J97">
        <v>0.0769</v>
      </c>
      <c r="K97">
        <v>-0.0373</v>
      </c>
      <c r="L97">
        <v>0.1911</v>
      </c>
      <c r="M97">
        <v>1.0799246186</v>
      </c>
      <c r="N97">
        <v>0.9633608029</v>
      </c>
      <c r="O97">
        <v>1.2105923121</v>
      </c>
      <c r="P97">
        <v>1035</v>
      </c>
      <c r="Q97">
        <v>139818</v>
      </c>
      <c r="R97">
        <v>8.7625931284</v>
      </c>
      <c r="S97">
        <v>7.8251787016</v>
      </c>
      <c r="T97">
        <v>9.8123047743</v>
      </c>
      <c r="U97">
        <v>0.1031580649</v>
      </c>
      <c r="V97">
        <v>7.4024803673</v>
      </c>
      <c r="W97">
        <v>0.2300949512</v>
      </c>
      <c r="X97">
        <v>0.0941</v>
      </c>
      <c r="Y97">
        <v>-0.0191</v>
      </c>
      <c r="Z97">
        <v>0.2072</v>
      </c>
      <c r="AA97">
        <v>1.0986494066</v>
      </c>
      <c r="AB97">
        <v>0.9811168693</v>
      </c>
      <c r="AC97">
        <v>1.2302617113</v>
      </c>
      <c r="AD97">
        <v>0.6528849558</v>
      </c>
      <c r="AE97">
        <v>0.031</v>
      </c>
      <c r="AF97">
        <v>-0.1041</v>
      </c>
      <c r="AG97">
        <v>0.1661</v>
      </c>
      <c r="AH97" t="s">
        <v>225</v>
      </c>
      <c r="AI97" t="s">
        <v>225</v>
      </c>
      <c r="AJ97" t="s">
        <v>225</v>
      </c>
      <c r="AK97" t="s">
        <v>225</v>
      </c>
      <c r="AL97" t="s">
        <v>225</v>
      </c>
    </row>
    <row r="98" spans="1:38" ht="12.75">
      <c r="A98" t="s">
        <v>93</v>
      </c>
      <c r="B98">
        <v>1918</v>
      </c>
      <c r="C98">
        <v>193032</v>
      </c>
      <c r="D98">
        <v>7.514135874</v>
      </c>
      <c r="E98">
        <v>6.743075658</v>
      </c>
      <c r="F98">
        <v>8.3733656267</v>
      </c>
      <c r="G98">
        <v>0.0509720568</v>
      </c>
      <c r="H98">
        <v>9.9361763853</v>
      </c>
      <c r="I98">
        <v>0.2268793614</v>
      </c>
      <c r="J98">
        <v>-0.1078</v>
      </c>
      <c r="K98">
        <v>-0.2161</v>
      </c>
      <c r="L98">
        <v>0.0005</v>
      </c>
      <c r="M98">
        <v>0.8977943939</v>
      </c>
      <c r="N98">
        <v>0.8056675611</v>
      </c>
      <c r="O98">
        <v>1.0004557867</v>
      </c>
      <c r="P98">
        <v>1974</v>
      </c>
      <c r="Q98">
        <v>191820</v>
      </c>
      <c r="R98">
        <v>6.817251556</v>
      </c>
      <c r="S98">
        <v>6.1142856715</v>
      </c>
      <c r="T98">
        <v>7.601038171</v>
      </c>
      <c r="U98">
        <v>0.0047032293</v>
      </c>
      <c r="V98">
        <v>10.290897717</v>
      </c>
      <c r="W98">
        <v>0.2316219361</v>
      </c>
      <c r="X98">
        <v>-0.157</v>
      </c>
      <c r="Y98">
        <v>-0.2658</v>
      </c>
      <c r="Z98">
        <v>-0.0481</v>
      </c>
      <c r="AA98">
        <v>0.8547434837</v>
      </c>
      <c r="AB98">
        <v>0.7666059837</v>
      </c>
      <c r="AC98">
        <v>0.9530142452</v>
      </c>
      <c r="AD98">
        <v>0.1313170629</v>
      </c>
      <c r="AE98">
        <v>0.0973</v>
      </c>
      <c r="AF98">
        <v>-0.0291</v>
      </c>
      <c r="AG98">
        <v>0.2238</v>
      </c>
      <c r="AH98" t="s">
        <v>225</v>
      </c>
      <c r="AI98">
        <v>2</v>
      </c>
      <c r="AJ98" t="s">
        <v>225</v>
      </c>
      <c r="AK98" t="s">
        <v>225</v>
      </c>
      <c r="AL98" t="s">
        <v>225</v>
      </c>
    </row>
    <row r="99" spans="1:38" ht="12.75">
      <c r="A99" t="s">
        <v>92</v>
      </c>
      <c r="B99">
        <v>570</v>
      </c>
      <c r="C99">
        <v>89706</v>
      </c>
      <c r="D99">
        <v>7.7252167694</v>
      </c>
      <c r="E99">
        <v>6.7832987054</v>
      </c>
      <c r="F99">
        <v>8.7979280769</v>
      </c>
      <c r="G99">
        <v>0.2272202496</v>
      </c>
      <c r="H99">
        <v>6.3540900274</v>
      </c>
      <c r="I99">
        <v>0.2661435442</v>
      </c>
      <c r="J99">
        <v>-0.0801</v>
      </c>
      <c r="K99">
        <v>-0.2101</v>
      </c>
      <c r="L99">
        <v>0.0499</v>
      </c>
      <c r="M99">
        <v>0.9230144921</v>
      </c>
      <c r="N99">
        <v>0.8104734399</v>
      </c>
      <c r="O99">
        <v>1.0511828156</v>
      </c>
      <c r="P99">
        <v>563</v>
      </c>
      <c r="Q99">
        <v>89536</v>
      </c>
      <c r="R99">
        <v>8.0774625079</v>
      </c>
      <c r="S99">
        <v>7.0997845988</v>
      </c>
      <c r="T99">
        <v>9.1897718387</v>
      </c>
      <c r="U99">
        <v>0.8473942973</v>
      </c>
      <c r="V99">
        <v>6.2879735525</v>
      </c>
      <c r="W99">
        <v>0.2650064894</v>
      </c>
      <c r="X99">
        <v>0.0127</v>
      </c>
      <c r="Y99">
        <v>-0.1163</v>
      </c>
      <c r="Z99">
        <v>0.1417</v>
      </c>
      <c r="AA99">
        <v>1.0127480828</v>
      </c>
      <c r="AB99">
        <v>0.8901673308</v>
      </c>
      <c r="AC99">
        <v>1.1522088529</v>
      </c>
      <c r="AD99">
        <v>0.5877873226</v>
      </c>
      <c r="AE99">
        <v>-0.0446</v>
      </c>
      <c r="AF99">
        <v>-0.2058</v>
      </c>
      <c r="AG99">
        <v>0.1166</v>
      </c>
      <c r="AH99" t="s">
        <v>225</v>
      </c>
      <c r="AI99" t="s">
        <v>225</v>
      </c>
      <c r="AJ99" t="s">
        <v>225</v>
      </c>
      <c r="AK99" t="s">
        <v>225</v>
      </c>
      <c r="AL99" t="s">
        <v>225</v>
      </c>
    </row>
    <row r="100" spans="1:38" ht="12.75">
      <c r="A100" t="s">
        <v>98</v>
      </c>
      <c r="B100">
        <v>360</v>
      </c>
      <c r="C100">
        <v>18692</v>
      </c>
      <c r="D100">
        <v>13.489844411</v>
      </c>
      <c r="E100">
        <v>11.635986568</v>
      </c>
      <c r="F100">
        <v>15.639060872</v>
      </c>
      <c r="G100" s="48">
        <v>2.476405E-10</v>
      </c>
      <c r="H100">
        <v>19.259576289</v>
      </c>
      <c r="I100">
        <v>1.0150687974</v>
      </c>
      <c r="J100">
        <v>0.4773</v>
      </c>
      <c r="K100">
        <v>0.3295</v>
      </c>
      <c r="L100">
        <v>0.6252</v>
      </c>
      <c r="M100">
        <v>1.6117763759</v>
      </c>
      <c r="N100">
        <v>1.3902760987</v>
      </c>
      <c r="O100">
        <v>1.8685663145</v>
      </c>
      <c r="P100">
        <v>333</v>
      </c>
      <c r="Q100">
        <v>20995</v>
      </c>
      <c r="R100">
        <v>10.973334607</v>
      </c>
      <c r="S100">
        <v>9.417618785</v>
      </c>
      <c r="T100">
        <v>12.786042325</v>
      </c>
      <c r="U100">
        <v>4.30904E-05</v>
      </c>
      <c r="V100">
        <v>15.860919266</v>
      </c>
      <c r="W100">
        <v>0.8691730217</v>
      </c>
      <c r="X100">
        <v>0.3191</v>
      </c>
      <c r="Y100">
        <v>0.1662</v>
      </c>
      <c r="Z100">
        <v>0.4719</v>
      </c>
      <c r="AA100">
        <v>1.3758310328</v>
      </c>
      <c r="AB100">
        <v>1.1807761855</v>
      </c>
      <c r="AC100">
        <v>1.6031073915</v>
      </c>
      <c r="AD100">
        <v>0.036638703</v>
      </c>
      <c r="AE100">
        <v>0.2065</v>
      </c>
      <c r="AF100">
        <v>0.0128</v>
      </c>
      <c r="AG100">
        <v>0.4001</v>
      </c>
      <c r="AH100">
        <v>1</v>
      </c>
      <c r="AI100">
        <v>2</v>
      </c>
      <c r="AJ100" t="s">
        <v>131</v>
      </c>
      <c r="AK100" t="s">
        <v>225</v>
      </c>
      <c r="AL100" t="s">
        <v>225</v>
      </c>
    </row>
    <row r="101" spans="1:38" ht="12.75">
      <c r="A101" t="s">
        <v>96</v>
      </c>
      <c r="B101">
        <v>627</v>
      </c>
      <c r="C101">
        <v>105067</v>
      </c>
      <c r="D101">
        <v>8.6562493907</v>
      </c>
      <c r="E101">
        <v>7.6489466375</v>
      </c>
      <c r="F101">
        <v>9.7962055515</v>
      </c>
      <c r="G101">
        <v>0.5936150856</v>
      </c>
      <c r="H101">
        <v>5.9676206611</v>
      </c>
      <c r="I101">
        <v>0.2383238129</v>
      </c>
      <c r="J101">
        <v>0.0337</v>
      </c>
      <c r="K101">
        <v>-0.09</v>
      </c>
      <c r="L101">
        <v>0.1574</v>
      </c>
      <c r="M101">
        <v>1.0342549436</v>
      </c>
      <c r="N101">
        <v>0.9139016815</v>
      </c>
      <c r="O101">
        <v>1.170457731</v>
      </c>
      <c r="P101">
        <v>797</v>
      </c>
      <c r="Q101">
        <v>108574</v>
      </c>
      <c r="R101">
        <v>8.4089297271</v>
      </c>
      <c r="S101">
        <v>7.467359926</v>
      </c>
      <c r="T101">
        <v>9.4692233741</v>
      </c>
      <c r="U101">
        <v>0.3827571208</v>
      </c>
      <c r="V101">
        <v>7.340615617</v>
      </c>
      <c r="W101">
        <v>0.2600179456</v>
      </c>
      <c r="X101">
        <v>0.0529</v>
      </c>
      <c r="Y101">
        <v>-0.0659</v>
      </c>
      <c r="Z101">
        <v>0.1716</v>
      </c>
      <c r="AA101">
        <v>1.0543072717</v>
      </c>
      <c r="AB101">
        <v>0.9362537358</v>
      </c>
      <c r="AC101">
        <v>1.1872463423</v>
      </c>
      <c r="AD101">
        <v>0.7005411731</v>
      </c>
      <c r="AE101">
        <v>0.029</v>
      </c>
      <c r="AF101">
        <v>-0.1187</v>
      </c>
      <c r="AG101">
        <v>0.1767</v>
      </c>
      <c r="AH101" t="s">
        <v>225</v>
      </c>
      <c r="AI101" t="s">
        <v>225</v>
      </c>
      <c r="AJ101" t="s">
        <v>225</v>
      </c>
      <c r="AK101" t="s">
        <v>225</v>
      </c>
      <c r="AL101" t="s">
        <v>225</v>
      </c>
    </row>
    <row r="102" spans="1:38" ht="12.75">
      <c r="A102" t="s">
        <v>97</v>
      </c>
      <c r="B102">
        <v>1501</v>
      </c>
      <c r="C102">
        <v>162307</v>
      </c>
      <c r="D102">
        <v>7.8952359284</v>
      </c>
      <c r="E102">
        <v>7.0629350342</v>
      </c>
      <c r="F102">
        <v>8.8256157055</v>
      </c>
      <c r="G102">
        <v>0.3046781418</v>
      </c>
      <c r="H102">
        <v>9.2479067446</v>
      </c>
      <c r="I102">
        <v>0.2387003719</v>
      </c>
      <c r="J102">
        <v>-0.0583</v>
      </c>
      <c r="K102">
        <v>-0.1697</v>
      </c>
      <c r="L102">
        <v>0.0531</v>
      </c>
      <c r="M102">
        <v>0.9433285043</v>
      </c>
      <c r="N102">
        <v>0.8438845909</v>
      </c>
      <c r="O102">
        <v>1.0544909535</v>
      </c>
      <c r="P102">
        <v>1504</v>
      </c>
      <c r="Q102">
        <v>163285</v>
      </c>
      <c r="R102">
        <v>7.5394667312</v>
      </c>
      <c r="S102">
        <v>6.7481903533</v>
      </c>
      <c r="T102">
        <v>8.4235262515</v>
      </c>
      <c r="U102">
        <v>0.3199883265</v>
      </c>
      <c r="V102">
        <v>9.2108889365</v>
      </c>
      <c r="W102">
        <v>0.2375076637</v>
      </c>
      <c r="X102">
        <v>-0.0563</v>
      </c>
      <c r="Y102">
        <v>-0.1671</v>
      </c>
      <c r="Z102">
        <v>0.0546</v>
      </c>
      <c r="AA102">
        <v>0.9452944498</v>
      </c>
      <c r="AB102">
        <v>0.8460846257</v>
      </c>
      <c r="AC102">
        <v>1.0561373764</v>
      </c>
      <c r="AD102">
        <v>0.4900998596</v>
      </c>
      <c r="AE102">
        <v>0.0461</v>
      </c>
      <c r="AF102">
        <v>-0.0848</v>
      </c>
      <c r="AG102">
        <v>0.1771</v>
      </c>
      <c r="AH102" t="s">
        <v>225</v>
      </c>
      <c r="AI102" t="s">
        <v>225</v>
      </c>
      <c r="AJ102" t="s">
        <v>225</v>
      </c>
      <c r="AK102" t="s">
        <v>225</v>
      </c>
      <c r="AL102" t="s">
        <v>225</v>
      </c>
    </row>
    <row r="103" spans="1:38" ht="12.75">
      <c r="A103" t="s">
        <v>84</v>
      </c>
      <c r="B103">
        <v>1126</v>
      </c>
      <c r="C103">
        <v>164283</v>
      </c>
      <c r="D103">
        <v>6.9071781741</v>
      </c>
      <c r="E103">
        <v>6.1636556308</v>
      </c>
      <c r="F103">
        <v>7.7403919339</v>
      </c>
      <c r="G103">
        <v>0.0009503773</v>
      </c>
      <c r="H103">
        <v>6.8540262839</v>
      </c>
      <c r="I103">
        <v>0.2042568219</v>
      </c>
      <c r="J103">
        <v>-0.192</v>
      </c>
      <c r="K103">
        <v>-0.3059</v>
      </c>
      <c r="L103">
        <v>-0.0781</v>
      </c>
      <c r="M103">
        <v>0.8252746485</v>
      </c>
      <c r="N103">
        <v>0.7364380368</v>
      </c>
      <c r="O103">
        <v>0.9248276317</v>
      </c>
      <c r="P103">
        <v>1306</v>
      </c>
      <c r="Q103">
        <v>160870</v>
      </c>
      <c r="R103">
        <v>7.2165223059</v>
      </c>
      <c r="S103">
        <v>6.4509399233</v>
      </c>
      <c r="T103">
        <v>8.0729622057</v>
      </c>
      <c r="U103">
        <v>0.0804090543</v>
      </c>
      <c r="V103">
        <v>8.1183564369</v>
      </c>
      <c r="W103">
        <v>0.224644881</v>
      </c>
      <c r="X103">
        <v>-0.1</v>
      </c>
      <c r="Y103">
        <v>-0.2122</v>
      </c>
      <c r="Z103">
        <v>0.0121</v>
      </c>
      <c r="AA103">
        <v>0.9048038443</v>
      </c>
      <c r="AB103">
        <v>0.8088155201</v>
      </c>
      <c r="AC103">
        <v>1.0121838372</v>
      </c>
      <c r="AD103">
        <v>0.5218007947</v>
      </c>
      <c r="AE103">
        <v>-0.0438</v>
      </c>
      <c r="AF103">
        <v>-0.1779</v>
      </c>
      <c r="AG103">
        <v>0.0902</v>
      </c>
      <c r="AH103">
        <v>1</v>
      </c>
      <c r="AI103" t="s">
        <v>225</v>
      </c>
      <c r="AJ103" t="s">
        <v>225</v>
      </c>
      <c r="AK103" t="s">
        <v>225</v>
      </c>
      <c r="AL103" t="s">
        <v>225</v>
      </c>
    </row>
    <row r="104" spans="1:38" ht="12.75">
      <c r="A104" t="s">
        <v>85</v>
      </c>
      <c r="B104">
        <v>1994</v>
      </c>
      <c r="C104">
        <v>136129</v>
      </c>
      <c r="D104">
        <v>9.6921435482</v>
      </c>
      <c r="E104">
        <v>8.6965535653</v>
      </c>
      <c r="F104">
        <v>10.801709649</v>
      </c>
      <c r="G104">
        <v>0.0079776893</v>
      </c>
      <c r="H104">
        <v>14.64787077</v>
      </c>
      <c r="I104">
        <v>0.3280287604</v>
      </c>
      <c r="J104">
        <v>0.1467</v>
      </c>
      <c r="K104">
        <v>0.0383</v>
      </c>
      <c r="L104">
        <v>0.2551</v>
      </c>
      <c r="M104">
        <v>1.1580243275</v>
      </c>
      <c r="N104">
        <v>1.0390705156</v>
      </c>
      <c r="O104">
        <v>1.2905960884</v>
      </c>
      <c r="P104">
        <v>1842</v>
      </c>
      <c r="Q104">
        <v>134318</v>
      </c>
      <c r="R104">
        <v>8.8545860571</v>
      </c>
      <c r="S104">
        <v>7.9339666694</v>
      </c>
      <c r="T104">
        <v>9.8820296969</v>
      </c>
      <c r="U104">
        <v>0.0620263608</v>
      </c>
      <c r="V104">
        <v>13.713724147</v>
      </c>
      <c r="W104">
        <v>0.3195292326</v>
      </c>
      <c r="X104">
        <v>0.1045</v>
      </c>
      <c r="Y104">
        <v>-0.0053</v>
      </c>
      <c r="Z104">
        <v>0.2143</v>
      </c>
      <c r="AA104">
        <v>1.1101834325</v>
      </c>
      <c r="AB104">
        <v>0.9947566486</v>
      </c>
      <c r="AC104">
        <v>1.2390037861</v>
      </c>
      <c r="AD104">
        <v>0.164081519</v>
      </c>
      <c r="AE104">
        <v>0.0904</v>
      </c>
      <c r="AF104">
        <v>-0.0369</v>
      </c>
      <c r="AG104">
        <v>0.2177</v>
      </c>
      <c r="AH104" t="s">
        <v>225</v>
      </c>
      <c r="AI104" t="s">
        <v>225</v>
      </c>
      <c r="AJ104" t="s">
        <v>225</v>
      </c>
      <c r="AK104" t="s">
        <v>225</v>
      </c>
      <c r="AL104" t="s">
        <v>225</v>
      </c>
    </row>
    <row r="105" spans="1:38" ht="12.75">
      <c r="A105" t="s">
        <v>99</v>
      </c>
      <c r="B105">
        <v>215</v>
      </c>
      <c r="C105">
        <v>88141</v>
      </c>
      <c r="D105">
        <v>5.5940156119</v>
      </c>
      <c r="E105">
        <v>4.7484898738</v>
      </c>
      <c r="F105">
        <v>6.5900973779</v>
      </c>
      <c r="G105" s="48">
        <v>1.4435916E-06</v>
      </c>
      <c r="H105">
        <v>2.4392734369</v>
      </c>
      <c r="I105">
        <v>0.1663570676</v>
      </c>
      <c r="J105">
        <v>-0.4029</v>
      </c>
      <c r="K105">
        <v>-0.5668</v>
      </c>
      <c r="L105">
        <v>-0.239</v>
      </c>
      <c r="M105">
        <v>0.6683770349</v>
      </c>
      <c r="N105">
        <v>0.5673530077</v>
      </c>
      <c r="O105">
        <v>0.7873896054</v>
      </c>
      <c r="P105">
        <v>235</v>
      </c>
      <c r="Q105">
        <v>87109</v>
      </c>
      <c r="R105">
        <v>5.0306815274</v>
      </c>
      <c r="S105">
        <v>4.2894842159</v>
      </c>
      <c r="T105">
        <v>5.8999533174</v>
      </c>
      <c r="U105" s="48">
        <v>1.4531131E-08</v>
      </c>
      <c r="V105">
        <v>2.6977694612</v>
      </c>
      <c r="W105">
        <v>0.1759830754</v>
      </c>
      <c r="X105">
        <v>-0.4609</v>
      </c>
      <c r="Y105">
        <v>-0.6202</v>
      </c>
      <c r="Z105">
        <v>-0.3015</v>
      </c>
      <c r="AA105">
        <v>0.630744255</v>
      </c>
      <c r="AB105">
        <v>0.5378133184</v>
      </c>
      <c r="AC105">
        <v>0.7397331037</v>
      </c>
      <c r="AD105">
        <v>0.3252526615</v>
      </c>
      <c r="AE105">
        <v>0.1061</v>
      </c>
      <c r="AF105">
        <v>-0.1053</v>
      </c>
      <c r="AG105">
        <v>0.3176</v>
      </c>
      <c r="AH105">
        <v>1</v>
      </c>
      <c r="AI105">
        <v>2</v>
      </c>
      <c r="AJ105" t="s">
        <v>225</v>
      </c>
      <c r="AK105" t="s">
        <v>225</v>
      </c>
      <c r="AL105" t="s">
        <v>225</v>
      </c>
    </row>
    <row r="106" spans="1:38" ht="12.75">
      <c r="A106" t="s">
        <v>100</v>
      </c>
      <c r="B106">
        <v>674</v>
      </c>
      <c r="C106">
        <v>68130</v>
      </c>
      <c r="D106">
        <v>11.084685464</v>
      </c>
      <c r="E106">
        <v>9.768813665</v>
      </c>
      <c r="F106">
        <v>12.577806891</v>
      </c>
      <c r="G106">
        <v>1.31438E-05</v>
      </c>
      <c r="H106">
        <v>9.8928519008</v>
      </c>
      <c r="I106">
        <v>0.3810584173</v>
      </c>
      <c r="J106">
        <v>0.281</v>
      </c>
      <c r="K106">
        <v>0.1546</v>
      </c>
      <c r="L106">
        <v>0.4073</v>
      </c>
      <c r="M106">
        <v>1.3244062437</v>
      </c>
      <c r="N106">
        <v>1.1671849286</v>
      </c>
      <c r="O106">
        <v>1.5028054727</v>
      </c>
      <c r="P106">
        <v>653</v>
      </c>
      <c r="Q106">
        <v>69803</v>
      </c>
      <c r="R106">
        <v>9.8861180593</v>
      </c>
      <c r="S106">
        <v>8.7143481723</v>
      </c>
      <c r="T106">
        <v>11.21544932</v>
      </c>
      <c r="U106">
        <v>0.0008505623</v>
      </c>
      <c r="V106">
        <v>9.3548987866</v>
      </c>
      <c r="W106">
        <v>0.3660854788</v>
      </c>
      <c r="X106">
        <v>0.2147</v>
      </c>
      <c r="Y106">
        <v>0.0886</v>
      </c>
      <c r="Z106">
        <v>0.3409</v>
      </c>
      <c r="AA106">
        <v>1.2395163829</v>
      </c>
      <c r="AB106">
        <v>1.0926004789</v>
      </c>
      <c r="AC106">
        <v>1.4061872506</v>
      </c>
      <c r="AD106">
        <v>0.1503790959</v>
      </c>
      <c r="AE106">
        <v>0.1144</v>
      </c>
      <c r="AF106">
        <v>-0.0415</v>
      </c>
      <c r="AG106">
        <v>0.2704</v>
      </c>
      <c r="AH106">
        <v>1</v>
      </c>
      <c r="AI106">
        <v>2</v>
      </c>
      <c r="AJ106" t="s">
        <v>225</v>
      </c>
      <c r="AK106" t="s">
        <v>225</v>
      </c>
      <c r="AL106" t="s">
        <v>225</v>
      </c>
    </row>
    <row r="107" spans="1:38" ht="12.75">
      <c r="A107" t="s">
        <v>103</v>
      </c>
      <c r="B107">
        <v>1307</v>
      </c>
      <c r="C107">
        <v>191659</v>
      </c>
      <c r="D107">
        <v>7.7104618437</v>
      </c>
      <c r="E107">
        <v>6.8971587382</v>
      </c>
      <c r="F107">
        <v>8.6196684895</v>
      </c>
      <c r="G107">
        <v>0.1492446627</v>
      </c>
      <c r="H107">
        <v>6.8194032109</v>
      </c>
      <c r="I107">
        <v>0.1886290493</v>
      </c>
      <c r="J107">
        <v>-0.082</v>
      </c>
      <c r="K107">
        <v>-0.1935</v>
      </c>
      <c r="L107">
        <v>0.0294</v>
      </c>
      <c r="M107">
        <v>0.9212515629</v>
      </c>
      <c r="N107">
        <v>0.824077519</v>
      </c>
      <c r="O107">
        <v>1.0298842311</v>
      </c>
      <c r="P107">
        <v>1422</v>
      </c>
      <c r="Q107">
        <v>189102</v>
      </c>
      <c r="R107">
        <v>7.9962213281</v>
      </c>
      <c r="S107">
        <v>7.161576581</v>
      </c>
      <c r="T107">
        <v>8.928139608</v>
      </c>
      <c r="U107">
        <v>0.963713543</v>
      </c>
      <c r="V107">
        <v>7.5197512454</v>
      </c>
      <c r="W107">
        <v>0.1994130959</v>
      </c>
      <c r="X107">
        <v>0.0026</v>
      </c>
      <c r="Y107">
        <v>-0.1077</v>
      </c>
      <c r="Z107">
        <v>0.1128</v>
      </c>
      <c r="AA107">
        <v>1.0025621056</v>
      </c>
      <c r="AB107">
        <v>0.8979147777</v>
      </c>
      <c r="AC107">
        <v>1.1194055388</v>
      </c>
      <c r="AD107">
        <v>0.5847900691</v>
      </c>
      <c r="AE107">
        <v>-0.0364</v>
      </c>
      <c r="AF107">
        <v>-0.1669</v>
      </c>
      <c r="AG107">
        <v>0.0941</v>
      </c>
      <c r="AH107" t="s">
        <v>225</v>
      </c>
      <c r="AI107" t="s">
        <v>225</v>
      </c>
      <c r="AJ107" t="s">
        <v>225</v>
      </c>
      <c r="AK107" t="s">
        <v>225</v>
      </c>
      <c r="AL107" t="s">
        <v>225</v>
      </c>
    </row>
    <row r="108" spans="1:38" ht="12.75">
      <c r="A108" t="s">
        <v>104</v>
      </c>
      <c r="B108">
        <v>1878</v>
      </c>
      <c r="C108">
        <v>165835</v>
      </c>
      <c r="D108">
        <v>13.137718155</v>
      </c>
      <c r="E108">
        <v>11.811513801</v>
      </c>
      <c r="F108">
        <v>14.612829586</v>
      </c>
      <c r="G108" s="48">
        <v>1.000856E-16</v>
      </c>
      <c r="H108">
        <v>11.324509301</v>
      </c>
      <c r="I108">
        <v>0.2613193678</v>
      </c>
      <c r="J108">
        <v>0.4509</v>
      </c>
      <c r="K108">
        <v>0.3445</v>
      </c>
      <c r="L108">
        <v>0.5573</v>
      </c>
      <c r="M108">
        <v>1.5697040758</v>
      </c>
      <c r="N108">
        <v>1.4112482195</v>
      </c>
      <c r="O108">
        <v>1.7459514575</v>
      </c>
      <c r="P108">
        <v>1863</v>
      </c>
      <c r="Q108">
        <v>174534</v>
      </c>
      <c r="R108">
        <v>12.727734012</v>
      </c>
      <c r="S108">
        <v>11.450255656</v>
      </c>
      <c r="T108">
        <v>14.147737652</v>
      </c>
      <c r="U108" s="48">
        <v>4.696275E-18</v>
      </c>
      <c r="V108">
        <v>10.67413799</v>
      </c>
      <c r="W108">
        <v>0.2473012921</v>
      </c>
      <c r="X108">
        <v>0.4674</v>
      </c>
      <c r="Y108">
        <v>0.3616</v>
      </c>
      <c r="Z108">
        <v>0.5731</v>
      </c>
      <c r="AA108">
        <v>1.5957967252</v>
      </c>
      <c r="AB108">
        <v>1.4356271479</v>
      </c>
      <c r="AC108">
        <v>1.7738360493</v>
      </c>
      <c r="AD108">
        <v>0.6112203331</v>
      </c>
      <c r="AE108">
        <v>0.0317</v>
      </c>
      <c r="AF108">
        <v>-0.0905</v>
      </c>
      <c r="AG108">
        <v>0.1539</v>
      </c>
      <c r="AH108">
        <v>1</v>
      </c>
      <c r="AI108">
        <v>2</v>
      </c>
      <c r="AJ108" t="s">
        <v>225</v>
      </c>
      <c r="AK108" t="s">
        <v>225</v>
      </c>
      <c r="AL108" t="s">
        <v>225</v>
      </c>
    </row>
    <row r="109" spans="1:38" ht="12.75">
      <c r="A109" t="s">
        <v>101</v>
      </c>
      <c r="B109">
        <v>971</v>
      </c>
      <c r="C109">
        <v>132642</v>
      </c>
      <c r="D109">
        <v>7.7329878444</v>
      </c>
      <c r="E109">
        <v>6.8696253112</v>
      </c>
      <c r="F109">
        <v>8.7048562758</v>
      </c>
      <c r="G109">
        <v>0.1903174545</v>
      </c>
      <c r="H109">
        <v>7.3204565673</v>
      </c>
      <c r="I109">
        <v>0.234924631</v>
      </c>
      <c r="J109">
        <v>-0.0791</v>
      </c>
      <c r="K109">
        <v>-0.1975</v>
      </c>
      <c r="L109">
        <v>0.0393</v>
      </c>
      <c r="M109">
        <v>0.9239429857</v>
      </c>
      <c r="N109">
        <v>0.8207878052</v>
      </c>
      <c r="O109">
        <v>1.0400625295</v>
      </c>
      <c r="P109">
        <v>1029</v>
      </c>
      <c r="Q109">
        <v>134245</v>
      </c>
      <c r="R109">
        <v>8.6052000464</v>
      </c>
      <c r="S109">
        <v>7.6608572986</v>
      </c>
      <c r="T109">
        <v>9.6659505524</v>
      </c>
      <c r="U109">
        <v>0.2002999709</v>
      </c>
      <c r="V109">
        <v>7.6650899475</v>
      </c>
      <c r="W109">
        <v>0.2389513938</v>
      </c>
      <c r="X109">
        <v>0.076</v>
      </c>
      <c r="Y109">
        <v>-0.0403</v>
      </c>
      <c r="Z109">
        <v>0.1922</v>
      </c>
      <c r="AA109">
        <v>1.0789155431</v>
      </c>
      <c r="AB109">
        <v>0.9605143365</v>
      </c>
      <c r="AC109">
        <v>1.2119118944</v>
      </c>
      <c r="AD109">
        <v>0.13814722</v>
      </c>
      <c r="AE109">
        <v>-0.1069</v>
      </c>
      <c r="AF109">
        <v>-0.2481</v>
      </c>
      <c r="AG109">
        <v>0.0344</v>
      </c>
      <c r="AH109" t="s">
        <v>225</v>
      </c>
      <c r="AI109" t="s">
        <v>225</v>
      </c>
      <c r="AJ109" t="s">
        <v>225</v>
      </c>
      <c r="AK109" t="s">
        <v>225</v>
      </c>
      <c r="AL109" t="s">
        <v>225</v>
      </c>
    </row>
    <row r="110" spans="1:38" ht="12.75">
      <c r="A110" t="s">
        <v>102</v>
      </c>
      <c r="B110">
        <v>1215</v>
      </c>
      <c r="C110">
        <v>70650</v>
      </c>
      <c r="D110">
        <v>14.670704777</v>
      </c>
      <c r="E110">
        <v>13.063546964</v>
      </c>
      <c r="F110">
        <v>16.475585019</v>
      </c>
      <c r="G110" s="48">
        <v>2.522131E-21</v>
      </c>
      <c r="H110">
        <v>17.197452229</v>
      </c>
      <c r="I110">
        <v>0.4933736747</v>
      </c>
      <c r="J110">
        <v>0.5613</v>
      </c>
      <c r="K110">
        <v>0.4452</v>
      </c>
      <c r="L110">
        <v>0.6773</v>
      </c>
      <c r="M110">
        <v>1.7528664272</v>
      </c>
      <c r="N110">
        <v>1.5608420482</v>
      </c>
      <c r="O110">
        <v>1.9685148251</v>
      </c>
      <c r="P110">
        <v>1129</v>
      </c>
      <c r="Q110">
        <v>72933</v>
      </c>
      <c r="R110">
        <v>15.714582918</v>
      </c>
      <c r="S110">
        <v>13.982183812</v>
      </c>
      <c r="T110">
        <v>17.661627082</v>
      </c>
      <c r="U110" s="48">
        <v>5.279101E-30</v>
      </c>
      <c r="V110">
        <v>15.47996106</v>
      </c>
      <c r="W110">
        <v>0.4607049653</v>
      </c>
      <c r="X110">
        <v>0.6782</v>
      </c>
      <c r="Y110">
        <v>0.5614</v>
      </c>
      <c r="Z110">
        <v>0.795</v>
      </c>
      <c r="AA110">
        <v>1.9702863004</v>
      </c>
      <c r="AB110">
        <v>1.7530789941</v>
      </c>
      <c r="AC110">
        <v>2.2144056935</v>
      </c>
      <c r="AD110">
        <v>0.3342993972</v>
      </c>
      <c r="AE110">
        <v>-0.0687</v>
      </c>
      <c r="AF110">
        <v>-0.2083</v>
      </c>
      <c r="AG110">
        <v>0.0708</v>
      </c>
      <c r="AH110">
        <v>1</v>
      </c>
      <c r="AI110">
        <v>2</v>
      </c>
      <c r="AJ110" t="s">
        <v>225</v>
      </c>
      <c r="AK110" t="s">
        <v>225</v>
      </c>
      <c r="AL110" t="s">
        <v>225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3" sqref="B3"/>
      <selection pane="bottomRight" activeCell="B16" sqref="B16:B26"/>
    </sheetView>
  </sheetViews>
  <sheetFormatPr defaultColWidth="9.140625" defaultRowHeight="12.75"/>
  <cols>
    <col min="1" max="1" width="26.57421875" style="0" customWidth="1"/>
    <col min="2" max="2" width="26.140625" style="59" customWidth="1"/>
    <col min="3" max="3" width="14.421875" style="68" customWidth="1"/>
    <col min="4" max="4" width="1.28515625" style="59" customWidth="1"/>
    <col min="5" max="5" width="9.57421875" style="60" customWidth="1"/>
    <col min="6" max="6" width="12.57421875" style="61" bestFit="1" customWidth="1"/>
    <col min="7" max="7" width="9.28125" style="62" bestFit="1" customWidth="1"/>
    <col min="8" max="8" width="10.57421875" style="63" customWidth="1"/>
    <col min="9" max="9" width="1.28515625" style="0" customWidth="1"/>
    <col min="10" max="10" width="9.28125" style="0" bestFit="1" customWidth="1"/>
    <col min="12" max="12" width="9.421875" style="0" bestFit="1" customWidth="1"/>
  </cols>
  <sheetData>
    <row r="1" spans="2:13" s="49" customFormat="1" ht="12.75">
      <c r="B1" s="50" t="s">
        <v>251</v>
      </c>
      <c r="C1" s="51" t="s">
        <v>252</v>
      </c>
      <c r="D1" s="52"/>
      <c r="E1" s="53" t="s">
        <v>251</v>
      </c>
      <c r="F1" s="54" t="s">
        <v>251</v>
      </c>
      <c r="G1" s="55" t="s">
        <v>251</v>
      </c>
      <c r="H1" s="56" t="s">
        <v>251</v>
      </c>
      <c r="I1" s="57"/>
      <c r="J1" s="54" t="s">
        <v>252</v>
      </c>
      <c r="K1" s="54" t="s">
        <v>252</v>
      </c>
      <c r="L1" s="54" t="s">
        <v>252</v>
      </c>
      <c r="M1" s="54" t="s">
        <v>252</v>
      </c>
    </row>
    <row r="2" spans="2:13" s="49" customFormat="1" ht="12.75">
      <c r="B2" s="50" t="s">
        <v>348</v>
      </c>
      <c r="C2" s="50" t="s">
        <v>348</v>
      </c>
      <c r="D2" s="52"/>
      <c r="E2" s="54" t="s">
        <v>305</v>
      </c>
      <c r="F2" s="58" t="s">
        <v>306</v>
      </c>
      <c r="G2" s="55" t="s">
        <v>310</v>
      </c>
      <c r="H2" s="56" t="s">
        <v>340</v>
      </c>
      <c r="I2" s="57"/>
      <c r="J2" s="49" t="s">
        <v>305</v>
      </c>
      <c r="K2" s="49" t="s">
        <v>306</v>
      </c>
      <c r="L2" s="49" t="s">
        <v>310</v>
      </c>
      <c r="M2" s="49" t="s">
        <v>340</v>
      </c>
    </row>
    <row r="3" spans="2:3" ht="12.75">
      <c r="B3" s="50" t="str">
        <f>'orig inc data'!A4</f>
        <v>1996-2000</v>
      </c>
      <c r="C3" s="51" t="str">
        <f>'orig inc data'!A16</f>
        <v>2001-2005</v>
      </c>
    </row>
    <row r="4" spans="1:13" ht="12.75">
      <c r="A4" t="s">
        <v>284</v>
      </c>
      <c r="B4" s="64">
        <f>'orig inc data'!E4</f>
        <v>48.729100693</v>
      </c>
      <c r="C4" s="65">
        <f>'orig inc data'!E16</f>
        <v>36.030183758</v>
      </c>
      <c r="D4" s="66"/>
      <c r="E4" s="60">
        <f>'orig inc data'!C4</f>
        <v>8643</v>
      </c>
      <c r="F4" s="60">
        <f>'orig inc data'!D4</f>
        <v>49052</v>
      </c>
      <c r="G4" s="62">
        <f>'orig inc data'!H4</f>
        <v>5.12687E-186</v>
      </c>
      <c r="H4" s="63">
        <f>'orig inc data'!I4</f>
        <v>176.20076653</v>
      </c>
      <c r="I4" s="67"/>
      <c r="J4">
        <f>'orig inc data'!C16</f>
        <v>8153</v>
      </c>
      <c r="K4">
        <f>'orig inc data'!D16</f>
        <v>56559</v>
      </c>
      <c r="L4" s="48">
        <f>'orig inc data'!H16</f>
        <v>1.76388E-139</v>
      </c>
      <c r="M4">
        <f>'orig inc data'!I16</f>
        <v>144.15035627</v>
      </c>
    </row>
    <row r="5" spans="1:12" ht="12.75">
      <c r="B5" s="64"/>
      <c r="C5" s="65"/>
      <c r="D5" s="66"/>
      <c r="I5" s="67"/>
      <c r="L5" s="48"/>
    </row>
    <row r="6" spans="1:13" ht="12.75">
      <c r="A6" t="s">
        <v>285</v>
      </c>
      <c r="B6" s="64">
        <f>'orig inc data'!E5</f>
        <v>10.76618378</v>
      </c>
      <c r="C6" s="65">
        <f>'orig inc data'!E17</f>
        <v>11.1729657</v>
      </c>
      <c r="D6" s="66"/>
      <c r="E6" s="60">
        <f>'orig inc data'!C5</f>
        <v>3273</v>
      </c>
      <c r="F6" s="60">
        <f>'orig inc data'!D5</f>
        <v>435634</v>
      </c>
      <c r="G6" s="62">
        <f>'orig inc data'!H5</f>
        <v>5.2988049E-06</v>
      </c>
      <c r="H6" s="63">
        <f>'orig inc data'!I5</f>
        <v>7.5131876759</v>
      </c>
      <c r="I6" s="67"/>
      <c r="J6">
        <f>'orig inc data'!C17</f>
        <v>3387</v>
      </c>
      <c r="K6">
        <f>'orig inc data'!D17</f>
        <v>445216</v>
      </c>
      <c r="L6" s="48">
        <f>'orig inc data'!H17</f>
        <v>9.26275E-10</v>
      </c>
      <c r="M6">
        <f>'orig inc data'!I17</f>
        <v>7.6075433048</v>
      </c>
    </row>
    <row r="7" spans="1:13" ht="12.75">
      <c r="A7" t="s">
        <v>286</v>
      </c>
      <c r="B7" s="64">
        <f>'orig inc data'!E6</f>
        <v>8.5649488369</v>
      </c>
      <c r="C7" s="65">
        <f>'orig inc data'!E18</f>
        <v>8.0701388848</v>
      </c>
      <c r="D7" s="66"/>
      <c r="E7" s="60">
        <f>'orig inc data'!C6</f>
        <v>4681</v>
      </c>
      <c r="F7" s="60">
        <f>'orig inc data'!D6</f>
        <v>450659</v>
      </c>
      <c r="G7" s="62">
        <f>'orig inc data'!H6</f>
        <v>0.6757289567</v>
      </c>
      <c r="H7" s="63">
        <f>'orig inc data'!I6</f>
        <v>10.387011022</v>
      </c>
      <c r="I7" s="67"/>
      <c r="J7">
        <f>'orig inc data'!C18</f>
        <v>4578</v>
      </c>
      <c r="K7">
        <f>'orig inc data'!D18</f>
        <v>459188</v>
      </c>
      <c r="L7" s="48">
        <f>'orig inc data'!H18</f>
        <v>0.8176778577</v>
      </c>
      <c r="M7">
        <f>'orig inc data'!I18</f>
        <v>9.9697727293</v>
      </c>
    </row>
    <row r="8" spans="1:13" ht="12.75">
      <c r="A8" t="s">
        <v>287</v>
      </c>
      <c r="B8" s="64">
        <f>'orig inc data'!E7</f>
        <v>8.388903692</v>
      </c>
      <c r="C8" s="65">
        <f>'orig inc data'!E19</f>
        <v>8.2887587845</v>
      </c>
      <c r="D8" s="66"/>
      <c r="E8" s="60">
        <f>'orig inc data'!C7</f>
        <v>4369</v>
      </c>
      <c r="F8" s="60">
        <f>'orig inc data'!D7</f>
        <v>459989</v>
      </c>
      <c r="G8" s="62">
        <f>'orig inc data'!H7</f>
        <v>0.9664456868</v>
      </c>
      <c r="H8" s="63">
        <f>'orig inc data'!I7</f>
        <v>9.4980532143</v>
      </c>
      <c r="I8" s="67"/>
      <c r="J8">
        <f>'orig inc data'!C19</f>
        <v>4343</v>
      </c>
      <c r="K8">
        <f>'orig inc data'!D19</f>
        <v>454021</v>
      </c>
      <c r="L8" s="48">
        <f>'orig inc data'!H19</f>
        <v>0.4745240577</v>
      </c>
      <c r="M8">
        <f>'orig inc data'!I19</f>
        <v>9.5656368318</v>
      </c>
    </row>
    <row r="9" spans="1:13" ht="12.75">
      <c r="A9" t="s">
        <v>288</v>
      </c>
      <c r="B9" s="64">
        <f>'orig inc data'!E8</f>
        <v>7.5392496609</v>
      </c>
      <c r="C9" s="65">
        <f>'orig inc data'!E20</f>
        <v>7.108730574</v>
      </c>
      <c r="D9" s="66"/>
      <c r="E9" s="60">
        <f>'orig inc data'!C8</f>
        <v>3082</v>
      </c>
      <c r="F9" s="60">
        <f>'orig inc data'!D8</f>
        <v>442111</v>
      </c>
      <c r="G9" s="62">
        <f>'orig inc data'!H8</f>
        <v>0.0618950789</v>
      </c>
      <c r="H9" s="63">
        <f>'orig inc data'!I8</f>
        <v>6.9711000179</v>
      </c>
      <c r="I9" s="67"/>
      <c r="J9">
        <f>'orig inc data'!C20</f>
        <v>2989</v>
      </c>
      <c r="K9">
        <f>'orig inc data'!D20</f>
        <v>438906</v>
      </c>
      <c r="L9" s="48">
        <f>'orig inc data'!H20</f>
        <v>0.0419334255</v>
      </c>
      <c r="M9">
        <f>'orig inc data'!I20</f>
        <v>6.8101142386</v>
      </c>
    </row>
    <row r="10" spans="1:13" ht="12.75">
      <c r="A10" t="s">
        <v>289</v>
      </c>
      <c r="B10" s="64">
        <f>'orig inc data'!E9</f>
        <v>6.4624123422</v>
      </c>
      <c r="C10" s="65">
        <f>'orig inc data'!E21</f>
        <v>6.3014325992</v>
      </c>
      <c r="D10" s="66"/>
      <c r="E10" s="60">
        <f>'orig inc data'!C9</f>
        <v>1814</v>
      </c>
      <c r="F10" s="60">
        <f>'orig inc data'!D9</f>
        <v>455087</v>
      </c>
      <c r="G10" s="62">
        <f>'orig inc data'!H9</f>
        <v>6.8221344E-06</v>
      </c>
      <c r="H10" s="63">
        <f>'orig inc data'!I9</f>
        <v>3.9860510188</v>
      </c>
      <c r="I10" s="67"/>
      <c r="J10">
        <f>'orig inc data'!C21</f>
        <v>1992</v>
      </c>
      <c r="K10">
        <f>'orig inc data'!D21</f>
        <v>469771</v>
      </c>
      <c r="L10" s="48">
        <f>'orig inc data'!H21</f>
        <v>4.19271E-05</v>
      </c>
      <c r="M10">
        <f>'orig inc data'!I21</f>
        <v>4.240363922</v>
      </c>
    </row>
    <row r="11" spans="1:12" ht="12.75">
      <c r="B11" s="64"/>
      <c r="C11" s="65"/>
      <c r="D11" s="66"/>
      <c r="I11" s="67"/>
      <c r="L11" s="48"/>
    </row>
    <row r="12" spans="1:13" ht="12.75">
      <c r="A12" t="s">
        <v>290</v>
      </c>
      <c r="B12" s="64">
        <f>'orig inc data'!E10</f>
        <v>10.80412642</v>
      </c>
      <c r="C12" s="65">
        <f>'orig inc data'!E22</f>
        <v>10.962641829</v>
      </c>
      <c r="D12" s="66"/>
      <c r="E12" s="60">
        <f>'orig inc data'!C10</f>
        <v>7493</v>
      </c>
      <c r="F12" s="60">
        <f>'orig inc data'!D10</f>
        <v>674592</v>
      </c>
      <c r="G12" s="62">
        <f>'orig inc data'!H10</f>
        <v>1.3725622E-06</v>
      </c>
      <c r="H12" s="63">
        <f>'orig inc data'!I10</f>
        <v>11.10745458</v>
      </c>
      <c r="I12" s="67"/>
      <c r="J12">
        <f>'orig inc data'!C22</f>
        <v>7593</v>
      </c>
      <c r="K12">
        <f>'orig inc data'!D22</f>
        <v>695132</v>
      </c>
      <c r="L12" s="48">
        <f>'orig inc data'!H22</f>
        <v>1.4415359E-09</v>
      </c>
      <c r="M12">
        <f>'orig inc data'!I22</f>
        <v>10.923105252</v>
      </c>
    </row>
    <row r="13" spans="1:13" ht="12.75">
      <c r="A13" t="s">
        <v>291</v>
      </c>
      <c r="B13" s="64">
        <f>'orig inc data'!E11</f>
        <v>7.598380237</v>
      </c>
      <c r="C13" s="65">
        <f>'orig inc data'!E23</f>
        <v>7.2308297851</v>
      </c>
      <c r="D13" s="66"/>
      <c r="E13" s="60">
        <f>'orig inc data'!C11</f>
        <v>5201</v>
      </c>
      <c r="F13" s="60">
        <f>'orig inc data'!D11</f>
        <v>705299</v>
      </c>
      <c r="G13" s="62">
        <f>'orig inc data'!H11</f>
        <v>0.0722274754</v>
      </c>
      <c r="H13" s="63">
        <f>'orig inc data'!I11</f>
        <v>7.3741774765</v>
      </c>
      <c r="I13" s="67"/>
      <c r="J13">
        <f>'orig inc data'!C23</f>
        <v>5152</v>
      </c>
      <c r="K13">
        <f>'orig inc data'!D23</f>
        <v>700453</v>
      </c>
      <c r="L13" s="48">
        <f>'orig inc data'!H23</f>
        <v>0.0709621106</v>
      </c>
      <c r="M13">
        <f>'orig inc data'!I23</f>
        <v>7.3552401089</v>
      </c>
    </row>
    <row r="14" spans="1:13" ht="12.75">
      <c r="A14" t="s">
        <v>292</v>
      </c>
      <c r="B14" s="64">
        <f>'orig inc data'!E12</f>
        <v>6.4365480588</v>
      </c>
      <c r="C14" s="65">
        <f>'orig inc data'!E24</f>
        <v>6.3914197199</v>
      </c>
      <c r="D14" s="66"/>
      <c r="E14" s="60">
        <f>'orig inc data'!C12</f>
        <v>4148</v>
      </c>
      <c r="F14" s="60">
        <f>'orig inc data'!D12</f>
        <v>709007</v>
      </c>
      <c r="G14" s="62">
        <f>'orig inc data'!H12</f>
        <v>1.4654397E-06</v>
      </c>
      <c r="H14" s="63">
        <f>'orig inc data'!I12</f>
        <v>5.8504358913</v>
      </c>
      <c r="I14" s="67"/>
      <c r="J14">
        <f>'orig inc data'!C24</f>
        <v>4370</v>
      </c>
      <c r="K14">
        <f>'orig inc data'!D24</f>
        <v>701690</v>
      </c>
      <c r="L14" s="48">
        <f>'orig inc data'!H24</f>
        <v>5.04938E-05</v>
      </c>
      <c r="M14">
        <f>'orig inc data'!I24</f>
        <v>6.2278214026</v>
      </c>
    </row>
    <row r="15" spans="1:13" ht="12.75">
      <c r="A15" t="s">
        <v>293</v>
      </c>
      <c r="B15" s="64">
        <f>'orig inc data'!E13</f>
        <v>5.590539429</v>
      </c>
      <c r="C15" s="65">
        <f>'orig inc data'!E25</f>
        <v>5.2678470353</v>
      </c>
      <c r="D15" s="66"/>
      <c r="E15" s="60">
        <f>'orig inc data'!C13</f>
        <v>2785</v>
      </c>
      <c r="F15" s="60">
        <f>'orig inc data'!D13</f>
        <v>689071</v>
      </c>
      <c r="G15" s="62">
        <f>'orig inc data'!H13</f>
        <v>3.897265E-13</v>
      </c>
      <c r="H15" s="63">
        <f>'orig inc data'!I13</f>
        <v>4.0416734995</v>
      </c>
      <c r="I15" s="67"/>
      <c r="J15">
        <f>'orig inc data'!C25</f>
        <v>3161</v>
      </c>
      <c r="K15">
        <f>'orig inc data'!D25</f>
        <v>698678</v>
      </c>
      <c r="L15" s="48">
        <f>'orig inc data'!H25</f>
        <v>7.144428E-14</v>
      </c>
      <c r="M15">
        <f>'orig inc data'!I25</f>
        <v>4.5242586714</v>
      </c>
    </row>
    <row r="16" spans="1:13" ht="12.75">
      <c r="A16" t="s">
        <v>294</v>
      </c>
      <c r="B16" s="107">
        <f>'orig inc data'!E14</f>
        <v>5.4011137297</v>
      </c>
      <c r="C16" s="65">
        <f>'orig inc data'!E26</f>
        <v>5.3382287621</v>
      </c>
      <c r="D16" s="66"/>
      <c r="E16" s="60">
        <f>'orig inc data'!C14</f>
        <v>2472</v>
      </c>
      <c r="F16" s="60">
        <f>'orig inc data'!D14</f>
        <v>659914</v>
      </c>
      <c r="G16" s="62">
        <f>'orig inc data'!H14</f>
        <v>5.813545E-15</v>
      </c>
      <c r="H16" s="63">
        <f>'orig inc data'!I14</f>
        <v>3.7459426531</v>
      </c>
      <c r="I16" s="67"/>
      <c r="J16">
        <f>'orig inc data'!C26</f>
        <v>3087</v>
      </c>
      <c r="K16">
        <f>'orig inc data'!D26</f>
        <v>699282</v>
      </c>
      <c r="L16" s="48">
        <f>'orig inc data'!H26</f>
        <v>5.084432E-13</v>
      </c>
      <c r="M16">
        <f>'orig inc data'!I26</f>
        <v>4.4145280445</v>
      </c>
    </row>
    <row r="17" ht="12.75">
      <c r="B17" s="108"/>
    </row>
    <row r="18" spans="1:6" ht="12.75">
      <c r="A18" t="s">
        <v>341</v>
      </c>
      <c r="B18" s="108">
        <f>'orig inc data'!L5</f>
        <v>1.984635E-16</v>
      </c>
      <c r="F18" s="38">
        <f>'orig inc data'!L5</f>
        <v>1.984635E-16</v>
      </c>
    </row>
    <row r="19" spans="1:6" ht="12.75">
      <c r="A19" t="s">
        <v>342</v>
      </c>
      <c r="B19" s="108">
        <f>'orig inc data'!L17</f>
        <v>6.989847E-20</v>
      </c>
      <c r="F19" s="38">
        <f>'orig inc data'!L10</f>
        <v>2.701128E-37</v>
      </c>
    </row>
    <row r="20" spans="1:6" ht="12.75">
      <c r="A20" t="s">
        <v>297</v>
      </c>
      <c r="B20" s="109">
        <f>'orig inc data'!L15</f>
        <v>0.5288484753</v>
      </c>
      <c r="F20" s="38">
        <f>'orig inc data'!L15</f>
        <v>0.5288484753</v>
      </c>
    </row>
    <row r="21" spans="2:6" ht="12.75">
      <c r="B21" s="108"/>
      <c r="F21" s="38"/>
    </row>
    <row r="22" spans="1:6" ht="12.75">
      <c r="A22" t="s">
        <v>343</v>
      </c>
      <c r="B22" s="108">
        <f>'orig inc data'!L10</f>
        <v>2.701128E-37</v>
      </c>
      <c r="F22" s="48">
        <f>'orig inc data'!L17</f>
        <v>6.989847E-20</v>
      </c>
    </row>
    <row r="23" spans="1:6" ht="12.75">
      <c r="A23" t="s">
        <v>344</v>
      </c>
      <c r="B23" s="108">
        <f>'orig inc data'!L22</f>
        <v>1.187087E-40</v>
      </c>
      <c r="F23" s="48">
        <f>'orig inc data'!L22</f>
        <v>1.187087E-40</v>
      </c>
    </row>
    <row r="24" spans="1:6" ht="12.75">
      <c r="A24" t="s">
        <v>300</v>
      </c>
      <c r="B24" s="109">
        <f>'orig inc data'!L27</f>
        <v>0.7376881763</v>
      </c>
      <c r="F24" s="38">
        <f>'orig inc data'!L27</f>
        <v>0.7376881763</v>
      </c>
    </row>
    <row r="25" ht="12.75">
      <c r="B25" s="108"/>
    </row>
    <row r="26" ht="12.75">
      <c r="B26" s="108"/>
    </row>
    <row r="27" spans="2:7" ht="12.75">
      <c r="B27" s="69"/>
      <c r="C27" s="70"/>
      <c r="D27" s="61"/>
      <c r="F27" s="60"/>
      <c r="G27" s="61"/>
    </row>
    <row r="37" ht="12.75">
      <c r="C37" s="7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302</v>
      </c>
    </row>
    <row r="3" spans="1:24" ht="12.75">
      <c r="A3" t="s">
        <v>303</v>
      </c>
      <c r="B3" t="s">
        <v>304</v>
      </c>
      <c r="C3" t="s">
        <v>305</v>
      </c>
      <c r="D3" t="s">
        <v>306</v>
      </c>
      <c r="E3" t="s">
        <v>307</v>
      </c>
      <c r="F3" t="s">
        <v>308</v>
      </c>
      <c r="G3" t="s">
        <v>309</v>
      </c>
      <c r="H3" t="s">
        <v>310</v>
      </c>
      <c r="I3" t="s">
        <v>311</v>
      </c>
      <c r="J3" t="s">
        <v>312</v>
      </c>
      <c r="K3" t="s">
        <v>313</v>
      </c>
      <c r="L3" t="s">
        <v>314</v>
      </c>
      <c r="M3" t="s">
        <v>315</v>
      </c>
      <c r="N3" t="s">
        <v>316</v>
      </c>
      <c r="O3" t="s">
        <v>317</v>
      </c>
      <c r="P3" t="s">
        <v>318</v>
      </c>
      <c r="Q3" t="s">
        <v>319</v>
      </c>
      <c r="R3" t="s">
        <v>320</v>
      </c>
      <c r="S3" t="s">
        <v>321</v>
      </c>
      <c r="T3" t="s">
        <v>322</v>
      </c>
      <c r="U3" t="s">
        <v>323</v>
      </c>
      <c r="V3" t="s">
        <v>324</v>
      </c>
      <c r="W3" t="s">
        <v>325</v>
      </c>
      <c r="X3" t="s">
        <v>326</v>
      </c>
    </row>
    <row r="4" spans="1:24" ht="12.75">
      <c r="A4" t="s">
        <v>280</v>
      </c>
      <c r="B4" t="s">
        <v>327</v>
      </c>
      <c r="C4">
        <v>8643</v>
      </c>
      <c r="D4">
        <v>49052</v>
      </c>
      <c r="E4">
        <v>48.729100693</v>
      </c>
      <c r="F4">
        <v>43.274901386</v>
      </c>
      <c r="G4">
        <v>54.870725947</v>
      </c>
      <c r="H4" s="48">
        <v>5.12687E-186</v>
      </c>
      <c r="I4">
        <v>176.20076653</v>
      </c>
      <c r="J4">
        <v>1.8952894141</v>
      </c>
      <c r="K4" t="s">
        <v>225</v>
      </c>
      <c r="L4" t="s">
        <v>225</v>
      </c>
      <c r="M4" t="s">
        <v>225</v>
      </c>
      <c r="N4" t="s">
        <v>225</v>
      </c>
      <c r="O4" t="s">
        <v>225</v>
      </c>
      <c r="P4">
        <v>1.7617</v>
      </c>
      <c r="Q4">
        <v>1.643</v>
      </c>
      <c r="R4">
        <v>1.8804</v>
      </c>
      <c r="S4">
        <v>5.8221882268</v>
      </c>
      <c r="T4">
        <v>5.1705165452</v>
      </c>
      <c r="U4">
        <v>6.5559940583</v>
      </c>
      <c r="V4" t="s">
        <v>328</v>
      </c>
      <c r="W4" t="s">
        <v>225</v>
      </c>
      <c r="X4" t="s">
        <v>225</v>
      </c>
    </row>
    <row r="5" spans="1:24" ht="12.75">
      <c r="A5" t="s">
        <v>280</v>
      </c>
      <c r="B5" t="s">
        <v>329</v>
      </c>
      <c r="C5">
        <v>3273</v>
      </c>
      <c r="D5">
        <v>435634</v>
      </c>
      <c r="E5">
        <v>10.76618378</v>
      </c>
      <c r="F5">
        <v>9.6600805511</v>
      </c>
      <c r="G5">
        <v>11.998938577</v>
      </c>
      <c r="H5" s="48">
        <v>5.2988049E-06</v>
      </c>
      <c r="I5">
        <v>7.5131876759</v>
      </c>
      <c r="J5">
        <v>0.1313261567</v>
      </c>
      <c r="K5" t="s">
        <v>330</v>
      </c>
      <c r="L5" s="48">
        <v>1.984635E-16</v>
      </c>
      <c r="M5">
        <v>-1.1484</v>
      </c>
      <c r="N5">
        <v>-1.4221</v>
      </c>
      <c r="O5">
        <v>-0.8747</v>
      </c>
      <c r="P5">
        <v>0.2518</v>
      </c>
      <c r="Q5">
        <v>0.1434</v>
      </c>
      <c r="R5">
        <v>0.3602</v>
      </c>
      <c r="S5">
        <v>1.2863514319</v>
      </c>
      <c r="T5">
        <v>1.1541934174</v>
      </c>
      <c r="U5">
        <v>1.4336418675</v>
      </c>
      <c r="V5" t="s">
        <v>328</v>
      </c>
      <c r="W5" t="s">
        <v>328</v>
      </c>
      <c r="X5" t="s">
        <v>225</v>
      </c>
    </row>
    <row r="6" spans="1:24" ht="12.75">
      <c r="A6" t="s">
        <v>280</v>
      </c>
      <c r="B6" t="s">
        <v>286</v>
      </c>
      <c r="C6">
        <v>4681</v>
      </c>
      <c r="D6">
        <v>450659</v>
      </c>
      <c r="E6">
        <v>8.5649488369</v>
      </c>
      <c r="F6">
        <v>7.6871110035</v>
      </c>
      <c r="G6">
        <v>9.5430322972</v>
      </c>
      <c r="H6">
        <v>0.6757289567</v>
      </c>
      <c r="I6">
        <v>10.387011022</v>
      </c>
      <c r="J6">
        <v>0.151817303</v>
      </c>
      <c r="K6" t="s">
        <v>225</v>
      </c>
      <c r="L6" t="s">
        <v>225</v>
      </c>
      <c r="M6" t="s">
        <v>225</v>
      </c>
      <c r="N6" t="s">
        <v>225</v>
      </c>
      <c r="O6" t="s">
        <v>225</v>
      </c>
      <c r="P6">
        <v>0.0231</v>
      </c>
      <c r="Q6">
        <v>-0.0851</v>
      </c>
      <c r="R6">
        <v>0.1312</v>
      </c>
      <c r="S6">
        <v>1.0233462874</v>
      </c>
      <c r="T6">
        <v>0.9184615876</v>
      </c>
      <c r="U6">
        <v>1.1402084073</v>
      </c>
      <c r="V6" t="s">
        <v>225</v>
      </c>
      <c r="W6" t="s">
        <v>225</v>
      </c>
      <c r="X6" t="s">
        <v>225</v>
      </c>
    </row>
    <row r="7" spans="1:24" ht="12.75">
      <c r="A7" t="s">
        <v>280</v>
      </c>
      <c r="B7" t="s">
        <v>287</v>
      </c>
      <c r="C7">
        <v>4369</v>
      </c>
      <c r="D7">
        <v>459989</v>
      </c>
      <c r="E7">
        <v>8.388903692</v>
      </c>
      <c r="F7">
        <v>7.5330505923</v>
      </c>
      <c r="G7">
        <v>9.3419929006</v>
      </c>
      <c r="H7">
        <v>0.9664456868</v>
      </c>
      <c r="I7">
        <v>9.4980532143</v>
      </c>
      <c r="J7">
        <v>0.1436956351</v>
      </c>
      <c r="K7" t="s">
        <v>225</v>
      </c>
      <c r="L7" t="s">
        <v>225</v>
      </c>
      <c r="M7" t="s">
        <v>225</v>
      </c>
      <c r="N7" t="s">
        <v>225</v>
      </c>
      <c r="O7" t="s">
        <v>225</v>
      </c>
      <c r="P7">
        <v>0.0023</v>
      </c>
      <c r="Q7">
        <v>-0.1053</v>
      </c>
      <c r="R7">
        <v>0.1099</v>
      </c>
      <c r="S7">
        <v>1.002312286</v>
      </c>
      <c r="T7">
        <v>0.9000543381</v>
      </c>
      <c r="U7">
        <v>1.1161880746</v>
      </c>
      <c r="V7" t="s">
        <v>225</v>
      </c>
      <c r="W7" t="s">
        <v>225</v>
      </c>
      <c r="X7" t="s">
        <v>225</v>
      </c>
    </row>
    <row r="8" spans="1:24" ht="12.75">
      <c r="A8" t="s">
        <v>280</v>
      </c>
      <c r="B8" t="s">
        <v>288</v>
      </c>
      <c r="C8">
        <v>3082</v>
      </c>
      <c r="D8">
        <v>442111</v>
      </c>
      <c r="E8">
        <v>7.5392496609</v>
      </c>
      <c r="F8">
        <v>6.756098375</v>
      </c>
      <c r="G8">
        <v>8.4131820312</v>
      </c>
      <c r="H8">
        <v>0.0618950789</v>
      </c>
      <c r="I8">
        <v>6.9711000179</v>
      </c>
      <c r="J8">
        <v>0.1255697405</v>
      </c>
      <c r="K8" t="s">
        <v>225</v>
      </c>
      <c r="L8" t="s">
        <v>225</v>
      </c>
      <c r="M8" t="s">
        <v>225</v>
      </c>
      <c r="N8" t="s">
        <v>225</v>
      </c>
      <c r="O8" t="s">
        <v>225</v>
      </c>
      <c r="P8">
        <v>-0.1045</v>
      </c>
      <c r="Q8">
        <v>-0.2142</v>
      </c>
      <c r="R8">
        <v>0.0052</v>
      </c>
      <c r="S8">
        <v>0.9007950073</v>
      </c>
      <c r="T8">
        <v>0.8072235247</v>
      </c>
      <c r="U8">
        <v>1.0052130796</v>
      </c>
      <c r="V8" t="s">
        <v>225</v>
      </c>
      <c r="W8" t="s">
        <v>225</v>
      </c>
      <c r="X8" t="s">
        <v>225</v>
      </c>
    </row>
    <row r="9" spans="1:24" ht="12.75">
      <c r="A9" t="s">
        <v>280</v>
      </c>
      <c r="B9" t="s">
        <v>331</v>
      </c>
      <c r="C9">
        <v>1814</v>
      </c>
      <c r="D9">
        <v>455087</v>
      </c>
      <c r="E9">
        <v>6.4624123422</v>
      </c>
      <c r="F9">
        <v>5.7739141161</v>
      </c>
      <c r="G9">
        <v>7.233009089</v>
      </c>
      <c r="H9" s="48">
        <v>6.8221344E-06</v>
      </c>
      <c r="I9">
        <v>3.9860510188</v>
      </c>
      <c r="J9">
        <v>0.0935888718</v>
      </c>
      <c r="K9" t="s">
        <v>225</v>
      </c>
      <c r="L9" t="s">
        <v>225</v>
      </c>
      <c r="M9" t="s">
        <v>225</v>
      </c>
      <c r="N9" t="s">
        <v>225</v>
      </c>
      <c r="O9" t="s">
        <v>225</v>
      </c>
      <c r="P9">
        <v>-0.2586</v>
      </c>
      <c r="Q9">
        <v>-0.3713</v>
      </c>
      <c r="R9">
        <v>-0.1459</v>
      </c>
      <c r="S9">
        <v>0.7721337049</v>
      </c>
      <c r="T9">
        <v>0.6898714385</v>
      </c>
      <c r="U9">
        <v>0.8642051621</v>
      </c>
      <c r="V9" t="s">
        <v>328</v>
      </c>
      <c r="W9" t="s">
        <v>225</v>
      </c>
      <c r="X9" t="s">
        <v>225</v>
      </c>
    </row>
    <row r="10" spans="1:24" ht="12.75">
      <c r="A10" t="s">
        <v>280</v>
      </c>
      <c r="B10" t="s">
        <v>332</v>
      </c>
      <c r="C10">
        <v>7493</v>
      </c>
      <c r="D10">
        <v>674592</v>
      </c>
      <c r="E10">
        <v>10.80412642</v>
      </c>
      <c r="F10">
        <v>9.7405359738</v>
      </c>
      <c r="G10">
        <v>11.983852636</v>
      </c>
      <c r="H10" s="48">
        <v>1.3725622E-06</v>
      </c>
      <c r="I10">
        <v>11.10745458</v>
      </c>
      <c r="J10">
        <v>0.1283177334</v>
      </c>
      <c r="K10" t="s">
        <v>333</v>
      </c>
      <c r="L10" s="48">
        <v>2.701128E-37</v>
      </c>
      <c r="M10">
        <v>-1.6935</v>
      </c>
      <c r="N10">
        <v>-1.9536</v>
      </c>
      <c r="O10">
        <v>-1.4334</v>
      </c>
      <c r="P10">
        <v>0.2553</v>
      </c>
      <c r="Q10">
        <v>0.1517</v>
      </c>
      <c r="R10">
        <v>0.359</v>
      </c>
      <c r="S10">
        <v>1.290884846</v>
      </c>
      <c r="T10">
        <v>1.1638062895</v>
      </c>
      <c r="U10">
        <v>1.4318393883</v>
      </c>
      <c r="V10" t="s">
        <v>328</v>
      </c>
      <c r="W10" t="s">
        <v>328</v>
      </c>
      <c r="X10" t="s">
        <v>225</v>
      </c>
    </row>
    <row r="11" spans="1:24" ht="12.75">
      <c r="A11" t="s">
        <v>280</v>
      </c>
      <c r="B11" t="s">
        <v>291</v>
      </c>
      <c r="C11">
        <v>5201</v>
      </c>
      <c r="D11">
        <v>705299</v>
      </c>
      <c r="E11">
        <v>7.598380237</v>
      </c>
      <c r="F11">
        <v>6.8383310576</v>
      </c>
      <c r="G11">
        <v>8.442905402</v>
      </c>
      <c r="H11">
        <v>0.0722274754</v>
      </c>
      <c r="I11">
        <v>7.3741774765</v>
      </c>
      <c r="J11">
        <v>0.1022516109</v>
      </c>
      <c r="K11" t="s">
        <v>225</v>
      </c>
      <c r="L11" t="s">
        <v>225</v>
      </c>
      <c r="M11" t="s">
        <v>225</v>
      </c>
      <c r="N11" t="s">
        <v>225</v>
      </c>
      <c r="O11" t="s">
        <v>225</v>
      </c>
      <c r="P11">
        <v>-0.0967</v>
      </c>
      <c r="Q11">
        <v>-0.2021</v>
      </c>
      <c r="R11">
        <v>0.0087</v>
      </c>
      <c r="S11">
        <v>0.9078599714</v>
      </c>
      <c r="T11">
        <v>0.8170487452</v>
      </c>
      <c r="U11">
        <v>1.0087644494</v>
      </c>
      <c r="V11" t="s">
        <v>225</v>
      </c>
      <c r="W11" t="s">
        <v>225</v>
      </c>
      <c r="X11" t="s">
        <v>225</v>
      </c>
    </row>
    <row r="12" spans="1:24" ht="12.75">
      <c r="A12" t="s">
        <v>280</v>
      </c>
      <c r="B12" t="s">
        <v>292</v>
      </c>
      <c r="C12">
        <v>4148</v>
      </c>
      <c r="D12">
        <v>709007</v>
      </c>
      <c r="E12">
        <v>6.4365480588</v>
      </c>
      <c r="F12">
        <v>5.7841224528</v>
      </c>
      <c r="G12">
        <v>7.1625646329</v>
      </c>
      <c r="H12" s="48">
        <v>1.4654397E-06</v>
      </c>
      <c r="I12">
        <v>5.8504358913</v>
      </c>
      <c r="J12">
        <v>0.0908382692</v>
      </c>
      <c r="K12" t="s">
        <v>225</v>
      </c>
      <c r="L12" t="s">
        <v>225</v>
      </c>
      <c r="M12" t="s">
        <v>225</v>
      </c>
      <c r="N12" t="s">
        <v>225</v>
      </c>
      <c r="O12" t="s">
        <v>225</v>
      </c>
      <c r="P12">
        <v>-0.2626</v>
      </c>
      <c r="Q12">
        <v>-0.3695</v>
      </c>
      <c r="R12">
        <v>-0.1557</v>
      </c>
      <c r="S12">
        <v>0.7690434216</v>
      </c>
      <c r="T12">
        <v>0.6910911379</v>
      </c>
      <c r="U12">
        <v>0.8557884075</v>
      </c>
      <c r="V12" t="s">
        <v>328</v>
      </c>
      <c r="W12" t="s">
        <v>225</v>
      </c>
      <c r="X12" t="s">
        <v>225</v>
      </c>
    </row>
    <row r="13" spans="1:24" ht="12.75">
      <c r="A13" t="s">
        <v>280</v>
      </c>
      <c r="B13" t="s">
        <v>293</v>
      </c>
      <c r="C13">
        <v>2785</v>
      </c>
      <c r="D13">
        <v>689071</v>
      </c>
      <c r="E13">
        <v>5.590539429</v>
      </c>
      <c r="F13">
        <v>5.01344609</v>
      </c>
      <c r="G13">
        <v>6.2340614711</v>
      </c>
      <c r="H13" s="48">
        <v>3.897265E-13</v>
      </c>
      <c r="I13">
        <v>4.0416734995</v>
      </c>
      <c r="J13">
        <v>0.0765858659</v>
      </c>
      <c r="K13" t="s">
        <v>225</v>
      </c>
      <c r="L13" t="s">
        <v>225</v>
      </c>
      <c r="M13" t="s">
        <v>225</v>
      </c>
      <c r="N13" t="s">
        <v>225</v>
      </c>
      <c r="O13" t="s">
        <v>225</v>
      </c>
      <c r="P13">
        <v>-0.4035</v>
      </c>
      <c r="Q13">
        <v>-0.5125</v>
      </c>
      <c r="R13">
        <v>-0.2946</v>
      </c>
      <c r="S13">
        <v>0.6679616981</v>
      </c>
      <c r="T13">
        <v>0.5990101682</v>
      </c>
      <c r="U13">
        <v>0.7448501775</v>
      </c>
      <c r="V13" t="s">
        <v>328</v>
      </c>
      <c r="W13" t="s">
        <v>225</v>
      </c>
      <c r="X13" t="s">
        <v>225</v>
      </c>
    </row>
    <row r="14" spans="1:24" ht="12.75">
      <c r="A14" t="s">
        <v>280</v>
      </c>
      <c r="B14" t="s">
        <v>334</v>
      </c>
      <c r="C14">
        <v>2472</v>
      </c>
      <c r="D14">
        <v>659914</v>
      </c>
      <c r="E14">
        <v>5.4011137297</v>
      </c>
      <c r="F14">
        <v>4.8387608618</v>
      </c>
      <c r="G14">
        <v>6.0288223276</v>
      </c>
      <c r="H14" s="48">
        <v>5.813545E-15</v>
      </c>
      <c r="I14">
        <v>3.7459426531</v>
      </c>
      <c r="J14">
        <v>0.075341956</v>
      </c>
      <c r="K14" t="s">
        <v>225</v>
      </c>
      <c r="L14" t="s">
        <v>225</v>
      </c>
      <c r="M14" t="s">
        <v>225</v>
      </c>
      <c r="N14" t="s">
        <v>225</v>
      </c>
      <c r="O14" t="s">
        <v>225</v>
      </c>
      <c r="P14">
        <v>-0.438</v>
      </c>
      <c r="Q14">
        <v>-0.5479</v>
      </c>
      <c r="R14">
        <v>-0.328</v>
      </c>
      <c r="S14">
        <v>0.6453289784</v>
      </c>
      <c r="T14">
        <v>0.5781386506</v>
      </c>
      <c r="U14">
        <v>0.7203280561</v>
      </c>
      <c r="V14" t="s">
        <v>328</v>
      </c>
      <c r="W14" t="s">
        <v>225</v>
      </c>
      <c r="X14" t="s">
        <v>225</v>
      </c>
    </row>
    <row r="15" spans="1:24" ht="12.75">
      <c r="A15" t="s">
        <v>280</v>
      </c>
      <c r="B15" t="s">
        <v>335</v>
      </c>
      <c r="C15">
        <v>47961</v>
      </c>
      <c r="D15">
        <v>5730415</v>
      </c>
      <c r="E15">
        <v>8.3695508964</v>
      </c>
      <c r="F15" t="s">
        <v>225</v>
      </c>
      <c r="G15" t="s">
        <v>225</v>
      </c>
      <c r="H15" t="s">
        <v>225</v>
      </c>
      <c r="I15">
        <v>8.3695508964</v>
      </c>
      <c r="J15">
        <v>0.0382171274</v>
      </c>
      <c r="K15" t="s">
        <v>336</v>
      </c>
      <c r="L15">
        <v>0.5288484753</v>
      </c>
      <c r="M15">
        <v>0.1239</v>
      </c>
      <c r="N15">
        <v>-0.2617</v>
      </c>
      <c r="O15">
        <v>0.5096</v>
      </c>
      <c r="P15" t="s">
        <v>225</v>
      </c>
      <c r="Q15" t="s">
        <v>225</v>
      </c>
      <c r="R15" t="s">
        <v>225</v>
      </c>
      <c r="S15" t="s">
        <v>225</v>
      </c>
      <c r="T15" t="s">
        <v>225</v>
      </c>
      <c r="U15" t="s">
        <v>225</v>
      </c>
      <c r="V15" t="s">
        <v>225</v>
      </c>
      <c r="W15" t="s">
        <v>225</v>
      </c>
      <c r="X15" t="s">
        <v>225</v>
      </c>
    </row>
    <row r="16" spans="1:24" ht="12.75">
      <c r="A16" t="s">
        <v>281</v>
      </c>
      <c r="B16" t="s">
        <v>327</v>
      </c>
      <c r="C16">
        <v>8153</v>
      </c>
      <c r="D16">
        <v>56559</v>
      </c>
      <c r="E16">
        <v>36.030183758</v>
      </c>
      <c r="F16">
        <v>32.031643677</v>
      </c>
      <c r="G16">
        <v>40.527865343</v>
      </c>
      <c r="H16" s="48">
        <v>1.76388E-139</v>
      </c>
      <c r="I16">
        <v>144.15035627</v>
      </c>
      <c r="J16">
        <v>1.5964561672</v>
      </c>
      <c r="K16" t="s">
        <v>225</v>
      </c>
      <c r="L16" t="s">
        <v>225</v>
      </c>
      <c r="M16" t="s">
        <v>225</v>
      </c>
      <c r="N16" t="s">
        <v>225</v>
      </c>
      <c r="O16" t="s">
        <v>225</v>
      </c>
      <c r="P16">
        <v>1.5089</v>
      </c>
      <c r="Q16">
        <v>1.3913</v>
      </c>
      <c r="R16">
        <v>1.6266</v>
      </c>
      <c r="S16">
        <v>4.521843126</v>
      </c>
      <c r="T16">
        <v>4.0200202349</v>
      </c>
      <c r="U16">
        <v>5.0863090386</v>
      </c>
      <c r="V16" t="s">
        <v>328</v>
      </c>
      <c r="W16" t="s">
        <v>225</v>
      </c>
      <c r="X16" t="s">
        <v>225</v>
      </c>
    </row>
    <row r="17" spans="1:24" ht="12.75">
      <c r="A17" t="s">
        <v>281</v>
      </c>
      <c r="B17" t="s">
        <v>329</v>
      </c>
      <c r="C17">
        <v>3387</v>
      </c>
      <c r="D17">
        <v>445216</v>
      </c>
      <c r="E17">
        <v>11.1729657</v>
      </c>
      <c r="F17">
        <v>10.026787509</v>
      </c>
      <c r="G17">
        <v>12.450165361</v>
      </c>
      <c r="H17" s="48">
        <v>9.26275E-10</v>
      </c>
      <c r="I17">
        <v>7.6075433048</v>
      </c>
      <c r="J17">
        <v>0.1307184335</v>
      </c>
      <c r="K17" t="s">
        <v>337</v>
      </c>
      <c r="L17" s="48">
        <v>6.989847E-20</v>
      </c>
      <c r="M17">
        <v>-1.2723</v>
      </c>
      <c r="N17">
        <v>-1.5455</v>
      </c>
      <c r="O17">
        <v>-0.9991</v>
      </c>
      <c r="P17">
        <v>0.3381</v>
      </c>
      <c r="Q17">
        <v>0.2298</v>
      </c>
      <c r="R17">
        <v>0.4463</v>
      </c>
      <c r="S17">
        <v>1.4022242708</v>
      </c>
      <c r="T17">
        <v>1.2583771562</v>
      </c>
      <c r="U17">
        <v>1.5625147802</v>
      </c>
      <c r="V17" t="s">
        <v>328</v>
      </c>
      <c r="W17" t="s">
        <v>328</v>
      </c>
      <c r="X17" t="s">
        <v>225</v>
      </c>
    </row>
    <row r="18" spans="1:24" ht="12.75">
      <c r="A18" t="s">
        <v>281</v>
      </c>
      <c r="B18" t="s">
        <v>286</v>
      </c>
      <c r="C18">
        <v>4578</v>
      </c>
      <c r="D18">
        <v>459188</v>
      </c>
      <c r="E18">
        <v>8.0701388848</v>
      </c>
      <c r="F18">
        <v>7.2421139012</v>
      </c>
      <c r="G18">
        <v>8.9928358638</v>
      </c>
      <c r="H18">
        <v>0.8176778577</v>
      </c>
      <c r="I18">
        <v>9.9697727293</v>
      </c>
      <c r="J18">
        <v>0.1473490581</v>
      </c>
      <c r="K18" t="s">
        <v>225</v>
      </c>
      <c r="L18" t="s">
        <v>225</v>
      </c>
      <c r="M18" t="s">
        <v>225</v>
      </c>
      <c r="N18" t="s">
        <v>225</v>
      </c>
      <c r="O18" t="s">
        <v>225</v>
      </c>
      <c r="P18">
        <v>0.0127</v>
      </c>
      <c r="Q18">
        <v>-0.0955</v>
      </c>
      <c r="R18">
        <v>0.121</v>
      </c>
      <c r="S18">
        <v>1.0128147635</v>
      </c>
      <c r="T18">
        <v>0.9088963626</v>
      </c>
      <c r="U18">
        <v>1.1286146445</v>
      </c>
      <c r="V18" t="s">
        <v>225</v>
      </c>
      <c r="W18" t="s">
        <v>225</v>
      </c>
      <c r="X18" t="s">
        <v>225</v>
      </c>
    </row>
    <row r="19" spans="1:24" ht="12.75">
      <c r="A19" t="s">
        <v>281</v>
      </c>
      <c r="B19" t="s">
        <v>287</v>
      </c>
      <c r="C19">
        <v>4343</v>
      </c>
      <c r="D19">
        <v>454021</v>
      </c>
      <c r="E19">
        <v>8.2887587845</v>
      </c>
      <c r="F19">
        <v>7.4390639896</v>
      </c>
      <c r="G19">
        <v>9.2355062792</v>
      </c>
      <c r="H19">
        <v>0.4745240577</v>
      </c>
      <c r="I19">
        <v>9.5656368318</v>
      </c>
      <c r="J19">
        <v>0.1451506463</v>
      </c>
      <c r="K19" t="s">
        <v>225</v>
      </c>
      <c r="L19" t="s">
        <v>225</v>
      </c>
      <c r="M19" t="s">
        <v>225</v>
      </c>
      <c r="N19" t="s">
        <v>225</v>
      </c>
      <c r="O19" t="s">
        <v>225</v>
      </c>
      <c r="P19">
        <v>0.0395</v>
      </c>
      <c r="Q19">
        <v>-0.0687</v>
      </c>
      <c r="R19">
        <v>0.1476</v>
      </c>
      <c r="S19">
        <v>1.040251895</v>
      </c>
      <c r="T19">
        <v>0.9336138997</v>
      </c>
      <c r="U19">
        <v>1.1590701525</v>
      </c>
      <c r="V19" t="s">
        <v>225</v>
      </c>
      <c r="W19" t="s">
        <v>225</v>
      </c>
      <c r="X19" t="s">
        <v>225</v>
      </c>
    </row>
    <row r="20" spans="1:24" ht="12.75">
      <c r="A20" t="s">
        <v>281</v>
      </c>
      <c r="B20" t="s">
        <v>288</v>
      </c>
      <c r="C20">
        <v>2989</v>
      </c>
      <c r="D20">
        <v>438906</v>
      </c>
      <c r="E20">
        <v>7.108730574</v>
      </c>
      <c r="F20">
        <v>6.368560243</v>
      </c>
      <c r="G20">
        <v>7.9349253906</v>
      </c>
      <c r="H20">
        <v>0.0419334255</v>
      </c>
      <c r="I20">
        <v>6.8101142386</v>
      </c>
      <c r="J20">
        <v>0.1245636827</v>
      </c>
      <c r="K20" t="s">
        <v>225</v>
      </c>
      <c r="L20" t="s">
        <v>225</v>
      </c>
      <c r="M20" t="s">
        <v>225</v>
      </c>
      <c r="N20" t="s">
        <v>225</v>
      </c>
      <c r="O20" t="s">
        <v>225</v>
      </c>
      <c r="P20">
        <v>-0.1141</v>
      </c>
      <c r="Q20">
        <v>-0.2241</v>
      </c>
      <c r="R20">
        <v>-0.0042</v>
      </c>
      <c r="S20">
        <v>0.8921565512</v>
      </c>
      <c r="T20">
        <v>0.7992640435</v>
      </c>
      <c r="U20">
        <v>0.9958452633</v>
      </c>
      <c r="V20" t="s">
        <v>225</v>
      </c>
      <c r="W20" t="s">
        <v>225</v>
      </c>
      <c r="X20" t="s">
        <v>225</v>
      </c>
    </row>
    <row r="21" spans="1:24" ht="12.75">
      <c r="A21" t="s">
        <v>281</v>
      </c>
      <c r="B21" t="s">
        <v>331</v>
      </c>
      <c r="C21">
        <v>1992</v>
      </c>
      <c r="D21">
        <v>469771</v>
      </c>
      <c r="E21">
        <v>6.3014325992</v>
      </c>
      <c r="F21">
        <v>5.6322372612</v>
      </c>
      <c r="G21">
        <v>7.0501385083</v>
      </c>
      <c r="H21">
        <v>4.19271E-05</v>
      </c>
      <c r="I21">
        <v>4.240363922</v>
      </c>
      <c r="J21">
        <v>0.0950076254</v>
      </c>
      <c r="K21" t="s">
        <v>225</v>
      </c>
      <c r="L21" t="s">
        <v>225</v>
      </c>
      <c r="M21" t="s">
        <v>225</v>
      </c>
      <c r="N21" t="s">
        <v>225</v>
      </c>
      <c r="O21" t="s">
        <v>225</v>
      </c>
      <c r="P21">
        <v>-0.2347</v>
      </c>
      <c r="Q21">
        <v>-0.3469</v>
      </c>
      <c r="R21">
        <v>-0.1224</v>
      </c>
      <c r="S21">
        <v>0.7908394216</v>
      </c>
      <c r="T21">
        <v>0.7068543839</v>
      </c>
      <c r="U21">
        <v>0.8848031574</v>
      </c>
      <c r="V21" t="s">
        <v>328</v>
      </c>
      <c r="W21" t="s">
        <v>225</v>
      </c>
      <c r="X21" t="s">
        <v>225</v>
      </c>
    </row>
    <row r="22" spans="1:24" ht="12.75">
      <c r="A22" t="s">
        <v>281</v>
      </c>
      <c r="B22" t="s">
        <v>332</v>
      </c>
      <c r="C22">
        <v>7593</v>
      </c>
      <c r="D22">
        <v>695132</v>
      </c>
      <c r="E22">
        <v>10.962641829</v>
      </c>
      <c r="F22">
        <v>9.8862489468</v>
      </c>
      <c r="G22">
        <v>12.156229983</v>
      </c>
      <c r="H22" s="48">
        <v>1.4415359E-09</v>
      </c>
      <c r="I22">
        <v>10.923105252</v>
      </c>
      <c r="J22">
        <v>0.1253543527</v>
      </c>
      <c r="K22" t="s">
        <v>338</v>
      </c>
      <c r="L22" s="48">
        <v>1.187087E-40</v>
      </c>
      <c r="M22">
        <v>-1.7559</v>
      </c>
      <c r="N22">
        <v>-2.0137</v>
      </c>
      <c r="O22">
        <v>-1.4981</v>
      </c>
      <c r="P22">
        <v>0.3191</v>
      </c>
      <c r="Q22">
        <v>0.2157</v>
      </c>
      <c r="R22">
        <v>0.4224</v>
      </c>
      <c r="S22">
        <v>1.3758283035</v>
      </c>
      <c r="T22">
        <v>1.2407393518</v>
      </c>
      <c r="U22">
        <v>1.525625441</v>
      </c>
      <c r="V22" t="s">
        <v>328</v>
      </c>
      <c r="W22" t="s">
        <v>328</v>
      </c>
      <c r="X22" t="s">
        <v>225</v>
      </c>
    </row>
    <row r="23" spans="1:24" ht="12.75">
      <c r="A23" t="s">
        <v>281</v>
      </c>
      <c r="B23" t="s">
        <v>291</v>
      </c>
      <c r="C23">
        <v>5152</v>
      </c>
      <c r="D23">
        <v>700453</v>
      </c>
      <c r="E23">
        <v>7.2308297851</v>
      </c>
      <c r="F23">
        <v>6.5076434653</v>
      </c>
      <c r="G23">
        <v>8.0343829006</v>
      </c>
      <c r="H23">
        <v>0.0709621106</v>
      </c>
      <c r="I23">
        <v>7.3552401089</v>
      </c>
      <c r="J23">
        <v>0.1024728765</v>
      </c>
      <c r="K23" t="s">
        <v>225</v>
      </c>
      <c r="L23" t="s">
        <v>225</v>
      </c>
      <c r="M23" t="s">
        <v>225</v>
      </c>
      <c r="N23" t="s">
        <v>225</v>
      </c>
      <c r="O23" t="s">
        <v>225</v>
      </c>
      <c r="P23">
        <v>-0.0971</v>
      </c>
      <c r="Q23">
        <v>-0.2025</v>
      </c>
      <c r="R23">
        <v>0.0083</v>
      </c>
      <c r="S23">
        <v>0.9074801888</v>
      </c>
      <c r="T23">
        <v>0.8167192004</v>
      </c>
      <c r="U23">
        <v>1.0083273328</v>
      </c>
      <c r="V23" t="s">
        <v>225</v>
      </c>
      <c r="W23" t="s">
        <v>225</v>
      </c>
      <c r="X23" t="s">
        <v>225</v>
      </c>
    </row>
    <row r="24" spans="1:24" ht="12.75">
      <c r="A24" t="s">
        <v>281</v>
      </c>
      <c r="B24" t="s">
        <v>292</v>
      </c>
      <c r="C24">
        <v>4370</v>
      </c>
      <c r="D24">
        <v>701690</v>
      </c>
      <c r="E24">
        <v>6.3914197199</v>
      </c>
      <c r="F24">
        <v>5.745081778</v>
      </c>
      <c r="G24">
        <v>7.1104725075</v>
      </c>
      <c r="H24">
        <v>5.04938E-05</v>
      </c>
      <c r="I24">
        <v>6.2278214026</v>
      </c>
      <c r="J24">
        <v>0.0942096589</v>
      </c>
      <c r="K24" t="s">
        <v>225</v>
      </c>
      <c r="L24" t="s">
        <v>225</v>
      </c>
      <c r="M24" t="s">
        <v>225</v>
      </c>
      <c r="N24" t="s">
        <v>225</v>
      </c>
      <c r="O24" t="s">
        <v>225</v>
      </c>
      <c r="P24">
        <v>-0.2205</v>
      </c>
      <c r="Q24">
        <v>-0.3271</v>
      </c>
      <c r="R24">
        <v>-0.1139</v>
      </c>
      <c r="S24">
        <v>0.8021329427</v>
      </c>
      <c r="T24">
        <v>0.7210165432</v>
      </c>
      <c r="U24">
        <v>0.8923751665</v>
      </c>
      <c r="V24" t="s">
        <v>328</v>
      </c>
      <c r="W24" t="s">
        <v>225</v>
      </c>
      <c r="X24" t="s">
        <v>225</v>
      </c>
    </row>
    <row r="25" spans="1:24" ht="12.75">
      <c r="A25" t="s">
        <v>281</v>
      </c>
      <c r="B25" t="s">
        <v>293</v>
      </c>
      <c r="C25">
        <v>3161</v>
      </c>
      <c r="D25">
        <v>698678</v>
      </c>
      <c r="E25">
        <v>5.2678470353</v>
      </c>
      <c r="F25">
        <v>4.7268827298</v>
      </c>
      <c r="G25">
        <v>5.8707215672</v>
      </c>
      <c r="H25" s="48">
        <v>7.144428E-14</v>
      </c>
      <c r="I25">
        <v>4.5242586714</v>
      </c>
      <c r="J25">
        <v>0.0804702183</v>
      </c>
      <c r="K25" t="s">
        <v>225</v>
      </c>
      <c r="L25" t="s">
        <v>225</v>
      </c>
      <c r="M25" t="s">
        <v>225</v>
      </c>
      <c r="N25" t="s">
        <v>225</v>
      </c>
      <c r="O25" t="s">
        <v>225</v>
      </c>
      <c r="P25">
        <v>-0.4138</v>
      </c>
      <c r="Q25">
        <v>-0.5222</v>
      </c>
      <c r="R25">
        <v>-0.3055</v>
      </c>
      <c r="S25">
        <v>0.6611228537</v>
      </c>
      <c r="T25">
        <v>0.5932310066</v>
      </c>
      <c r="U25">
        <v>0.7367845288</v>
      </c>
      <c r="V25" t="s">
        <v>328</v>
      </c>
      <c r="W25" t="s">
        <v>225</v>
      </c>
      <c r="X25" t="s">
        <v>225</v>
      </c>
    </row>
    <row r="26" spans="1:24" ht="12.75">
      <c r="A26" t="s">
        <v>281</v>
      </c>
      <c r="B26" t="s">
        <v>334</v>
      </c>
      <c r="C26">
        <v>3087</v>
      </c>
      <c r="D26">
        <v>699282</v>
      </c>
      <c r="E26">
        <v>5.3382287621</v>
      </c>
      <c r="F26">
        <v>4.7884493421</v>
      </c>
      <c r="G26">
        <v>5.9511303723</v>
      </c>
      <c r="H26" s="48">
        <v>5.084432E-13</v>
      </c>
      <c r="I26">
        <v>4.4145280445</v>
      </c>
      <c r="J26">
        <v>0.0794540365</v>
      </c>
      <c r="K26" t="s">
        <v>225</v>
      </c>
      <c r="L26" t="s">
        <v>225</v>
      </c>
      <c r="M26" t="s">
        <v>225</v>
      </c>
      <c r="N26" t="s">
        <v>225</v>
      </c>
      <c r="O26" t="s">
        <v>225</v>
      </c>
      <c r="P26">
        <v>-0.4005</v>
      </c>
      <c r="Q26">
        <v>-0.5092</v>
      </c>
      <c r="R26">
        <v>-0.2919</v>
      </c>
      <c r="S26">
        <v>0.669955868</v>
      </c>
      <c r="T26">
        <v>0.6009577105</v>
      </c>
      <c r="U26">
        <v>0.7468759567</v>
      </c>
      <c r="V26" t="s">
        <v>328</v>
      </c>
      <c r="W26" t="s">
        <v>225</v>
      </c>
      <c r="X26" t="s">
        <v>225</v>
      </c>
    </row>
    <row r="27" spans="1:24" ht="12.75">
      <c r="A27" t="s">
        <v>281</v>
      </c>
      <c r="B27" t="s">
        <v>335</v>
      </c>
      <c r="C27">
        <v>48805</v>
      </c>
      <c r="D27">
        <v>5818896</v>
      </c>
      <c r="E27">
        <v>7.9680304589</v>
      </c>
      <c r="F27" t="s">
        <v>225</v>
      </c>
      <c r="G27" t="s">
        <v>225</v>
      </c>
      <c r="H27" t="s">
        <v>225</v>
      </c>
      <c r="I27">
        <v>8.3873298303</v>
      </c>
      <c r="J27">
        <v>0.0379657133</v>
      </c>
      <c r="K27" t="s">
        <v>339</v>
      </c>
      <c r="L27">
        <v>0.7376881763</v>
      </c>
      <c r="M27">
        <v>0.0624</v>
      </c>
      <c r="N27">
        <v>-0.3029</v>
      </c>
      <c r="O27">
        <v>0.4277</v>
      </c>
      <c r="P27" t="s">
        <v>225</v>
      </c>
      <c r="Q27" t="s">
        <v>225</v>
      </c>
      <c r="R27" t="s">
        <v>225</v>
      </c>
      <c r="S27" t="s">
        <v>225</v>
      </c>
      <c r="T27" t="s">
        <v>225</v>
      </c>
      <c r="U27" t="s">
        <v>225</v>
      </c>
      <c r="V27" t="s">
        <v>225</v>
      </c>
      <c r="W27" t="s">
        <v>225</v>
      </c>
      <c r="X27" t="s">
        <v>225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shelley mangiacotti</cp:lastModifiedBy>
  <cp:lastPrinted>2009-04-14T19:08:52Z</cp:lastPrinted>
  <dcterms:created xsi:type="dcterms:W3CDTF">2006-01-23T20:42:54Z</dcterms:created>
  <dcterms:modified xsi:type="dcterms:W3CDTF">2009-10-08T20:29:55Z</dcterms:modified>
  <cp:category/>
  <cp:version/>
  <cp:contentType/>
  <cp:contentStatus/>
</cp:coreProperties>
</file>