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345" windowWidth="11085" windowHeight="9420" tabRatio="803" activeTab="0"/>
  </bookViews>
  <sheets>
    <sheet name="all-rha " sheetId="1" r:id="rId1"/>
    <sheet name="districts " sheetId="2" r:id="rId2"/>
    <sheet name="wpg nbhd clus" sheetId="3" r:id="rId3"/>
    <sheet name="wpg comm areas " sheetId="4" r:id="rId4"/>
    <sheet name="crude rate table" sheetId="5" r:id="rId5"/>
    <sheet name="rha graph data" sheetId="6" r:id="rId6"/>
    <sheet name="district graph data" sheetId="7" r:id="rId7"/>
    <sheet name="orig. data" sheetId="8" r:id="rId8"/>
    <sheet name="agg rha " sheetId="9" r:id="rId9"/>
    <sheet name="inc graph" sheetId="10" r:id="rId10"/>
    <sheet name="ordered inc data" sheetId="11" r:id="rId11"/>
    <sheet name="orig inc data" sheetId="12" r:id="rId12"/>
  </sheets>
  <definedNames>
    <definedName name="Criteria1">IF((CELL("contents",'district graph data'!E1))="2"," (2)")</definedName>
    <definedName name="_xlnm.Print_Area" localSheetId="11">'orig inc data'!$A$4:$A$14</definedName>
  </definedNames>
  <calcPr fullCalcOnLoad="1"/>
</workbook>
</file>

<file path=xl/sharedStrings.xml><?xml version="1.0" encoding="utf-8"?>
<sst xmlns="http://schemas.openxmlformats.org/spreadsheetml/2006/main" count="1240" uniqueCount="357">
  <si>
    <t>area</t>
  </si>
  <si>
    <t>A-40 Central</t>
  </si>
  <si>
    <t>BN-20 North Eastman</t>
  </si>
  <si>
    <t>BS-25 South Eastman</t>
  </si>
  <si>
    <t>C-30 Interlake</t>
  </si>
  <si>
    <t>D-70 Nor-Man</t>
  </si>
  <si>
    <t>E-60 Parkland</t>
  </si>
  <si>
    <t>FB-80 Burntwood</t>
  </si>
  <si>
    <t>FC-90 Churchill</t>
  </si>
  <si>
    <t>G-15 Brandon</t>
  </si>
  <si>
    <t>GA-45 Assiniboine</t>
  </si>
  <si>
    <t>K-10 Winnipeg</t>
  </si>
  <si>
    <t>M Mid</t>
  </si>
  <si>
    <t>N North</t>
  </si>
  <si>
    <t>S South</t>
  </si>
  <si>
    <t>Z Manitoba</t>
  </si>
  <si>
    <t>A1C-40 Cent Cartier/SFX</t>
  </si>
  <si>
    <t>A1P-40 Cent Portage</t>
  </si>
  <si>
    <t>A1S-40 Cent Seven Regions</t>
  </si>
  <si>
    <t>A2C-40 Cent Carman</t>
  </si>
  <si>
    <t>A2L-40 Cent Swan Lake</t>
  </si>
  <si>
    <t>A3L-40 Cent Louise/Pembina</t>
  </si>
  <si>
    <t>A3M-40 Cent Morden/Winkler</t>
  </si>
  <si>
    <t>A4A-40 Cent Altona</t>
  </si>
  <si>
    <t>A4R-40 Cent Red River</t>
  </si>
  <si>
    <t>BN1-20 Blue Water</t>
  </si>
  <si>
    <t>BN2-20 Brokenhead</t>
  </si>
  <si>
    <t>BN4-20 Iron Rose</t>
  </si>
  <si>
    <t>BN5-20 Springfield</t>
  </si>
  <si>
    <t>BN6-20 Northern Remote</t>
  </si>
  <si>
    <t>BN7-20 Winnipeg River</t>
  </si>
  <si>
    <t>BS1-25 SE Central</t>
  </si>
  <si>
    <t>BS2-25 SE Northern</t>
  </si>
  <si>
    <t>BS3-25 SE Southern</t>
  </si>
  <si>
    <t>BS4-25 SE Western</t>
  </si>
  <si>
    <t>C1-30 IL Northeast</t>
  </si>
  <si>
    <t>C2-30 IL Northwest</t>
  </si>
  <si>
    <t>C3-30 IL Southeast</t>
  </si>
  <si>
    <t>C4-30 IL Southwest</t>
  </si>
  <si>
    <t>D1-70 F Flon/Snow L/Cran</t>
  </si>
  <si>
    <t>D2-70 The Pas/OCN/Kelsey</t>
  </si>
  <si>
    <t>D4-70 Nor-Man Other</t>
  </si>
  <si>
    <t>E1-60 PL Central</t>
  </si>
  <si>
    <t>E2-60 PL East</t>
  </si>
  <si>
    <t>E3-60 PL North</t>
  </si>
  <si>
    <t>E4-60 PL West</t>
  </si>
  <si>
    <t>FB2-80 Thompson</t>
  </si>
  <si>
    <t>FB3-80 Lynn/Leaf/SIL</t>
  </si>
  <si>
    <t>FB4-80 Gillam/Fox Lake</t>
  </si>
  <si>
    <t>FB5-80 Nelson House</t>
  </si>
  <si>
    <t>FB6-80 Norway House</t>
  </si>
  <si>
    <t>FB7-80 Cross Lake</t>
  </si>
  <si>
    <t>FB8-80 Island Lake</t>
  </si>
  <si>
    <t>FB9-80 Thick Por/Pik/Wab</t>
  </si>
  <si>
    <t>FBA-80 Tad/Broch/Lac Br</t>
  </si>
  <si>
    <t>FBB-80 Oxford H &amp; Gods</t>
  </si>
  <si>
    <t>FBC-80 Sha/York/Split/War</t>
  </si>
  <si>
    <t>G1-15 Bdn Rural</t>
  </si>
  <si>
    <t>G21-15 Southwest</t>
  </si>
  <si>
    <t>G22-15 West</t>
  </si>
  <si>
    <t>G23-15 Central</t>
  </si>
  <si>
    <t>G24-15 Southeast</t>
  </si>
  <si>
    <t>G25-15 East</t>
  </si>
  <si>
    <t>G26-15 North End</t>
  </si>
  <si>
    <t>GA11-45 Assin North 1</t>
  </si>
  <si>
    <t>GA12-45 Assin North 2</t>
  </si>
  <si>
    <t>GA21-45 Assin East 1</t>
  </si>
  <si>
    <t>GA22-45 Assin East 2</t>
  </si>
  <si>
    <t>GA31-45 Assin West 1</t>
  </si>
  <si>
    <t>GA32-45 Assin West 2</t>
  </si>
  <si>
    <t>W01 St. James - Assiniboia</t>
  </si>
  <si>
    <t>W02 Assiniboine South</t>
  </si>
  <si>
    <t>W03 Fort Garry</t>
  </si>
  <si>
    <t>W04 St. Vital</t>
  </si>
  <si>
    <t>W05 St. Boniface</t>
  </si>
  <si>
    <t>W06 Transcona</t>
  </si>
  <si>
    <t>W07 River East</t>
  </si>
  <si>
    <t>W08 Seven Oaks</t>
  </si>
  <si>
    <t>W09 Inkster</t>
  </si>
  <si>
    <t>W10 Point Douglas</t>
  </si>
  <si>
    <t>W11 Downtown</t>
  </si>
  <si>
    <t>W12 River Heights</t>
  </si>
  <si>
    <t>W002 Assiniboine South</t>
  </si>
  <si>
    <t>W006 Transcona</t>
  </si>
  <si>
    <t>W01A St. James - Assiniboia W</t>
  </si>
  <si>
    <t>W01B St. James - Assiniboia E</t>
  </si>
  <si>
    <t>W03A Fort Garry N</t>
  </si>
  <si>
    <t>W03B Fort Garry S</t>
  </si>
  <si>
    <t>W04A St. Vital North</t>
  </si>
  <si>
    <t>W04B St. Vital South</t>
  </si>
  <si>
    <t>W05A St. Boniface W</t>
  </si>
  <si>
    <t>W05B St. Boniface E</t>
  </si>
  <si>
    <t>W07A River East S</t>
  </si>
  <si>
    <t>W07B River East W</t>
  </si>
  <si>
    <t>W07C River East E</t>
  </si>
  <si>
    <t>W07D River East N</t>
  </si>
  <si>
    <t>W08A Seven Oaks W</t>
  </si>
  <si>
    <t>W08B Seven Oaks E</t>
  </si>
  <si>
    <t>W08C Seven Oaks N</t>
  </si>
  <si>
    <t>W09A Inkster West</t>
  </si>
  <si>
    <t>W09B Inkster East</t>
  </si>
  <si>
    <t>W10A Point Douglas N</t>
  </si>
  <si>
    <t>W10B Point Douglas S</t>
  </si>
  <si>
    <t>W11A Downtown W</t>
  </si>
  <si>
    <t>W11B Downtown E</t>
  </si>
  <si>
    <t>W12A River Heights W</t>
  </si>
  <si>
    <t>W12B River Heights E</t>
  </si>
  <si>
    <t>Brandon</t>
  </si>
  <si>
    <t>CI work</t>
  </si>
  <si>
    <t>BDN Southeast</t>
  </si>
  <si>
    <t>Suppression</t>
  </si>
  <si>
    <t>Number</t>
  </si>
  <si>
    <t>Observed</t>
  </si>
  <si>
    <t>South Eastman</t>
  </si>
  <si>
    <t>Central</t>
  </si>
  <si>
    <t>Assiniboine</t>
  </si>
  <si>
    <t>Parkland</t>
  </si>
  <si>
    <t>Interlake</t>
  </si>
  <si>
    <t>North Eastman</t>
  </si>
  <si>
    <t>Churchill</t>
  </si>
  <si>
    <t>Nor-Man</t>
  </si>
  <si>
    <t>Burntwood</t>
  </si>
  <si>
    <t>North</t>
  </si>
  <si>
    <t>Winnipeg</t>
  </si>
  <si>
    <t>Manitoba</t>
  </si>
  <si>
    <t>blank cells = suppressed</t>
  </si>
  <si>
    <t>Mid</t>
  </si>
  <si>
    <t>Fort Garry</t>
  </si>
  <si>
    <t>Assiniboine South</t>
  </si>
  <si>
    <t>River Heights</t>
  </si>
  <si>
    <t>St. Vital</t>
  </si>
  <si>
    <t>River East</t>
  </si>
  <si>
    <t>St. Boniface</t>
  </si>
  <si>
    <t>Transcona</t>
  </si>
  <si>
    <t>Seven Oaks</t>
  </si>
  <si>
    <t>St. James - Assiniboia</t>
  </si>
  <si>
    <t>Inkster</t>
  </si>
  <si>
    <t>Downtown</t>
  </si>
  <si>
    <t>Point Douglas</t>
  </si>
  <si>
    <t>BDN East</t>
  </si>
  <si>
    <t>PL Central</t>
  </si>
  <si>
    <t>NE Iron Rose</t>
  </si>
  <si>
    <t>NE Winnipeg River</t>
  </si>
  <si>
    <t>NE Brokenhead</t>
  </si>
  <si>
    <t>BW Gillam/Fox Lake</t>
  </si>
  <si>
    <t>Seven Oaks N</t>
  </si>
  <si>
    <t>PT Public Trustee</t>
  </si>
  <si>
    <t>Public Trustee</t>
  </si>
  <si>
    <t>SE Southern</t>
  </si>
  <si>
    <t>CE Red River</t>
  </si>
  <si>
    <t>CE Swan Lake</t>
  </si>
  <si>
    <t>CE Portage</t>
  </si>
  <si>
    <t>CE Seven Regions</t>
  </si>
  <si>
    <t>AS West 2</t>
  </si>
  <si>
    <t>AS East 1</t>
  </si>
  <si>
    <t>AS North 2</t>
  </si>
  <si>
    <t>BDN Southwest</t>
  </si>
  <si>
    <t>BDN North End</t>
  </si>
  <si>
    <t>IL Northeast</t>
  </si>
  <si>
    <t>IL Southeast</t>
  </si>
  <si>
    <t>IL Northwest</t>
  </si>
  <si>
    <t>PL West</t>
  </si>
  <si>
    <t>PL East</t>
  </si>
  <si>
    <t>NM F Flon/Snow L/Cran</t>
  </si>
  <si>
    <t>BW Thompson</t>
  </si>
  <si>
    <t>St. Boniface W</t>
  </si>
  <si>
    <t>River Heights E</t>
  </si>
  <si>
    <t>Seven Oaks W</t>
  </si>
  <si>
    <t>Seven Oaks E</t>
  </si>
  <si>
    <t>St. James - Assiniboia E</t>
  </si>
  <si>
    <t>Downtown W</t>
  </si>
  <si>
    <t>BDN Central</t>
  </si>
  <si>
    <t>IL Southwest</t>
  </si>
  <si>
    <t>BW Thick Por/Pik/Wab</t>
  </si>
  <si>
    <t>RHAs &amp; CAs</t>
  </si>
  <si>
    <t>districts &amp; NCs</t>
  </si>
  <si>
    <t xml:space="preserve"> </t>
  </si>
  <si>
    <t>SE Central</t>
  </si>
  <si>
    <t>SE Western</t>
  </si>
  <si>
    <t>CE Altona</t>
  </si>
  <si>
    <t>CE Louise/Pembina</t>
  </si>
  <si>
    <t>SE Northern</t>
  </si>
  <si>
    <t>BDN West</t>
  </si>
  <si>
    <t>NE Springfield</t>
  </si>
  <si>
    <t>NE Blue Water</t>
  </si>
  <si>
    <t>NE Northern Remote</t>
  </si>
  <si>
    <t>River Heights W</t>
  </si>
  <si>
    <t>BW Sha/York/Split/War</t>
  </si>
  <si>
    <t>BW Norway House</t>
  </si>
  <si>
    <t>BW Tad/Broch/Lac Br</t>
  </si>
  <si>
    <t>NM Nor-Man Other</t>
  </si>
  <si>
    <t>NM The Pas/OCN/Kelsey</t>
  </si>
  <si>
    <t>PL North</t>
  </si>
  <si>
    <t>River East E</t>
  </si>
  <si>
    <t>River East N</t>
  </si>
  <si>
    <t>River East W</t>
  </si>
  <si>
    <t>River East S</t>
  </si>
  <si>
    <t>T1</t>
  </si>
  <si>
    <t>T2</t>
  </si>
  <si>
    <t>CE Cartier/SFX</t>
  </si>
  <si>
    <t>CE Carman</t>
  </si>
  <si>
    <t>AS East 2</t>
  </si>
  <si>
    <t>AS West 1</t>
  </si>
  <si>
    <t>AS North 1</t>
  </si>
  <si>
    <t>BDN Rural</t>
  </si>
  <si>
    <t>BW Lynn/Leaf/SIL</t>
  </si>
  <si>
    <t>BW Oxford H &amp; Gods</t>
  </si>
  <si>
    <t>BW Cross Lake</t>
  </si>
  <si>
    <t>BW Island Lake</t>
  </si>
  <si>
    <t>Fort Garry S</t>
  </si>
  <si>
    <t>Fort Garry N</t>
  </si>
  <si>
    <t>St. Boniface E</t>
  </si>
  <si>
    <t>St. James - Assiniboia W</t>
  </si>
  <si>
    <t>Inkster West</t>
  </si>
  <si>
    <t>Inkster East</t>
  </si>
  <si>
    <t>Downtown E</t>
  </si>
  <si>
    <t>Point Douglas N</t>
  </si>
  <si>
    <t>Point Douglas S</t>
  </si>
  <si>
    <t>St. Vital N</t>
  </si>
  <si>
    <t>St. Vital S</t>
  </si>
  <si>
    <t>*RHAs &amp; CAs testing @ .01</t>
  </si>
  <si>
    <t>*districts &amp; NCs testing @ .005</t>
  </si>
  <si>
    <t>Ycount</t>
  </si>
  <si>
    <t>Ypop</t>
  </si>
  <si>
    <t>Y_adj_rate</t>
  </si>
  <si>
    <t>Y_Lci_adj</t>
  </si>
  <si>
    <t>Y_Uci_adj</t>
  </si>
  <si>
    <t>Yprob</t>
  </si>
  <si>
    <t>Y_crd_rate</t>
  </si>
  <si>
    <t>Y_std_error</t>
  </si>
  <si>
    <t>Y_estimate</t>
  </si>
  <si>
    <t>Y_Lci_est</t>
  </si>
  <si>
    <t>Y_Uci_est</t>
  </si>
  <si>
    <t>Y_rate_ratio</t>
  </si>
  <si>
    <t>Y_Lci_ratio</t>
  </si>
  <si>
    <t>Y_Uci_ratio</t>
  </si>
  <si>
    <t>Ncount</t>
  </si>
  <si>
    <t>Npop</t>
  </si>
  <si>
    <t>N_adj_rate</t>
  </si>
  <si>
    <t>N_Lci_adj</t>
  </si>
  <si>
    <t>N_Uci_adj</t>
  </si>
  <si>
    <t>Nprob</t>
  </si>
  <si>
    <t>N_crd_rate</t>
  </si>
  <si>
    <t>N_std_error</t>
  </si>
  <si>
    <t>N_estimate</t>
  </si>
  <si>
    <t>N_Lci_est</t>
  </si>
  <si>
    <t>N_Uci_est</t>
  </si>
  <si>
    <t>N_rate_ratio</t>
  </si>
  <si>
    <t>N_Lci_ratio</t>
  </si>
  <si>
    <t>N_Uci_ratio</t>
  </si>
  <si>
    <t>YNprob</t>
  </si>
  <si>
    <t>YN_estimate</t>
  </si>
  <si>
    <t>YN_Lci_est</t>
  </si>
  <si>
    <t>YN_Uci_est</t>
  </si>
  <si>
    <t>Ysign</t>
  </si>
  <si>
    <t>Nsign</t>
  </si>
  <si>
    <t>YNsign</t>
  </si>
  <si>
    <t>Ysuppress</t>
  </si>
  <si>
    <t>Nsuppress</t>
  </si>
  <si>
    <t>percent</t>
  </si>
  <si>
    <t>(%)</t>
  </si>
  <si>
    <t>w avg</t>
  </si>
  <si>
    <t>w adj</t>
  </si>
  <si>
    <t>w/o adj</t>
  </si>
  <si>
    <t>w/o avg</t>
  </si>
  <si>
    <t>w count</t>
  </si>
  <si>
    <t>w pop</t>
  </si>
  <si>
    <t>w prob</t>
  </si>
  <si>
    <t>w/o count</t>
  </si>
  <si>
    <t>w/o pop</t>
  </si>
  <si>
    <t>w/o prob</t>
  </si>
  <si>
    <t>w &amp; w/o prob</t>
  </si>
  <si>
    <t>Crude and Adjusted Mortality Rates for Individuals with (Y) and without (N) Arthritis, 2001/02-2005/06, age 19+</t>
  </si>
  <si>
    <t>with Arthritis</t>
  </si>
  <si>
    <t xml:space="preserve"> w/o Arthritis</t>
  </si>
  <si>
    <t>MB Avg with arthritis</t>
  </si>
  <si>
    <t>with arthritis</t>
  </si>
  <si>
    <t>without arthritis</t>
  </si>
  <si>
    <t>MB Avg without arthritis</t>
  </si>
  <si>
    <t xml:space="preserve">arthritis mort </t>
  </si>
  <si>
    <t>arthritis mort</t>
  </si>
  <si>
    <t>Source: Manitoba Centre for Health Policy, 2009</t>
  </si>
  <si>
    <t>Rural South</t>
  </si>
  <si>
    <t>y</t>
  </si>
  <si>
    <t>n</t>
  </si>
  <si>
    <t>d</t>
  </si>
  <si>
    <t>count</t>
  </si>
  <si>
    <t>pop</t>
  </si>
  <si>
    <t>prob</t>
  </si>
  <si>
    <t>crude</t>
  </si>
  <si>
    <t>Income Not Found</t>
  </si>
  <si>
    <t>Lowest  Rural R1</t>
  </si>
  <si>
    <t>R2</t>
  </si>
  <si>
    <t>R3</t>
  </si>
  <si>
    <t>R4</t>
  </si>
  <si>
    <t>Highest  Rural R5</t>
  </si>
  <si>
    <t>Lowest  Urban U1</t>
  </si>
  <si>
    <t>U2</t>
  </si>
  <si>
    <t>U3</t>
  </si>
  <si>
    <t>U4</t>
  </si>
  <si>
    <t>Highest  Urban U5</t>
  </si>
  <si>
    <t>compare rural trends over time</t>
  </si>
  <si>
    <t>compare urban trends over time</t>
  </si>
  <si>
    <t>Crude and Adjusted Mortality Rates for Individuals with (Y) and without (N) Arthritis by Income Quintile, 2001/02-2005/06, age 19+</t>
  </si>
  <si>
    <t>chronic</t>
  </si>
  <si>
    <t>income</t>
  </si>
  <si>
    <t>adj_rate</t>
  </si>
  <si>
    <t>Lci_adj</t>
  </si>
  <si>
    <t>Uci_adj</t>
  </si>
  <si>
    <t>crd_rate</t>
  </si>
  <si>
    <t>std_error</t>
  </si>
  <si>
    <t>income_trend</t>
  </si>
  <si>
    <t>prob_trend</t>
  </si>
  <si>
    <t>est_trend</t>
  </si>
  <si>
    <t>Lci_est_trend</t>
  </si>
  <si>
    <t>Uci_est_trend</t>
  </si>
  <si>
    <t>Estimate</t>
  </si>
  <si>
    <t>Lci_est</t>
  </si>
  <si>
    <t>Uci_est</t>
  </si>
  <si>
    <t>rate_ratio</t>
  </si>
  <si>
    <t>Lci_ratio</t>
  </si>
  <si>
    <t>Uci_ratio</t>
  </si>
  <si>
    <t>sign</t>
  </si>
  <si>
    <t>trendsign</t>
  </si>
  <si>
    <t>suppress</t>
  </si>
  <si>
    <t>Arthritis</t>
  </si>
  <si>
    <t>NF</t>
  </si>
  <si>
    <t>*</t>
  </si>
  <si>
    <t>R1</t>
  </si>
  <si>
    <t>Linear Trend For Rural Non-Diabetics</t>
  </si>
  <si>
    <t>R5</t>
  </si>
  <si>
    <t>U1</t>
  </si>
  <si>
    <t>Linear Trend For Urban Non-Diabetics</t>
  </si>
  <si>
    <t>U5</t>
  </si>
  <si>
    <t>Z</t>
  </si>
  <si>
    <t>Compare Rural Trends</t>
  </si>
  <si>
    <t>No Arthritis</t>
  </si>
  <si>
    <t>Linear Trend For Rural Diabetics</t>
  </si>
  <si>
    <t>Linear Trend For Urban Diabetics</t>
  </si>
  <si>
    <t>Compare Urban Trends</t>
  </si>
  <si>
    <r>
      <t xml:space="preserve">linear trend </t>
    </r>
    <r>
      <rPr>
        <b/>
        <sz val="10"/>
        <rFont val="Arial"/>
        <family val="2"/>
      </rPr>
      <t>rural</t>
    </r>
    <r>
      <rPr>
        <sz val="10"/>
        <rFont val="Arial"/>
        <family val="0"/>
      </rPr>
      <t xml:space="preserve"> T1</t>
    </r>
  </si>
  <si>
    <r>
      <t xml:space="preserve">linear trend </t>
    </r>
    <r>
      <rPr>
        <b/>
        <sz val="10"/>
        <rFont val="Arial"/>
        <family val="2"/>
      </rPr>
      <t>rural</t>
    </r>
    <r>
      <rPr>
        <sz val="10"/>
        <rFont val="Arial"/>
        <family val="0"/>
      </rPr>
      <t xml:space="preserve"> T2</t>
    </r>
  </si>
  <si>
    <r>
      <t xml:space="preserve">linear trend </t>
    </r>
    <r>
      <rPr>
        <b/>
        <sz val="10"/>
        <rFont val="Arial"/>
        <family val="2"/>
      </rPr>
      <t>urban</t>
    </r>
    <r>
      <rPr>
        <sz val="10"/>
        <rFont val="Arial"/>
        <family val="0"/>
      </rPr>
      <t xml:space="preserve"> T1</t>
    </r>
  </si>
  <si>
    <r>
      <t xml:space="preserve">linear trend </t>
    </r>
    <r>
      <rPr>
        <b/>
        <sz val="10"/>
        <rFont val="Arial"/>
        <family val="2"/>
      </rPr>
      <t>urban</t>
    </r>
    <r>
      <rPr>
        <sz val="10"/>
        <rFont val="Arial"/>
        <family val="0"/>
      </rPr>
      <t xml:space="preserve"> T2</t>
    </r>
  </si>
  <si>
    <t>Income Quintile</t>
  </si>
  <si>
    <t>linear trend rural T1</t>
  </si>
  <si>
    <t>linear trend rural T2</t>
  </si>
  <si>
    <t>linear trend urban T1</t>
  </si>
  <si>
    <t>linear trend urban T2</t>
  </si>
  <si>
    <t>CRUDE</t>
  </si>
  <si>
    <t>Regional
Health
Authority</t>
  </si>
  <si>
    <t>Winnipeg
Community
Area</t>
  </si>
  <si>
    <t>ADJUSTED 
percent (%)</t>
  </si>
  <si>
    <t>arthritis mort.</t>
  </si>
  <si>
    <t>CE Morden/Winkler</t>
  </si>
  <si>
    <t>BW Nelson House</t>
  </si>
  <si>
    <t>Appendix Table 2.18: Five-Year Mortality for People With and Without Arthritis, 2001/02-2005/06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</si>
</sst>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%"/>
    <numFmt numFmtId="167" formatCode="0.00000"/>
    <numFmt numFmtId="168" formatCode="0.0000000000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10"/>
      <name val="Univers 45 Light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7"/>
      <name val="Univers 45 Light"/>
      <family val="2"/>
    </font>
    <font>
      <b/>
      <sz val="11"/>
      <name val="Univers 45 Light"/>
      <family val="2"/>
    </font>
    <font>
      <b/>
      <sz val="20"/>
      <name val="Arial"/>
      <family val="2"/>
    </font>
    <font>
      <b/>
      <sz val="8"/>
      <name val="Univers 45 Light"/>
      <family val="2"/>
    </font>
    <font>
      <sz val="8"/>
      <name val="Univers 45 Light"/>
      <family val="2"/>
    </font>
    <font>
      <sz val="10"/>
      <color indexed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Univers 45 Light"/>
      <family val="0"/>
    </font>
    <font>
      <sz val="7.35"/>
      <color indexed="8"/>
      <name val="Univers 45 Light"/>
      <family val="0"/>
    </font>
    <font>
      <sz val="7"/>
      <color indexed="8"/>
      <name val="Univers 45 Light"/>
      <family val="0"/>
    </font>
    <font>
      <b/>
      <sz val="11"/>
      <color indexed="8"/>
      <name val="Univers 45 Light"/>
      <family val="0"/>
    </font>
    <font>
      <sz val="8.25"/>
      <color indexed="8"/>
      <name val="Univers 45 Light"/>
      <family val="0"/>
    </font>
    <font>
      <sz val="11"/>
      <color indexed="8"/>
      <name val="Univers 45 Light"/>
      <family val="0"/>
    </font>
    <font>
      <b/>
      <sz val="7"/>
      <color indexed="8"/>
      <name val="Univers 45 Light"/>
      <family val="0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/>
      <top/>
      <bottom style="medium"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 style="medium"/>
      <top/>
      <bottom style="medium"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/>
      <bottom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 style="thin"/>
      <right style="medium"/>
      <top style="thin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ont="0" applyFill="0" applyBorder="0" applyAlignment="0"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28">
    <xf numFmtId="0" fontId="0" fillId="0" borderId="0" xfId="0" applyAlignment="1">
      <alignment/>
    </xf>
    <xf numFmtId="0" fontId="2" fillId="0" borderId="0" xfId="56">
      <alignment/>
      <protection/>
    </xf>
    <xf numFmtId="0" fontId="0" fillId="0" borderId="0" xfId="0" applyFont="1" applyAlignment="1">
      <alignment/>
    </xf>
    <xf numFmtId="0" fontId="4" fillId="0" borderId="0" xfId="56" applyFont="1" applyAlignment="1">
      <alignment horizontal="center"/>
      <protection/>
    </xf>
    <xf numFmtId="0" fontId="4" fillId="0" borderId="0" xfId="0" applyFont="1" applyAlignment="1">
      <alignment horizontal="center"/>
    </xf>
    <xf numFmtId="0" fontId="0" fillId="0" borderId="0" xfId="56" applyFont="1" applyAlignment="1">
      <alignment horizontal="center"/>
      <protection/>
    </xf>
    <xf numFmtId="0" fontId="0" fillId="33" borderId="0" xfId="56" applyFont="1" applyFill="1" applyAlignment="1">
      <alignment horizontal="center"/>
      <protection/>
    </xf>
    <xf numFmtId="0" fontId="4" fillId="33" borderId="0" xfId="56" applyFont="1" applyFill="1" applyAlignment="1">
      <alignment horizontal="center"/>
      <protection/>
    </xf>
    <xf numFmtId="0" fontId="2" fillId="33" borderId="0" xfId="56" applyFill="1">
      <alignment/>
      <protection/>
    </xf>
    <xf numFmtId="0" fontId="0" fillId="33" borderId="0" xfId="0" applyFont="1" applyFill="1" applyAlignment="1">
      <alignment/>
    </xf>
    <xf numFmtId="0" fontId="4" fillId="0" borderId="0" xfId="0" applyFont="1" applyAlignment="1">
      <alignment/>
    </xf>
    <xf numFmtId="11" fontId="0" fillId="0" borderId="0" xfId="56" applyNumberFormat="1" applyFont="1" applyAlignment="1">
      <alignment horizontal="center"/>
      <protection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7" fillId="0" borderId="0" xfId="44" applyFont="1" applyAlignment="1">
      <alignment/>
      <protection/>
    </xf>
    <xf numFmtId="2" fontId="9" fillId="0" borderId="10" xfId="0" applyNumberFormat="1" applyFont="1" applyBorder="1" applyAlignment="1">
      <alignment horizontal="center"/>
    </xf>
    <xf numFmtId="1" fontId="9" fillId="0" borderId="11" xfId="0" applyNumberFormat="1" applyFont="1" applyBorder="1" applyAlignment="1">
      <alignment horizontal="center"/>
    </xf>
    <xf numFmtId="0" fontId="10" fillId="0" borderId="0" xfId="0" applyFont="1" applyAlignment="1">
      <alignment/>
    </xf>
    <xf numFmtId="2" fontId="9" fillId="0" borderId="12" xfId="0" applyNumberFormat="1" applyFont="1" applyBorder="1" applyAlignment="1">
      <alignment horizontal="center"/>
    </xf>
    <xf numFmtId="165" fontId="0" fillId="0" borderId="0" xfId="56" applyNumberFormat="1" applyFont="1" applyAlignment="1">
      <alignment horizontal="center"/>
      <protection/>
    </xf>
    <xf numFmtId="165" fontId="0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2" fillId="0" borderId="0" xfId="0" applyFont="1" applyAlignment="1">
      <alignment/>
    </xf>
    <xf numFmtId="0" fontId="9" fillId="0" borderId="13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15" xfId="0" applyFont="1" applyBorder="1" applyAlignment="1">
      <alignment/>
    </xf>
    <xf numFmtId="0" fontId="9" fillId="0" borderId="16" xfId="0" applyFont="1" applyBorder="1" applyAlignment="1">
      <alignment/>
    </xf>
    <xf numFmtId="0" fontId="9" fillId="33" borderId="15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9" fillId="0" borderId="17" xfId="0" applyFont="1" applyBorder="1" applyAlignment="1">
      <alignment/>
    </xf>
    <xf numFmtId="1" fontId="2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4" fillId="0" borderId="0" xfId="0" applyNumberFormat="1" applyFont="1" applyAlignment="1">
      <alignment horizontal="center"/>
    </xf>
    <xf numFmtId="0" fontId="0" fillId="0" borderId="0" xfId="0" applyFont="1" applyFill="1" applyAlignment="1">
      <alignment/>
    </xf>
    <xf numFmtId="49" fontId="11" fillId="0" borderId="0" xfId="0" applyNumberFormat="1" applyFont="1" applyAlignment="1">
      <alignment/>
    </xf>
    <xf numFmtId="0" fontId="0" fillId="0" borderId="0" xfId="0" applyFill="1" applyAlignment="1">
      <alignment/>
    </xf>
    <xf numFmtId="165" fontId="0" fillId="0" borderId="0" xfId="56" applyNumberFormat="1" applyFont="1" applyFill="1" applyAlignment="1">
      <alignment horizontal="center"/>
      <protection/>
    </xf>
    <xf numFmtId="0" fontId="4" fillId="0" borderId="0" xfId="0" applyFont="1" applyFill="1" applyAlignment="1">
      <alignment/>
    </xf>
    <xf numFmtId="0" fontId="0" fillId="0" borderId="0" xfId="56" applyFont="1" applyFill="1" applyAlignment="1">
      <alignment horizontal="center"/>
      <protection/>
    </xf>
    <xf numFmtId="11" fontId="0" fillId="0" borderId="0" xfId="56" applyNumberFormat="1" applyFont="1" applyFill="1" applyAlignment="1">
      <alignment horizontal="center"/>
      <protection/>
    </xf>
    <xf numFmtId="0" fontId="0" fillId="34" borderId="0" xfId="0" applyFont="1" applyFill="1" applyAlignment="1">
      <alignment/>
    </xf>
    <xf numFmtId="0" fontId="0" fillId="0" borderId="0" xfId="56" applyFont="1" applyAlignment="1">
      <alignment horizontal="left"/>
      <protection/>
    </xf>
    <xf numFmtId="2" fontId="9" fillId="0" borderId="18" xfId="0" applyNumberFormat="1" applyFont="1" applyBorder="1" applyAlignment="1">
      <alignment horizontal="center"/>
    </xf>
    <xf numFmtId="1" fontId="9" fillId="0" borderId="19" xfId="0" applyNumberFormat="1" applyFont="1" applyBorder="1" applyAlignment="1">
      <alignment horizontal="center"/>
    </xf>
    <xf numFmtId="0" fontId="0" fillId="0" borderId="0" xfId="0" applyFont="1" applyFill="1" applyAlignment="1">
      <alignment/>
    </xf>
    <xf numFmtId="11" fontId="0" fillId="0" borderId="0" xfId="0" applyNumberFormat="1" applyAlignment="1">
      <alignment/>
    </xf>
    <xf numFmtId="1" fontId="7" fillId="0" borderId="0" xfId="44" applyNumberFormat="1" applyFont="1" applyAlignment="1">
      <alignment/>
      <protection/>
    </xf>
    <xf numFmtId="1" fontId="9" fillId="0" borderId="10" xfId="0" applyNumberFormat="1" applyFont="1" applyBorder="1" applyAlignment="1">
      <alignment horizontal="center"/>
    </xf>
    <xf numFmtId="1" fontId="6" fillId="0" borderId="0" xfId="0" applyNumberFormat="1" applyFont="1" applyAlignment="1">
      <alignment horizontal="left"/>
    </xf>
    <xf numFmtId="1" fontId="9" fillId="0" borderId="20" xfId="0" applyNumberFormat="1" applyFont="1" applyBorder="1" applyAlignment="1">
      <alignment horizontal="center"/>
    </xf>
    <xf numFmtId="1" fontId="9" fillId="0" borderId="21" xfId="0" applyNumberFormat="1" applyFont="1" applyBorder="1" applyAlignment="1">
      <alignment horizontal="center"/>
    </xf>
    <xf numFmtId="165" fontId="0" fillId="0" borderId="0" xfId="0" applyNumberFormat="1" applyAlignment="1">
      <alignment/>
    </xf>
    <xf numFmtId="0" fontId="0" fillId="0" borderId="0" xfId="0" applyAlignment="1">
      <alignment horizontal="center"/>
    </xf>
    <xf numFmtId="168" fontId="4" fillId="0" borderId="0" xfId="59" applyNumberFormat="1" applyFont="1" applyAlignment="1">
      <alignment horizontal="center"/>
    </xf>
    <xf numFmtId="166" fontId="4" fillId="0" borderId="0" xfId="59" applyNumberFormat="1" applyFont="1" applyAlignment="1">
      <alignment horizontal="center"/>
    </xf>
    <xf numFmtId="9" fontId="4" fillId="33" borderId="0" xfId="59" applyFont="1" applyFill="1" applyAlignment="1">
      <alignment horizontal="center"/>
    </xf>
    <xf numFmtId="9" fontId="0" fillId="0" borderId="0" xfId="59" applyFont="1" applyAlignment="1">
      <alignment horizontal="center"/>
    </xf>
    <xf numFmtId="1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0" fontId="0" fillId="33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167" fontId="0" fillId="0" borderId="0" xfId="0" applyNumberFormat="1" applyAlignment="1">
      <alignment/>
    </xf>
    <xf numFmtId="168" fontId="4" fillId="0" borderId="0" xfId="59" applyNumberFormat="1" applyFont="1" applyAlignment="1">
      <alignment/>
    </xf>
    <xf numFmtId="167" fontId="4" fillId="0" borderId="0" xfId="0" applyNumberFormat="1" applyFont="1" applyAlignment="1">
      <alignment/>
    </xf>
    <xf numFmtId="9" fontId="4" fillId="33" borderId="0" xfId="0" applyNumberFormat="1" applyFont="1" applyFill="1" applyAlignment="1">
      <alignment/>
    </xf>
    <xf numFmtId="0" fontId="0" fillId="33" borderId="0" xfId="0" applyFill="1" applyAlignment="1">
      <alignment/>
    </xf>
    <xf numFmtId="166" fontId="4" fillId="0" borderId="0" xfId="59" applyNumberFormat="1" applyFont="1" applyAlignment="1">
      <alignment/>
    </xf>
    <xf numFmtId="9" fontId="4" fillId="0" borderId="0" xfId="59" applyFont="1" applyAlignment="1">
      <alignment/>
    </xf>
    <xf numFmtId="168" fontId="4" fillId="0" borderId="0" xfId="59" applyNumberFormat="1" applyFont="1" applyFill="1" applyAlignment="1">
      <alignment/>
    </xf>
    <xf numFmtId="9" fontId="0" fillId="0" borderId="0" xfId="59" applyFont="1" applyAlignment="1">
      <alignment/>
    </xf>
    <xf numFmtId="0" fontId="9" fillId="0" borderId="16" xfId="0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1" fontId="9" fillId="0" borderId="23" xfId="0" applyNumberFormat="1" applyFont="1" applyBorder="1" applyAlignment="1">
      <alignment horizontal="center"/>
    </xf>
    <xf numFmtId="2" fontId="9" fillId="0" borderId="24" xfId="0" applyNumberFormat="1" applyFont="1" applyBorder="1" applyAlignment="1">
      <alignment horizontal="center"/>
    </xf>
    <xf numFmtId="1" fontId="9" fillId="0" borderId="25" xfId="0" applyNumberFormat="1" applyFont="1" applyBorder="1" applyAlignment="1">
      <alignment horizontal="center"/>
    </xf>
    <xf numFmtId="2" fontId="10" fillId="0" borderId="23" xfId="59" applyNumberFormat="1" applyFont="1" applyBorder="1" applyAlignment="1">
      <alignment horizontal="right" indent="1"/>
    </xf>
    <xf numFmtId="2" fontId="10" fillId="0" borderId="12" xfId="0" applyNumberFormat="1" applyFont="1" applyBorder="1" applyAlignment="1">
      <alignment horizontal="right" indent="1"/>
    </xf>
    <xf numFmtId="2" fontId="10" fillId="0" borderId="26" xfId="59" applyNumberFormat="1" applyFont="1" applyBorder="1" applyAlignment="1">
      <alignment horizontal="right" indent="1"/>
    </xf>
    <xf numFmtId="2" fontId="10" fillId="0" borderId="18" xfId="0" applyNumberFormat="1" applyFont="1" applyBorder="1" applyAlignment="1">
      <alignment horizontal="right" indent="1"/>
    </xf>
    <xf numFmtId="2" fontId="10" fillId="0" borderId="27" xfId="59" applyNumberFormat="1" applyFont="1" applyBorder="1" applyAlignment="1">
      <alignment horizontal="right" indent="1"/>
    </xf>
    <xf numFmtId="2" fontId="10" fillId="0" borderId="28" xfId="0" applyNumberFormat="1" applyFont="1" applyBorder="1" applyAlignment="1">
      <alignment horizontal="right" indent="1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right" vertical="center" indent="1"/>
    </xf>
    <xf numFmtId="164" fontId="10" fillId="0" borderId="0" xfId="0" applyNumberFormat="1" applyFont="1" applyBorder="1" applyAlignment="1">
      <alignment horizontal="right" vertical="center" indent="1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right" indent="1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" fontId="6" fillId="0" borderId="0" xfId="0" applyNumberFormat="1" applyFont="1" applyAlignment="1">
      <alignment/>
    </xf>
    <xf numFmtId="1" fontId="10" fillId="0" borderId="23" xfId="0" applyNumberFormat="1" applyFont="1" applyFill="1" applyBorder="1" applyAlignment="1" quotePrefix="1">
      <alignment horizontal="right" indent="1"/>
    </xf>
    <xf numFmtId="2" fontId="10" fillId="0" borderId="29" xfId="0" applyNumberFormat="1" applyFont="1" applyFill="1" applyBorder="1" applyAlignment="1" quotePrefix="1">
      <alignment horizontal="right" indent="1"/>
    </xf>
    <xf numFmtId="1" fontId="10" fillId="0" borderId="20" xfId="0" applyNumberFormat="1" applyFont="1" applyFill="1" applyBorder="1" applyAlignment="1" quotePrefix="1">
      <alignment horizontal="right" indent="1"/>
    </xf>
    <xf numFmtId="2" fontId="10" fillId="0" borderId="18" xfId="0" applyNumberFormat="1" applyFont="1" applyFill="1" applyBorder="1" applyAlignment="1">
      <alignment horizontal="right" indent="1"/>
    </xf>
    <xf numFmtId="1" fontId="10" fillId="0" borderId="26" xfId="0" applyNumberFormat="1" applyFont="1" applyFill="1" applyBorder="1" applyAlignment="1" quotePrefix="1">
      <alignment horizontal="right" indent="1"/>
    </xf>
    <xf numFmtId="1" fontId="10" fillId="33" borderId="26" xfId="0" applyNumberFormat="1" applyFont="1" applyFill="1" applyBorder="1" applyAlignment="1" quotePrefix="1">
      <alignment horizontal="right" indent="1"/>
    </xf>
    <xf numFmtId="2" fontId="10" fillId="33" borderId="29" xfId="0" applyNumberFormat="1" applyFont="1" applyFill="1" applyBorder="1" applyAlignment="1" quotePrefix="1">
      <alignment horizontal="right" indent="1"/>
    </xf>
    <xf numFmtId="1" fontId="10" fillId="33" borderId="20" xfId="0" applyNumberFormat="1" applyFont="1" applyFill="1" applyBorder="1" applyAlignment="1" quotePrefix="1">
      <alignment horizontal="right" indent="1"/>
    </xf>
    <xf numFmtId="2" fontId="10" fillId="33" borderId="18" xfId="0" applyNumberFormat="1" applyFont="1" applyFill="1" applyBorder="1" applyAlignment="1">
      <alignment horizontal="right" indent="1"/>
    </xf>
    <xf numFmtId="1" fontId="10" fillId="0" borderId="27" xfId="0" applyNumberFormat="1" applyFont="1" applyFill="1" applyBorder="1" applyAlignment="1" quotePrefix="1">
      <alignment horizontal="right" indent="1"/>
    </xf>
    <xf numFmtId="2" fontId="10" fillId="0" borderId="30" xfId="0" applyNumberFormat="1" applyFont="1" applyFill="1" applyBorder="1" applyAlignment="1" quotePrefix="1">
      <alignment horizontal="right" indent="1"/>
    </xf>
    <xf numFmtId="1" fontId="10" fillId="0" borderId="31" xfId="0" applyNumberFormat="1" applyFont="1" applyFill="1" applyBorder="1" applyAlignment="1" quotePrefix="1">
      <alignment horizontal="right" indent="1"/>
    </xf>
    <xf numFmtId="2" fontId="10" fillId="0" borderId="28" xfId="0" applyNumberFormat="1" applyFont="1" applyFill="1" applyBorder="1" applyAlignment="1">
      <alignment horizontal="right" indent="1"/>
    </xf>
    <xf numFmtId="1" fontId="10" fillId="0" borderId="26" xfId="0" applyNumberFormat="1" applyFont="1" applyBorder="1" applyAlignment="1">
      <alignment horizontal="right" indent="1"/>
    </xf>
    <xf numFmtId="2" fontId="10" fillId="0" borderId="31" xfId="0" applyNumberFormat="1" applyFont="1" applyFill="1" applyBorder="1" applyAlignment="1" quotePrefix="1">
      <alignment horizontal="right" indent="1"/>
    </xf>
    <xf numFmtId="168" fontId="0" fillId="0" borderId="0" xfId="59" applyNumberFormat="1" applyFont="1" applyFill="1" applyAlignment="1">
      <alignment/>
    </xf>
    <xf numFmtId="0" fontId="9" fillId="0" borderId="14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168" fontId="9" fillId="0" borderId="15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wrapText="1"/>
    </xf>
    <xf numFmtId="166" fontId="9" fillId="0" borderId="32" xfId="0" applyNumberFormat="1" applyFont="1" applyBorder="1" applyAlignment="1">
      <alignment horizontal="center" vertical="center" wrapText="1"/>
    </xf>
    <xf numFmtId="0" fontId="0" fillId="0" borderId="28" xfId="0" applyBorder="1" applyAlignment="1">
      <alignment horizontal="center" wrapText="1"/>
    </xf>
    <xf numFmtId="2" fontId="9" fillId="0" borderId="13" xfId="0" applyNumberFormat="1" applyFont="1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6" fillId="0" borderId="0" xfId="0" applyFont="1" applyAlignment="1">
      <alignment horizontal="left"/>
    </xf>
    <xf numFmtId="0" fontId="9" fillId="0" borderId="36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9" fillId="0" borderId="14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0" xfId="56" applyFont="1" applyAlignment="1">
      <alignment horizontal="center"/>
      <protection/>
    </xf>
    <xf numFmtId="168" fontId="4" fillId="0" borderId="0" xfId="59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rude rate tables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worksheet" Target="worksheets/sheet1.xml" /><Relationship Id="rId6" Type="http://schemas.openxmlformats.org/officeDocument/2006/relationships/worksheet" Target="worksheets/sheet2.xml" /><Relationship Id="rId7" Type="http://schemas.openxmlformats.org/officeDocument/2006/relationships/worksheet" Target="worksheets/sheet3.xml" /><Relationship Id="rId8" Type="http://schemas.openxmlformats.org/officeDocument/2006/relationships/worksheet" Target="worksheets/sheet4.xml" /><Relationship Id="rId9" Type="http://schemas.openxmlformats.org/officeDocument/2006/relationships/chartsheet" Target="chartsheets/sheet5.xml" /><Relationship Id="rId10" Type="http://schemas.openxmlformats.org/officeDocument/2006/relationships/chartsheet" Target="chartsheets/sheet6.xml" /><Relationship Id="rId11" Type="http://schemas.openxmlformats.org/officeDocument/2006/relationships/worksheet" Target="worksheets/sheet5.xml" /><Relationship Id="rId12" Type="http://schemas.openxmlformats.org/officeDocument/2006/relationships/worksheet" Target="worksheets/sheet6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122"/>
          <c:w val="0.93625"/>
          <c:h val="0.768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'rha graph data'!$H$3</c:f>
              <c:strCache>
                <c:ptCount val="1"/>
                <c:pt idx="0">
                  <c:v>MB Avg with arthritis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with arthritis</c:name>
            <c:spPr>
              <a:ln w="25400">
                <a:solidFill>
                  <a:srgbClr val="000000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'rha graph data'!$A$4:$A$19</c:f>
              <c:strCache>
                <c:ptCount val="16"/>
                <c:pt idx="0">
                  <c:v>South Eastman (y,n)</c:v>
                </c:pt>
                <c:pt idx="1">
                  <c:v>Central (n,d)</c:v>
                </c:pt>
                <c:pt idx="2">
                  <c:v>Assiniboine (y,d)</c:v>
                </c:pt>
                <c:pt idx="3">
                  <c:v>Brandon (d)</c:v>
                </c:pt>
                <c:pt idx="4">
                  <c:v>Winnipeg (d)</c:v>
                </c:pt>
                <c:pt idx="5">
                  <c:v>Interlake</c:v>
                </c:pt>
                <c:pt idx="6">
                  <c:v>North Eastman</c:v>
                </c:pt>
                <c:pt idx="7">
                  <c:v>Parkland (d)</c:v>
                </c:pt>
                <c:pt idx="8">
                  <c:v>Churchill</c:v>
                </c:pt>
                <c:pt idx="9">
                  <c:v>Nor-Man (y,n)</c:v>
                </c:pt>
                <c:pt idx="10">
                  <c:v>Burntwood (y,n)</c:v>
                </c:pt>
                <c:pt idx="12">
                  <c:v>Rural South (y,n,d)</c:v>
                </c:pt>
                <c:pt idx="13">
                  <c:v>Mid (d)</c:v>
                </c:pt>
                <c:pt idx="14">
                  <c:v>North (y,n)</c:v>
                </c:pt>
                <c:pt idx="15">
                  <c:v>Manitoba (d)</c:v>
                </c:pt>
              </c:strCache>
            </c:strRef>
          </c:cat>
          <c:val>
            <c:numRef>
              <c:f>'rha graph data'!$H$4:$H$19</c:f>
              <c:numCache>
                <c:ptCount val="16"/>
                <c:pt idx="0">
                  <c:v>0.0562560225</c:v>
                </c:pt>
                <c:pt idx="1">
                  <c:v>0.0562560225</c:v>
                </c:pt>
                <c:pt idx="2">
                  <c:v>0.0562560225</c:v>
                </c:pt>
                <c:pt idx="3">
                  <c:v>0.0562560225</c:v>
                </c:pt>
                <c:pt idx="4">
                  <c:v>0.0562560225</c:v>
                </c:pt>
                <c:pt idx="5">
                  <c:v>0.0562560225</c:v>
                </c:pt>
                <c:pt idx="6">
                  <c:v>0.0562560225</c:v>
                </c:pt>
                <c:pt idx="7">
                  <c:v>0.0562560225</c:v>
                </c:pt>
                <c:pt idx="8">
                  <c:v>0.0562560225</c:v>
                </c:pt>
                <c:pt idx="9">
                  <c:v>0.0562560225</c:v>
                </c:pt>
                <c:pt idx="10">
                  <c:v>0.0562560225</c:v>
                </c:pt>
                <c:pt idx="12">
                  <c:v>0.0562560225</c:v>
                </c:pt>
                <c:pt idx="13">
                  <c:v>0.0562560225</c:v>
                </c:pt>
                <c:pt idx="14">
                  <c:v>0.0562560225</c:v>
                </c:pt>
                <c:pt idx="15">
                  <c:v>0.0562560225</c:v>
                </c:pt>
              </c:numCache>
            </c:numRef>
          </c:val>
        </c:ser>
        <c:ser>
          <c:idx val="2"/>
          <c:order val="1"/>
          <c:tx>
            <c:strRef>
              <c:f>'rha graph data'!$J$3</c:f>
              <c:strCache>
                <c:ptCount val="1"/>
                <c:pt idx="0">
                  <c:v>without arthritis</c:v>
                </c:pt>
              </c:strCache>
            </c:strRef>
          </c:tx>
          <c:spPr>
            <a:solidFill>
              <a:srgbClr val="969696"/>
            </a:solidFill>
            <a:ln w="3175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'rha graph data'!$A$4:$A$19</c:f>
              <c:strCache>
                <c:ptCount val="16"/>
                <c:pt idx="0">
                  <c:v>South Eastman (y,n)</c:v>
                </c:pt>
                <c:pt idx="1">
                  <c:v>Central (n,d)</c:v>
                </c:pt>
                <c:pt idx="2">
                  <c:v>Assiniboine (y,d)</c:v>
                </c:pt>
                <c:pt idx="3">
                  <c:v>Brandon (d)</c:v>
                </c:pt>
                <c:pt idx="4">
                  <c:v>Winnipeg (d)</c:v>
                </c:pt>
                <c:pt idx="5">
                  <c:v>Interlake</c:v>
                </c:pt>
                <c:pt idx="6">
                  <c:v>North Eastman</c:v>
                </c:pt>
                <c:pt idx="7">
                  <c:v>Parkland (d)</c:v>
                </c:pt>
                <c:pt idx="8">
                  <c:v>Churchill</c:v>
                </c:pt>
                <c:pt idx="9">
                  <c:v>Nor-Man (y,n)</c:v>
                </c:pt>
                <c:pt idx="10">
                  <c:v>Burntwood (y,n)</c:v>
                </c:pt>
                <c:pt idx="12">
                  <c:v>Rural South (y,n,d)</c:v>
                </c:pt>
                <c:pt idx="13">
                  <c:v>Mid (d)</c:v>
                </c:pt>
                <c:pt idx="14">
                  <c:v>North (y,n)</c:v>
                </c:pt>
                <c:pt idx="15">
                  <c:v>Manitoba (d)</c:v>
                </c:pt>
              </c:strCache>
            </c:strRef>
          </c:cat>
          <c:val>
            <c:numRef>
              <c:f>'rha graph data'!$J$4:$J$19</c:f>
              <c:numCache>
                <c:ptCount val="16"/>
                <c:pt idx="0">
                  <c:v>0.0442184497</c:v>
                </c:pt>
                <c:pt idx="1">
                  <c:v>0.0455352495</c:v>
                </c:pt>
                <c:pt idx="2">
                  <c:v>0.0477244903</c:v>
                </c:pt>
                <c:pt idx="3">
                  <c:v>0.0480994714</c:v>
                </c:pt>
                <c:pt idx="4">
                  <c:v>0.0481766956</c:v>
                </c:pt>
                <c:pt idx="5">
                  <c:v>0.050911909</c:v>
                </c:pt>
                <c:pt idx="6">
                  <c:v>0.0503313773</c:v>
                </c:pt>
                <c:pt idx="7">
                  <c:v>0.0505675085</c:v>
                </c:pt>
                <c:pt idx="8">
                  <c:v>0.088694091</c:v>
                </c:pt>
                <c:pt idx="9">
                  <c:v>0.0638099139</c:v>
                </c:pt>
                <c:pt idx="10">
                  <c:v>0.079223272</c:v>
                </c:pt>
                <c:pt idx="12">
                  <c:v>0.0458728512</c:v>
                </c:pt>
                <c:pt idx="13">
                  <c:v>0.0508812271</c:v>
                </c:pt>
                <c:pt idx="14">
                  <c:v>0.0722943133</c:v>
                </c:pt>
                <c:pt idx="15">
                  <c:v>0.0487532891</c:v>
                </c:pt>
              </c:numCache>
            </c:numRef>
          </c:val>
        </c:ser>
        <c:ser>
          <c:idx val="1"/>
          <c:order val="2"/>
          <c:tx>
            <c:strRef>
              <c:f>'rha graph data'!$I$3</c:f>
              <c:strCache>
                <c:ptCount val="1"/>
                <c:pt idx="0">
                  <c:v>with arthritis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'rha graph data'!$A$4:$A$19</c:f>
              <c:strCache>
                <c:ptCount val="16"/>
                <c:pt idx="0">
                  <c:v>South Eastman (y,n)</c:v>
                </c:pt>
                <c:pt idx="1">
                  <c:v>Central (n,d)</c:v>
                </c:pt>
                <c:pt idx="2">
                  <c:v>Assiniboine (y,d)</c:v>
                </c:pt>
                <c:pt idx="3">
                  <c:v>Brandon (d)</c:v>
                </c:pt>
                <c:pt idx="4">
                  <c:v>Winnipeg (d)</c:v>
                </c:pt>
                <c:pt idx="5">
                  <c:v>Interlake</c:v>
                </c:pt>
                <c:pt idx="6">
                  <c:v>North Eastman</c:v>
                </c:pt>
                <c:pt idx="7">
                  <c:v>Parkland (d)</c:v>
                </c:pt>
                <c:pt idx="8">
                  <c:v>Churchill</c:v>
                </c:pt>
                <c:pt idx="9">
                  <c:v>Nor-Man (y,n)</c:v>
                </c:pt>
                <c:pt idx="10">
                  <c:v>Burntwood (y,n)</c:v>
                </c:pt>
                <c:pt idx="12">
                  <c:v>Rural South (y,n,d)</c:v>
                </c:pt>
                <c:pt idx="13">
                  <c:v>Mid (d)</c:v>
                </c:pt>
                <c:pt idx="14">
                  <c:v>North (y,n)</c:v>
                </c:pt>
                <c:pt idx="15">
                  <c:v>Manitoba (d)</c:v>
                </c:pt>
              </c:strCache>
            </c:strRef>
          </c:cat>
          <c:val>
            <c:numRef>
              <c:f>'rha graph data'!$I$4:$I$19</c:f>
              <c:numCache>
                <c:ptCount val="16"/>
                <c:pt idx="0">
                  <c:v>0.0489089773</c:v>
                </c:pt>
                <c:pt idx="1">
                  <c:v>0.0541621321</c:v>
                </c:pt>
                <c:pt idx="2">
                  <c:v>0.051378248</c:v>
                </c:pt>
                <c:pt idx="3">
                  <c:v>0.0538521597</c:v>
                </c:pt>
                <c:pt idx="4">
                  <c:v>0.057243082</c:v>
                </c:pt>
                <c:pt idx="5">
                  <c:v>0.0539428426</c:v>
                </c:pt>
                <c:pt idx="6">
                  <c:v>0.0531142207</c:v>
                </c:pt>
                <c:pt idx="7">
                  <c:v>0.0574152865</c:v>
                </c:pt>
                <c:pt idx="8">
                  <c:v>0.0885835122</c:v>
                </c:pt>
                <c:pt idx="9">
                  <c:v>0.0685433399</c:v>
                </c:pt>
                <c:pt idx="10">
                  <c:v>0.0873921048</c:v>
                </c:pt>
                <c:pt idx="12">
                  <c:v>0.0527863853</c:v>
                </c:pt>
                <c:pt idx="13">
                  <c:v>0.0562931206</c:v>
                </c:pt>
                <c:pt idx="14">
                  <c:v>0.07783557</c:v>
                </c:pt>
                <c:pt idx="15">
                  <c:v>0.0562560225</c:v>
                </c:pt>
              </c:numCache>
            </c:numRef>
          </c:val>
        </c:ser>
        <c:ser>
          <c:idx val="3"/>
          <c:order val="3"/>
          <c:tx>
            <c:strRef>
              <c:f>'rha graph data'!$K$3</c:f>
              <c:strCache>
                <c:ptCount val="1"/>
                <c:pt idx="0">
                  <c:v>MB Avg without arthritis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without arthritis</c:name>
            <c:spPr>
              <a:ln w="25400">
                <a:solidFill>
                  <a:srgbClr val="969696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'rha graph data'!$A$4:$A$19</c:f>
              <c:strCache>
                <c:ptCount val="16"/>
                <c:pt idx="0">
                  <c:v>South Eastman (y,n)</c:v>
                </c:pt>
                <c:pt idx="1">
                  <c:v>Central (n,d)</c:v>
                </c:pt>
                <c:pt idx="2">
                  <c:v>Assiniboine (y,d)</c:v>
                </c:pt>
                <c:pt idx="3">
                  <c:v>Brandon (d)</c:v>
                </c:pt>
                <c:pt idx="4">
                  <c:v>Winnipeg (d)</c:v>
                </c:pt>
                <c:pt idx="5">
                  <c:v>Interlake</c:v>
                </c:pt>
                <c:pt idx="6">
                  <c:v>North Eastman</c:v>
                </c:pt>
                <c:pt idx="7">
                  <c:v>Parkland (d)</c:v>
                </c:pt>
                <c:pt idx="8">
                  <c:v>Churchill</c:v>
                </c:pt>
                <c:pt idx="9">
                  <c:v>Nor-Man (y,n)</c:v>
                </c:pt>
                <c:pt idx="10">
                  <c:v>Burntwood (y,n)</c:v>
                </c:pt>
                <c:pt idx="12">
                  <c:v>Rural South (y,n,d)</c:v>
                </c:pt>
                <c:pt idx="13">
                  <c:v>Mid (d)</c:v>
                </c:pt>
                <c:pt idx="14">
                  <c:v>North (y,n)</c:v>
                </c:pt>
                <c:pt idx="15">
                  <c:v>Manitoba (d)</c:v>
                </c:pt>
              </c:strCache>
            </c:strRef>
          </c:cat>
          <c:val>
            <c:numRef>
              <c:f>'rha graph data'!$K$4:$K$19</c:f>
              <c:numCache>
                <c:ptCount val="16"/>
                <c:pt idx="0">
                  <c:v>0.0487532891</c:v>
                </c:pt>
                <c:pt idx="1">
                  <c:v>0.0487532891</c:v>
                </c:pt>
                <c:pt idx="2">
                  <c:v>0.0487532891</c:v>
                </c:pt>
                <c:pt idx="3">
                  <c:v>0.0487532891</c:v>
                </c:pt>
                <c:pt idx="4">
                  <c:v>0.0487532891</c:v>
                </c:pt>
                <c:pt idx="5">
                  <c:v>0.0487532891</c:v>
                </c:pt>
                <c:pt idx="6">
                  <c:v>0.0487532891</c:v>
                </c:pt>
                <c:pt idx="7">
                  <c:v>0.0487532891</c:v>
                </c:pt>
                <c:pt idx="8">
                  <c:v>0.0487532891</c:v>
                </c:pt>
                <c:pt idx="9">
                  <c:v>0.0487532891</c:v>
                </c:pt>
                <c:pt idx="10">
                  <c:v>0.0487532891</c:v>
                </c:pt>
                <c:pt idx="12">
                  <c:v>0.0487532891</c:v>
                </c:pt>
                <c:pt idx="13">
                  <c:v>0.0487532891</c:v>
                </c:pt>
                <c:pt idx="14">
                  <c:v>0.0487532891</c:v>
                </c:pt>
                <c:pt idx="15">
                  <c:v>0.0487532891</c:v>
                </c:pt>
              </c:numCache>
            </c:numRef>
          </c:val>
        </c:ser>
        <c:gapWidth val="0"/>
        <c:axId val="558563"/>
        <c:axId val="5027068"/>
      </c:barChart>
      <c:catAx>
        <c:axId val="558563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027068"/>
        <c:crosses val="autoZero"/>
        <c:auto val="1"/>
        <c:lblOffset val="100"/>
        <c:tickLblSkip val="1"/>
        <c:noMultiLvlLbl val="0"/>
      </c:catAx>
      <c:valAx>
        <c:axId val="5027068"/>
        <c:scaling>
          <c:orientation val="minMax"/>
          <c:max val="0.12000000000000002"/>
          <c:min val="0"/>
        </c:scaling>
        <c:axPos val="t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noFill/>
          </a:ln>
        </c:spPr>
        <c:crossAx val="558563"/>
        <c:crosses val="max"/>
        <c:crossBetween val="between"/>
        <c:dispUnits/>
        <c:majorUnit val="0.02000000000000001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egendEntry>
        <c:idx val="0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6035"/>
          <c:y val="0.14175"/>
          <c:w val="0.29825"/>
          <c:h val="0.12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25"/>
          <c:y val="0.0275"/>
          <c:w val="0.94725"/>
          <c:h val="0.960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'district graph data'!$H$3</c:f>
              <c:strCache>
                <c:ptCount val="1"/>
                <c:pt idx="0">
                  <c:v>MB Avg with arthritis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with arthritis</c:name>
            <c:spPr>
              <a:ln w="25400">
                <a:solidFill>
                  <a:srgbClr val="000000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'district graph data'!$A$4:$A$65</c:f>
              <c:strCache>
                <c:ptCount val="62"/>
                <c:pt idx="0">
                  <c:v>SE Northern</c:v>
                </c:pt>
                <c:pt idx="1">
                  <c:v>SE Central</c:v>
                </c:pt>
                <c:pt idx="2">
                  <c:v>SE Western (n)</c:v>
                </c:pt>
                <c:pt idx="3">
                  <c:v>SE Southern</c:v>
                </c:pt>
                <c:pt idx="5">
                  <c:v>CE Altona</c:v>
                </c:pt>
                <c:pt idx="6">
                  <c:v>CE Cartier/SFX (y)</c:v>
                </c:pt>
                <c:pt idx="7">
                  <c:v>CE Louise/Pembina</c:v>
                </c:pt>
                <c:pt idx="8">
                  <c:v>CE Morden/Winkler (y)</c:v>
                </c:pt>
                <c:pt idx="9">
                  <c:v>CE Carman (d)</c:v>
                </c:pt>
                <c:pt idx="10">
                  <c:v>CE Red River</c:v>
                </c:pt>
                <c:pt idx="11">
                  <c:v>CE Swan Lake (d)</c:v>
                </c:pt>
                <c:pt idx="12">
                  <c:v>CE Portage (d)</c:v>
                </c:pt>
                <c:pt idx="13">
                  <c:v>CE Seven Regions (y,d)</c:v>
                </c:pt>
                <c:pt idx="15">
                  <c:v>AS East 2</c:v>
                </c:pt>
                <c:pt idx="16">
                  <c:v>AS West 1</c:v>
                </c:pt>
                <c:pt idx="17">
                  <c:v>AS North 1</c:v>
                </c:pt>
                <c:pt idx="18">
                  <c:v>AS West 2</c:v>
                </c:pt>
                <c:pt idx="19">
                  <c:v>AS East 1</c:v>
                </c:pt>
                <c:pt idx="20">
                  <c:v>AS North 2</c:v>
                </c:pt>
                <c:pt idx="22">
                  <c:v>BDN Rural</c:v>
                </c:pt>
                <c:pt idx="23">
                  <c:v>BDN Southeast</c:v>
                </c:pt>
                <c:pt idx="24">
                  <c:v>BDN West</c:v>
                </c:pt>
                <c:pt idx="25">
                  <c:v>BDN Southwest (y)</c:v>
                </c:pt>
                <c:pt idx="26">
                  <c:v>BDN North End</c:v>
                </c:pt>
                <c:pt idx="27">
                  <c:v>BDN East</c:v>
                </c:pt>
                <c:pt idx="28">
                  <c:v>BDN Central (n)</c:v>
                </c:pt>
                <c:pt idx="30">
                  <c:v>IL Southwest (y)</c:v>
                </c:pt>
                <c:pt idx="31">
                  <c:v>IL Northeast</c:v>
                </c:pt>
                <c:pt idx="32">
                  <c:v>IL Southeast</c:v>
                </c:pt>
                <c:pt idx="33">
                  <c:v>IL Northwest</c:v>
                </c:pt>
                <c:pt idx="35">
                  <c:v>NE Iron Rose</c:v>
                </c:pt>
                <c:pt idx="36">
                  <c:v>NE Springfield</c:v>
                </c:pt>
                <c:pt idx="37">
                  <c:v>NE Winnipeg River</c:v>
                </c:pt>
                <c:pt idx="38">
                  <c:v>NE Brokenhead</c:v>
                </c:pt>
                <c:pt idx="39">
                  <c:v>NE Blue Water</c:v>
                </c:pt>
                <c:pt idx="40">
                  <c:v>NE Northern Remote (y,n)</c:v>
                </c:pt>
                <c:pt idx="42">
                  <c:v>PL West</c:v>
                </c:pt>
                <c:pt idx="43">
                  <c:v>PL East</c:v>
                </c:pt>
                <c:pt idx="44">
                  <c:v>PL Central</c:v>
                </c:pt>
                <c:pt idx="45">
                  <c:v>PL North (d)</c:v>
                </c:pt>
                <c:pt idx="47">
                  <c:v>NM F Flon/Snow L/Cran</c:v>
                </c:pt>
                <c:pt idx="48">
                  <c:v>NM The Pas/OCN/Kelsey (d)</c:v>
                </c:pt>
                <c:pt idx="49">
                  <c:v>NM Nor-Man Other (n)</c:v>
                </c:pt>
                <c:pt idx="51">
                  <c:v>BW Thompson (d)</c:v>
                </c:pt>
                <c:pt idx="52">
                  <c:v>BW Gillam/Fox Lake (n)</c:v>
                </c:pt>
                <c:pt idx="53">
                  <c:v>BW Lynn/Leaf/SIL (n)</c:v>
                </c:pt>
                <c:pt idx="54">
                  <c:v>BW Thick Por/Pik/Wab (n)</c:v>
                </c:pt>
                <c:pt idx="55">
                  <c:v>BW Oxford H &amp; Gods</c:v>
                </c:pt>
                <c:pt idx="56">
                  <c:v>BW Cross Lake (n)</c:v>
                </c:pt>
                <c:pt idx="57">
                  <c:v>BW Tad/Broch/Lac Br (n)</c:v>
                </c:pt>
                <c:pt idx="58">
                  <c:v>BW Norway House (y,n)</c:v>
                </c:pt>
                <c:pt idx="59">
                  <c:v>BW Island Lake (y,n)</c:v>
                </c:pt>
                <c:pt idx="60">
                  <c:v>BW Sha/York/Split/War (n)</c:v>
                </c:pt>
                <c:pt idx="61">
                  <c:v>BW Nelson House (n)</c:v>
                </c:pt>
              </c:strCache>
            </c:strRef>
          </c:cat>
          <c:val>
            <c:numRef>
              <c:f>'district graph data'!$H$4:$H$65</c:f>
              <c:numCache>
                <c:ptCount val="62"/>
                <c:pt idx="0">
                  <c:v>0.0562560225</c:v>
                </c:pt>
                <c:pt idx="1">
                  <c:v>0.0562560225</c:v>
                </c:pt>
                <c:pt idx="2">
                  <c:v>0.0562560225</c:v>
                </c:pt>
                <c:pt idx="3">
                  <c:v>0.0562560225</c:v>
                </c:pt>
                <c:pt idx="5">
                  <c:v>0.0562560225</c:v>
                </c:pt>
                <c:pt idx="6">
                  <c:v>0.0562560225</c:v>
                </c:pt>
                <c:pt idx="7">
                  <c:v>0.0562560225</c:v>
                </c:pt>
                <c:pt idx="8">
                  <c:v>0.0562560225</c:v>
                </c:pt>
                <c:pt idx="9">
                  <c:v>0.0562560225</c:v>
                </c:pt>
                <c:pt idx="10">
                  <c:v>0.0562560225</c:v>
                </c:pt>
                <c:pt idx="11">
                  <c:v>0.0562560225</c:v>
                </c:pt>
                <c:pt idx="12">
                  <c:v>0.0562560225</c:v>
                </c:pt>
                <c:pt idx="13">
                  <c:v>0.0562560225</c:v>
                </c:pt>
                <c:pt idx="15">
                  <c:v>0.0562560225</c:v>
                </c:pt>
                <c:pt idx="16">
                  <c:v>0.0562560225</c:v>
                </c:pt>
                <c:pt idx="17">
                  <c:v>0.0562560225</c:v>
                </c:pt>
                <c:pt idx="18">
                  <c:v>0.0562560225</c:v>
                </c:pt>
                <c:pt idx="19">
                  <c:v>0.0562560225</c:v>
                </c:pt>
                <c:pt idx="20">
                  <c:v>0.0562560225</c:v>
                </c:pt>
                <c:pt idx="22">
                  <c:v>0.0562560225</c:v>
                </c:pt>
                <c:pt idx="23">
                  <c:v>0.0562560225</c:v>
                </c:pt>
                <c:pt idx="24">
                  <c:v>0.0562560225</c:v>
                </c:pt>
                <c:pt idx="25">
                  <c:v>0.0562560225</c:v>
                </c:pt>
                <c:pt idx="26">
                  <c:v>0.0562560225</c:v>
                </c:pt>
                <c:pt idx="27">
                  <c:v>0.0562560225</c:v>
                </c:pt>
                <c:pt idx="28">
                  <c:v>0.0562560225</c:v>
                </c:pt>
                <c:pt idx="30">
                  <c:v>0.0562560225</c:v>
                </c:pt>
                <c:pt idx="31">
                  <c:v>0.0562560225</c:v>
                </c:pt>
                <c:pt idx="32">
                  <c:v>0.0562560225</c:v>
                </c:pt>
                <c:pt idx="33">
                  <c:v>0.0562560225</c:v>
                </c:pt>
                <c:pt idx="35">
                  <c:v>0.0562560225</c:v>
                </c:pt>
                <c:pt idx="36">
                  <c:v>0.0562560225</c:v>
                </c:pt>
                <c:pt idx="37">
                  <c:v>0.0562560225</c:v>
                </c:pt>
                <c:pt idx="38">
                  <c:v>0.0562560225</c:v>
                </c:pt>
                <c:pt idx="39">
                  <c:v>0.0562560225</c:v>
                </c:pt>
                <c:pt idx="40">
                  <c:v>0.0562560225</c:v>
                </c:pt>
                <c:pt idx="42">
                  <c:v>0.0562560225</c:v>
                </c:pt>
                <c:pt idx="43">
                  <c:v>0.0562560225</c:v>
                </c:pt>
                <c:pt idx="44">
                  <c:v>0.0562560225</c:v>
                </c:pt>
                <c:pt idx="45">
                  <c:v>0.0562560225</c:v>
                </c:pt>
                <c:pt idx="47">
                  <c:v>0.0562560225</c:v>
                </c:pt>
                <c:pt idx="48">
                  <c:v>0.0562560225</c:v>
                </c:pt>
                <c:pt idx="49">
                  <c:v>0.0562560225</c:v>
                </c:pt>
                <c:pt idx="51">
                  <c:v>0.0562560225</c:v>
                </c:pt>
                <c:pt idx="52">
                  <c:v>0.0562560225</c:v>
                </c:pt>
                <c:pt idx="53">
                  <c:v>0.0562560225</c:v>
                </c:pt>
                <c:pt idx="54">
                  <c:v>0.0562560225</c:v>
                </c:pt>
                <c:pt idx="55">
                  <c:v>0.0562560225</c:v>
                </c:pt>
                <c:pt idx="56">
                  <c:v>0.0562560225</c:v>
                </c:pt>
                <c:pt idx="57">
                  <c:v>0.0562560225</c:v>
                </c:pt>
                <c:pt idx="58">
                  <c:v>0.0562560225</c:v>
                </c:pt>
                <c:pt idx="59">
                  <c:v>0.0562560225</c:v>
                </c:pt>
                <c:pt idx="60">
                  <c:v>0.0562560225</c:v>
                </c:pt>
                <c:pt idx="61">
                  <c:v>0.0562560225</c:v>
                </c:pt>
              </c:numCache>
            </c:numRef>
          </c:val>
        </c:ser>
        <c:ser>
          <c:idx val="2"/>
          <c:order val="1"/>
          <c:tx>
            <c:strRef>
              <c:f>'district graph data'!$J$3</c:f>
              <c:strCache>
                <c:ptCount val="1"/>
                <c:pt idx="0">
                  <c:v>without arthritis</c:v>
                </c:pt>
              </c:strCache>
            </c:strRef>
          </c:tx>
          <c:spPr>
            <a:solidFill>
              <a:srgbClr val="969696"/>
            </a:solidFill>
            <a:ln w="3175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'district graph data'!$A$4:$A$65</c:f>
              <c:strCache>
                <c:ptCount val="62"/>
                <c:pt idx="0">
                  <c:v>SE Northern</c:v>
                </c:pt>
                <c:pt idx="1">
                  <c:v>SE Central</c:v>
                </c:pt>
                <c:pt idx="2">
                  <c:v>SE Western (n)</c:v>
                </c:pt>
                <c:pt idx="3">
                  <c:v>SE Southern</c:v>
                </c:pt>
                <c:pt idx="5">
                  <c:v>CE Altona</c:v>
                </c:pt>
                <c:pt idx="6">
                  <c:v>CE Cartier/SFX (y)</c:v>
                </c:pt>
                <c:pt idx="7">
                  <c:v>CE Louise/Pembina</c:v>
                </c:pt>
                <c:pt idx="8">
                  <c:v>CE Morden/Winkler (y)</c:v>
                </c:pt>
                <c:pt idx="9">
                  <c:v>CE Carman (d)</c:v>
                </c:pt>
                <c:pt idx="10">
                  <c:v>CE Red River</c:v>
                </c:pt>
                <c:pt idx="11">
                  <c:v>CE Swan Lake (d)</c:v>
                </c:pt>
                <c:pt idx="12">
                  <c:v>CE Portage (d)</c:v>
                </c:pt>
                <c:pt idx="13">
                  <c:v>CE Seven Regions (y,d)</c:v>
                </c:pt>
                <c:pt idx="15">
                  <c:v>AS East 2</c:v>
                </c:pt>
                <c:pt idx="16">
                  <c:v>AS West 1</c:v>
                </c:pt>
                <c:pt idx="17">
                  <c:v>AS North 1</c:v>
                </c:pt>
                <c:pt idx="18">
                  <c:v>AS West 2</c:v>
                </c:pt>
                <c:pt idx="19">
                  <c:v>AS East 1</c:v>
                </c:pt>
                <c:pt idx="20">
                  <c:v>AS North 2</c:v>
                </c:pt>
                <c:pt idx="22">
                  <c:v>BDN Rural</c:v>
                </c:pt>
                <c:pt idx="23">
                  <c:v>BDN Southeast</c:v>
                </c:pt>
                <c:pt idx="24">
                  <c:v>BDN West</c:v>
                </c:pt>
                <c:pt idx="25">
                  <c:v>BDN Southwest (y)</c:v>
                </c:pt>
                <c:pt idx="26">
                  <c:v>BDN North End</c:v>
                </c:pt>
                <c:pt idx="27">
                  <c:v>BDN East</c:v>
                </c:pt>
                <c:pt idx="28">
                  <c:v>BDN Central (n)</c:v>
                </c:pt>
                <c:pt idx="30">
                  <c:v>IL Southwest (y)</c:v>
                </c:pt>
                <c:pt idx="31">
                  <c:v>IL Northeast</c:v>
                </c:pt>
                <c:pt idx="32">
                  <c:v>IL Southeast</c:v>
                </c:pt>
                <c:pt idx="33">
                  <c:v>IL Northwest</c:v>
                </c:pt>
                <c:pt idx="35">
                  <c:v>NE Iron Rose</c:v>
                </c:pt>
                <c:pt idx="36">
                  <c:v>NE Springfield</c:v>
                </c:pt>
                <c:pt idx="37">
                  <c:v>NE Winnipeg River</c:v>
                </c:pt>
                <c:pt idx="38">
                  <c:v>NE Brokenhead</c:v>
                </c:pt>
                <c:pt idx="39">
                  <c:v>NE Blue Water</c:v>
                </c:pt>
                <c:pt idx="40">
                  <c:v>NE Northern Remote (y,n)</c:v>
                </c:pt>
                <c:pt idx="42">
                  <c:v>PL West</c:v>
                </c:pt>
                <c:pt idx="43">
                  <c:v>PL East</c:v>
                </c:pt>
                <c:pt idx="44">
                  <c:v>PL Central</c:v>
                </c:pt>
                <c:pt idx="45">
                  <c:v>PL North (d)</c:v>
                </c:pt>
                <c:pt idx="47">
                  <c:v>NM F Flon/Snow L/Cran</c:v>
                </c:pt>
                <c:pt idx="48">
                  <c:v>NM The Pas/OCN/Kelsey (d)</c:v>
                </c:pt>
                <c:pt idx="49">
                  <c:v>NM Nor-Man Other (n)</c:v>
                </c:pt>
                <c:pt idx="51">
                  <c:v>BW Thompson (d)</c:v>
                </c:pt>
                <c:pt idx="52">
                  <c:v>BW Gillam/Fox Lake (n)</c:v>
                </c:pt>
                <c:pt idx="53">
                  <c:v>BW Lynn/Leaf/SIL (n)</c:v>
                </c:pt>
                <c:pt idx="54">
                  <c:v>BW Thick Por/Pik/Wab (n)</c:v>
                </c:pt>
                <c:pt idx="55">
                  <c:v>BW Oxford H &amp; Gods</c:v>
                </c:pt>
                <c:pt idx="56">
                  <c:v>BW Cross Lake (n)</c:v>
                </c:pt>
                <c:pt idx="57">
                  <c:v>BW Tad/Broch/Lac Br (n)</c:v>
                </c:pt>
                <c:pt idx="58">
                  <c:v>BW Norway House (y,n)</c:v>
                </c:pt>
                <c:pt idx="59">
                  <c:v>BW Island Lake (y,n)</c:v>
                </c:pt>
                <c:pt idx="60">
                  <c:v>BW Sha/York/Split/War (n)</c:v>
                </c:pt>
                <c:pt idx="61">
                  <c:v>BW Nelson House (n)</c:v>
                </c:pt>
              </c:strCache>
            </c:strRef>
          </c:cat>
          <c:val>
            <c:numRef>
              <c:f>'district graph data'!$J$4:$J$65</c:f>
              <c:numCache>
                <c:ptCount val="62"/>
                <c:pt idx="0">
                  <c:v>0.047902105</c:v>
                </c:pt>
                <c:pt idx="1">
                  <c:v>0.0431309313</c:v>
                </c:pt>
                <c:pt idx="2">
                  <c:v>0.0340087055</c:v>
                </c:pt>
                <c:pt idx="3">
                  <c:v>0.0532346281</c:v>
                </c:pt>
                <c:pt idx="5">
                  <c:v>0.0387828791</c:v>
                </c:pt>
                <c:pt idx="6">
                  <c:v>0.0445129066</c:v>
                </c:pt>
                <c:pt idx="7">
                  <c:v>0.0486116481</c:v>
                </c:pt>
                <c:pt idx="8">
                  <c:v>0.0409812675</c:v>
                </c:pt>
                <c:pt idx="9">
                  <c:v>0.0422966967</c:v>
                </c:pt>
                <c:pt idx="10">
                  <c:v>0.0449032309</c:v>
                </c:pt>
                <c:pt idx="11">
                  <c:v>0.0451967073</c:v>
                </c:pt>
                <c:pt idx="12">
                  <c:v>0.052191458</c:v>
                </c:pt>
                <c:pt idx="13">
                  <c:v>0.0594990465</c:v>
                </c:pt>
                <c:pt idx="15">
                  <c:v>0.0447473031</c:v>
                </c:pt>
                <c:pt idx="16">
                  <c:v>0.0453318952</c:v>
                </c:pt>
                <c:pt idx="17">
                  <c:v>0.0469270369</c:v>
                </c:pt>
                <c:pt idx="18">
                  <c:v>0.049799535</c:v>
                </c:pt>
                <c:pt idx="19">
                  <c:v>0.0500459196</c:v>
                </c:pt>
                <c:pt idx="20">
                  <c:v>0.0552045784</c:v>
                </c:pt>
                <c:pt idx="22">
                  <c:v>0.0400333883</c:v>
                </c:pt>
                <c:pt idx="23">
                  <c:v>0.0398681613</c:v>
                </c:pt>
                <c:pt idx="24">
                  <c:v>0.0457049093</c:v>
                </c:pt>
                <c:pt idx="25">
                  <c:v>0.0412992466</c:v>
                </c:pt>
                <c:pt idx="26">
                  <c:v>0.0443283724</c:v>
                </c:pt>
                <c:pt idx="27">
                  <c:v>0.0513878295</c:v>
                </c:pt>
                <c:pt idx="28">
                  <c:v>0.0611953756</c:v>
                </c:pt>
                <c:pt idx="30">
                  <c:v>0.0467672223</c:v>
                </c:pt>
                <c:pt idx="31">
                  <c:v>0.0499763119</c:v>
                </c:pt>
                <c:pt idx="32">
                  <c:v>0.0527984569</c:v>
                </c:pt>
                <c:pt idx="33">
                  <c:v>0.0571404039</c:v>
                </c:pt>
                <c:pt idx="35">
                  <c:v>0.0457107836</c:v>
                </c:pt>
                <c:pt idx="36">
                  <c:v>0.0423960906</c:v>
                </c:pt>
                <c:pt idx="37">
                  <c:v>0.0471455653</c:v>
                </c:pt>
                <c:pt idx="38">
                  <c:v>0.0543199996</c:v>
                </c:pt>
                <c:pt idx="39">
                  <c:v>0.0506275761</c:v>
                </c:pt>
                <c:pt idx="40">
                  <c:v>0.1182387598</c:v>
                </c:pt>
                <c:pt idx="42">
                  <c:v>0.0492988101</c:v>
                </c:pt>
                <c:pt idx="43">
                  <c:v>0.051186683</c:v>
                </c:pt>
                <c:pt idx="44">
                  <c:v>0.0493937747</c:v>
                </c:pt>
                <c:pt idx="45">
                  <c:v>0.0563738212</c:v>
                </c:pt>
                <c:pt idx="47">
                  <c:v>0.0591338506</c:v>
                </c:pt>
                <c:pt idx="48">
                  <c:v>0.0593759047</c:v>
                </c:pt>
                <c:pt idx="49">
                  <c:v>0.0939762311</c:v>
                </c:pt>
                <c:pt idx="51">
                  <c:v>0.0569351615</c:v>
                </c:pt>
                <c:pt idx="52">
                  <c:v>0.0973902649</c:v>
                </c:pt>
                <c:pt idx="53">
                  <c:v>0.090870026</c:v>
                </c:pt>
                <c:pt idx="54">
                  <c:v>0.1009462553</c:v>
                </c:pt>
                <c:pt idx="55">
                  <c:v>0.072893826</c:v>
                </c:pt>
                <c:pt idx="56">
                  <c:v>0.0778310637</c:v>
                </c:pt>
                <c:pt idx="57">
                  <c:v>0.092305881</c:v>
                </c:pt>
                <c:pt idx="58">
                  <c:v>0.0996124598</c:v>
                </c:pt>
                <c:pt idx="59">
                  <c:v>0.0955360187</c:v>
                </c:pt>
                <c:pt idx="60">
                  <c:v>0.0823362431</c:v>
                </c:pt>
                <c:pt idx="61">
                  <c:v>0.08412606</c:v>
                </c:pt>
              </c:numCache>
            </c:numRef>
          </c:val>
        </c:ser>
        <c:ser>
          <c:idx val="1"/>
          <c:order val="2"/>
          <c:tx>
            <c:strRef>
              <c:f>'district graph data'!$I$3</c:f>
              <c:strCache>
                <c:ptCount val="1"/>
                <c:pt idx="0">
                  <c:v>with arthritis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'district graph data'!$A$4:$A$65</c:f>
              <c:strCache>
                <c:ptCount val="62"/>
                <c:pt idx="0">
                  <c:v>SE Northern</c:v>
                </c:pt>
                <c:pt idx="1">
                  <c:v>SE Central</c:v>
                </c:pt>
                <c:pt idx="2">
                  <c:v>SE Western (n)</c:v>
                </c:pt>
                <c:pt idx="3">
                  <c:v>SE Southern</c:v>
                </c:pt>
                <c:pt idx="5">
                  <c:v>CE Altona</c:v>
                </c:pt>
                <c:pt idx="6">
                  <c:v>CE Cartier/SFX (y)</c:v>
                </c:pt>
                <c:pt idx="7">
                  <c:v>CE Louise/Pembina</c:v>
                </c:pt>
                <c:pt idx="8">
                  <c:v>CE Morden/Winkler (y)</c:v>
                </c:pt>
                <c:pt idx="9">
                  <c:v>CE Carman (d)</c:v>
                </c:pt>
                <c:pt idx="10">
                  <c:v>CE Red River</c:v>
                </c:pt>
                <c:pt idx="11">
                  <c:v>CE Swan Lake (d)</c:v>
                </c:pt>
                <c:pt idx="12">
                  <c:v>CE Portage (d)</c:v>
                </c:pt>
                <c:pt idx="13">
                  <c:v>CE Seven Regions (y,d)</c:v>
                </c:pt>
                <c:pt idx="15">
                  <c:v>AS East 2</c:v>
                </c:pt>
                <c:pt idx="16">
                  <c:v>AS West 1</c:v>
                </c:pt>
                <c:pt idx="17">
                  <c:v>AS North 1</c:v>
                </c:pt>
                <c:pt idx="18">
                  <c:v>AS West 2</c:v>
                </c:pt>
                <c:pt idx="19">
                  <c:v>AS East 1</c:v>
                </c:pt>
                <c:pt idx="20">
                  <c:v>AS North 2</c:v>
                </c:pt>
                <c:pt idx="22">
                  <c:v>BDN Rural</c:v>
                </c:pt>
                <c:pt idx="23">
                  <c:v>BDN Southeast</c:v>
                </c:pt>
                <c:pt idx="24">
                  <c:v>BDN West</c:v>
                </c:pt>
                <c:pt idx="25">
                  <c:v>BDN Southwest (y)</c:v>
                </c:pt>
                <c:pt idx="26">
                  <c:v>BDN North End</c:v>
                </c:pt>
                <c:pt idx="27">
                  <c:v>BDN East</c:v>
                </c:pt>
                <c:pt idx="28">
                  <c:v>BDN Central (n)</c:v>
                </c:pt>
                <c:pt idx="30">
                  <c:v>IL Southwest (y)</c:v>
                </c:pt>
                <c:pt idx="31">
                  <c:v>IL Northeast</c:v>
                </c:pt>
                <c:pt idx="32">
                  <c:v>IL Southeast</c:v>
                </c:pt>
                <c:pt idx="33">
                  <c:v>IL Northwest</c:v>
                </c:pt>
                <c:pt idx="35">
                  <c:v>NE Iron Rose</c:v>
                </c:pt>
                <c:pt idx="36">
                  <c:v>NE Springfield</c:v>
                </c:pt>
                <c:pt idx="37">
                  <c:v>NE Winnipeg River</c:v>
                </c:pt>
                <c:pt idx="38">
                  <c:v>NE Brokenhead</c:v>
                </c:pt>
                <c:pt idx="39">
                  <c:v>NE Blue Water</c:v>
                </c:pt>
                <c:pt idx="40">
                  <c:v>NE Northern Remote (y,n)</c:v>
                </c:pt>
                <c:pt idx="42">
                  <c:v>PL West</c:v>
                </c:pt>
                <c:pt idx="43">
                  <c:v>PL East</c:v>
                </c:pt>
                <c:pt idx="44">
                  <c:v>PL Central</c:v>
                </c:pt>
                <c:pt idx="45">
                  <c:v>PL North (d)</c:v>
                </c:pt>
                <c:pt idx="47">
                  <c:v>NM F Flon/Snow L/Cran</c:v>
                </c:pt>
                <c:pt idx="48">
                  <c:v>NM The Pas/OCN/Kelsey (d)</c:v>
                </c:pt>
                <c:pt idx="49">
                  <c:v>NM Nor-Man Other (n)</c:v>
                </c:pt>
                <c:pt idx="51">
                  <c:v>BW Thompson (d)</c:v>
                </c:pt>
                <c:pt idx="52">
                  <c:v>BW Gillam/Fox Lake (n)</c:v>
                </c:pt>
                <c:pt idx="53">
                  <c:v>BW Lynn/Leaf/SIL (n)</c:v>
                </c:pt>
                <c:pt idx="54">
                  <c:v>BW Thick Por/Pik/Wab (n)</c:v>
                </c:pt>
                <c:pt idx="55">
                  <c:v>BW Oxford H &amp; Gods</c:v>
                </c:pt>
                <c:pt idx="56">
                  <c:v>BW Cross Lake (n)</c:v>
                </c:pt>
                <c:pt idx="57">
                  <c:v>BW Tad/Broch/Lac Br (n)</c:v>
                </c:pt>
                <c:pt idx="58">
                  <c:v>BW Norway House (y,n)</c:v>
                </c:pt>
                <c:pt idx="59">
                  <c:v>BW Island Lake (y,n)</c:v>
                </c:pt>
                <c:pt idx="60">
                  <c:v>BW Sha/York/Split/War (n)</c:v>
                </c:pt>
                <c:pt idx="61">
                  <c:v>BW Nelson House (n)</c:v>
                </c:pt>
              </c:strCache>
            </c:strRef>
          </c:cat>
          <c:val>
            <c:numRef>
              <c:f>'district graph data'!$I$4:$I$65</c:f>
              <c:numCache>
                <c:ptCount val="62"/>
                <c:pt idx="0">
                  <c:v>0.0556174806</c:v>
                </c:pt>
                <c:pt idx="1">
                  <c:v>0.0509377422</c:v>
                </c:pt>
                <c:pt idx="2">
                  <c:v>0.0431130918</c:v>
                </c:pt>
                <c:pt idx="3">
                  <c:v>0.0448702215</c:v>
                </c:pt>
                <c:pt idx="5">
                  <c:v>0.0462846526</c:v>
                </c:pt>
                <c:pt idx="6">
                  <c:v>0.0350850192</c:v>
                </c:pt>
                <c:pt idx="7">
                  <c:v>0.0569555066</c:v>
                </c:pt>
                <c:pt idx="8">
                  <c:v>0.0468749465</c:v>
                </c:pt>
                <c:pt idx="9">
                  <c:v>0.0529150947</c:v>
                </c:pt>
                <c:pt idx="10">
                  <c:v>0.0525789716</c:v>
                </c:pt>
                <c:pt idx="11">
                  <c:v>0.0622611385</c:v>
                </c:pt>
                <c:pt idx="12">
                  <c:v>0.0635768747</c:v>
                </c:pt>
                <c:pt idx="13">
                  <c:v>0.084712272</c:v>
                </c:pt>
                <c:pt idx="15">
                  <c:v>0.0520278351</c:v>
                </c:pt>
                <c:pt idx="16">
                  <c:v>0.0518010733</c:v>
                </c:pt>
                <c:pt idx="17">
                  <c:v>0.0549092246</c:v>
                </c:pt>
                <c:pt idx="18">
                  <c:v>0.0525703544</c:v>
                </c:pt>
                <c:pt idx="19">
                  <c:v>0.0509690202</c:v>
                </c:pt>
                <c:pt idx="20">
                  <c:v>0.0548477738</c:v>
                </c:pt>
                <c:pt idx="22">
                  <c:v>0.0435312302</c:v>
                </c:pt>
                <c:pt idx="23">
                  <c:v>0.0569334105</c:v>
                </c:pt>
                <c:pt idx="24">
                  <c:v>0.0529880184</c:v>
                </c:pt>
                <c:pt idx="25">
                  <c:v>0.0369850033</c:v>
                </c:pt>
                <c:pt idx="26">
                  <c:v>0.0466182526</c:v>
                </c:pt>
                <c:pt idx="27">
                  <c:v>0.0636138137</c:v>
                </c:pt>
                <c:pt idx="28">
                  <c:v>0.0653254785</c:v>
                </c:pt>
                <c:pt idx="30">
                  <c:v>0.0474733765</c:v>
                </c:pt>
                <c:pt idx="31">
                  <c:v>0.0535665485</c:v>
                </c:pt>
                <c:pt idx="32">
                  <c:v>0.0580282901</c:v>
                </c:pt>
                <c:pt idx="33">
                  <c:v>0.0648049008</c:v>
                </c:pt>
                <c:pt idx="35">
                  <c:v>0.0562154117</c:v>
                </c:pt>
                <c:pt idx="36">
                  <c:v>0.0467384028</c:v>
                </c:pt>
                <c:pt idx="37">
                  <c:v>0.0573216967</c:v>
                </c:pt>
                <c:pt idx="38">
                  <c:v>0.0481773891</c:v>
                </c:pt>
                <c:pt idx="39">
                  <c:v>0.0568051089</c:v>
                </c:pt>
                <c:pt idx="40">
                  <c:v>0.1487554191</c:v>
                </c:pt>
                <c:pt idx="42">
                  <c:v>0.0511107552</c:v>
                </c:pt>
                <c:pt idx="43">
                  <c:v>0.0554200565</c:v>
                </c:pt>
                <c:pt idx="44">
                  <c:v>0.0575582661</c:v>
                </c:pt>
                <c:pt idx="45">
                  <c:v>0.0672938043</c:v>
                </c:pt>
                <c:pt idx="47">
                  <c:v>0.0592341576</c:v>
                </c:pt>
                <c:pt idx="48">
                  <c:v>0.0779246347</c:v>
                </c:pt>
                <c:pt idx="49">
                  <c:v>0.0913277781</c:v>
                </c:pt>
                <c:pt idx="51">
                  <c:v>0.0770693613</c:v>
                </c:pt>
                <c:pt idx="52">
                  <c:v>0.0920931151</c:v>
                </c:pt>
                <c:pt idx="53">
                  <c:v>0.0958628119</c:v>
                </c:pt>
                <c:pt idx="54">
                  <c:v>0.0716723575</c:v>
                </c:pt>
                <c:pt idx="55">
                  <c:v>0.0714047037</c:v>
                </c:pt>
                <c:pt idx="56">
                  <c:v>0.0843548621</c:v>
                </c:pt>
                <c:pt idx="57">
                  <c:v>0.0939864455</c:v>
                </c:pt>
                <c:pt idx="58">
                  <c:v>0.1128003636</c:v>
                </c:pt>
                <c:pt idx="59">
                  <c:v>0.1200542162</c:v>
                </c:pt>
                <c:pt idx="60">
                  <c:v>0.0931721649</c:v>
                </c:pt>
                <c:pt idx="61">
                  <c:v>0.0774072335</c:v>
                </c:pt>
              </c:numCache>
            </c:numRef>
          </c:val>
        </c:ser>
        <c:ser>
          <c:idx val="3"/>
          <c:order val="3"/>
          <c:tx>
            <c:strRef>
              <c:f>'district graph data'!$K$3</c:f>
              <c:strCache>
                <c:ptCount val="1"/>
                <c:pt idx="0">
                  <c:v>MB Avg without arthritis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without arthritis</c:name>
            <c:spPr>
              <a:ln w="25400">
                <a:solidFill>
                  <a:srgbClr val="969696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'district graph data'!$A$4:$A$65</c:f>
              <c:strCache>
                <c:ptCount val="62"/>
                <c:pt idx="0">
                  <c:v>SE Northern</c:v>
                </c:pt>
                <c:pt idx="1">
                  <c:v>SE Central</c:v>
                </c:pt>
                <c:pt idx="2">
                  <c:v>SE Western (n)</c:v>
                </c:pt>
                <c:pt idx="3">
                  <c:v>SE Southern</c:v>
                </c:pt>
                <c:pt idx="5">
                  <c:v>CE Altona</c:v>
                </c:pt>
                <c:pt idx="6">
                  <c:v>CE Cartier/SFX (y)</c:v>
                </c:pt>
                <c:pt idx="7">
                  <c:v>CE Louise/Pembina</c:v>
                </c:pt>
                <c:pt idx="8">
                  <c:v>CE Morden/Winkler (y)</c:v>
                </c:pt>
                <c:pt idx="9">
                  <c:v>CE Carman (d)</c:v>
                </c:pt>
                <c:pt idx="10">
                  <c:v>CE Red River</c:v>
                </c:pt>
                <c:pt idx="11">
                  <c:v>CE Swan Lake (d)</c:v>
                </c:pt>
                <c:pt idx="12">
                  <c:v>CE Portage (d)</c:v>
                </c:pt>
                <c:pt idx="13">
                  <c:v>CE Seven Regions (y,d)</c:v>
                </c:pt>
                <c:pt idx="15">
                  <c:v>AS East 2</c:v>
                </c:pt>
                <c:pt idx="16">
                  <c:v>AS West 1</c:v>
                </c:pt>
                <c:pt idx="17">
                  <c:v>AS North 1</c:v>
                </c:pt>
                <c:pt idx="18">
                  <c:v>AS West 2</c:v>
                </c:pt>
                <c:pt idx="19">
                  <c:v>AS East 1</c:v>
                </c:pt>
                <c:pt idx="20">
                  <c:v>AS North 2</c:v>
                </c:pt>
                <c:pt idx="22">
                  <c:v>BDN Rural</c:v>
                </c:pt>
                <c:pt idx="23">
                  <c:v>BDN Southeast</c:v>
                </c:pt>
                <c:pt idx="24">
                  <c:v>BDN West</c:v>
                </c:pt>
                <c:pt idx="25">
                  <c:v>BDN Southwest (y)</c:v>
                </c:pt>
                <c:pt idx="26">
                  <c:v>BDN North End</c:v>
                </c:pt>
                <c:pt idx="27">
                  <c:v>BDN East</c:v>
                </c:pt>
                <c:pt idx="28">
                  <c:v>BDN Central (n)</c:v>
                </c:pt>
                <c:pt idx="30">
                  <c:v>IL Southwest (y)</c:v>
                </c:pt>
                <c:pt idx="31">
                  <c:v>IL Northeast</c:v>
                </c:pt>
                <c:pt idx="32">
                  <c:v>IL Southeast</c:v>
                </c:pt>
                <c:pt idx="33">
                  <c:v>IL Northwest</c:v>
                </c:pt>
                <c:pt idx="35">
                  <c:v>NE Iron Rose</c:v>
                </c:pt>
                <c:pt idx="36">
                  <c:v>NE Springfield</c:v>
                </c:pt>
                <c:pt idx="37">
                  <c:v>NE Winnipeg River</c:v>
                </c:pt>
                <c:pt idx="38">
                  <c:v>NE Brokenhead</c:v>
                </c:pt>
                <c:pt idx="39">
                  <c:v>NE Blue Water</c:v>
                </c:pt>
                <c:pt idx="40">
                  <c:v>NE Northern Remote (y,n)</c:v>
                </c:pt>
                <c:pt idx="42">
                  <c:v>PL West</c:v>
                </c:pt>
                <c:pt idx="43">
                  <c:v>PL East</c:v>
                </c:pt>
                <c:pt idx="44">
                  <c:v>PL Central</c:v>
                </c:pt>
                <c:pt idx="45">
                  <c:v>PL North (d)</c:v>
                </c:pt>
                <c:pt idx="47">
                  <c:v>NM F Flon/Snow L/Cran</c:v>
                </c:pt>
                <c:pt idx="48">
                  <c:v>NM The Pas/OCN/Kelsey (d)</c:v>
                </c:pt>
                <c:pt idx="49">
                  <c:v>NM Nor-Man Other (n)</c:v>
                </c:pt>
                <c:pt idx="51">
                  <c:v>BW Thompson (d)</c:v>
                </c:pt>
                <c:pt idx="52">
                  <c:v>BW Gillam/Fox Lake (n)</c:v>
                </c:pt>
                <c:pt idx="53">
                  <c:v>BW Lynn/Leaf/SIL (n)</c:v>
                </c:pt>
                <c:pt idx="54">
                  <c:v>BW Thick Por/Pik/Wab (n)</c:v>
                </c:pt>
                <c:pt idx="55">
                  <c:v>BW Oxford H &amp; Gods</c:v>
                </c:pt>
                <c:pt idx="56">
                  <c:v>BW Cross Lake (n)</c:v>
                </c:pt>
                <c:pt idx="57">
                  <c:v>BW Tad/Broch/Lac Br (n)</c:v>
                </c:pt>
                <c:pt idx="58">
                  <c:v>BW Norway House (y,n)</c:v>
                </c:pt>
                <c:pt idx="59">
                  <c:v>BW Island Lake (y,n)</c:v>
                </c:pt>
                <c:pt idx="60">
                  <c:v>BW Sha/York/Split/War (n)</c:v>
                </c:pt>
                <c:pt idx="61">
                  <c:v>BW Nelson House (n)</c:v>
                </c:pt>
              </c:strCache>
            </c:strRef>
          </c:cat>
          <c:val>
            <c:numRef>
              <c:f>'district graph data'!$K$4:$K$65</c:f>
              <c:numCache>
                <c:ptCount val="62"/>
                <c:pt idx="0">
                  <c:v>0.0487532891</c:v>
                </c:pt>
                <c:pt idx="1">
                  <c:v>0.0487532891</c:v>
                </c:pt>
                <c:pt idx="2">
                  <c:v>0.0487532891</c:v>
                </c:pt>
                <c:pt idx="3">
                  <c:v>0.0487532891</c:v>
                </c:pt>
                <c:pt idx="5">
                  <c:v>0.0487532891</c:v>
                </c:pt>
                <c:pt idx="6">
                  <c:v>0.0487532891</c:v>
                </c:pt>
                <c:pt idx="7">
                  <c:v>0.0487532891</c:v>
                </c:pt>
                <c:pt idx="8">
                  <c:v>0.0487532891</c:v>
                </c:pt>
                <c:pt idx="9">
                  <c:v>0.0487532891</c:v>
                </c:pt>
                <c:pt idx="10">
                  <c:v>0.0487532891</c:v>
                </c:pt>
                <c:pt idx="11">
                  <c:v>0.0487532891</c:v>
                </c:pt>
                <c:pt idx="12">
                  <c:v>0.0487532891</c:v>
                </c:pt>
                <c:pt idx="13">
                  <c:v>0.0487532891</c:v>
                </c:pt>
                <c:pt idx="15">
                  <c:v>0.0487532891</c:v>
                </c:pt>
                <c:pt idx="16">
                  <c:v>0.0487532891</c:v>
                </c:pt>
                <c:pt idx="17">
                  <c:v>0.0487532891</c:v>
                </c:pt>
                <c:pt idx="18">
                  <c:v>0.0487532891</c:v>
                </c:pt>
                <c:pt idx="19">
                  <c:v>0.0487532891</c:v>
                </c:pt>
                <c:pt idx="20">
                  <c:v>0.0487532891</c:v>
                </c:pt>
                <c:pt idx="22">
                  <c:v>0.0487532891</c:v>
                </c:pt>
                <c:pt idx="23">
                  <c:v>0.0487532891</c:v>
                </c:pt>
                <c:pt idx="24">
                  <c:v>0.0487532891</c:v>
                </c:pt>
                <c:pt idx="25">
                  <c:v>0.0487532891</c:v>
                </c:pt>
                <c:pt idx="26">
                  <c:v>0.0487532891</c:v>
                </c:pt>
                <c:pt idx="27">
                  <c:v>0.0487532891</c:v>
                </c:pt>
                <c:pt idx="28">
                  <c:v>0.0487532891</c:v>
                </c:pt>
                <c:pt idx="30">
                  <c:v>0.0487532891</c:v>
                </c:pt>
                <c:pt idx="31">
                  <c:v>0.0487532891</c:v>
                </c:pt>
                <c:pt idx="32">
                  <c:v>0.0487532891</c:v>
                </c:pt>
                <c:pt idx="33">
                  <c:v>0.0487532891</c:v>
                </c:pt>
                <c:pt idx="35">
                  <c:v>0.0487532891</c:v>
                </c:pt>
                <c:pt idx="36">
                  <c:v>0.0487532891</c:v>
                </c:pt>
                <c:pt idx="37">
                  <c:v>0.0487532891</c:v>
                </c:pt>
                <c:pt idx="38">
                  <c:v>0.0487532891</c:v>
                </c:pt>
                <c:pt idx="39">
                  <c:v>0.0487532891</c:v>
                </c:pt>
                <c:pt idx="40">
                  <c:v>0.0487532891</c:v>
                </c:pt>
                <c:pt idx="42">
                  <c:v>0.0487532891</c:v>
                </c:pt>
                <c:pt idx="43">
                  <c:v>0.0487532891</c:v>
                </c:pt>
                <c:pt idx="44">
                  <c:v>0.0487532891</c:v>
                </c:pt>
                <c:pt idx="45">
                  <c:v>0.0487532891</c:v>
                </c:pt>
                <c:pt idx="47">
                  <c:v>0.0487532891</c:v>
                </c:pt>
                <c:pt idx="48">
                  <c:v>0.0487532891</c:v>
                </c:pt>
                <c:pt idx="49">
                  <c:v>0.0487532891</c:v>
                </c:pt>
                <c:pt idx="51">
                  <c:v>0.0487532891</c:v>
                </c:pt>
                <c:pt idx="52">
                  <c:v>0.0487532891</c:v>
                </c:pt>
                <c:pt idx="53">
                  <c:v>0.0487532891</c:v>
                </c:pt>
                <c:pt idx="54">
                  <c:v>0.0487532891</c:v>
                </c:pt>
                <c:pt idx="55">
                  <c:v>0.0487532891</c:v>
                </c:pt>
                <c:pt idx="56">
                  <c:v>0.0487532891</c:v>
                </c:pt>
                <c:pt idx="57">
                  <c:v>0.0487532891</c:v>
                </c:pt>
                <c:pt idx="58">
                  <c:v>0.0487532891</c:v>
                </c:pt>
                <c:pt idx="59">
                  <c:v>0.0487532891</c:v>
                </c:pt>
                <c:pt idx="60">
                  <c:v>0.0487532891</c:v>
                </c:pt>
                <c:pt idx="61">
                  <c:v>0.0487532891</c:v>
                </c:pt>
              </c:numCache>
            </c:numRef>
          </c:val>
        </c:ser>
        <c:gapWidth val="0"/>
        <c:axId val="45243613"/>
        <c:axId val="4539334"/>
      </c:barChart>
      <c:catAx>
        <c:axId val="45243613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539334"/>
        <c:crosses val="autoZero"/>
        <c:auto val="1"/>
        <c:lblOffset val="100"/>
        <c:tickLblSkip val="1"/>
        <c:noMultiLvlLbl val="0"/>
      </c:catAx>
      <c:valAx>
        <c:axId val="4539334"/>
        <c:scaling>
          <c:orientation val="minMax"/>
          <c:max val="0.12000000000000002"/>
          <c:min val="0"/>
        </c:scaling>
        <c:axPos val="t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noFill/>
          </a:ln>
        </c:spPr>
        <c:crossAx val="45243613"/>
        <c:crosses val="max"/>
        <c:crossBetween val="between"/>
        <c:dispUnits/>
        <c:majorUnit val="0.02000000000000001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egendEntry>
        <c:idx val="0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699"/>
          <c:y val="0.0475"/>
          <c:w val="0.23475"/>
          <c:h val="0.07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95"/>
          <c:w val="0.98325"/>
          <c:h val="0.86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'district graph data'!$H$3</c:f>
              <c:strCache>
                <c:ptCount val="1"/>
                <c:pt idx="0">
                  <c:v>MB Avg with arthritis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with arthritis</c:name>
            <c:spPr>
              <a:ln w="25400">
                <a:solidFill>
                  <a:srgbClr val="000000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'district graph data'!$A$67:$A$105</c:f>
              <c:strCache>
                <c:ptCount val="39"/>
                <c:pt idx="0">
                  <c:v>Fort Garry S (n,d)</c:v>
                </c:pt>
                <c:pt idx="1">
                  <c:v>Fort Garry N (y)</c:v>
                </c:pt>
                <c:pt idx="3">
                  <c:v>Assiniboine South (y)</c:v>
                </c:pt>
                <c:pt idx="5">
                  <c:v>St. Boniface E (y,n)</c:v>
                </c:pt>
                <c:pt idx="6">
                  <c:v>St. Boniface W</c:v>
                </c:pt>
                <c:pt idx="8">
                  <c:v>St. Vital S (y,n,d)</c:v>
                </c:pt>
                <c:pt idx="9">
                  <c:v>St. Vital N</c:v>
                </c:pt>
                <c:pt idx="11">
                  <c:v>Transcona</c:v>
                </c:pt>
                <c:pt idx="13">
                  <c:v>River Heights W (d)</c:v>
                </c:pt>
                <c:pt idx="14">
                  <c:v>River Heights E</c:v>
                </c:pt>
                <c:pt idx="16">
                  <c:v>River East N (y,n)</c:v>
                </c:pt>
                <c:pt idx="17">
                  <c:v>River East E (d)</c:v>
                </c:pt>
                <c:pt idx="18">
                  <c:v>River East W (d)</c:v>
                </c:pt>
                <c:pt idx="19">
                  <c:v>River East S (n)</c:v>
                </c:pt>
                <c:pt idx="21">
                  <c:v>Seven Oaks N</c:v>
                </c:pt>
                <c:pt idx="22">
                  <c:v>Seven Oaks W (d)</c:v>
                </c:pt>
                <c:pt idx="23">
                  <c:v>Seven Oaks E (d)</c:v>
                </c:pt>
                <c:pt idx="25">
                  <c:v>St. James - Assiniboia W (d)</c:v>
                </c:pt>
                <c:pt idx="26">
                  <c:v>St. James - Assiniboia E (d)</c:v>
                </c:pt>
                <c:pt idx="28">
                  <c:v>Inkster West (y,n)</c:v>
                </c:pt>
                <c:pt idx="29">
                  <c:v>Inkster East (n)</c:v>
                </c:pt>
                <c:pt idx="31">
                  <c:v>Downtown W (d)</c:v>
                </c:pt>
                <c:pt idx="32">
                  <c:v>Downtown E (y,n,d)</c:v>
                </c:pt>
                <c:pt idx="34">
                  <c:v>Point Douglas N (n)</c:v>
                </c:pt>
                <c:pt idx="35">
                  <c:v>Point Douglas S (y,n)</c:v>
                </c:pt>
                <c:pt idx="37">
                  <c:v>Winnipeg (d)</c:v>
                </c:pt>
                <c:pt idx="38">
                  <c:v>Manitoba (d)</c:v>
                </c:pt>
              </c:strCache>
            </c:strRef>
          </c:cat>
          <c:val>
            <c:numRef>
              <c:f>'district graph data'!$H$67:$H$105</c:f>
              <c:numCache>
                <c:ptCount val="39"/>
                <c:pt idx="0">
                  <c:v>0.0562560225</c:v>
                </c:pt>
                <c:pt idx="1">
                  <c:v>0.0562560225</c:v>
                </c:pt>
                <c:pt idx="3">
                  <c:v>0.0562560225</c:v>
                </c:pt>
                <c:pt idx="5">
                  <c:v>0.0562560225</c:v>
                </c:pt>
                <c:pt idx="6">
                  <c:v>0.0562560225</c:v>
                </c:pt>
                <c:pt idx="8">
                  <c:v>0.0562560225</c:v>
                </c:pt>
                <c:pt idx="9">
                  <c:v>0.0562560225</c:v>
                </c:pt>
                <c:pt idx="11">
                  <c:v>0.0562560225</c:v>
                </c:pt>
                <c:pt idx="13">
                  <c:v>0.0562560225</c:v>
                </c:pt>
                <c:pt idx="14">
                  <c:v>0.0562560225</c:v>
                </c:pt>
                <c:pt idx="16">
                  <c:v>0.0562560225</c:v>
                </c:pt>
                <c:pt idx="17">
                  <c:v>0.0562560225</c:v>
                </c:pt>
                <c:pt idx="18">
                  <c:v>0.0562560225</c:v>
                </c:pt>
                <c:pt idx="19">
                  <c:v>0.0562560225</c:v>
                </c:pt>
                <c:pt idx="21">
                  <c:v>0.0562560225</c:v>
                </c:pt>
                <c:pt idx="22">
                  <c:v>0.0562560225</c:v>
                </c:pt>
                <c:pt idx="23">
                  <c:v>0.0562560225</c:v>
                </c:pt>
                <c:pt idx="25">
                  <c:v>0.0562560225</c:v>
                </c:pt>
                <c:pt idx="26">
                  <c:v>0.0562560225</c:v>
                </c:pt>
                <c:pt idx="28">
                  <c:v>0.0562560225</c:v>
                </c:pt>
                <c:pt idx="29">
                  <c:v>0.0562560225</c:v>
                </c:pt>
                <c:pt idx="31">
                  <c:v>0.0562560225</c:v>
                </c:pt>
                <c:pt idx="32">
                  <c:v>0.0562560225</c:v>
                </c:pt>
                <c:pt idx="34">
                  <c:v>0.0562560225</c:v>
                </c:pt>
                <c:pt idx="35">
                  <c:v>0.0562560225</c:v>
                </c:pt>
                <c:pt idx="37">
                  <c:v>0.0562560225</c:v>
                </c:pt>
                <c:pt idx="38">
                  <c:v>0.0562560225</c:v>
                </c:pt>
              </c:numCache>
            </c:numRef>
          </c:val>
        </c:ser>
        <c:ser>
          <c:idx val="2"/>
          <c:order val="1"/>
          <c:tx>
            <c:strRef>
              <c:f>'district graph data'!$J$3</c:f>
              <c:strCache>
                <c:ptCount val="1"/>
                <c:pt idx="0">
                  <c:v>without arthritis</c:v>
                </c:pt>
              </c:strCache>
            </c:strRef>
          </c:tx>
          <c:spPr>
            <a:solidFill>
              <a:srgbClr val="969696"/>
            </a:solidFill>
            <a:ln w="3175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'district graph data'!$A$67:$A$105</c:f>
              <c:strCache>
                <c:ptCount val="39"/>
                <c:pt idx="0">
                  <c:v>Fort Garry S (n,d)</c:v>
                </c:pt>
                <c:pt idx="1">
                  <c:v>Fort Garry N (y)</c:v>
                </c:pt>
                <c:pt idx="3">
                  <c:v>Assiniboine South (y)</c:v>
                </c:pt>
                <c:pt idx="5">
                  <c:v>St. Boniface E (y,n)</c:v>
                </c:pt>
                <c:pt idx="6">
                  <c:v>St. Boniface W</c:v>
                </c:pt>
                <c:pt idx="8">
                  <c:v>St. Vital S (y,n,d)</c:v>
                </c:pt>
                <c:pt idx="9">
                  <c:v>St. Vital N</c:v>
                </c:pt>
                <c:pt idx="11">
                  <c:v>Transcona</c:v>
                </c:pt>
                <c:pt idx="13">
                  <c:v>River Heights W (d)</c:v>
                </c:pt>
                <c:pt idx="14">
                  <c:v>River Heights E</c:v>
                </c:pt>
                <c:pt idx="16">
                  <c:v>River East N (y,n)</c:v>
                </c:pt>
                <c:pt idx="17">
                  <c:v>River East E (d)</c:v>
                </c:pt>
                <c:pt idx="18">
                  <c:v>River East W (d)</c:v>
                </c:pt>
                <c:pt idx="19">
                  <c:v>River East S (n)</c:v>
                </c:pt>
                <c:pt idx="21">
                  <c:v>Seven Oaks N</c:v>
                </c:pt>
                <c:pt idx="22">
                  <c:v>Seven Oaks W (d)</c:v>
                </c:pt>
                <c:pt idx="23">
                  <c:v>Seven Oaks E (d)</c:v>
                </c:pt>
                <c:pt idx="25">
                  <c:v>St. James - Assiniboia W (d)</c:v>
                </c:pt>
                <c:pt idx="26">
                  <c:v>St. James - Assiniboia E (d)</c:v>
                </c:pt>
                <c:pt idx="28">
                  <c:v>Inkster West (y,n)</c:v>
                </c:pt>
                <c:pt idx="29">
                  <c:v>Inkster East (n)</c:v>
                </c:pt>
                <c:pt idx="31">
                  <c:v>Downtown W (d)</c:v>
                </c:pt>
                <c:pt idx="32">
                  <c:v>Downtown E (y,n,d)</c:v>
                </c:pt>
                <c:pt idx="34">
                  <c:v>Point Douglas N (n)</c:v>
                </c:pt>
                <c:pt idx="35">
                  <c:v>Point Douglas S (y,n)</c:v>
                </c:pt>
                <c:pt idx="37">
                  <c:v>Winnipeg (d)</c:v>
                </c:pt>
                <c:pt idx="38">
                  <c:v>Manitoba (d)</c:v>
                </c:pt>
              </c:strCache>
            </c:strRef>
          </c:cat>
          <c:val>
            <c:numRef>
              <c:f>'district graph data'!$J$67:$J$105</c:f>
              <c:numCache>
                <c:ptCount val="39"/>
                <c:pt idx="0">
                  <c:v>0.0365020287</c:v>
                </c:pt>
                <c:pt idx="1">
                  <c:v>0.0446157897</c:v>
                </c:pt>
                <c:pt idx="3">
                  <c:v>0.0432578158</c:v>
                </c:pt>
                <c:pt idx="5">
                  <c:v>0.0377725072</c:v>
                </c:pt>
                <c:pt idx="6">
                  <c:v>0.0568145349</c:v>
                </c:pt>
                <c:pt idx="8">
                  <c:v>0.0404874978</c:v>
                </c:pt>
                <c:pt idx="9">
                  <c:v>0.0486920404</c:v>
                </c:pt>
                <c:pt idx="11">
                  <c:v>0.049124889</c:v>
                </c:pt>
                <c:pt idx="13">
                  <c:v>0.044359935</c:v>
                </c:pt>
                <c:pt idx="14">
                  <c:v>0.0545194564</c:v>
                </c:pt>
                <c:pt idx="16">
                  <c:v>0.0363241087</c:v>
                </c:pt>
                <c:pt idx="17">
                  <c:v>0.050290591</c:v>
                </c:pt>
                <c:pt idx="18">
                  <c:v>0.0444824296</c:v>
                </c:pt>
                <c:pt idx="19">
                  <c:v>0.0589837538</c:v>
                </c:pt>
                <c:pt idx="21">
                  <c:v>0.0554987897</c:v>
                </c:pt>
                <c:pt idx="22">
                  <c:v>0.0465032571</c:v>
                </c:pt>
                <c:pt idx="23">
                  <c:v>0.0503778228</c:v>
                </c:pt>
                <c:pt idx="25">
                  <c:v>0.0441538107</c:v>
                </c:pt>
                <c:pt idx="26">
                  <c:v>0.0521240669</c:v>
                </c:pt>
                <c:pt idx="28">
                  <c:v>0.0370063693</c:v>
                </c:pt>
                <c:pt idx="29">
                  <c:v>0.0666200914</c:v>
                </c:pt>
                <c:pt idx="31">
                  <c:v>0.054275421</c:v>
                </c:pt>
                <c:pt idx="32">
                  <c:v>0.0745105175</c:v>
                </c:pt>
                <c:pt idx="34">
                  <c:v>0.057146653</c:v>
                </c:pt>
                <c:pt idx="35">
                  <c:v>0.0785227785</c:v>
                </c:pt>
                <c:pt idx="37">
                  <c:v>0.0481766956</c:v>
                </c:pt>
                <c:pt idx="38">
                  <c:v>0.0487532891</c:v>
                </c:pt>
              </c:numCache>
            </c:numRef>
          </c:val>
        </c:ser>
        <c:ser>
          <c:idx val="1"/>
          <c:order val="2"/>
          <c:tx>
            <c:strRef>
              <c:f>'district graph data'!$I$3</c:f>
              <c:strCache>
                <c:ptCount val="1"/>
                <c:pt idx="0">
                  <c:v>with arthritis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'district graph data'!$A$67:$A$105</c:f>
              <c:strCache>
                <c:ptCount val="39"/>
                <c:pt idx="0">
                  <c:v>Fort Garry S (n,d)</c:v>
                </c:pt>
                <c:pt idx="1">
                  <c:v>Fort Garry N (y)</c:v>
                </c:pt>
                <c:pt idx="3">
                  <c:v>Assiniboine South (y)</c:v>
                </c:pt>
                <c:pt idx="5">
                  <c:v>St. Boniface E (y,n)</c:v>
                </c:pt>
                <c:pt idx="6">
                  <c:v>St. Boniface W</c:v>
                </c:pt>
                <c:pt idx="8">
                  <c:v>St. Vital S (y,n,d)</c:v>
                </c:pt>
                <c:pt idx="9">
                  <c:v>St. Vital N</c:v>
                </c:pt>
                <c:pt idx="11">
                  <c:v>Transcona</c:v>
                </c:pt>
                <c:pt idx="13">
                  <c:v>River Heights W (d)</c:v>
                </c:pt>
                <c:pt idx="14">
                  <c:v>River Heights E</c:v>
                </c:pt>
                <c:pt idx="16">
                  <c:v>River East N (y,n)</c:v>
                </c:pt>
                <c:pt idx="17">
                  <c:v>River East E (d)</c:v>
                </c:pt>
                <c:pt idx="18">
                  <c:v>River East W (d)</c:v>
                </c:pt>
                <c:pt idx="19">
                  <c:v>River East S (n)</c:v>
                </c:pt>
                <c:pt idx="21">
                  <c:v>Seven Oaks N</c:v>
                </c:pt>
                <c:pt idx="22">
                  <c:v>Seven Oaks W (d)</c:v>
                </c:pt>
                <c:pt idx="23">
                  <c:v>Seven Oaks E (d)</c:v>
                </c:pt>
                <c:pt idx="25">
                  <c:v>St. James - Assiniboia W (d)</c:v>
                </c:pt>
                <c:pt idx="26">
                  <c:v>St. James - Assiniboia E (d)</c:v>
                </c:pt>
                <c:pt idx="28">
                  <c:v>Inkster West (y,n)</c:v>
                </c:pt>
                <c:pt idx="29">
                  <c:v>Inkster East (n)</c:v>
                </c:pt>
                <c:pt idx="31">
                  <c:v>Downtown W (d)</c:v>
                </c:pt>
                <c:pt idx="32">
                  <c:v>Downtown E (y,n,d)</c:v>
                </c:pt>
                <c:pt idx="34">
                  <c:v>Point Douglas N (n)</c:v>
                </c:pt>
                <c:pt idx="35">
                  <c:v>Point Douglas S (y,n)</c:v>
                </c:pt>
                <c:pt idx="37">
                  <c:v>Winnipeg (d)</c:v>
                </c:pt>
                <c:pt idx="38">
                  <c:v>Manitoba (d)</c:v>
                </c:pt>
              </c:strCache>
            </c:strRef>
          </c:cat>
          <c:val>
            <c:numRef>
              <c:f>'district graph data'!$I$67:$I$105</c:f>
              <c:numCache>
                <c:ptCount val="39"/>
                <c:pt idx="0">
                  <c:v>0.0510430795</c:v>
                </c:pt>
                <c:pt idx="1">
                  <c:v>0.0483347548</c:v>
                </c:pt>
                <c:pt idx="3">
                  <c:v>0.0474322713</c:v>
                </c:pt>
                <c:pt idx="5">
                  <c:v>0.0439313191</c:v>
                </c:pt>
                <c:pt idx="6">
                  <c:v>0.0582006616</c:v>
                </c:pt>
                <c:pt idx="8">
                  <c:v>0.0487746011</c:v>
                </c:pt>
                <c:pt idx="9">
                  <c:v>0.0513993697</c:v>
                </c:pt>
                <c:pt idx="11">
                  <c:v>0.0529958865</c:v>
                </c:pt>
                <c:pt idx="13">
                  <c:v>0.0529110012</c:v>
                </c:pt>
                <c:pt idx="14">
                  <c:v>0.057953776</c:v>
                </c:pt>
                <c:pt idx="16">
                  <c:v>0.0367375504</c:v>
                </c:pt>
                <c:pt idx="17">
                  <c:v>0.0619887344</c:v>
                </c:pt>
                <c:pt idx="18">
                  <c:v>0.055528175</c:v>
                </c:pt>
                <c:pt idx="19">
                  <c:v>0.0626320406</c:v>
                </c:pt>
                <c:pt idx="21">
                  <c:v>0.0657748422</c:v>
                </c:pt>
                <c:pt idx="22">
                  <c:v>0.0582123011</c:v>
                </c:pt>
                <c:pt idx="23">
                  <c:v>0.0589286496</c:v>
                </c:pt>
                <c:pt idx="25">
                  <c:v>0.0514258992</c:v>
                </c:pt>
                <c:pt idx="26">
                  <c:v>0.060586535</c:v>
                </c:pt>
                <c:pt idx="28">
                  <c:v>0.0420021598</c:v>
                </c:pt>
                <c:pt idx="29">
                  <c:v>0.0623665976</c:v>
                </c:pt>
                <c:pt idx="31">
                  <c:v>0.0632417681</c:v>
                </c:pt>
                <c:pt idx="32">
                  <c:v>0.086660165</c:v>
                </c:pt>
                <c:pt idx="34">
                  <c:v>0.0640942919</c:v>
                </c:pt>
                <c:pt idx="35">
                  <c:v>0.0845474305</c:v>
                </c:pt>
                <c:pt idx="37">
                  <c:v>0.057243082</c:v>
                </c:pt>
                <c:pt idx="38">
                  <c:v>0.0562560225</c:v>
                </c:pt>
              </c:numCache>
            </c:numRef>
          </c:val>
        </c:ser>
        <c:ser>
          <c:idx val="3"/>
          <c:order val="3"/>
          <c:tx>
            <c:strRef>
              <c:f>'district graph data'!$K$3</c:f>
              <c:strCache>
                <c:ptCount val="1"/>
                <c:pt idx="0">
                  <c:v>MB Avg without arthritis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without arthritis</c:name>
            <c:spPr>
              <a:ln w="25400">
                <a:solidFill>
                  <a:srgbClr val="969696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'district graph data'!$A$67:$A$105</c:f>
              <c:strCache>
                <c:ptCount val="39"/>
                <c:pt idx="0">
                  <c:v>Fort Garry S (n,d)</c:v>
                </c:pt>
                <c:pt idx="1">
                  <c:v>Fort Garry N (y)</c:v>
                </c:pt>
                <c:pt idx="3">
                  <c:v>Assiniboine South (y)</c:v>
                </c:pt>
                <c:pt idx="5">
                  <c:v>St. Boniface E (y,n)</c:v>
                </c:pt>
                <c:pt idx="6">
                  <c:v>St. Boniface W</c:v>
                </c:pt>
                <c:pt idx="8">
                  <c:v>St. Vital S (y,n,d)</c:v>
                </c:pt>
                <c:pt idx="9">
                  <c:v>St. Vital N</c:v>
                </c:pt>
                <c:pt idx="11">
                  <c:v>Transcona</c:v>
                </c:pt>
                <c:pt idx="13">
                  <c:v>River Heights W (d)</c:v>
                </c:pt>
                <c:pt idx="14">
                  <c:v>River Heights E</c:v>
                </c:pt>
                <c:pt idx="16">
                  <c:v>River East N (y,n)</c:v>
                </c:pt>
                <c:pt idx="17">
                  <c:v>River East E (d)</c:v>
                </c:pt>
                <c:pt idx="18">
                  <c:v>River East W (d)</c:v>
                </c:pt>
                <c:pt idx="19">
                  <c:v>River East S (n)</c:v>
                </c:pt>
                <c:pt idx="21">
                  <c:v>Seven Oaks N</c:v>
                </c:pt>
                <c:pt idx="22">
                  <c:v>Seven Oaks W (d)</c:v>
                </c:pt>
                <c:pt idx="23">
                  <c:v>Seven Oaks E (d)</c:v>
                </c:pt>
                <c:pt idx="25">
                  <c:v>St. James - Assiniboia W (d)</c:v>
                </c:pt>
                <c:pt idx="26">
                  <c:v>St. James - Assiniboia E (d)</c:v>
                </c:pt>
                <c:pt idx="28">
                  <c:v>Inkster West (y,n)</c:v>
                </c:pt>
                <c:pt idx="29">
                  <c:v>Inkster East (n)</c:v>
                </c:pt>
                <c:pt idx="31">
                  <c:v>Downtown W (d)</c:v>
                </c:pt>
                <c:pt idx="32">
                  <c:v>Downtown E (y,n,d)</c:v>
                </c:pt>
                <c:pt idx="34">
                  <c:v>Point Douglas N (n)</c:v>
                </c:pt>
                <c:pt idx="35">
                  <c:v>Point Douglas S (y,n)</c:v>
                </c:pt>
                <c:pt idx="37">
                  <c:v>Winnipeg (d)</c:v>
                </c:pt>
                <c:pt idx="38">
                  <c:v>Manitoba (d)</c:v>
                </c:pt>
              </c:strCache>
            </c:strRef>
          </c:cat>
          <c:val>
            <c:numRef>
              <c:f>'district graph data'!$K$67:$K$105</c:f>
              <c:numCache>
                <c:ptCount val="39"/>
                <c:pt idx="0">
                  <c:v>0.0487532891</c:v>
                </c:pt>
                <c:pt idx="1">
                  <c:v>0.0487532891</c:v>
                </c:pt>
                <c:pt idx="3">
                  <c:v>0.0487532891</c:v>
                </c:pt>
                <c:pt idx="5">
                  <c:v>0.0487532891</c:v>
                </c:pt>
                <c:pt idx="6">
                  <c:v>0.0487532891</c:v>
                </c:pt>
                <c:pt idx="8">
                  <c:v>0.0487532891</c:v>
                </c:pt>
                <c:pt idx="9">
                  <c:v>0.0487532891</c:v>
                </c:pt>
                <c:pt idx="11">
                  <c:v>0.0487532891</c:v>
                </c:pt>
                <c:pt idx="13">
                  <c:v>0.0487532891</c:v>
                </c:pt>
                <c:pt idx="14">
                  <c:v>0.0487532891</c:v>
                </c:pt>
                <c:pt idx="16">
                  <c:v>0.0487532891</c:v>
                </c:pt>
                <c:pt idx="17">
                  <c:v>0.0487532891</c:v>
                </c:pt>
                <c:pt idx="18">
                  <c:v>0.0487532891</c:v>
                </c:pt>
                <c:pt idx="19">
                  <c:v>0.0487532891</c:v>
                </c:pt>
                <c:pt idx="21">
                  <c:v>0.0487532891</c:v>
                </c:pt>
                <c:pt idx="22">
                  <c:v>0.0487532891</c:v>
                </c:pt>
                <c:pt idx="23">
                  <c:v>0.0487532891</c:v>
                </c:pt>
                <c:pt idx="25">
                  <c:v>0.0487532891</c:v>
                </c:pt>
                <c:pt idx="26">
                  <c:v>0.0487532891</c:v>
                </c:pt>
                <c:pt idx="28">
                  <c:v>0.0487532891</c:v>
                </c:pt>
                <c:pt idx="29">
                  <c:v>0.0487532891</c:v>
                </c:pt>
                <c:pt idx="31">
                  <c:v>0.0487532891</c:v>
                </c:pt>
                <c:pt idx="32">
                  <c:v>0.0487532891</c:v>
                </c:pt>
                <c:pt idx="34">
                  <c:v>0.0487532891</c:v>
                </c:pt>
                <c:pt idx="35">
                  <c:v>0.0487532891</c:v>
                </c:pt>
                <c:pt idx="37">
                  <c:v>0.0487532891</c:v>
                </c:pt>
                <c:pt idx="38">
                  <c:v>0.0487532891</c:v>
                </c:pt>
              </c:numCache>
            </c:numRef>
          </c:val>
        </c:ser>
        <c:gapWidth val="0"/>
        <c:axId val="40854007"/>
        <c:axId val="32141744"/>
      </c:barChart>
      <c:catAx>
        <c:axId val="40854007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2141744"/>
        <c:crosses val="autoZero"/>
        <c:auto val="1"/>
        <c:lblOffset val="100"/>
        <c:tickLblSkip val="1"/>
        <c:noMultiLvlLbl val="0"/>
      </c:catAx>
      <c:valAx>
        <c:axId val="32141744"/>
        <c:scaling>
          <c:orientation val="minMax"/>
          <c:max val="0.12000000000000002"/>
          <c:min val="0"/>
        </c:scaling>
        <c:axPos val="t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noFill/>
          </a:ln>
        </c:spPr>
        <c:crossAx val="40854007"/>
        <c:crosses val="max"/>
        <c:crossBetween val="between"/>
        <c:dispUnits/>
        <c:majorUnit val="0.02000000000000001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egendEntry>
        <c:idx val="0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67625"/>
          <c:y val="0.081"/>
          <c:w val="0.28475"/>
          <c:h val="0.08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575"/>
          <c:w val="0.98325"/>
          <c:h val="0.76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'rha graph data'!$H$3</c:f>
              <c:strCache>
                <c:ptCount val="1"/>
                <c:pt idx="0">
                  <c:v>MB Avg with arthritis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with arthritis</c:name>
            <c:spPr>
              <a:ln w="25400">
                <a:solidFill>
                  <a:srgbClr val="000000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('rha graph data'!$A$22:$A$34,'rha graph data'!$A$8,'rha graph data'!$A$19)</c:f>
              <c:strCache>
                <c:ptCount val="15"/>
                <c:pt idx="0">
                  <c:v>Fort Garry (y,n,d)</c:v>
                </c:pt>
                <c:pt idx="1">
                  <c:v>Assiniboine South (y,n)</c:v>
                </c:pt>
                <c:pt idx="2">
                  <c:v>St. Boniface</c:v>
                </c:pt>
                <c:pt idx="3">
                  <c:v>St. Vital (y,d)</c:v>
                </c:pt>
                <c:pt idx="4">
                  <c:v>Transcona</c:v>
                </c:pt>
                <c:pt idx="5">
                  <c:v>River Heights (d)</c:v>
                </c:pt>
                <c:pt idx="6">
                  <c:v>River East (d)</c:v>
                </c:pt>
                <c:pt idx="7">
                  <c:v>Seven Oaks (d)</c:v>
                </c:pt>
                <c:pt idx="8">
                  <c:v>St. James - Assiniboia (d)</c:v>
                </c:pt>
                <c:pt idx="9">
                  <c:v>Inkster</c:v>
                </c:pt>
                <c:pt idx="10">
                  <c:v>Downtown (y,n,d)</c:v>
                </c:pt>
                <c:pt idx="11">
                  <c:v>Point Douglas (y,n)</c:v>
                </c:pt>
                <c:pt idx="12">
                  <c:v>0</c:v>
                </c:pt>
                <c:pt idx="13">
                  <c:v>Winnipeg (d)</c:v>
                </c:pt>
                <c:pt idx="14">
                  <c:v>Manitoba (d)</c:v>
                </c:pt>
              </c:strCache>
            </c:strRef>
          </c:cat>
          <c:val>
            <c:numRef>
              <c:f>('rha graph data'!$H$22:$H$34,'rha graph data'!$H$8,'rha graph data'!$H$19)</c:f>
              <c:numCache>
                <c:ptCount val="15"/>
                <c:pt idx="0">
                  <c:v>0.0562560225</c:v>
                </c:pt>
                <c:pt idx="1">
                  <c:v>0.0562560225</c:v>
                </c:pt>
                <c:pt idx="2">
                  <c:v>0.0562560225</c:v>
                </c:pt>
                <c:pt idx="3">
                  <c:v>0.0562560225</c:v>
                </c:pt>
                <c:pt idx="4">
                  <c:v>0.0562560225</c:v>
                </c:pt>
                <c:pt idx="5">
                  <c:v>0.0562560225</c:v>
                </c:pt>
                <c:pt idx="6">
                  <c:v>0.0562560225</c:v>
                </c:pt>
                <c:pt idx="7">
                  <c:v>0.0562560225</c:v>
                </c:pt>
                <c:pt idx="8">
                  <c:v>0.0562560225</c:v>
                </c:pt>
                <c:pt idx="9">
                  <c:v>0.0562560225</c:v>
                </c:pt>
                <c:pt idx="10">
                  <c:v>0.0562560225</c:v>
                </c:pt>
                <c:pt idx="11">
                  <c:v>0.0562560225</c:v>
                </c:pt>
                <c:pt idx="13">
                  <c:v>0.0562560225</c:v>
                </c:pt>
                <c:pt idx="14">
                  <c:v>0.0562560225</c:v>
                </c:pt>
              </c:numCache>
            </c:numRef>
          </c:val>
        </c:ser>
        <c:ser>
          <c:idx val="2"/>
          <c:order val="1"/>
          <c:tx>
            <c:strRef>
              <c:f>'rha graph data'!$J$3</c:f>
              <c:strCache>
                <c:ptCount val="1"/>
                <c:pt idx="0">
                  <c:v>without arthritis</c:v>
                </c:pt>
              </c:strCache>
            </c:strRef>
          </c:tx>
          <c:spPr>
            <a:solidFill>
              <a:srgbClr val="969696"/>
            </a:solidFill>
            <a:ln w="3175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('rha graph data'!$A$22:$A$34,'rha graph data'!$A$8,'rha graph data'!$A$19)</c:f>
              <c:strCache>
                <c:ptCount val="15"/>
                <c:pt idx="0">
                  <c:v>Fort Garry (y,n,d)</c:v>
                </c:pt>
                <c:pt idx="1">
                  <c:v>Assiniboine South (y,n)</c:v>
                </c:pt>
                <c:pt idx="2">
                  <c:v>St. Boniface</c:v>
                </c:pt>
                <c:pt idx="3">
                  <c:v>St. Vital (y,d)</c:v>
                </c:pt>
                <c:pt idx="4">
                  <c:v>Transcona</c:v>
                </c:pt>
                <c:pt idx="5">
                  <c:v>River Heights (d)</c:v>
                </c:pt>
                <c:pt idx="6">
                  <c:v>River East (d)</c:v>
                </c:pt>
                <c:pt idx="7">
                  <c:v>Seven Oaks (d)</c:v>
                </c:pt>
                <c:pt idx="8">
                  <c:v>St. James - Assiniboia (d)</c:v>
                </c:pt>
                <c:pt idx="9">
                  <c:v>Inkster</c:v>
                </c:pt>
                <c:pt idx="10">
                  <c:v>Downtown (y,n,d)</c:v>
                </c:pt>
                <c:pt idx="11">
                  <c:v>Point Douglas (y,n)</c:v>
                </c:pt>
                <c:pt idx="12">
                  <c:v>0</c:v>
                </c:pt>
                <c:pt idx="13">
                  <c:v>Winnipeg (d)</c:v>
                </c:pt>
                <c:pt idx="14">
                  <c:v>Manitoba (d)</c:v>
                </c:pt>
              </c:strCache>
            </c:strRef>
          </c:cat>
          <c:val>
            <c:numRef>
              <c:f>('rha graph data'!$J$22:$J$34,'rha graph data'!$J$8,'rha graph data'!$J$19)</c:f>
              <c:numCache>
                <c:ptCount val="15"/>
                <c:pt idx="0">
                  <c:v>0.0406356863</c:v>
                </c:pt>
                <c:pt idx="1">
                  <c:v>0.0438662405</c:v>
                </c:pt>
                <c:pt idx="2">
                  <c:v>0.045888766</c:v>
                </c:pt>
                <c:pt idx="3">
                  <c:v>0.0450756021</c:v>
                </c:pt>
                <c:pt idx="4">
                  <c:v>0.0495833146</c:v>
                </c:pt>
                <c:pt idx="5">
                  <c:v>0.0482994319</c:v>
                </c:pt>
                <c:pt idx="6">
                  <c:v>0.0477472818</c:v>
                </c:pt>
                <c:pt idx="7">
                  <c:v>0.0494851232</c:v>
                </c:pt>
                <c:pt idx="8">
                  <c:v>0.0484076761</c:v>
                </c:pt>
                <c:pt idx="9">
                  <c:v>0.0535333849</c:v>
                </c:pt>
                <c:pt idx="10">
                  <c:v>0.0617009698</c:v>
                </c:pt>
                <c:pt idx="11">
                  <c:v>0.0629086007</c:v>
                </c:pt>
                <c:pt idx="13">
                  <c:v>0.0481766956</c:v>
                </c:pt>
                <c:pt idx="14">
                  <c:v>0.0487532891</c:v>
                </c:pt>
              </c:numCache>
            </c:numRef>
          </c:val>
        </c:ser>
        <c:ser>
          <c:idx val="1"/>
          <c:order val="2"/>
          <c:tx>
            <c:strRef>
              <c:f>'rha graph data'!$I$3</c:f>
              <c:strCache>
                <c:ptCount val="1"/>
                <c:pt idx="0">
                  <c:v>with arthritis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('rha graph data'!$A$22:$A$34,'rha graph data'!$A$8,'rha graph data'!$A$19)</c:f>
              <c:strCache>
                <c:ptCount val="15"/>
                <c:pt idx="0">
                  <c:v>Fort Garry (y,n,d)</c:v>
                </c:pt>
                <c:pt idx="1">
                  <c:v>Assiniboine South (y,n)</c:v>
                </c:pt>
                <c:pt idx="2">
                  <c:v>St. Boniface</c:v>
                </c:pt>
                <c:pt idx="3">
                  <c:v>St. Vital (y,d)</c:v>
                </c:pt>
                <c:pt idx="4">
                  <c:v>Transcona</c:v>
                </c:pt>
                <c:pt idx="5">
                  <c:v>River Heights (d)</c:v>
                </c:pt>
                <c:pt idx="6">
                  <c:v>River East (d)</c:v>
                </c:pt>
                <c:pt idx="7">
                  <c:v>Seven Oaks (d)</c:v>
                </c:pt>
                <c:pt idx="8">
                  <c:v>St. James - Assiniboia (d)</c:v>
                </c:pt>
                <c:pt idx="9">
                  <c:v>Inkster</c:v>
                </c:pt>
                <c:pt idx="10">
                  <c:v>Downtown (y,n,d)</c:v>
                </c:pt>
                <c:pt idx="11">
                  <c:v>Point Douglas (y,n)</c:v>
                </c:pt>
                <c:pt idx="12">
                  <c:v>0</c:v>
                </c:pt>
                <c:pt idx="13">
                  <c:v>Winnipeg (d)</c:v>
                </c:pt>
                <c:pt idx="14">
                  <c:v>Manitoba (d)</c:v>
                </c:pt>
              </c:strCache>
            </c:strRef>
          </c:cat>
          <c:val>
            <c:numRef>
              <c:f>('rha graph data'!$I$22:$I$34,'rha graph data'!$I$8,'rha graph data'!$I$19)</c:f>
              <c:numCache>
                <c:ptCount val="15"/>
                <c:pt idx="0">
                  <c:v>0.0489419688</c:v>
                </c:pt>
                <c:pt idx="1">
                  <c:v>0.0478875716</c:v>
                </c:pt>
                <c:pt idx="2">
                  <c:v>0.0505726522</c:v>
                </c:pt>
                <c:pt idx="3">
                  <c:v>0.0496344306</c:v>
                </c:pt>
                <c:pt idx="4">
                  <c:v>0.0520797811</c:v>
                </c:pt>
                <c:pt idx="5">
                  <c:v>0.0534702303</c:v>
                </c:pt>
                <c:pt idx="6">
                  <c:v>0.0562361705</c:v>
                </c:pt>
                <c:pt idx="7">
                  <c:v>0.0578708227</c:v>
                </c:pt>
                <c:pt idx="8">
                  <c:v>0.055399038</c:v>
                </c:pt>
                <c:pt idx="9">
                  <c:v>0.0541405481</c:v>
                </c:pt>
                <c:pt idx="10">
                  <c:v>0.0689933364</c:v>
                </c:pt>
                <c:pt idx="11">
                  <c:v>0.0685750749</c:v>
                </c:pt>
                <c:pt idx="13">
                  <c:v>0.057243082</c:v>
                </c:pt>
                <c:pt idx="14">
                  <c:v>0.0562560225</c:v>
                </c:pt>
              </c:numCache>
            </c:numRef>
          </c:val>
        </c:ser>
        <c:ser>
          <c:idx val="3"/>
          <c:order val="3"/>
          <c:tx>
            <c:strRef>
              <c:f>'rha graph data'!$K$3</c:f>
              <c:strCache>
                <c:ptCount val="1"/>
                <c:pt idx="0">
                  <c:v>MB Avg without arthritis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without arthritis</c:name>
            <c:spPr>
              <a:ln w="25400">
                <a:solidFill>
                  <a:srgbClr val="969696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('rha graph data'!$A$22:$A$34,'rha graph data'!$A$8,'rha graph data'!$A$19)</c:f>
              <c:strCache>
                <c:ptCount val="15"/>
                <c:pt idx="0">
                  <c:v>Fort Garry (y,n,d)</c:v>
                </c:pt>
                <c:pt idx="1">
                  <c:v>Assiniboine South (y,n)</c:v>
                </c:pt>
                <c:pt idx="2">
                  <c:v>St. Boniface</c:v>
                </c:pt>
                <c:pt idx="3">
                  <c:v>St. Vital (y,d)</c:v>
                </c:pt>
                <c:pt idx="4">
                  <c:v>Transcona</c:v>
                </c:pt>
                <c:pt idx="5">
                  <c:v>River Heights (d)</c:v>
                </c:pt>
                <c:pt idx="6">
                  <c:v>River East (d)</c:v>
                </c:pt>
                <c:pt idx="7">
                  <c:v>Seven Oaks (d)</c:v>
                </c:pt>
                <c:pt idx="8">
                  <c:v>St. James - Assiniboia (d)</c:v>
                </c:pt>
                <c:pt idx="9">
                  <c:v>Inkster</c:v>
                </c:pt>
                <c:pt idx="10">
                  <c:v>Downtown (y,n,d)</c:v>
                </c:pt>
                <c:pt idx="11">
                  <c:v>Point Douglas (y,n)</c:v>
                </c:pt>
                <c:pt idx="12">
                  <c:v>0</c:v>
                </c:pt>
                <c:pt idx="13">
                  <c:v>Winnipeg (d)</c:v>
                </c:pt>
                <c:pt idx="14">
                  <c:v>Manitoba (d)</c:v>
                </c:pt>
              </c:strCache>
            </c:strRef>
          </c:cat>
          <c:val>
            <c:numRef>
              <c:f>('rha graph data'!$K$22:$K$34,'rha graph data'!$K$8,'rha graph data'!$K$19)</c:f>
              <c:numCache>
                <c:ptCount val="15"/>
                <c:pt idx="0">
                  <c:v>0.0487532891</c:v>
                </c:pt>
                <c:pt idx="1">
                  <c:v>0.0487532891</c:v>
                </c:pt>
                <c:pt idx="2">
                  <c:v>0.0487532891</c:v>
                </c:pt>
                <c:pt idx="3">
                  <c:v>0.0487532891</c:v>
                </c:pt>
                <c:pt idx="4">
                  <c:v>0.0487532891</c:v>
                </c:pt>
                <c:pt idx="5">
                  <c:v>0.0487532891</c:v>
                </c:pt>
                <c:pt idx="6">
                  <c:v>0.0487532891</c:v>
                </c:pt>
                <c:pt idx="7">
                  <c:v>0.0487532891</c:v>
                </c:pt>
                <c:pt idx="8">
                  <c:v>0.0487532891</c:v>
                </c:pt>
                <c:pt idx="9">
                  <c:v>0.0487532891</c:v>
                </c:pt>
                <c:pt idx="10">
                  <c:v>0.0487532891</c:v>
                </c:pt>
                <c:pt idx="11">
                  <c:v>0.0487532891</c:v>
                </c:pt>
                <c:pt idx="13">
                  <c:v>0.0487532891</c:v>
                </c:pt>
                <c:pt idx="14">
                  <c:v>0.0487532891</c:v>
                </c:pt>
              </c:numCache>
            </c:numRef>
          </c:val>
        </c:ser>
        <c:gapWidth val="0"/>
        <c:axId val="20840241"/>
        <c:axId val="53344442"/>
      </c:barChart>
      <c:catAx>
        <c:axId val="20840241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53344442"/>
        <c:crosses val="autoZero"/>
        <c:auto val="1"/>
        <c:lblOffset val="100"/>
        <c:tickLblSkip val="1"/>
        <c:noMultiLvlLbl val="0"/>
      </c:catAx>
      <c:valAx>
        <c:axId val="53344442"/>
        <c:scaling>
          <c:orientation val="minMax"/>
          <c:max val="0.12000000000000002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20840241"/>
        <c:crosses val="max"/>
        <c:crossBetween val="between"/>
        <c:dispUnits/>
        <c:majorUnit val="0.0200000000000000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67975"/>
          <c:y val="0.14025"/>
          <c:w val="0.28475"/>
          <c:h val="0.1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55"/>
          <c:w val="0.98325"/>
          <c:h val="0.824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'rha graph data'!$H$3</c:f>
              <c:strCache>
                <c:ptCount val="1"/>
                <c:pt idx="0">
                  <c:v>MB Avg with arthritis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with arthritis</c:name>
            <c:spPr>
              <a:ln w="25400">
                <a:solidFill>
                  <a:srgbClr val="000000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('rha graph data'!$A$16:$A$18,'rha graph data'!$A$8,'rha graph data'!$A$19)</c:f>
              <c:strCache>
                <c:ptCount val="5"/>
                <c:pt idx="0">
                  <c:v>Rural South (y,n,d)</c:v>
                </c:pt>
                <c:pt idx="1">
                  <c:v>Mid (d)</c:v>
                </c:pt>
                <c:pt idx="2">
                  <c:v>North (y,n)</c:v>
                </c:pt>
                <c:pt idx="3">
                  <c:v>Winnipeg (d)</c:v>
                </c:pt>
                <c:pt idx="4">
                  <c:v>Manitoba (d)</c:v>
                </c:pt>
              </c:strCache>
            </c:strRef>
          </c:cat>
          <c:val>
            <c:numRef>
              <c:f>('rha graph data'!$H$16:$H$18,'rha graph data'!$H$8,'rha graph data'!$H$19)</c:f>
              <c:numCache>
                <c:ptCount val="5"/>
                <c:pt idx="0">
                  <c:v>0.0562560225</c:v>
                </c:pt>
                <c:pt idx="1">
                  <c:v>0.0562560225</c:v>
                </c:pt>
                <c:pt idx="2">
                  <c:v>0.0562560225</c:v>
                </c:pt>
                <c:pt idx="3">
                  <c:v>0.0562560225</c:v>
                </c:pt>
                <c:pt idx="4">
                  <c:v>0.0562560225</c:v>
                </c:pt>
              </c:numCache>
            </c:numRef>
          </c:val>
        </c:ser>
        <c:ser>
          <c:idx val="2"/>
          <c:order val="1"/>
          <c:tx>
            <c:strRef>
              <c:f>'rha graph data'!$J$3</c:f>
              <c:strCache>
                <c:ptCount val="1"/>
                <c:pt idx="0">
                  <c:v>without arthritis</c:v>
                </c:pt>
              </c:strCache>
            </c:strRef>
          </c:tx>
          <c:spPr>
            <a:solidFill>
              <a:srgbClr val="969696"/>
            </a:solidFill>
            <a:ln w="3175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('rha graph data'!$A$16:$A$18,'rha graph data'!$A$8,'rha graph data'!$A$19)</c:f>
              <c:strCache>
                <c:ptCount val="5"/>
                <c:pt idx="0">
                  <c:v>Rural South (y,n,d)</c:v>
                </c:pt>
                <c:pt idx="1">
                  <c:v>Mid (d)</c:v>
                </c:pt>
                <c:pt idx="2">
                  <c:v>North (y,n)</c:v>
                </c:pt>
                <c:pt idx="3">
                  <c:v>Winnipeg (d)</c:v>
                </c:pt>
                <c:pt idx="4">
                  <c:v>Manitoba (d)</c:v>
                </c:pt>
              </c:strCache>
            </c:strRef>
          </c:cat>
          <c:val>
            <c:numRef>
              <c:f>('rha graph data'!$J$16:$J$18,'rha graph data'!$J$8,'rha graph data'!$J$19)</c:f>
              <c:numCache>
                <c:ptCount val="5"/>
                <c:pt idx="0">
                  <c:v>0.0458728512</c:v>
                </c:pt>
                <c:pt idx="1">
                  <c:v>0.0508812271</c:v>
                </c:pt>
                <c:pt idx="2">
                  <c:v>0.0722943133</c:v>
                </c:pt>
                <c:pt idx="3">
                  <c:v>0.0481766956</c:v>
                </c:pt>
                <c:pt idx="4">
                  <c:v>0.0487532891</c:v>
                </c:pt>
              </c:numCache>
            </c:numRef>
          </c:val>
        </c:ser>
        <c:ser>
          <c:idx val="1"/>
          <c:order val="2"/>
          <c:tx>
            <c:strRef>
              <c:f>'rha graph data'!$I$3</c:f>
              <c:strCache>
                <c:ptCount val="1"/>
                <c:pt idx="0">
                  <c:v>with arthritis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('rha graph data'!$A$16:$A$18,'rha graph data'!$A$8,'rha graph data'!$A$19)</c:f>
              <c:strCache>
                <c:ptCount val="5"/>
                <c:pt idx="0">
                  <c:v>Rural South (y,n,d)</c:v>
                </c:pt>
                <c:pt idx="1">
                  <c:v>Mid (d)</c:v>
                </c:pt>
                <c:pt idx="2">
                  <c:v>North (y,n)</c:v>
                </c:pt>
                <c:pt idx="3">
                  <c:v>Winnipeg (d)</c:v>
                </c:pt>
                <c:pt idx="4">
                  <c:v>Manitoba (d)</c:v>
                </c:pt>
              </c:strCache>
            </c:strRef>
          </c:cat>
          <c:val>
            <c:numRef>
              <c:f>('rha graph data'!$I$16:$I$18,'rha graph data'!$I$8,'rha graph data'!$I$19)</c:f>
              <c:numCache>
                <c:ptCount val="5"/>
                <c:pt idx="0">
                  <c:v>0.0527863853</c:v>
                </c:pt>
                <c:pt idx="1">
                  <c:v>0.0562931206</c:v>
                </c:pt>
                <c:pt idx="2">
                  <c:v>0.07783557</c:v>
                </c:pt>
                <c:pt idx="3">
                  <c:v>0.057243082</c:v>
                </c:pt>
                <c:pt idx="4">
                  <c:v>0.0562560225</c:v>
                </c:pt>
              </c:numCache>
            </c:numRef>
          </c:val>
        </c:ser>
        <c:ser>
          <c:idx val="3"/>
          <c:order val="3"/>
          <c:tx>
            <c:strRef>
              <c:f>'rha graph data'!$K$3</c:f>
              <c:strCache>
                <c:ptCount val="1"/>
                <c:pt idx="0">
                  <c:v>MB Avg without arthritis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without arthritis</c:name>
            <c:spPr>
              <a:ln w="25400">
                <a:solidFill>
                  <a:srgbClr val="969696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('rha graph data'!$A$16:$A$18,'rha graph data'!$A$8,'rha graph data'!$A$19)</c:f>
              <c:strCache>
                <c:ptCount val="5"/>
                <c:pt idx="0">
                  <c:v>Rural South (y,n,d)</c:v>
                </c:pt>
                <c:pt idx="1">
                  <c:v>Mid (d)</c:v>
                </c:pt>
                <c:pt idx="2">
                  <c:v>North (y,n)</c:v>
                </c:pt>
                <c:pt idx="3">
                  <c:v>Winnipeg (d)</c:v>
                </c:pt>
                <c:pt idx="4">
                  <c:v>Manitoba (d)</c:v>
                </c:pt>
              </c:strCache>
            </c:strRef>
          </c:cat>
          <c:val>
            <c:numRef>
              <c:f>('rha graph data'!$K$16:$K$18,'rha graph data'!$K$8,'rha graph data'!$K$19)</c:f>
              <c:numCache>
                <c:ptCount val="5"/>
                <c:pt idx="0">
                  <c:v>0.0487532891</c:v>
                </c:pt>
                <c:pt idx="1">
                  <c:v>0.0487532891</c:v>
                </c:pt>
                <c:pt idx="2">
                  <c:v>0.0487532891</c:v>
                </c:pt>
                <c:pt idx="3">
                  <c:v>0.0487532891</c:v>
                </c:pt>
                <c:pt idx="4">
                  <c:v>0.0487532891</c:v>
                </c:pt>
              </c:numCache>
            </c:numRef>
          </c:val>
        </c:ser>
        <c:axId val="10337931"/>
        <c:axId val="25932516"/>
      </c:barChart>
      <c:catAx>
        <c:axId val="10337931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25932516"/>
        <c:crosses val="autoZero"/>
        <c:auto val="1"/>
        <c:lblOffset val="100"/>
        <c:tickLblSkip val="1"/>
        <c:noMultiLvlLbl val="0"/>
      </c:catAx>
      <c:valAx>
        <c:axId val="25932516"/>
        <c:scaling>
          <c:orientation val="minMax"/>
          <c:max val="0.12000000000000002"/>
          <c:min val="0"/>
        </c:scaling>
        <c:axPos val="t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crossAx val="10337931"/>
        <c:crosses val="max"/>
        <c:crossBetween val="between"/>
        <c:dispUnits/>
        <c:majorUnit val="0.0200000000000000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66275"/>
          <c:y val="0.1455"/>
          <c:w val="0.3035"/>
          <c:h val="0.14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.146"/>
          <c:w val="0.956"/>
          <c:h val="0.7082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'ordered inc data'!$B$3</c:f>
              <c:strCache>
                <c:ptCount val="1"/>
                <c:pt idx="0">
                  <c:v>with arthritis</c:v>
                </c:pt>
              </c:strCache>
            </c:strRef>
          </c:tx>
          <c:spPr>
            <a:solidFill>
              <a:srgbClr val="333333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'ordered inc data'!$A$4:$A$16</c:f>
              <c:strCache>
                <c:ptCount val="13"/>
                <c:pt idx="0">
                  <c:v>Income Not Found</c:v>
                </c:pt>
                <c:pt idx="2">
                  <c:v>Lowest  Rural R1</c:v>
                </c:pt>
                <c:pt idx="3">
                  <c:v>R2</c:v>
                </c:pt>
                <c:pt idx="4">
                  <c:v>R3</c:v>
                </c:pt>
                <c:pt idx="5">
                  <c:v>R4</c:v>
                </c:pt>
                <c:pt idx="6">
                  <c:v>Highest  Rural R5</c:v>
                </c:pt>
                <c:pt idx="8">
                  <c:v>Lowest  Urban U1</c:v>
                </c:pt>
                <c:pt idx="9">
                  <c:v>U2</c:v>
                </c:pt>
                <c:pt idx="10">
                  <c:v>U3</c:v>
                </c:pt>
                <c:pt idx="11">
                  <c:v>U4</c:v>
                </c:pt>
                <c:pt idx="12">
                  <c:v>Highest  Urban U5</c:v>
                </c:pt>
              </c:strCache>
            </c:strRef>
          </c:cat>
          <c:val>
            <c:numRef>
              <c:f>'ordered inc data'!$B$4:$B$16</c:f>
              <c:numCache>
                <c:ptCount val="13"/>
                <c:pt idx="0">
                  <c:v>0.1309870842</c:v>
                </c:pt>
                <c:pt idx="2">
                  <c:v>0.0701366415</c:v>
                </c:pt>
                <c:pt idx="3">
                  <c:v>0.0588570447</c:v>
                </c:pt>
                <c:pt idx="4">
                  <c:v>0.060229769</c:v>
                </c:pt>
                <c:pt idx="5">
                  <c:v>0.0550082133</c:v>
                </c:pt>
                <c:pt idx="6">
                  <c:v>0.0509740382</c:v>
                </c:pt>
                <c:pt idx="8">
                  <c:v>0.0760601176</c:v>
                </c:pt>
                <c:pt idx="9">
                  <c:v>0.0594258582</c:v>
                </c:pt>
                <c:pt idx="10">
                  <c:v>0.0542163277</c:v>
                </c:pt>
                <c:pt idx="11">
                  <c:v>0.0457232437</c:v>
                </c:pt>
                <c:pt idx="12">
                  <c:v>0.0429058561</c:v>
                </c:pt>
              </c:numCache>
            </c:numRef>
          </c:val>
        </c:ser>
        <c:ser>
          <c:idx val="0"/>
          <c:order val="1"/>
          <c:tx>
            <c:strRef>
              <c:f>'ordered inc data'!$C$3</c:f>
              <c:strCache>
                <c:ptCount val="1"/>
                <c:pt idx="0">
                  <c:v>without arthritis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'ordered inc data'!$A$4:$A$16</c:f>
              <c:strCache>
                <c:ptCount val="13"/>
                <c:pt idx="0">
                  <c:v>Income Not Found</c:v>
                </c:pt>
                <c:pt idx="2">
                  <c:v>Lowest  Rural R1</c:v>
                </c:pt>
                <c:pt idx="3">
                  <c:v>R2</c:v>
                </c:pt>
                <c:pt idx="4">
                  <c:v>R3</c:v>
                </c:pt>
                <c:pt idx="5">
                  <c:v>R4</c:v>
                </c:pt>
                <c:pt idx="6">
                  <c:v>Highest  Rural R5</c:v>
                </c:pt>
                <c:pt idx="8">
                  <c:v>Lowest  Urban U1</c:v>
                </c:pt>
                <c:pt idx="9">
                  <c:v>U2</c:v>
                </c:pt>
                <c:pt idx="10">
                  <c:v>U3</c:v>
                </c:pt>
                <c:pt idx="11">
                  <c:v>U4</c:v>
                </c:pt>
                <c:pt idx="12">
                  <c:v>Highest  Urban U5</c:v>
                </c:pt>
              </c:strCache>
            </c:strRef>
          </c:cat>
          <c:val>
            <c:numRef>
              <c:f>'ordered inc data'!$C$4:$C$16</c:f>
              <c:numCache>
                <c:ptCount val="13"/>
                <c:pt idx="0">
                  <c:v>0.0847867229</c:v>
                </c:pt>
                <c:pt idx="2">
                  <c:v>0.0554760935</c:v>
                </c:pt>
                <c:pt idx="3">
                  <c:v>0.0464867437</c:v>
                </c:pt>
                <c:pt idx="4">
                  <c:v>0.047677993</c:v>
                </c:pt>
                <c:pt idx="5">
                  <c:v>0.0433605813</c:v>
                </c:pt>
                <c:pt idx="6">
                  <c:v>0.0410853319</c:v>
                </c:pt>
                <c:pt idx="8">
                  <c:v>0.0599923401</c:v>
                </c:pt>
                <c:pt idx="9">
                  <c:v>0.047354964</c:v>
                </c:pt>
                <c:pt idx="10">
                  <c:v>0.0445734516</c:v>
                </c:pt>
                <c:pt idx="11">
                  <c:v>0.0376712751</c:v>
                </c:pt>
                <c:pt idx="12">
                  <c:v>0.0349610534</c:v>
                </c:pt>
              </c:numCache>
            </c:numRef>
          </c:val>
        </c:ser>
        <c:gapWidth val="200"/>
        <c:axId val="32066053"/>
        <c:axId val="20159022"/>
      </c:barChart>
      <c:catAx>
        <c:axId val="3206605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20159022"/>
        <c:crosses val="autoZero"/>
        <c:auto val="0"/>
        <c:lblOffset val="100"/>
        <c:tickLblSkip val="1"/>
        <c:noMultiLvlLbl val="0"/>
      </c:catAx>
      <c:valAx>
        <c:axId val="20159022"/>
        <c:scaling>
          <c:orientation val="minMax"/>
          <c:max val="0.12000000000000002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32066053"/>
        <c:crossesAt val="1"/>
        <c:crossBetween val="between"/>
        <c:dispUnits/>
        <c:majorUnit val="0.0200000000000000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675"/>
          <c:y val="0.167"/>
          <c:w val="0.16275"/>
          <c:h val="0.08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1.125" right="1.125" top="1" bottom="4.5" header="0.5" footer="0.5"/>
  <pageSetup fitToHeight="0" fitToWidth="0"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" right="0.375" top="0" bottom="0" header="0.5" footer="0.5"/>
  <pageSetup fitToHeight="0" fitToWidth="0" horizontalDpi="600" verticalDpi="600" orientation="portrait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125" right="1.125" top="1" bottom="1" header="0.5" footer="0.5"/>
  <pageSetup fitToHeight="0" fitToWidth="0" horizontalDpi="600" verticalDpi="600" orientation="portrait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125" right="1.125" top="1" bottom="4" header="0.5" footer="0.5"/>
  <pageSetup fitToHeight="0" fitToWidth="0" horizontalDpi="600" verticalDpi="600" orientation="portrait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125" right="1.125" top="1" bottom="5" header="0.5" footer="0.5"/>
  <pageSetup fitToHeight="0" fitToWidth="0" horizontalDpi="600" verticalDpi="600" orientation="portrait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125" right="1.125" top="1" bottom="5.25" header="0.5" footer="0.5"/>
  <pageSetup fitToHeight="0" fitToWidth="0" horizontalDpi="300" verticalDpi="300" orientation="portrait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0.14775</cdr:x>
      <cdr:y>0.88325</cdr:y>
    </cdr:from>
    <cdr:to>
      <cdr:x>0.97575</cdr:x>
      <cdr:y>1</cdr:y>
    </cdr:to>
    <cdr:sp>
      <cdr:nvSpPr>
        <cdr:cNvPr id="1" name="Text Box 4"/>
        <cdr:cNvSpPr txBox="1">
          <a:spLocks noChangeArrowheads="1"/>
        </cdr:cNvSpPr>
      </cdr:nvSpPr>
      <cdr:spPr>
        <a:xfrm>
          <a:off x="838200" y="4410075"/>
          <a:ext cx="4733925" cy="581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'y' indicates area's rate for those with arthritis was statistically different from Manitoba average with arthritis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'n' indicates area's rate for those without arthritis was statistically different from Manitoba average without arthritis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'd' indicates difference between groups is statistically significant for that area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's' indicates data suppressed due to small numbers
</a:t>
          </a:r>
        </a:p>
      </cdr:txBody>
    </cdr:sp>
  </cdr:relSizeAnchor>
  <cdr:relSizeAnchor xmlns:cdr="http://schemas.openxmlformats.org/drawingml/2006/chartDrawing">
    <cdr:from>
      <cdr:x>0.6075</cdr:x>
      <cdr:y>0.966</cdr:y>
    </cdr:from>
    <cdr:to>
      <cdr:x>0.996</cdr:x>
      <cdr:y>1</cdr:y>
    </cdr:to>
    <cdr:sp>
      <cdr:nvSpPr>
        <cdr:cNvPr id="2" name="mchp"/>
        <cdr:cNvSpPr txBox="1">
          <a:spLocks noChangeArrowheads="1"/>
        </cdr:cNvSpPr>
      </cdr:nvSpPr>
      <cdr:spPr>
        <a:xfrm>
          <a:off x="3467100" y="4829175"/>
          <a:ext cx="2219325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Manitoba Centre for Health Policy, 2009 </a:t>
          </a:r>
        </a:p>
      </cdr:txBody>
    </cdr:sp>
  </cdr:relSizeAnchor>
  <cdr:relSizeAnchor xmlns:cdr="http://schemas.openxmlformats.org/drawingml/2006/chartDrawing">
    <cdr:from>
      <cdr:x>0.0015</cdr:x>
      <cdr:y>0</cdr:y>
    </cdr:from>
    <cdr:to>
      <cdr:x>0.996</cdr:x>
      <cdr:y>0.12475</cdr:y>
    </cdr:to>
    <cdr:sp>
      <cdr:nvSpPr>
        <cdr:cNvPr id="3" name="Text Box 7"/>
        <cdr:cNvSpPr txBox="1">
          <a:spLocks noChangeArrowheads="1"/>
        </cdr:cNvSpPr>
      </cdr:nvSpPr>
      <cdr:spPr>
        <a:xfrm>
          <a:off x="0" y="0"/>
          <a:ext cx="568642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Figure 4.11.1: </a:t>
          </a: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Five-Year Mortality for </a:t>
          </a: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People With and Without Arthritis                          by RHA, 2001/02-2005/06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Age- &amp; sex-adjusted percent of residents aged 19+ who died within 5 years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5715000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0.59475</cdr:x>
      <cdr:y>0.96025</cdr:y>
    </cdr:from>
    <cdr:to>
      <cdr:x>0.9995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3390900" y="4133850"/>
          <a:ext cx="23145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0" rIns="27432" bIns="18288" anchor="b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Manitoba Centre for Health Policy, 2009  </a:t>
          </a:r>
        </a:p>
      </cdr:txBody>
    </cdr:sp>
  </cdr:relSizeAnchor>
  <cdr:relSizeAnchor xmlns:cdr="http://schemas.openxmlformats.org/drawingml/2006/chartDrawing">
    <cdr:from>
      <cdr:x>0.0205</cdr:x>
      <cdr:y>0.867</cdr:y>
    </cdr:from>
    <cdr:to>
      <cdr:x>0.98275</cdr:x>
      <cdr:y>0.9705</cdr:y>
    </cdr:to>
    <cdr:sp>
      <cdr:nvSpPr>
        <cdr:cNvPr id="2" name="Text Box 2"/>
        <cdr:cNvSpPr txBox="1">
          <a:spLocks noChangeArrowheads="1"/>
        </cdr:cNvSpPr>
      </cdr:nvSpPr>
      <cdr:spPr>
        <a:xfrm>
          <a:off x="114300" y="3733800"/>
          <a:ext cx="549592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Linear Trend Test Results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Urban with Arthritis: Significant (p&lt;.001)     Urban 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without Arthritis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: Significant (p&lt;.001)  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Rural 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with Arthritis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: Significant (p&lt;.001)    Rural 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without Arthritis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: Significant (p&lt;.001) </a:t>
          </a:r>
        </a:p>
      </cdr:txBody>
    </cdr:sp>
  </cdr:relSizeAnchor>
  <cdr:relSizeAnchor xmlns:cdr="http://schemas.openxmlformats.org/drawingml/2006/chartDrawing">
    <cdr:from>
      <cdr:x>0.00475</cdr:x>
      <cdr:y>0</cdr:y>
    </cdr:from>
    <cdr:to>
      <cdr:x>1</cdr:x>
      <cdr:y>0.129</cdr:y>
    </cdr:to>
    <cdr:sp>
      <cdr:nvSpPr>
        <cdr:cNvPr id="3" name="Text Box 3"/>
        <cdr:cNvSpPr txBox="1">
          <a:spLocks noChangeArrowheads="1"/>
        </cdr:cNvSpPr>
      </cdr:nvSpPr>
      <cdr:spPr>
        <a:xfrm>
          <a:off x="19050" y="0"/>
          <a:ext cx="5686425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Figure 4.11.6: </a:t>
          </a: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Five-Year Mortality for </a:t>
          </a: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People With and Without Arthritis,                         by Income Quintile, 2001/02-2005/06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Age- and sex-adjusted percent of residents aged 19+ who died within 5 years</a:t>
          </a:r>
        </a:p>
      </cdr:txBody>
    </cdr:sp>
  </cdr:relSizeAnchor>
  <cdr:relSizeAnchor xmlns:cdr="http://schemas.openxmlformats.org/drawingml/2006/chartDrawing">
    <cdr:from>
      <cdr:x>0.925</cdr:x>
      <cdr:y>0.73875</cdr:y>
    </cdr:from>
    <cdr:to>
      <cdr:x>0.998</cdr:x>
      <cdr:y>0.8065</cdr:y>
    </cdr:to>
    <cdr:sp>
      <cdr:nvSpPr>
        <cdr:cNvPr id="4" name="TextBox 5"/>
        <cdr:cNvSpPr txBox="1">
          <a:spLocks noChangeArrowheads="1"/>
        </cdr:cNvSpPr>
      </cdr:nvSpPr>
      <cdr:spPr>
        <a:xfrm>
          <a:off x="5286375" y="3181350"/>
          <a:ext cx="4191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13%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5715000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5715000" cy="5000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0.63275</cdr:x>
      <cdr:y>0.98425</cdr:y>
    </cdr:from>
    <cdr:to>
      <cdr:x>0.986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4600575" y="9572625"/>
          <a:ext cx="25717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Source: Manitoba Centre for Health Policy, 2009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  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1</cdr:x>
      <cdr:y>0.038</cdr:y>
    </cdr:to>
    <cdr:sp>
      <cdr:nvSpPr>
        <cdr:cNvPr id="2" name="Text Box 5"/>
        <cdr:cNvSpPr txBox="1">
          <a:spLocks noChangeArrowheads="1"/>
        </cdr:cNvSpPr>
      </cdr:nvSpPr>
      <cdr:spPr>
        <a:xfrm>
          <a:off x="0" y="0"/>
          <a:ext cx="727710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Figure 4.11.2: </a:t>
          </a: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Five-Year Mortality for </a:t>
          </a: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People With and Without Arthritis by District, 2001/02-2005/06</a:t>
          </a:r>
          <a:r>
            <a:rPr lang="en-US" cap="none" sz="11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Age- &amp; sex-adjusted percent of residents aged 19+ who died within 5 years</a:t>
          </a:r>
        </a:p>
      </cdr:txBody>
    </cdr:sp>
  </cdr:relSizeAnchor>
  <cdr:relSizeAnchor xmlns:cdr="http://schemas.openxmlformats.org/drawingml/2006/chartDrawing">
    <cdr:from>
      <cdr:x>0.95325</cdr:x>
      <cdr:y>0.6225</cdr:y>
    </cdr:from>
    <cdr:to>
      <cdr:x>1</cdr:x>
      <cdr:y>0.66075</cdr:y>
    </cdr:to>
    <cdr:sp>
      <cdr:nvSpPr>
        <cdr:cNvPr id="3" name="Text Box 7"/>
        <cdr:cNvSpPr txBox="1">
          <a:spLocks noChangeArrowheads="1"/>
        </cdr:cNvSpPr>
      </cdr:nvSpPr>
      <cdr:spPr>
        <a:xfrm>
          <a:off x="6934200" y="6057900"/>
          <a:ext cx="34290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25" b="0" i="0" u="none" baseline="0">
              <a:solidFill>
                <a:srgbClr val="000000"/>
              </a:solidFill>
            </a:rPr>
            <a:t>15%
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7277100" cy="973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0.61725</cdr:x>
      <cdr:y>0.9815</cdr:y>
    </cdr:from>
    <cdr:to>
      <cdr:x>0.987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3524250" y="8048625"/>
          <a:ext cx="21145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Manitoba Centre for Health Policy, 2009 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0.9945</cdr:x>
      <cdr:y>0.06925</cdr:y>
    </cdr:to>
    <cdr:sp>
      <cdr:nvSpPr>
        <cdr:cNvPr id="2" name="Text Box 3"/>
        <cdr:cNvSpPr txBox="1">
          <a:spLocks noChangeArrowheads="1"/>
        </cdr:cNvSpPr>
      </cdr:nvSpPr>
      <cdr:spPr>
        <a:xfrm>
          <a:off x="0" y="0"/>
          <a:ext cx="5686425" cy="571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Figure 4.11.3: </a:t>
          </a: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Five-Year Mortality for </a:t>
          </a: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People With and Without Arthritis                          by Winnipeg Neighbourhood Cluster, 2001/02-2005/06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Age- &amp; sex-adjusted percent of residents aged 19+ who died within 5 years</a:t>
          </a:r>
        </a:p>
      </cdr:txBody>
    </cdr:sp>
  </cdr:relSizeAnchor>
  <cdr:relSizeAnchor xmlns:cdr="http://schemas.openxmlformats.org/drawingml/2006/chartDrawing">
    <cdr:from>
      <cdr:x>0.16475</cdr:x>
      <cdr:y>0.93075</cdr:y>
    </cdr:from>
    <cdr:to>
      <cdr:x>0.99425</cdr:x>
      <cdr:y>0.99975</cdr:y>
    </cdr:to>
    <cdr:sp>
      <cdr:nvSpPr>
        <cdr:cNvPr id="3" name="Text Box 4"/>
        <cdr:cNvSpPr txBox="1">
          <a:spLocks noChangeArrowheads="1"/>
        </cdr:cNvSpPr>
      </cdr:nvSpPr>
      <cdr:spPr>
        <a:xfrm>
          <a:off x="933450" y="7629525"/>
          <a:ext cx="4743450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'y' indicates area's rate for those with arthritis was statistically different from Manitoba average with arthritis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'n' indicates area's rate for those without arthritis was statistically different from Manitoba average without arthritis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'd' indicates difference between groups is statistically significant for that area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's' indicates data suppressed due to small numbers
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5715000" cy="8201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0.6035</cdr:x>
      <cdr:y>0.9745</cdr:y>
    </cdr:from>
    <cdr:to>
      <cdr:x>0.98075</cdr:x>
      <cdr:y>1</cdr:y>
    </cdr:to>
    <cdr:sp>
      <cdr:nvSpPr>
        <cdr:cNvPr id="1" name="mchp"/>
        <cdr:cNvSpPr txBox="1">
          <a:spLocks noChangeArrowheads="1"/>
        </cdr:cNvSpPr>
      </cdr:nvSpPr>
      <cdr:spPr>
        <a:xfrm>
          <a:off x="3448050" y="5314950"/>
          <a:ext cx="2152650" cy="1428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Manitoba Centre for Health Policy, 2009   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0.9945</cdr:x>
      <cdr:y>0.117</cdr:y>
    </cdr:to>
    <cdr:sp>
      <cdr:nvSpPr>
        <cdr:cNvPr id="2" name="Text Box 9"/>
        <cdr:cNvSpPr txBox="1">
          <a:spLocks noChangeArrowheads="1"/>
        </cdr:cNvSpPr>
      </cdr:nvSpPr>
      <cdr:spPr>
        <a:xfrm>
          <a:off x="0" y="0"/>
          <a:ext cx="5686425" cy="638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Figure 4.11.4: </a:t>
          </a: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Five-Year Mortality for </a:t>
          </a: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People With and Without Arthritis                          by Winnipeg Community Area, 2001/02-2005/06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Age- &amp; sex-adjusted percent of residents aged 19+ who died within 5 years</a:t>
          </a:r>
        </a:p>
      </cdr:txBody>
    </cdr:sp>
  </cdr:relSizeAnchor>
  <cdr:relSizeAnchor xmlns:cdr="http://schemas.openxmlformats.org/drawingml/2006/chartDrawing">
    <cdr:from>
      <cdr:x>0.164</cdr:x>
      <cdr:y>0.8955</cdr:y>
    </cdr:from>
    <cdr:to>
      <cdr:x>0.9945</cdr:x>
      <cdr:y>0.99975</cdr:y>
    </cdr:to>
    <cdr:sp>
      <cdr:nvSpPr>
        <cdr:cNvPr id="3" name="Text Box 12"/>
        <cdr:cNvSpPr txBox="1">
          <a:spLocks noChangeArrowheads="1"/>
        </cdr:cNvSpPr>
      </cdr:nvSpPr>
      <cdr:spPr>
        <a:xfrm>
          <a:off x="933450" y="4886325"/>
          <a:ext cx="4743450" cy="571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'y' indicates area's rate for those with arthritis was statistically different from Manitoba average with arthritis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'n' indicates area's rate for those without arthritis was statistically different from Manitoba average without arthritis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'd' indicates difference between groups is statistically significant for that area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's' indicates data suppressed due to small numbers
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5715000" cy="5457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0.61025</cdr:x>
      <cdr:y>0.96725</cdr:y>
    </cdr:from>
    <cdr:to>
      <cdr:x>0.98925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3486150" y="4391025"/>
          <a:ext cx="216217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18288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Manitoba Centre for Health Policy, 2009  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0.99425</cdr:x>
      <cdr:y>0.13875</cdr:y>
    </cdr:to>
    <cdr:sp>
      <cdr:nvSpPr>
        <cdr:cNvPr id="2" name="Text Box 4"/>
        <cdr:cNvSpPr txBox="1">
          <a:spLocks noChangeArrowheads="1"/>
        </cdr:cNvSpPr>
      </cdr:nvSpPr>
      <cdr:spPr>
        <a:xfrm>
          <a:off x="0" y="0"/>
          <a:ext cx="5686425" cy="628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Figure 4.11.5: </a:t>
          </a: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Five-Year Mortality for </a:t>
          </a: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People With and Without Arthritis                        by Aggregate RHA Areas, 2001/02-2005/06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Age- &amp; sex-adjusted percent of residents aged 19+ who died within 5 years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"/>
  <sheetViews>
    <sheetView zoomScalePageLayoutView="0" workbookViewId="0" topLeftCell="A1">
      <selection activeCell="A2" sqref="A2:A5"/>
    </sheetView>
  </sheetViews>
  <sheetFormatPr defaultColWidth="9.140625" defaultRowHeight="12.75"/>
  <cols>
    <col min="1" max="1" width="12.421875" style="22" customWidth="1"/>
    <col min="2" max="2" width="8.00390625" style="30" customWidth="1"/>
    <col min="3" max="3" width="8.00390625" style="22" customWidth="1"/>
    <col min="4" max="4" width="8.00390625" style="30" customWidth="1"/>
    <col min="5" max="5" width="8.00390625" style="22" customWidth="1"/>
    <col min="6" max="6" width="2.7109375" style="22" customWidth="1"/>
    <col min="7" max="7" width="18.140625" style="22" customWidth="1"/>
    <col min="8" max="8" width="8.00390625" style="30" customWidth="1"/>
    <col min="9" max="9" width="8.00390625" style="22" customWidth="1"/>
    <col min="10" max="10" width="8.00390625" style="30" customWidth="1"/>
    <col min="11" max="11" width="8.00390625" style="22" customWidth="1"/>
    <col min="12" max="12" width="2.7109375" style="22" customWidth="1"/>
    <col min="13" max="13" width="15.28125" style="22" customWidth="1"/>
    <col min="14" max="16384" width="9.140625" style="22" customWidth="1"/>
  </cols>
  <sheetData>
    <row r="1" spans="1:5" ht="15.75" thickBot="1">
      <c r="A1" s="14" t="s">
        <v>356</v>
      </c>
      <c r="B1" s="46"/>
      <c r="C1" s="14"/>
      <c r="D1" s="46"/>
      <c r="E1" s="14"/>
    </row>
    <row r="2" spans="1:15" ht="12.75">
      <c r="A2" s="108" t="s">
        <v>350</v>
      </c>
      <c r="B2" s="75" t="s">
        <v>111</v>
      </c>
      <c r="C2" s="76" t="s">
        <v>349</v>
      </c>
      <c r="D2" s="77" t="s">
        <v>111</v>
      </c>
      <c r="E2" s="18" t="s">
        <v>349</v>
      </c>
      <c r="G2" s="108" t="s">
        <v>351</v>
      </c>
      <c r="H2" s="75" t="s">
        <v>111</v>
      </c>
      <c r="I2" s="76" t="s">
        <v>349</v>
      </c>
      <c r="J2" s="77" t="s">
        <v>111</v>
      </c>
      <c r="K2" s="18" t="s">
        <v>349</v>
      </c>
      <c r="M2" s="124" t="s">
        <v>344</v>
      </c>
      <c r="N2" s="115" t="s">
        <v>352</v>
      </c>
      <c r="O2" s="116"/>
    </row>
    <row r="3" spans="1:15" ht="12.75">
      <c r="A3" s="109"/>
      <c r="B3" s="47" t="s">
        <v>112</v>
      </c>
      <c r="C3" s="15" t="s">
        <v>259</v>
      </c>
      <c r="D3" s="49" t="s">
        <v>112</v>
      </c>
      <c r="E3" s="42" t="s">
        <v>259</v>
      </c>
      <c r="G3" s="109"/>
      <c r="H3" s="47" t="s">
        <v>112</v>
      </c>
      <c r="I3" s="15" t="s">
        <v>259</v>
      </c>
      <c r="J3" s="49" t="s">
        <v>112</v>
      </c>
      <c r="K3" s="42" t="s">
        <v>259</v>
      </c>
      <c r="M3" s="109"/>
      <c r="N3" s="117"/>
      <c r="O3" s="118"/>
    </row>
    <row r="4" spans="1:15" ht="12.75">
      <c r="A4" s="109"/>
      <c r="B4" s="16"/>
      <c r="C4" s="16" t="s">
        <v>260</v>
      </c>
      <c r="D4" s="50"/>
      <c r="E4" s="43" t="s">
        <v>260</v>
      </c>
      <c r="G4" s="109"/>
      <c r="H4" s="16"/>
      <c r="I4" s="16" t="s">
        <v>260</v>
      </c>
      <c r="J4" s="50"/>
      <c r="K4" s="43" t="s">
        <v>260</v>
      </c>
      <c r="M4" s="109"/>
      <c r="N4" s="111" t="s">
        <v>273</v>
      </c>
      <c r="O4" s="113" t="s">
        <v>274</v>
      </c>
    </row>
    <row r="5" spans="1:15" ht="13.5" thickBot="1">
      <c r="A5" s="110"/>
      <c r="B5" s="120" t="s">
        <v>273</v>
      </c>
      <c r="C5" s="121"/>
      <c r="D5" s="122" t="s">
        <v>274</v>
      </c>
      <c r="E5" s="123"/>
      <c r="G5" s="110"/>
      <c r="H5" s="120" t="s">
        <v>273</v>
      </c>
      <c r="I5" s="121"/>
      <c r="J5" s="122" t="s">
        <v>274</v>
      </c>
      <c r="K5" s="123"/>
      <c r="M5" s="110"/>
      <c r="N5" s="112"/>
      <c r="O5" s="114"/>
    </row>
    <row r="6" spans="1:15" ht="12.75">
      <c r="A6" s="23" t="s">
        <v>113</v>
      </c>
      <c r="B6" s="92">
        <f>'orig. data'!B4</f>
        <v>559</v>
      </c>
      <c r="C6" s="93">
        <f>'orig. data'!H4*100</f>
        <v>8.57625038</v>
      </c>
      <c r="D6" s="94">
        <f>'orig. data'!P4</f>
        <v>992</v>
      </c>
      <c r="E6" s="95">
        <f>'orig. data'!V4*100</f>
        <v>3.5414658500000002</v>
      </c>
      <c r="G6" s="24" t="s">
        <v>127</v>
      </c>
      <c r="H6" s="92">
        <f>'orig. data'!B20</f>
        <v>623</v>
      </c>
      <c r="I6" s="93">
        <f>'orig. data'!H20*100</f>
        <v>8.22225155</v>
      </c>
      <c r="J6" s="94">
        <f>'orig. data'!P20</f>
        <v>1069</v>
      </c>
      <c r="K6" s="95">
        <f>'orig. data'!V20*100</f>
        <v>3.31483147</v>
      </c>
      <c r="M6" s="73" t="s">
        <v>290</v>
      </c>
      <c r="N6" s="78">
        <f>'ordered inc data'!$B$4*100</f>
        <v>13.09870842</v>
      </c>
      <c r="O6" s="79">
        <f>'ordered inc data'!$C$4*100</f>
        <v>8.47867229</v>
      </c>
    </row>
    <row r="7" spans="1:15" ht="12.75">
      <c r="A7" s="25" t="s">
        <v>114</v>
      </c>
      <c r="B7" s="96">
        <f>'orig. data'!B5</f>
        <v>1353</v>
      </c>
      <c r="C7" s="93">
        <f>'orig. data'!H5*100</f>
        <v>11.20682515</v>
      </c>
      <c r="D7" s="94">
        <f>'orig. data'!P5</f>
        <v>2377</v>
      </c>
      <c r="E7" s="95">
        <f>'orig. data'!V5*100</f>
        <v>4.7489661000000005</v>
      </c>
      <c r="G7" s="26" t="s">
        <v>128</v>
      </c>
      <c r="H7" s="96">
        <f>'orig. data'!B21</f>
        <v>549</v>
      </c>
      <c r="I7" s="93">
        <f>'orig. data'!H21*100</f>
        <v>9.96370236</v>
      </c>
      <c r="J7" s="94">
        <f>'orig. data'!P21</f>
        <v>817</v>
      </c>
      <c r="K7" s="95">
        <f>'orig. data'!V21*100</f>
        <v>4.28017603</v>
      </c>
      <c r="M7" s="73" t="s">
        <v>291</v>
      </c>
      <c r="N7" s="80">
        <f>'ordered inc data'!$B$6*100</f>
        <v>7.01366415</v>
      </c>
      <c r="O7" s="81">
        <f>'ordered inc data'!$C$6*100</f>
        <v>5.54760935</v>
      </c>
    </row>
    <row r="8" spans="1:15" ht="12.75">
      <c r="A8" s="25" t="s">
        <v>115</v>
      </c>
      <c r="B8" s="96">
        <f>'orig. data'!B6</f>
        <v>1369</v>
      </c>
      <c r="C8" s="93">
        <f>'orig. data'!H6*100</f>
        <v>12.9199698</v>
      </c>
      <c r="D8" s="94">
        <f>'orig. data'!P6</f>
        <v>2548</v>
      </c>
      <c r="E8" s="95">
        <f>'orig. data'!V6*100</f>
        <v>6.640777709999999</v>
      </c>
      <c r="G8" s="26" t="s">
        <v>132</v>
      </c>
      <c r="H8" s="96">
        <f>'orig. data'!B22</f>
        <v>600</v>
      </c>
      <c r="I8" s="93">
        <f>'orig. data'!H22*100</f>
        <v>9.26211794</v>
      </c>
      <c r="J8" s="94">
        <f>'orig. data'!P22</f>
        <v>1116</v>
      </c>
      <c r="K8" s="95">
        <f>'orig. data'!V22*100</f>
        <v>4.21466067</v>
      </c>
      <c r="M8" s="73" t="s">
        <v>292</v>
      </c>
      <c r="N8" s="80">
        <f>'ordered inc data'!$B$7*100</f>
        <v>5.88570447</v>
      </c>
      <c r="O8" s="81">
        <f>'ordered inc data'!$C$7*100</f>
        <v>4.64867437</v>
      </c>
    </row>
    <row r="9" spans="1:15" ht="12.75">
      <c r="A9" s="25" t="s">
        <v>107</v>
      </c>
      <c r="B9" s="96">
        <f>'orig. data'!B7</f>
        <v>694</v>
      </c>
      <c r="C9" s="93">
        <f>'orig. data'!H7*100</f>
        <v>10.584108590000001</v>
      </c>
      <c r="D9" s="94">
        <f>'orig. data'!P7</f>
        <v>1181</v>
      </c>
      <c r="E9" s="95">
        <f>'orig. data'!V7*100</f>
        <v>4.89107927</v>
      </c>
      <c r="G9" s="26" t="s">
        <v>130</v>
      </c>
      <c r="H9" s="96">
        <f>'orig. data'!B23</f>
        <v>755</v>
      </c>
      <c r="I9" s="93">
        <f>'orig. data'!H23*100</f>
        <v>9.07888408</v>
      </c>
      <c r="J9" s="94">
        <f>'orig. data'!P23</f>
        <v>1312</v>
      </c>
      <c r="K9" s="95">
        <f>'orig. data'!V23*100</f>
        <v>3.9582453400000004</v>
      </c>
      <c r="M9" s="73" t="s">
        <v>293</v>
      </c>
      <c r="N9" s="80">
        <f>'ordered inc data'!$B$8*100</f>
        <v>6.022976900000001</v>
      </c>
      <c r="O9" s="81">
        <f>'ordered inc data'!$C$8*100</f>
        <v>4.7677993</v>
      </c>
    </row>
    <row r="10" spans="1:15" ht="12.75">
      <c r="A10" s="25" t="s">
        <v>123</v>
      </c>
      <c r="B10" s="96">
        <f>'orig. data'!B8</f>
        <v>9836</v>
      </c>
      <c r="C10" s="93">
        <f>'orig. data'!H8*100</f>
        <v>10.4926287</v>
      </c>
      <c r="D10" s="94">
        <f>'orig. data'!P8</f>
        <v>15947</v>
      </c>
      <c r="E10" s="95">
        <f>'orig. data'!V8*100</f>
        <v>4.60859991</v>
      </c>
      <c r="G10" s="26" t="s">
        <v>133</v>
      </c>
      <c r="H10" s="96">
        <f>'orig. data'!B24</f>
        <v>317</v>
      </c>
      <c r="I10" s="93">
        <f>'orig. data'!H24*100</f>
        <v>7.444809769999999</v>
      </c>
      <c r="J10" s="94">
        <f>'orig. data'!P24</f>
        <v>635</v>
      </c>
      <c r="K10" s="95">
        <f>'orig. data'!V24*100</f>
        <v>3.44341413</v>
      </c>
      <c r="M10" s="73" t="s">
        <v>294</v>
      </c>
      <c r="N10" s="80">
        <f>'ordered inc data'!$B$9*100</f>
        <v>5.50082133</v>
      </c>
      <c r="O10" s="81">
        <f>'ordered inc data'!$C$9*100</f>
        <v>4.33605813</v>
      </c>
    </row>
    <row r="11" spans="1:15" ht="12.75">
      <c r="A11" s="25" t="s">
        <v>117</v>
      </c>
      <c r="B11" s="96">
        <f>'orig. data'!B9</f>
        <v>1001</v>
      </c>
      <c r="C11" s="93">
        <f>'orig. data'!H9*100</f>
        <v>9.668695060000001</v>
      </c>
      <c r="D11" s="94">
        <f>'orig. data'!P9</f>
        <v>2058</v>
      </c>
      <c r="E11" s="95">
        <f>'orig. data'!V9*100</f>
        <v>4.98606905</v>
      </c>
      <c r="G11" s="26" t="s">
        <v>129</v>
      </c>
      <c r="H11" s="96">
        <f>'orig. data'!B25</f>
        <v>1107</v>
      </c>
      <c r="I11" s="93">
        <f>'orig. data'!H25*100</f>
        <v>12.562414890000001</v>
      </c>
      <c r="J11" s="94">
        <f>'orig. data'!P25</f>
        <v>1651</v>
      </c>
      <c r="K11" s="95">
        <f>'orig. data'!V25*100</f>
        <v>5.307998970000001</v>
      </c>
      <c r="M11" s="73" t="s">
        <v>295</v>
      </c>
      <c r="N11" s="80">
        <f>'ordered inc data'!$B$10*100</f>
        <v>5.09740382</v>
      </c>
      <c r="O11" s="81">
        <f>'ordered inc data'!$C$10*100</f>
        <v>4.10853319</v>
      </c>
    </row>
    <row r="12" spans="1:15" ht="12.75">
      <c r="A12" s="25" t="s">
        <v>118</v>
      </c>
      <c r="B12" s="96">
        <f>'orig. data'!B10</f>
        <v>484</v>
      </c>
      <c r="C12" s="93">
        <f>'orig. data'!H10*100</f>
        <v>8.64903503</v>
      </c>
      <c r="D12" s="94">
        <f>'orig. data'!P10</f>
        <v>908</v>
      </c>
      <c r="E12" s="95">
        <f>'orig. data'!V10*100</f>
        <v>4.4045597899999995</v>
      </c>
      <c r="G12" s="26" t="s">
        <v>131</v>
      </c>
      <c r="H12" s="96">
        <f>'orig. data'!B26</f>
        <v>1412</v>
      </c>
      <c r="I12" s="93">
        <f>'orig. data'!H26*100</f>
        <v>10.82822086</v>
      </c>
      <c r="J12" s="94">
        <f>'orig. data'!P26</f>
        <v>2250</v>
      </c>
      <c r="K12" s="95">
        <f>'orig. data'!V26*100</f>
        <v>4.39547559</v>
      </c>
      <c r="M12" s="73" t="s">
        <v>296</v>
      </c>
      <c r="N12" s="80">
        <f>'ordered inc data'!$B$12*100</f>
        <v>7.60601176</v>
      </c>
      <c r="O12" s="81">
        <f>'ordered inc data'!$C$12*100</f>
        <v>5.99923401</v>
      </c>
    </row>
    <row r="13" spans="1:15" ht="12.75">
      <c r="A13" s="25" t="s">
        <v>116</v>
      </c>
      <c r="B13" s="96">
        <f>'orig. data'!B11</f>
        <v>979</v>
      </c>
      <c r="C13" s="93">
        <f>'orig. data'!H11*100</f>
        <v>12.72585467</v>
      </c>
      <c r="D13" s="94">
        <f>'orig. data'!P11</f>
        <v>1482</v>
      </c>
      <c r="E13" s="95">
        <f>'orig. data'!V11*100</f>
        <v>6.77454745</v>
      </c>
      <c r="G13" s="26" t="s">
        <v>134</v>
      </c>
      <c r="H13" s="96">
        <f>'orig. data'!B27</f>
        <v>981</v>
      </c>
      <c r="I13" s="93">
        <f>'orig. data'!H27*100</f>
        <v>10.86258443</v>
      </c>
      <c r="J13" s="94">
        <f>'orig. data'!P27</f>
        <v>1477</v>
      </c>
      <c r="K13" s="95">
        <f>'orig. data'!V27*100</f>
        <v>4.69291138</v>
      </c>
      <c r="M13" s="73" t="s">
        <v>297</v>
      </c>
      <c r="N13" s="80">
        <f>'ordered inc data'!$B$13*100</f>
        <v>5.94258582</v>
      </c>
      <c r="O13" s="81">
        <f>'ordered inc data'!$C$13*100</f>
        <v>4.7354964</v>
      </c>
    </row>
    <row r="14" spans="1:15" ht="12.75">
      <c r="A14" s="25" t="s">
        <v>119</v>
      </c>
      <c r="B14" s="96">
        <f>'orig. data'!B12</f>
        <v>9</v>
      </c>
      <c r="C14" s="93">
        <f>'orig. data'!H12*100</f>
        <v>6</v>
      </c>
      <c r="D14" s="94">
        <f>'orig. data'!P12</f>
        <v>18</v>
      </c>
      <c r="E14" s="95">
        <f>'orig. data'!V12*100</f>
        <v>4.25531915</v>
      </c>
      <c r="G14" s="26" t="s">
        <v>135</v>
      </c>
      <c r="H14" s="96">
        <f>'orig. data'!B28</f>
        <v>1152</v>
      </c>
      <c r="I14" s="93">
        <f>'orig. data'!H28*100</f>
        <v>12.078003769999999</v>
      </c>
      <c r="J14" s="94">
        <f>'orig. data'!P28</f>
        <v>1725</v>
      </c>
      <c r="K14" s="95">
        <f>'orig. data'!V28*100</f>
        <v>5.2829842000000005</v>
      </c>
      <c r="M14" s="73" t="s">
        <v>298</v>
      </c>
      <c r="N14" s="80">
        <f>'ordered inc data'!$B$14*100</f>
        <v>5.4216327699999995</v>
      </c>
      <c r="O14" s="81">
        <f>'ordered inc data'!$C$14*100</f>
        <v>4.45734516</v>
      </c>
    </row>
    <row r="15" spans="1:15" ht="12.75">
      <c r="A15" s="25" t="s">
        <v>120</v>
      </c>
      <c r="B15" s="96">
        <f>'orig. data'!B13</f>
        <v>314</v>
      </c>
      <c r="C15" s="93">
        <f>'orig. data'!H13*100</f>
        <v>9.17323985</v>
      </c>
      <c r="D15" s="94">
        <f>'orig. data'!P13</f>
        <v>456</v>
      </c>
      <c r="E15" s="95">
        <f>'orig. data'!V13*100</f>
        <v>4.13718019</v>
      </c>
      <c r="G15" s="26" t="s">
        <v>136</v>
      </c>
      <c r="H15" s="96">
        <f>'orig. data'!B29</f>
        <v>276</v>
      </c>
      <c r="I15" s="93">
        <f>'orig. data'!H29*100</f>
        <v>6.82830282</v>
      </c>
      <c r="J15" s="94">
        <f>'orig. data'!P29</f>
        <v>604</v>
      </c>
      <c r="K15" s="95">
        <f>'orig. data'!V29*100</f>
        <v>3.8059231300000005</v>
      </c>
      <c r="M15" s="73" t="s">
        <v>299</v>
      </c>
      <c r="N15" s="80">
        <f>'ordered inc data'!$B$15*100</f>
        <v>4.57232437</v>
      </c>
      <c r="O15" s="81">
        <f>'ordered inc data'!$C$15*100</f>
        <v>3.76712751</v>
      </c>
    </row>
    <row r="16" spans="1:15" ht="13.5" thickBot="1">
      <c r="A16" s="25" t="s">
        <v>121</v>
      </c>
      <c r="B16" s="96">
        <f>'orig. data'!B14</f>
        <v>284</v>
      </c>
      <c r="C16" s="93">
        <f>'orig. data'!H14*100</f>
        <v>6.805655400000001</v>
      </c>
      <c r="D16" s="94">
        <f>'orig. data'!P14</f>
        <v>607</v>
      </c>
      <c r="E16" s="95">
        <f>'orig. data'!V14*100</f>
        <v>3.1697127899999997</v>
      </c>
      <c r="G16" s="26" t="s">
        <v>137</v>
      </c>
      <c r="H16" s="96">
        <f>'orig. data'!B30</f>
        <v>1248</v>
      </c>
      <c r="I16" s="93">
        <f>'orig. data'!H30*100</f>
        <v>11.87214612</v>
      </c>
      <c r="J16" s="94">
        <f>'orig. data'!P30</f>
        <v>2041</v>
      </c>
      <c r="K16" s="95">
        <f>'orig. data'!V30*100</f>
        <v>5.88167488</v>
      </c>
      <c r="M16" s="74" t="s">
        <v>300</v>
      </c>
      <c r="N16" s="82">
        <f>'ordered inc data'!$B$16*100</f>
        <v>4.29058561</v>
      </c>
      <c r="O16" s="83">
        <f>'ordered inc data'!$C$16*100</f>
        <v>3.4961053399999997</v>
      </c>
    </row>
    <row r="17" spans="1:15" ht="12.75">
      <c r="A17" s="27"/>
      <c r="B17" s="97"/>
      <c r="C17" s="98"/>
      <c r="D17" s="99"/>
      <c r="E17" s="100"/>
      <c r="G17" s="26" t="s">
        <v>138</v>
      </c>
      <c r="H17" s="105">
        <f>'orig. data'!B31</f>
        <v>816</v>
      </c>
      <c r="I17" s="93">
        <f>'orig. data'!H31*100</f>
        <v>12.31140616</v>
      </c>
      <c r="J17" s="94">
        <f>'orig. data'!P31</f>
        <v>1250</v>
      </c>
      <c r="K17" s="95">
        <f>'orig. data'!V31*100</f>
        <v>6.36618284</v>
      </c>
      <c r="M17" s="84" t="s">
        <v>345</v>
      </c>
      <c r="N17" s="85"/>
      <c r="O17" s="86">
        <f>'ordered inc data'!$B$18</f>
        <v>1.32037E-15</v>
      </c>
    </row>
    <row r="18" spans="1:15" ht="12.75">
      <c r="A18" s="25" t="s">
        <v>282</v>
      </c>
      <c r="B18" s="96">
        <f>'orig. data'!B15</f>
        <v>3281</v>
      </c>
      <c r="C18" s="93">
        <f>'orig. data'!H15*100</f>
        <v>11.24130606</v>
      </c>
      <c r="D18" s="94">
        <f>'orig. data'!P15</f>
        <v>5917</v>
      </c>
      <c r="E18" s="95">
        <f>'orig. data'!V15*100</f>
        <v>5.08189259</v>
      </c>
      <c r="G18" s="28"/>
      <c r="H18" s="97"/>
      <c r="I18" s="98"/>
      <c r="J18" s="99"/>
      <c r="K18" s="100"/>
      <c r="M18" s="84" t="s">
        <v>346</v>
      </c>
      <c r="N18" s="85"/>
      <c r="O18" s="86">
        <f>'ordered inc data'!$B$19</f>
        <v>8.7113169E-09</v>
      </c>
    </row>
    <row r="19" spans="1:15" ht="13.5" thickBot="1">
      <c r="A19" s="25" t="s">
        <v>126</v>
      </c>
      <c r="B19" s="96">
        <f>'orig. data'!B16</f>
        <v>2464</v>
      </c>
      <c r="C19" s="93">
        <f>'orig. data'!H16*100</f>
        <v>10.42213011</v>
      </c>
      <c r="D19" s="94">
        <f>'orig. data'!P16</f>
        <v>4448</v>
      </c>
      <c r="E19" s="95">
        <f>'orig. data'!V16*100</f>
        <v>5.31003032</v>
      </c>
      <c r="G19" s="29" t="s">
        <v>123</v>
      </c>
      <c r="H19" s="101">
        <f>'orig. data'!B8</f>
        <v>9836</v>
      </c>
      <c r="I19" s="106">
        <f>'orig. data'!H8*100</f>
        <v>10.4926287</v>
      </c>
      <c r="J19" s="103">
        <f>'orig. data'!P8</f>
        <v>15947</v>
      </c>
      <c r="K19" s="104">
        <f>'orig. data'!V8*100</f>
        <v>4.60859991</v>
      </c>
      <c r="M19" s="87" t="s">
        <v>301</v>
      </c>
      <c r="N19" s="88"/>
      <c r="O19" s="86">
        <f>'ordered inc data'!$B$20</f>
        <v>0.8070532897</v>
      </c>
    </row>
    <row r="20" spans="1:15" ht="12.75">
      <c r="A20" s="25" t="s">
        <v>122</v>
      </c>
      <c r="B20" s="96">
        <f>'orig. data'!B17</f>
        <v>607</v>
      </c>
      <c r="C20" s="93">
        <f>'orig. data'!H17*100</f>
        <v>7.83630261</v>
      </c>
      <c r="D20" s="94">
        <f>'orig. data'!P17</f>
        <v>1081</v>
      </c>
      <c r="E20" s="95">
        <f>'orig. data'!V17*100</f>
        <v>3.5332570700000003</v>
      </c>
      <c r="G20" s="90" t="s">
        <v>125</v>
      </c>
      <c r="H20" s="91"/>
      <c r="I20" s="91"/>
      <c r="J20" s="91"/>
      <c r="K20" s="90"/>
      <c r="M20" s="84" t="s">
        <v>347</v>
      </c>
      <c r="N20" s="88"/>
      <c r="O20" s="86">
        <f>'ordered inc data'!$B$22</f>
        <v>1.301481E-74</v>
      </c>
    </row>
    <row r="21" spans="1:15" ht="12.75">
      <c r="A21" s="27"/>
      <c r="B21" s="97"/>
      <c r="C21" s="98"/>
      <c r="D21" s="99"/>
      <c r="E21" s="100"/>
      <c r="G21" s="119" t="s">
        <v>281</v>
      </c>
      <c r="H21" s="119"/>
      <c r="I21" s="119"/>
      <c r="J21" s="119"/>
      <c r="K21" s="119"/>
      <c r="M21" s="84" t="s">
        <v>348</v>
      </c>
      <c r="N21" s="88"/>
      <c r="O21" s="86">
        <f>'ordered inc data'!$B$23</f>
        <v>1.065936E-40</v>
      </c>
    </row>
    <row r="22" spans="1:15" ht="13.5" thickBot="1">
      <c r="A22" s="29" t="s">
        <v>124</v>
      </c>
      <c r="B22" s="101">
        <f>'orig. data'!B18</f>
        <v>17270</v>
      </c>
      <c r="C22" s="102">
        <f>'orig. data'!H18*100</f>
        <v>10.68840243</v>
      </c>
      <c r="D22" s="103">
        <f>'orig. data'!P18</f>
        <v>29423</v>
      </c>
      <c r="E22" s="104">
        <f>'orig. data'!V18*100</f>
        <v>4.87532891</v>
      </c>
      <c r="M22" s="87" t="s">
        <v>302</v>
      </c>
      <c r="N22" s="88"/>
      <c r="O22" s="86">
        <f>'ordered inc data'!$B$24</f>
        <v>0.4286900075</v>
      </c>
    </row>
    <row r="23" spans="1:15" ht="12.75">
      <c r="A23" s="90" t="s">
        <v>125</v>
      </c>
      <c r="C23" s="30"/>
      <c r="M23" s="21" t="s">
        <v>125</v>
      </c>
      <c r="N23" s="17"/>
      <c r="O23" s="17"/>
    </row>
    <row r="24" spans="1:15" ht="12.75">
      <c r="A24" s="21" t="s">
        <v>281</v>
      </c>
      <c r="B24" s="48"/>
      <c r="C24" s="21"/>
      <c r="D24" s="48"/>
      <c r="E24" s="21"/>
      <c r="M24" s="21" t="s">
        <v>281</v>
      </c>
      <c r="N24" s="89"/>
      <c r="O24" s="89"/>
    </row>
  </sheetData>
  <sheetProtection/>
  <mergeCells count="11">
    <mergeCell ref="G21:K21"/>
    <mergeCell ref="B5:C5"/>
    <mergeCell ref="D5:E5"/>
    <mergeCell ref="M2:M5"/>
    <mergeCell ref="H5:I5"/>
    <mergeCell ref="J5:K5"/>
    <mergeCell ref="A2:A5"/>
    <mergeCell ref="G2:G5"/>
    <mergeCell ref="N4:N5"/>
    <mergeCell ref="O4:O5"/>
    <mergeCell ref="N2:O3"/>
  </mergeCells>
  <printOptions/>
  <pageMargins left="0.21" right="0.14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47"/>
  <sheetViews>
    <sheetView zoomScalePageLayoutView="0" workbookViewId="0" topLeftCell="A1">
      <pane xSplit="7" ySplit="3" topLeftCell="H4" activePane="bottomRight" state="frozen"/>
      <selection pane="topLeft" activeCell="A1" sqref="A1"/>
      <selection pane="topRight" activeCell="G1" sqref="G1"/>
      <selection pane="bottomLeft" activeCell="A2" sqref="A2"/>
      <selection pane="bottomRight" activeCell="E29" sqref="E29"/>
    </sheetView>
  </sheetViews>
  <sheetFormatPr defaultColWidth="9.140625" defaultRowHeight="12.75"/>
  <cols>
    <col min="1" max="1" width="25.140625" style="2" customWidth="1"/>
    <col min="2" max="2" width="20.140625" style="2" customWidth="1"/>
    <col min="3" max="5" width="2.8515625" style="2" customWidth="1"/>
    <col min="6" max="7" width="6.7109375" style="2" customWidth="1"/>
    <col min="8" max="9" width="9.140625" style="2" customWidth="1"/>
    <col min="10" max="10" width="9.140625" style="10" customWidth="1"/>
    <col min="11" max="14" width="9.140625" style="2" customWidth="1"/>
    <col min="15" max="15" width="2.8515625" style="9" customWidth="1"/>
    <col min="16" max="18" width="9.140625" style="2" customWidth="1"/>
    <col min="19" max="19" width="2.8515625" style="9" customWidth="1"/>
    <col min="20" max="20" width="9.28125" style="2" bestFit="1" customWidth="1"/>
    <col min="21" max="16384" width="9.140625" style="2" customWidth="1"/>
  </cols>
  <sheetData>
    <row r="1" spans="1:20" ht="12.75">
      <c r="A1" s="40" t="s">
        <v>220</v>
      </c>
      <c r="B1" s="4" t="s">
        <v>174</v>
      </c>
      <c r="C1" s="125" t="s">
        <v>108</v>
      </c>
      <c r="D1" s="125"/>
      <c r="E1" s="125"/>
      <c r="F1" s="125" t="s">
        <v>110</v>
      </c>
      <c r="G1" s="125"/>
      <c r="H1" s="5" t="s">
        <v>261</v>
      </c>
      <c r="I1" s="3" t="s">
        <v>262</v>
      </c>
      <c r="J1" s="3" t="s">
        <v>263</v>
      </c>
      <c r="K1" s="5" t="s">
        <v>264</v>
      </c>
      <c r="L1" s="5" t="s">
        <v>265</v>
      </c>
      <c r="M1" s="5" t="s">
        <v>266</v>
      </c>
      <c r="N1" s="5" t="s">
        <v>267</v>
      </c>
      <c r="O1" s="6"/>
      <c r="P1" s="5" t="s">
        <v>268</v>
      </c>
      <c r="Q1" s="5" t="s">
        <v>269</v>
      </c>
      <c r="R1" s="5" t="s">
        <v>270</v>
      </c>
      <c r="S1" s="6"/>
      <c r="T1" s="41" t="s">
        <v>271</v>
      </c>
    </row>
    <row r="2" spans="2:20" ht="12.75">
      <c r="B2" s="4"/>
      <c r="C2" s="12"/>
      <c r="D2" s="12"/>
      <c r="E2" s="12"/>
      <c r="F2" s="13"/>
      <c r="G2" s="13"/>
      <c r="H2" s="5"/>
      <c r="I2" s="126" t="s">
        <v>279</v>
      </c>
      <c r="J2" s="126"/>
      <c r="K2" s="5"/>
      <c r="L2" s="5"/>
      <c r="M2" s="5"/>
      <c r="N2" s="5"/>
      <c r="O2" s="6"/>
      <c r="P2" s="5"/>
      <c r="Q2" s="5"/>
      <c r="R2" s="5"/>
      <c r="S2" s="6"/>
      <c r="T2" s="5"/>
    </row>
    <row r="3" spans="1:27" ht="12.75">
      <c r="A3" s="4" t="s">
        <v>0</v>
      </c>
      <c r="B3" s="4"/>
      <c r="C3" s="12" t="s">
        <v>283</v>
      </c>
      <c r="D3" s="12" t="s">
        <v>284</v>
      </c>
      <c r="E3" s="12" t="s">
        <v>285</v>
      </c>
      <c r="F3" s="12" t="s">
        <v>197</v>
      </c>
      <c r="G3" s="12" t="s">
        <v>198</v>
      </c>
      <c r="H3" s="2" t="s">
        <v>275</v>
      </c>
      <c r="I3" s="4" t="s">
        <v>276</v>
      </c>
      <c r="J3" s="4" t="s">
        <v>277</v>
      </c>
      <c r="K3" s="2" t="s">
        <v>278</v>
      </c>
      <c r="U3" s="5"/>
      <c r="V3" s="5"/>
      <c r="W3" s="5"/>
      <c r="X3" s="5"/>
      <c r="Y3" s="5"/>
      <c r="Z3" s="5"/>
      <c r="AA3" s="5"/>
    </row>
    <row r="4" spans="1:27" ht="12.75">
      <c r="A4" s="2" t="str">
        <f ca="1">CONCATENATE(B4)&amp;(IF((CELL("contents",C4)="y")*AND((CELL("contents",D4))="n")*AND((CELL("contents",E4))&lt;&gt;"")," (y,n,"&amp;CELL("contents",E4)&amp;")",(IF((CELL("contents",C4)="y")*OR((CELL("contents",D4))="n")," (y,n)",(IF((CELL("contents",C4)="y")*OR((CELL("contents",E4))&lt;&gt;"")," (y,"&amp;CELL("contents",E4)&amp;")",(IF((CELL("contents",D4)="n")*OR((CELL("contents",E4))&lt;&gt;"")," (n,"&amp;CELL("contents",E4)&amp;")",(IF((CELL("contents",C4))="y"," (y)",(IF((CELL("contents",D4)="n")," (n)",(IF((CELL("contents",E4)&lt;&gt;"")," ("&amp;CELL("contents",E4)&amp;")",""))))))))))))))</f>
        <v>South Eastman (y,n)</v>
      </c>
      <c r="B4" t="s">
        <v>113</v>
      </c>
      <c r="C4" t="str">
        <f>'orig. data'!AH4</f>
        <v>y</v>
      </c>
      <c r="D4" t="str">
        <f>'orig. data'!AI4</f>
        <v>n</v>
      </c>
      <c r="E4">
        <f ca="1">IF(CELL("contents",F4)="d","d",IF(CELL("contents",G4)="d","d",IF(CELL("contents",'orig. data'!AJ4)="d","d","")))</f>
      </c>
      <c r="F4" t="str">
        <f>'orig. data'!AK4</f>
        <v> </v>
      </c>
      <c r="G4" t="str">
        <f>'orig. data'!AL4</f>
        <v> </v>
      </c>
      <c r="H4" s="19">
        <f aca="true" t="shared" si="0" ref="H4:H14">I$19</f>
        <v>0.0562560225</v>
      </c>
      <c r="I4" s="3">
        <f>'orig. data'!D4</f>
        <v>0.0489089773</v>
      </c>
      <c r="J4" s="3">
        <f>'orig. data'!R4</f>
        <v>0.0442184497</v>
      </c>
      <c r="K4" s="19">
        <f aca="true" t="shared" si="1" ref="K4:K14">J$19</f>
        <v>0.0487532891</v>
      </c>
      <c r="L4" s="5">
        <f>'orig. data'!B4</f>
        <v>559</v>
      </c>
      <c r="M4" s="5">
        <f>'orig. data'!C4</f>
        <v>6518</v>
      </c>
      <c r="N4" s="11">
        <f>'orig. data'!G4</f>
        <v>0.0019638303</v>
      </c>
      <c r="O4" s="7"/>
      <c r="P4" s="5">
        <f>'orig. data'!P4</f>
        <v>992</v>
      </c>
      <c r="Q4" s="5">
        <f>'orig. data'!Q4</f>
        <v>28011</v>
      </c>
      <c r="R4" s="11">
        <f>'orig. data'!U4</f>
        <v>0.0047240553</v>
      </c>
      <c r="S4" s="7"/>
      <c r="T4" s="11">
        <f>'orig. data'!AD4</f>
        <v>0.0651476995</v>
      </c>
      <c r="U4" s="3"/>
      <c r="V4" s="3"/>
      <c r="W4" s="3"/>
      <c r="X4" s="3"/>
      <c r="Y4" s="3"/>
      <c r="Z4" s="3"/>
      <c r="AA4" s="3"/>
    </row>
    <row r="5" spans="1:27" ht="12.75">
      <c r="A5" s="2" t="str">
        <f aca="true" ca="1" t="shared" si="2" ref="A5:A17">CONCATENATE(B5)&amp;(IF((CELL("contents",C5)="y")*AND((CELL("contents",D5))="n")*AND((CELL("contents",E5))&lt;&gt;"")," (y,n,"&amp;CELL("contents",E5)&amp;")",(IF((CELL("contents",C5)="y")*OR((CELL("contents",D5))="n")," (y,n)",(IF((CELL("contents",C5)="y")*OR((CELL("contents",E5))&lt;&gt;"")," (y,"&amp;CELL("contents",E5)&amp;")",(IF((CELL("contents",D5)="n")*OR((CELL("contents",E5))&lt;&gt;"")," (n,"&amp;CELL("contents",E5)&amp;")",(IF((CELL("contents",C5))="y"," (y)",(IF((CELL("contents",D5)="n")," (n)",(IF((CELL("contents",E5)&lt;&gt;"")," ("&amp;CELL("contents",E5)&amp;")",""))))))))))))))</f>
        <v>Central (n,d)</v>
      </c>
      <c r="B5" t="s">
        <v>114</v>
      </c>
      <c r="C5" t="str">
        <f>'orig. data'!AH5</f>
        <v> </v>
      </c>
      <c r="D5" t="str">
        <f>'orig. data'!AI5</f>
        <v>n</v>
      </c>
      <c r="E5" t="str">
        <f ca="1">IF(CELL("contents",F5)="d","d",IF(CELL("contents",G5)="d","d",IF(CELL("contents",'orig. data'!AJ5)="d","d","")))</f>
        <v>d</v>
      </c>
      <c r="F5" t="str">
        <f>'orig. data'!AK5</f>
        <v> </v>
      </c>
      <c r="G5" t="str">
        <f>'orig. data'!AL5</f>
        <v> </v>
      </c>
      <c r="H5" s="19">
        <f t="shared" si="0"/>
        <v>0.0562560225</v>
      </c>
      <c r="I5" s="3">
        <f>'orig. data'!D5</f>
        <v>0.0541621321</v>
      </c>
      <c r="J5" s="3">
        <f>'orig. data'!R5</f>
        <v>0.0455352495</v>
      </c>
      <c r="K5" s="19">
        <f t="shared" si="1"/>
        <v>0.0487532891</v>
      </c>
      <c r="L5" s="5">
        <f>'orig. data'!B5</f>
        <v>1353</v>
      </c>
      <c r="M5" s="5">
        <f>'orig. data'!C5</f>
        <v>12073</v>
      </c>
      <c r="N5" s="11">
        <f>'orig. data'!G5</f>
        <v>0.2298772178</v>
      </c>
      <c r="O5" s="8"/>
      <c r="P5" s="5">
        <f>'orig. data'!P5</f>
        <v>2377</v>
      </c>
      <c r="Q5" s="5">
        <f>'orig. data'!Q5</f>
        <v>50053</v>
      </c>
      <c r="R5" s="11">
        <f>'orig. data'!U5</f>
        <v>0.0056637564</v>
      </c>
      <c r="S5" s="8"/>
      <c r="T5" s="11">
        <f>'orig. data'!AD5</f>
        <v>2.477382E-06</v>
      </c>
      <c r="U5" s="1"/>
      <c r="V5" s="1"/>
      <c r="W5" s="1"/>
      <c r="X5" s="1"/>
      <c r="Y5" s="1"/>
      <c r="Z5" s="1"/>
      <c r="AA5" s="1"/>
    </row>
    <row r="6" spans="1:27" ht="12.75">
      <c r="A6" s="2" t="str">
        <f ca="1" t="shared" si="2"/>
        <v>Assiniboine (y,d)</v>
      </c>
      <c r="B6" t="s">
        <v>115</v>
      </c>
      <c r="C6" t="str">
        <f>'orig. data'!AH6</f>
        <v>y</v>
      </c>
      <c r="D6" t="str">
        <f>'orig. data'!AI6</f>
        <v> </v>
      </c>
      <c r="E6" t="str">
        <f ca="1">IF(CELL("contents",F6)="d","d",IF(CELL("contents",G6)="d","d",IF(CELL("contents",'orig. data'!AJ6)="d","d","")))</f>
        <v>d</v>
      </c>
      <c r="F6" t="str">
        <f>'orig. data'!AK6</f>
        <v> </v>
      </c>
      <c r="G6" t="str">
        <f>'orig. data'!AL6</f>
        <v> </v>
      </c>
      <c r="H6" s="19">
        <f t="shared" si="0"/>
        <v>0.0562560225</v>
      </c>
      <c r="I6" s="3">
        <f>'orig. data'!D6</f>
        <v>0.051378248</v>
      </c>
      <c r="J6" s="3">
        <f>'orig. data'!R6</f>
        <v>0.0477244903</v>
      </c>
      <c r="K6" s="19">
        <f t="shared" si="1"/>
        <v>0.0487532891</v>
      </c>
      <c r="L6" s="5">
        <f>'orig. data'!B6</f>
        <v>1369</v>
      </c>
      <c r="M6" s="5">
        <f>'orig. data'!C6</f>
        <v>10596</v>
      </c>
      <c r="N6" s="11">
        <f>'orig. data'!G6</f>
        <v>0.0039780252</v>
      </c>
      <c r="O6" s="8"/>
      <c r="P6" s="5">
        <f>'orig. data'!P6</f>
        <v>2548</v>
      </c>
      <c r="Q6" s="5">
        <f>'orig. data'!Q6</f>
        <v>38369</v>
      </c>
      <c r="R6" s="11">
        <f>'orig. data'!U6</f>
        <v>0.3795649977</v>
      </c>
      <c r="S6" s="8"/>
      <c r="T6" s="11">
        <f>'orig. data'!AD6</f>
        <v>0.0429492608</v>
      </c>
      <c r="U6" s="1"/>
      <c r="V6" s="1"/>
      <c r="W6" s="1"/>
      <c r="X6" s="1"/>
      <c r="Y6" s="1"/>
      <c r="Z6" s="1"/>
      <c r="AA6" s="1"/>
    </row>
    <row r="7" spans="1:27" ht="12.75">
      <c r="A7" s="2" t="str">
        <f ca="1" t="shared" si="2"/>
        <v>Brandon (d)</v>
      </c>
      <c r="B7" t="s">
        <v>107</v>
      </c>
      <c r="C7" t="str">
        <f>'orig. data'!AH7</f>
        <v> </v>
      </c>
      <c r="D7" t="str">
        <f>'orig. data'!AI7</f>
        <v> </v>
      </c>
      <c r="E7" t="str">
        <f ca="1">IF(CELL("contents",F7)="d","d",IF(CELL("contents",G7)="d","d",IF(CELL("contents",'orig. data'!AJ7)="d","d","")))</f>
        <v>d</v>
      </c>
      <c r="F7" t="str">
        <f>'orig. data'!AK7</f>
        <v> </v>
      </c>
      <c r="G7" t="str">
        <f>'orig. data'!AL7</f>
        <v> </v>
      </c>
      <c r="H7" s="19">
        <f t="shared" si="0"/>
        <v>0.0562560225</v>
      </c>
      <c r="I7" s="3">
        <f>'orig. data'!D7</f>
        <v>0.0538521597</v>
      </c>
      <c r="J7" s="3">
        <f>'orig. data'!R7</f>
        <v>0.0480994714</v>
      </c>
      <c r="K7" s="19">
        <f t="shared" si="1"/>
        <v>0.0487532891</v>
      </c>
      <c r="L7" s="5">
        <f>'orig. data'!B7</f>
        <v>694</v>
      </c>
      <c r="M7" s="5">
        <f>'orig. data'!C7</f>
        <v>6557</v>
      </c>
      <c r="N7" s="11">
        <f>'orig. data'!G7</f>
        <v>0.2902991943</v>
      </c>
      <c r="O7" s="8"/>
      <c r="P7" s="5">
        <f>'orig. data'!P7</f>
        <v>1181</v>
      </c>
      <c r="Q7" s="5">
        <f>'orig. data'!Q7</f>
        <v>24146</v>
      </c>
      <c r="R7" s="11">
        <f>'orig. data'!U7</f>
        <v>0.6751701601</v>
      </c>
      <c r="S7" s="8"/>
      <c r="T7" s="11">
        <f>'orig. data'!AD7</f>
        <v>0.0236760951</v>
      </c>
      <c r="U7" s="1"/>
      <c r="V7" s="1"/>
      <c r="W7" s="1"/>
      <c r="X7" s="1"/>
      <c r="Y7" s="1"/>
      <c r="Z7" s="1"/>
      <c r="AA7" s="1"/>
    </row>
    <row r="8" spans="1:27" ht="12.75">
      <c r="A8" s="2" t="str">
        <f ca="1" t="shared" si="2"/>
        <v>Winnipeg (d)</v>
      </c>
      <c r="B8" t="s">
        <v>123</v>
      </c>
      <c r="C8" t="str">
        <f>'orig. data'!AH8</f>
        <v> </v>
      </c>
      <c r="D8" t="str">
        <f>'orig. data'!AI8</f>
        <v> </v>
      </c>
      <c r="E8" t="str">
        <f ca="1">IF(CELL("contents",F8)="d","d",IF(CELL("contents",G8)="d","d",IF(CELL("contents",'orig. data'!AJ8)="d","d","")))</f>
        <v>d</v>
      </c>
      <c r="F8" t="str">
        <f>'orig. data'!AK8</f>
        <v> </v>
      </c>
      <c r="G8" t="str">
        <f>'orig. data'!AL8</f>
        <v> </v>
      </c>
      <c r="H8" s="19">
        <f t="shared" si="0"/>
        <v>0.0562560225</v>
      </c>
      <c r="I8" s="3">
        <f>'orig. data'!D8</f>
        <v>0.057243082</v>
      </c>
      <c r="J8" s="3">
        <f>'orig. data'!R8</f>
        <v>0.0481766956</v>
      </c>
      <c r="K8" s="19">
        <f t="shared" si="1"/>
        <v>0.0487532891</v>
      </c>
      <c r="L8" s="5">
        <f>'orig. data'!B8</f>
        <v>9836</v>
      </c>
      <c r="M8" s="5">
        <f>'orig. data'!C8</f>
        <v>93742</v>
      </c>
      <c r="N8" s="11">
        <f>'orig. data'!G8</f>
        <v>0.809246602</v>
      </c>
      <c r="O8" s="8"/>
      <c r="P8" s="5">
        <f>'orig. data'!P8</f>
        <v>15947</v>
      </c>
      <c r="Q8" s="5">
        <f>'orig. data'!Q8</f>
        <v>346027</v>
      </c>
      <c r="R8" s="11">
        <f>'orig. data'!U8</f>
        <v>0.5256619374</v>
      </c>
      <c r="S8" s="8"/>
      <c r="T8" s="11">
        <f>'orig. data'!AD8</f>
        <v>3.33775E-15</v>
      </c>
      <c r="U8" s="1"/>
      <c r="V8" s="1"/>
      <c r="W8" s="1"/>
      <c r="X8" s="1"/>
      <c r="Y8" s="1"/>
      <c r="Z8" s="1"/>
      <c r="AA8" s="1"/>
    </row>
    <row r="9" spans="1:27" ht="12.75">
      <c r="A9" s="2" t="str">
        <f ca="1" t="shared" si="2"/>
        <v>Interlake</v>
      </c>
      <c r="B9" t="s">
        <v>117</v>
      </c>
      <c r="C9" t="str">
        <f>'orig. data'!AH9</f>
        <v> </v>
      </c>
      <c r="D9" t="str">
        <f>'orig. data'!AI9</f>
        <v> </v>
      </c>
      <c r="E9">
        <f ca="1">IF(CELL("contents",F9)="d","d",IF(CELL("contents",G9)="d","d",IF(CELL("contents",'orig. data'!AJ9)="d","d","")))</f>
      </c>
      <c r="F9" t="str">
        <f>'orig. data'!AK9</f>
        <v> </v>
      </c>
      <c r="G9" t="str">
        <f>'orig. data'!AL9</f>
        <v> </v>
      </c>
      <c r="H9" s="19">
        <f t="shared" si="0"/>
        <v>0.0562560225</v>
      </c>
      <c r="I9" s="3">
        <f>'orig. data'!D9</f>
        <v>0.0539428426</v>
      </c>
      <c r="J9" s="3">
        <f>'orig. data'!R9</f>
        <v>0.050911909</v>
      </c>
      <c r="K9" s="19">
        <f t="shared" si="1"/>
        <v>0.0487532891</v>
      </c>
      <c r="L9" s="5">
        <f>'orig. data'!B9</f>
        <v>1001</v>
      </c>
      <c r="M9" s="5">
        <f>'orig. data'!C9</f>
        <v>10353</v>
      </c>
      <c r="N9" s="11">
        <f>'orig. data'!G9</f>
        <v>0.2344206265</v>
      </c>
      <c r="O9" s="8"/>
      <c r="P9" s="5">
        <f>'orig. data'!P9</f>
        <v>2058</v>
      </c>
      <c r="Q9" s="5">
        <f>'orig. data'!Q9</f>
        <v>41275</v>
      </c>
      <c r="R9" s="11">
        <f>'orig. data'!U9</f>
        <v>0.0949810833</v>
      </c>
      <c r="S9" s="8"/>
      <c r="T9" s="11">
        <f>'orig. data'!AD9</f>
        <v>0.157170007</v>
      </c>
      <c r="U9" s="1"/>
      <c r="V9" s="1"/>
      <c r="W9" s="1"/>
      <c r="X9" s="1"/>
      <c r="Y9" s="1"/>
      <c r="Z9" s="1"/>
      <c r="AA9" s="1"/>
    </row>
    <row r="10" spans="1:20" ht="12.75">
      <c r="A10" s="2" t="str">
        <f ca="1" t="shared" si="2"/>
        <v>North Eastman</v>
      </c>
      <c r="B10" t="s">
        <v>118</v>
      </c>
      <c r="C10" t="str">
        <f>'orig. data'!AH10</f>
        <v> </v>
      </c>
      <c r="D10" t="str">
        <f>'orig. data'!AI10</f>
        <v> </v>
      </c>
      <c r="E10">
        <f ca="1">IF(CELL("contents",F10)="d","d",IF(CELL("contents",G10)="d","d",IF(CELL("contents",'orig. data'!AJ10)="d","d","")))</f>
      </c>
      <c r="F10" t="str">
        <f>'orig. data'!AK10</f>
        <v> </v>
      </c>
      <c r="G10" t="str">
        <f>'orig. data'!AL10</f>
        <v> </v>
      </c>
      <c r="H10" s="19">
        <f t="shared" si="0"/>
        <v>0.0562560225</v>
      </c>
      <c r="I10" s="3">
        <f>'orig. data'!D10</f>
        <v>0.0531142207</v>
      </c>
      <c r="J10" s="3">
        <f>'orig. data'!R10</f>
        <v>0.0503313773</v>
      </c>
      <c r="K10" s="19">
        <f t="shared" si="1"/>
        <v>0.0487532891</v>
      </c>
      <c r="L10" s="5">
        <f>'orig. data'!B10</f>
        <v>484</v>
      </c>
      <c r="M10" s="5">
        <f>'orig. data'!C10</f>
        <v>5596</v>
      </c>
      <c r="N10" s="11">
        <f>'orig. data'!G10</f>
        <v>0.2323151345</v>
      </c>
      <c r="P10" s="5">
        <f>'orig. data'!P10</f>
        <v>908</v>
      </c>
      <c r="Q10" s="5">
        <f>'orig. data'!Q10</f>
        <v>20615</v>
      </c>
      <c r="R10" s="11">
        <f>'orig. data'!U10</f>
        <v>0.3758302641</v>
      </c>
      <c r="T10" s="11">
        <f>'orig. data'!AD10</f>
        <v>0.3527868701</v>
      </c>
    </row>
    <row r="11" spans="1:27" ht="12.75">
      <c r="A11" s="2" t="str">
        <f ca="1" t="shared" si="2"/>
        <v>Parkland (d)</v>
      </c>
      <c r="B11" t="s">
        <v>116</v>
      </c>
      <c r="C11" t="str">
        <f>'orig. data'!AH11</f>
        <v> </v>
      </c>
      <c r="D11" t="str">
        <f>'orig. data'!AI11</f>
        <v> </v>
      </c>
      <c r="E11" t="str">
        <f ca="1">IF(CELL("contents",F11)="d","d",IF(CELL("contents",G11)="d","d",IF(CELL("contents",'orig. data'!AJ11)="d","d","")))</f>
        <v>d</v>
      </c>
      <c r="F11" t="str">
        <f>'orig. data'!AK11</f>
        <v> </v>
      </c>
      <c r="G11" t="str">
        <f>'orig. data'!AL11</f>
        <v> </v>
      </c>
      <c r="H11" s="19">
        <f t="shared" si="0"/>
        <v>0.0562560225</v>
      </c>
      <c r="I11" s="3">
        <f>'orig. data'!D11</f>
        <v>0.0574152865</v>
      </c>
      <c r="J11" s="3">
        <f>'orig. data'!R11</f>
        <v>0.0505675085</v>
      </c>
      <c r="K11" s="19">
        <f t="shared" si="1"/>
        <v>0.0487532891</v>
      </c>
      <c r="L11" s="5">
        <f>'orig. data'!B11</f>
        <v>979</v>
      </c>
      <c r="M11" s="5">
        <f>'orig. data'!C11</f>
        <v>7693</v>
      </c>
      <c r="N11" s="11">
        <f>'orig. data'!G11</f>
        <v>0.5689784354</v>
      </c>
      <c r="O11" s="8"/>
      <c r="P11" s="5">
        <f>'orig. data'!P11</f>
        <v>1482</v>
      </c>
      <c r="Q11" s="5">
        <f>'orig. data'!Q11</f>
        <v>21876</v>
      </c>
      <c r="R11" s="11">
        <f>'orig. data'!U11</f>
        <v>0.2176631418</v>
      </c>
      <c r="S11" s="8"/>
      <c r="T11" s="11">
        <f>'orig. data'!AD11</f>
        <v>0.0036306868</v>
      </c>
      <c r="U11" s="1"/>
      <c r="V11" s="1"/>
      <c r="W11" s="1"/>
      <c r="X11" s="1"/>
      <c r="Y11" s="1"/>
      <c r="Z11" s="1"/>
      <c r="AA11" s="1"/>
    </row>
    <row r="12" spans="1:27" ht="12.75">
      <c r="A12" s="2" t="str">
        <f ca="1" t="shared" si="2"/>
        <v>Churchill</v>
      </c>
      <c r="B12" t="s">
        <v>119</v>
      </c>
      <c r="C12" t="str">
        <f>'orig. data'!AH12</f>
        <v> </v>
      </c>
      <c r="D12" t="str">
        <f>'orig. data'!AI12</f>
        <v> </v>
      </c>
      <c r="E12">
        <f ca="1">IF(CELL("contents",F12)="d","d",IF(CELL("contents",G12)="d","d",IF(CELL("contents",'orig. data'!AJ12)="d","d","")))</f>
      </c>
      <c r="F12" t="str">
        <f>'orig. data'!AK12</f>
        <v> </v>
      </c>
      <c r="G12" t="str">
        <f>'orig. data'!AL12</f>
        <v> </v>
      </c>
      <c r="H12" s="19">
        <f t="shared" si="0"/>
        <v>0.0562560225</v>
      </c>
      <c r="I12" s="3">
        <f>'orig. data'!D12</f>
        <v>0.0885835122</v>
      </c>
      <c r="J12" s="3">
        <f>'orig. data'!R12</f>
        <v>0.088694091</v>
      </c>
      <c r="K12" s="19">
        <f t="shared" si="1"/>
        <v>0.0487532891</v>
      </c>
      <c r="L12" s="5">
        <f>'orig. data'!B12</f>
        <v>9</v>
      </c>
      <c r="M12" s="5">
        <f>'orig. data'!C12</f>
        <v>150</v>
      </c>
      <c r="N12" s="11">
        <f>'orig. data'!G12</f>
        <v>0.1739582791</v>
      </c>
      <c r="O12" s="8"/>
      <c r="P12" s="5">
        <f>'orig. data'!P12</f>
        <v>18</v>
      </c>
      <c r="Q12" s="5">
        <f>'orig. data'!Q12</f>
        <v>423</v>
      </c>
      <c r="R12" s="11">
        <f>'orig. data'!U12</f>
        <v>0.0113284984</v>
      </c>
      <c r="S12" s="8"/>
      <c r="T12" s="11">
        <f>'orig. data'!AD12</f>
        <v>0.9975649565</v>
      </c>
      <c r="U12" s="1"/>
      <c r="V12" s="1"/>
      <c r="W12" s="1"/>
      <c r="X12" s="1"/>
      <c r="Y12" s="1"/>
      <c r="Z12" s="1"/>
      <c r="AA12" s="1"/>
    </row>
    <row r="13" spans="1:27" ht="12.75">
      <c r="A13" s="2" t="str">
        <f ca="1" t="shared" si="2"/>
        <v>Nor-Man (y,n)</v>
      </c>
      <c r="B13" t="s">
        <v>120</v>
      </c>
      <c r="C13" t="str">
        <f>'orig. data'!AH13</f>
        <v>y</v>
      </c>
      <c r="D13" t="str">
        <f>'orig. data'!AI13</f>
        <v>n</v>
      </c>
      <c r="E13">
        <f ca="1">IF(CELL("contents",F13)="d","d",IF(CELL("contents",G13)="d","d",IF(CELL("contents",'orig. data'!AJ13)="d","d","")))</f>
      </c>
      <c r="F13" t="str">
        <f>'orig. data'!AK13</f>
        <v> </v>
      </c>
      <c r="G13" t="str">
        <f>'orig. data'!AL13</f>
        <v> </v>
      </c>
      <c r="H13" s="19">
        <f t="shared" si="0"/>
        <v>0.0562560225</v>
      </c>
      <c r="I13" s="3">
        <f>'orig. data'!D13</f>
        <v>0.0685433399</v>
      </c>
      <c r="J13" s="3">
        <f>'orig. data'!R13</f>
        <v>0.0638099139</v>
      </c>
      <c r="K13" s="19">
        <f t="shared" si="1"/>
        <v>0.0487532891</v>
      </c>
      <c r="L13" s="5">
        <f>'orig. data'!B13</f>
        <v>314</v>
      </c>
      <c r="M13" s="5">
        <f>'orig. data'!C13</f>
        <v>3423</v>
      </c>
      <c r="N13" s="11">
        <f>'orig. data'!G13</f>
        <v>0.000747245</v>
      </c>
      <c r="O13" s="8"/>
      <c r="P13" s="5">
        <f>'orig. data'!P13</f>
        <v>456</v>
      </c>
      <c r="Q13" s="5">
        <f>'orig. data'!Q13</f>
        <v>11022</v>
      </c>
      <c r="R13" s="11">
        <f>'orig. data'!U13</f>
        <v>3.3744801E-08</v>
      </c>
      <c r="S13" s="8"/>
      <c r="T13" s="11">
        <f>'orig. data'!AD13</f>
        <v>0.337248536</v>
      </c>
      <c r="U13" s="1"/>
      <c r="V13" s="1"/>
      <c r="W13" s="1"/>
      <c r="X13" s="1"/>
      <c r="Y13" s="1"/>
      <c r="Z13" s="1"/>
      <c r="AA13" s="1"/>
    </row>
    <row r="14" spans="1:27" ht="12.75">
      <c r="A14" s="2" t="str">
        <f ca="1" t="shared" si="2"/>
        <v>Burntwood (y,n)</v>
      </c>
      <c r="B14" t="s">
        <v>121</v>
      </c>
      <c r="C14" t="str">
        <f>'orig. data'!AH14</f>
        <v>y</v>
      </c>
      <c r="D14" t="str">
        <f>'orig. data'!AI14</f>
        <v>n</v>
      </c>
      <c r="E14">
        <f ca="1">IF(CELL("contents",F14)="d","d",IF(CELL("contents",G14)="d","d",IF(CELL("contents",'orig. data'!AJ14)="d","d","")))</f>
      </c>
      <c r="F14" t="str">
        <f>'orig. data'!AK14</f>
        <v> </v>
      </c>
      <c r="G14" t="str">
        <f>'orig. data'!AL14</f>
        <v> </v>
      </c>
      <c r="H14" s="19">
        <f t="shared" si="0"/>
        <v>0.0562560225</v>
      </c>
      <c r="I14" s="3">
        <f>'orig. data'!D14</f>
        <v>0.0873921048</v>
      </c>
      <c r="J14" s="3">
        <f>'orig. data'!R14</f>
        <v>0.079223272</v>
      </c>
      <c r="K14" s="19">
        <f t="shared" si="1"/>
        <v>0.0487532891</v>
      </c>
      <c r="L14" s="5">
        <f>'orig. data'!B14</f>
        <v>284</v>
      </c>
      <c r="M14" s="5">
        <f>'orig. data'!C14</f>
        <v>4173</v>
      </c>
      <c r="N14" s="11">
        <f>'orig. data'!G14</f>
        <v>6.672668E-13</v>
      </c>
      <c r="O14" s="8"/>
      <c r="P14" s="5">
        <f>'orig. data'!P14</f>
        <v>607</v>
      </c>
      <c r="Q14" s="5">
        <f>'orig. data'!Q14</f>
        <v>19150</v>
      </c>
      <c r="R14" s="11">
        <f>'orig. data'!U14</f>
        <v>6.754467E-30</v>
      </c>
      <c r="S14" s="8"/>
      <c r="T14" s="11">
        <f>'orig. data'!AD14</f>
        <v>0.1788894427</v>
      </c>
      <c r="U14" s="1"/>
      <c r="V14" s="1"/>
      <c r="W14" s="1"/>
      <c r="X14" s="1"/>
      <c r="Y14" s="1"/>
      <c r="Z14" s="1"/>
      <c r="AA14" s="1"/>
    </row>
    <row r="15" spans="1:27" ht="12.75">
      <c r="A15" s="2">
        <f ca="1" t="shared" si="2"/>
      </c>
      <c r="B15"/>
      <c r="C15"/>
      <c r="D15"/>
      <c r="E15"/>
      <c r="F15"/>
      <c r="G15"/>
      <c r="H15" s="19"/>
      <c r="I15" s="3"/>
      <c r="J15" s="3"/>
      <c r="K15" s="19"/>
      <c r="L15" s="5"/>
      <c r="M15" s="5"/>
      <c r="N15" s="11"/>
      <c r="O15" s="8"/>
      <c r="P15" s="5"/>
      <c r="Q15" s="5"/>
      <c r="R15" s="11"/>
      <c r="S15" s="8"/>
      <c r="T15" s="11"/>
      <c r="U15" s="1"/>
      <c r="V15" s="1"/>
      <c r="W15" s="1"/>
      <c r="X15" s="1"/>
      <c r="Y15" s="1"/>
      <c r="Z15" s="1"/>
      <c r="AA15" s="1"/>
    </row>
    <row r="16" spans="1:27" ht="12.75">
      <c r="A16" s="2" t="str">
        <f ca="1" t="shared" si="2"/>
        <v>Rural South (y,n,d)</v>
      </c>
      <c r="B16" t="s">
        <v>282</v>
      </c>
      <c r="C16" t="str">
        <f>'orig. data'!AH15</f>
        <v>y</v>
      </c>
      <c r="D16" t="str">
        <f>'orig. data'!AI15</f>
        <v>n</v>
      </c>
      <c r="E16" t="str">
        <f ca="1">IF(CELL("contents",F16)="d","d",IF(CELL("contents",G16)="d","d",IF(CELL("contents",'orig. data'!AJ15)="d","d","")))</f>
        <v>d</v>
      </c>
      <c r="F16" t="str">
        <f>'orig. data'!AK15</f>
        <v> </v>
      </c>
      <c r="G16" t="str">
        <f>'orig. data'!AL15</f>
        <v> </v>
      </c>
      <c r="H16" s="19">
        <f>I$19</f>
        <v>0.0562560225</v>
      </c>
      <c r="I16" s="3">
        <f>'orig. data'!D15</f>
        <v>0.0527863853</v>
      </c>
      <c r="J16" s="3">
        <f>'orig. data'!R15</f>
        <v>0.0458728512</v>
      </c>
      <c r="K16" s="19">
        <f>J$19</f>
        <v>0.0487532891</v>
      </c>
      <c r="L16" s="5">
        <f>'orig. data'!B15</f>
        <v>3281</v>
      </c>
      <c r="M16" s="5">
        <f>'orig. data'!C15</f>
        <v>29187</v>
      </c>
      <c r="N16" s="11">
        <f>'orig. data'!G15</f>
        <v>0.001259994</v>
      </c>
      <c r="O16" s="8"/>
      <c r="P16" s="5">
        <f>'orig. data'!P15</f>
        <v>5917</v>
      </c>
      <c r="Q16" s="5">
        <f>'orig. data'!Q15</f>
        <v>116433</v>
      </c>
      <c r="R16" s="11">
        <f>'orig. data'!U15</f>
        <v>0.0052361534</v>
      </c>
      <c r="S16" s="8"/>
      <c r="T16" s="11">
        <f>'orig. data'!AD15</f>
        <v>9.7907459E-07</v>
      </c>
      <c r="U16" s="1"/>
      <c r="V16" s="1"/>
      <c r="W16" s="1"/>
      <c r="X16" s="1"/>
      <c r="Y16" s="1"/>
      <c r="Z16" s="1"/>
      <c r="AA16" s="1"/>
    </row>
    <row r="17" spans="1:20" ht="12.75">
      <c r="A17" s="2" t="str">
        <f ca="1" t="shared" si="2"/>
        <v>Mid (d)</v>
      </c>
      <c r="B17" t="s">
        <v>126</v>
      </c>
      <c r="C17" t="str">
        <f>'orig. data'!AH16</f>
        <v> </v>
      </c>
      <c r="D17" t="str">
        <f>'orig. data'!AI16</f>
        <v> </v>
      </c>
      <c r="E17" t="str">
        <f ca="1">IF(CELL("contents",F17)="d","d",IF(CELL("contents",G17)="d","d",IF(CELL("contents",'orig. data'!AJ16)="d","d","")))</f>
        <v>d</v>
      </c>
      <c r="F17" t="str">
        <f>'orig. data'!AK16</f>
        <v> </v>
      </c>
      <c r="G17" t="str">
        <f>'orig. data'!AL16</f>
        <v> </v>
      </c>
      <c r="H17" s="19">
        <f>I$19</f>
        <v>0.0562560225</v>
      </c>
      <c r="I17" s="3">
        <f>'orig. data'!D16</f>
        <v>0.0562931206</v>
      </c>
      <c r="J17" s="3">
        <f>'orig. data'!R16</f>
        <v>0.0508812271</v>
      </c>
      <c r="K17" s="19">
        <f>J$19</f>
        <v>0.0487532891</v>
      </c>
      <c r="L17" s="5">
        <f>'orig. data'!B16</f>
        <v>2464</v>
      </c>
      <c r="M17" s="5">
        <f>'orig. data'!C16</f>
        <v>23642</v>
      </c>
      <c r="N17" s="11">
        <f>'orig. data'!G16</f>
        <v>0.4384216652</v>
      </c>
      <c r="P17" s="5">
        <f>'orig. data'!P16</f>
        <v>4448</v>
      </c>
      <c r="Q17" s="5">
        <f>'orig. data'!Q16</f>
        <v>83766</v>
      </c>
      <c r="R17" s="11">
        <f>'orig. data'!U16</f>
        <v>0.0651287032</v>
      </c>
      <c r="T17" s="11">
        <f>'orig. data'!AD16</f>
        <v>0.0012046746</v>
      </c>
    </row>
    <row r="18" spans="1:20" ht="12.75">
      <c r="A18" s="2" t="str">
        <f aca="true" ca="1" t="shared" si="3" ref="A18:A33">CONCATENATE(B18)&amp;(IF((CELL("contents",C18)="y")*AND((CELL("contents",D18))="n")*AND((CELL("contents",E18))&lt;&gt;"")," (y,n,"&amp;CELL("contents",E18)&amp;")",(IF((CELL("contents",C18)="y")*OR((CELL("contents",D18))="n")," (y,n)",(IF((CELL("contents",C18)="y")*OR((CELL("contents",E18))&lt;&gt;"")," (y,"&amp;CELL("contents",E18)&amp;")",(IF((CELL("contents",D18)="n")*OR((CELL("contents",E18))&lt;&gt;"")," (n,"&amp;CELL("contents",E18)&amp;")",(IF((CELL("contents",C18))="y"," (y)",(IF((CELL("contents",D18)="n")," (n)",(IF((CELL("contents",E18)&lt;&gt;"")," ("&amp;CELL("contents",E18)&amp;")",""))))))))))))))</f>
        <v>North (y,n)</v>
      </c>
      <c r="B18" t="s">
        <v>122</v>
      </c>
      <c r="C18" t="str">
        <f>'orig. data'!AH17</f>
        <v>y</v>
      </c>
      <c r="D18" t="str">
        <f>'orig. data'!AI17</f>
        <v>n</v>
      </c>
      <c r="E18">
        <f ca="1">IF(CELL("contents",F18)="d","d",IF(CELL("contents",G18)="d","d",IF(CELL("contents",'orig. data'!AJ17)="d","d","")))</f>
      </c>
      <c r="F18" t="str">
        <f>'orig. data'!AK17</f>
        <v> </v>
      </c>
      <c r="G18" t="str">
        <f>'orig. data'!AL17</f>
        <v> </v>
      </c>
      <c r="H18" s="19">
        <f>I$19</f>
        <v>0.0562560225</v>
      </c>
      <c r="I18" s="3">
        <f>'orig. data'!D17</f>
        <v>0.07783557</v>
      </c>
      <c r="J18" s="3">
        <f>'orig. data'!R17</f>
        <v>0.0722943133</v>
      </c>
      <c r="K18" s="19">
        <f>J$19</f>
        <v>0.0487532891</v>
      </c>
      <c r="L18" s="5">
        <f>'orig. data'!B17</f>
        <v>607</v>
      </c>
      <c r="M18" s="5">
        <f>'orig. data'!C17</f>
        <v>7746</v>
      </c>
      <c r="N18" s="11">
        <f>'orig. data'!G17</f>
        <v>2.016911E-11</v>
      </c>
      <c r="P18" s="5">
        <f>'orig. data'!P17</f>
        <v>1081</v>
      </c>
      <c r="Q18" s="5">
        <f>'orig. data'!Q17</f>
        <v>30595</v>
      </c>
      <c r="R18" s="11">
        <f>'orig. data'!U17</f>
        <v>1.762999E-29</v>
      </c>
      <c r="T18" s="11">
        <f>'orig. data'!AD17</f>
        <v>0.1686913784</v>
      </c>
    </row>
    <row r="19" spans="1:20" ht="12.75">
      <c r="A19" s="2" t="str">
        <f ca="1" t="shared" si="3"/>
        <v>Manitoba (d)</v>
      </c>
      <c r="B19" t="s">
        <v>124</v>
      </c>
      <c r="C19" t="str">
        <f>'orig. data'!AH18</f>
        <v> </v>
      </c>
      <c r="D19" t="str">
        <f>'orig. data'!AI18</f>
        <v> </v>
      </c>
      <c r="E19" t="str">
        <f ca="1">IF(CELL("contents",F19)="d","d",IF(CELL("contents",G19)="d","d",IF(CELL("contents",'orig. data'!AJ18)="d","d","")))</f>
        <v>d</v>
      </c>
      <c r="F19" t="str">
        <f>'orig. data'!AK18</f>
        <v> </v>
      </c>
      <c r="G19" t="str">
        <f>'orig. data'!AL18</f>
        <v> </v>
      </c>
      <c r="H19" s="19">
        <f>I$19</f>
        <v>0.0562560225</v>
      </c>
      <c r="I19" s="3">
        <f>'orig. data'!D18</f>
        <v>0.0562560225</v>
      </c>
      <c r="J19" s="3">
        <f>'orig. data'!R18</f>
        <v>0.0487532891</v>
      </c>
      <c r="K19" s="19">
        <f>J$19</f>
        <v>0.0487532891</v>
      </c>
      <c r="L19" s="5">
        <f>'orig. data'!B18</f>
        <v>17270</v>
      </c>
      <c r="M19" s="5">
        <f>'orig. data'!C18</f>
        <v>161577</v>
      </c>
      <c r="N19" s="11" t="str">
        <f>'orig. data'!G18</f>
        <v> </v>
      </c>
      <c r="P19" s="5">
        <f>'orig. data'!P18</f>
        <v>29423</v>
      </c>
      <c r="Q19" s="5">
        <f>'orig. data'!Q18</f>
        <v>603508</v>
      </c>
      <c r="R19" s="11" t="str">
        <f>'orig. data'!U18</f>
        <v> </v>
      </c>
      <c r="T19" s="11">
        <f>'orig. data'!AD18</f>
        <v>7.084599E-19</v>
      </c>
    </row>
    <row r="20" spans="1:20" ht="12.75">
      <c r="A20" s="2" t="str">
        <f ca="1" t="shared" si="3"/>
        <v>Public Trustee (y,n)</v>
      </c>
      <c r="B20" t="s">
        <v>147</v>
      </c>
      <c r="C20" t="str">
        <f>'orig. data'!AH19</f>
        <v>y</v>
      </c>
      <c r="D20" t="str">
        <f>'orig. data'!AI19</f>
        <v>n</v>
      </c>
      <c r="E20">
        <f ca="1">IF(CELL("contents",F20)="d","d",IF(CELL("contents",G20)="d","d",IF(CELL("contents",'orig. data'!AJ19)="d","d","")))</f>
      </c>
      <c r="F20" t="str">
        <f>'orig. data'!AK19</f>
        <v> </v>
      </c>
      <c r="G20" t="str">
        <f>'orig. data'!AL19</f>
        <v> </v>
      </c>
      <c r="H20" s="19">
        <f>I$19</f>
        <v>0.0562560225</v>
      </c>
      <c r="I20" s="3">
        <f>'orig. data'!D19</f>
        <v>0.1103183559</v>
      </c>
      <c r="J20" s="3">
        <f>'orig. data'!R19</f>
        <v>0.1172819904</v>
      </c>
      <c r="K20" s="19">
        <f>J$19</f>
        <v>0.0487532891</v>
      </c>
      <c r="L20" s="5">
        <f>'orig. data'!B19</f>
        <v>388</v>
      </c>
      <c r="M20" s="5">
        <f>'orig. data'!C19</f>
        <v>703</v>
      </c>
      <c r="N20" s="11">
        <f>'orig. data'!G19</f>
        <v>1.218632E-35</v>
      </c>
      <c r="P20" s="5">
        <f>'orig. data'!P19</f>
        <v>849</v>
      </c>
      <c r="Q20" s="5">
        <f>'orig. data'!Q19</f>
        <v>2541</v>
      </c>
      <c r="R20" s="11">
        <f>'orig. data'!U19</f>
        <v>3.44838E-118</v>
      </c>
      <c r="T20" s="11">
        <f>'orig. data'!AD19</f>
        <v>0.3377021311</v>
      </c>
    </row>
    <row r="21" spans="2:20" ht="12.75">
      <c r="B21"/>
      <c r="C21"/>
      <c r="D21"/>
      <c r="E21"/>
      <c r="F21"/>
      <c r="G21"/>
      <c r="H21" s="19"/>
      <c r="I21" s="3"/>
      <c r="J21" s="3"/>
      <c r="K21" s="19"/>
      <c r="L21" s="5"/>
      <c r="M21" s="5"/>
      <c r="N21" s="11"/>
      <c r="P21" s="5"/>
      <c r="Q21" s="5"/>
      <c r="R21" s="11"/>
      <c r="T21" s="11"/>
    </row>
    <row r="22" spans="1:20" ht="12.75">
      <c r="A22" s="2" t="str">
        <f ca="1" t="shared" si="3"/>
        <v>Fort Garry (y,n,d)</v>
      </c>
      <c r="B22" t="s">
        <v>127</v>
      </c>
      <c r="C22" t="str">
        <f>'orig. data'!AH20</f>
        <v>y</v>
      </c>
      <c r="D22" t="str">
        <f>'orig. data'!AI20</f>
        <v>n</v>
      </c>
      <c r="E22" t="str">
        <f ca="1">IF(CELL("contents",F22)="d","d",IF(CELL("contents",G22)="d","d",IF(CELL("contents",'orig. data'!AJ20)="d","d","")))</f>
        <v>d</v>
      </c>
      <c r="F22" t="str">
        <f>'orig. data'!AK20</f>
        <v> </v>
      </c>
      <c r="G22" t="str">
        <f>'orig. data'!AL20</f>
        <v> </v>
      </c>
      <c r="H22" s="19">
        <f aca="true" t="shared" si="4" ref="H22:H33">I$19</f>
        <v>0.0562560225</v>
      </c>
      <c r="I22" s="3">
        <f>'orig. data'!D20</f>
        <v>0.0489419688</v>
      </c>
      <c r="J22" s="3">
        <f>'orig. data'!R20</f>
        <v>0.0406356863</v>
      </c>
      <c r="K22" s="19">
        <f aca="true" t="shared" si="5" ref="K22:K33">J$19</f>
        <v>0.0487532891</v>
      </c>
      <c r="L22" s="5">
        <f>'orig. data'!B20</f>
        <v>623</v>
      </c>
      <c r="M22" s="5">
        <f>'orig. data'!C20</f>
        <v>7577</v>
      </c>
      <c r="N22" s="11">
        <f>'orig. data'!G20</f>
        <v>0.0012463078</v>
      </c>
      <c r="P22" s="5">
        <f>'orig. data'!P20</f>
        <v>1069</v>
      </c>
      <c r="Q22" s="5">
        <f>'orig. data'!Q20</f>
        <v>32249</v>
      </c>
      <c r="R22" s="11">
        <f>'orig. data'!U20</f>
        <v>5.3412905E-08</v>
      </c>
      <c r="T22" s="11">
        <f>'orig. data'!AD20</f>
        <v>0.0003730742</v>
      </c>
    </row>
    <row r="23" spans="1:20" ht="12.75">
      <c r="A23" s="2" t="str">
        <f ca="1" t="shared" si="3"/>
        <v>Assiniboine South (y,n)</v>
      </c>
      <c r="B23" t="s">
        <v>128</v>
      </c>
      <c r="C23" t="str">
        <f>'orig. data'!AH21</f>
        <v>y</v>
      </c>
      <c r="D23" t="str">
        <f>'orig. data'!AI21</f>
        <v>n</v>
      </c>
      <c r="E23">
        <f ca="1">IF(CELL("contents",F23)="d","d",IF(CELL("contents",G23)="d","d",IF(CELL("contents",'orig. data'!AJ21)="d","d","")))</f>
      </c>
      <c r="F23" t="str">
        <f>'orig. data'!AK21</f>
        <v> </v>
      </c>
      <c r="G23" t="str">
        <f>'orig. data'!AL21</f>
        <v> </v>
      </c>
      <c r="H23" s="19">
        <f t="shared" si="4"/>
        <v>0.0562560225</v>
      </c>
      <c r="I23" s="3">
        <f>'orig. data'!D21</f>
        <v>0.0478875716</v>
      </c>
      <c r="J23" s="3">
        <f>'orig. data'!R21</f>
        <v>0.0438662405</v>
      </c>
      <c r="K23" s="19">
        <f t="shared" si="5"/>
        <v>0.0487532891</v>
      </c>
      <c r="L23" s="5">
        <f>'orig. data'!B21</f>
        <v>549</v>
      </c>
      <c r="M23" s="5">
        <f>'orig. data'!C21</f>
        <v>5510</v>
      </c>
      <c r="N23" s="11">
        <f>'orig. data'!G21</f>
        <v>0.0004152268</v>
      </c>
      <c r="P23" s="5">
        <f>'orig. data'!P21</f>
        <v>817</v>
      </c>
      <c r="Q23" s="5">
        <f>'orig. data'!Q21</f>
        <v>19088</v>
      </c>
      <c r="R23" s="11">
        <f>'orig. data'!U21</f>
        <v>0.0049063278</v>
      </c>
      <c r="T23" s="11">
        <f>'orig. data'!AD21</f>
        <v>0.1232960604</v>
      </c>
    </row>
    <row r="24" spans="1:20" ht="12.75">
      <c r="A24" s="2" t="str">
        <f ca="1" t="shared" si="3"/>
        <v>St. Boniface</v>
      </c>
      <c r="B24" t="s">
        <v>132</v>
      </c>
      <c r="C24" t="str">
        <f>'orig. data'!AH22</f>
        <v> </v>
      </c>
      <c r="D24" t="str">
        <f>'orig. data'!AI22</f>
        <v> </v>
      </c>
      <c r="E24">
        <f ca="1">IF(CELL("contents",F24)="d","d",IF(CELL("contents",G24)="d","d",IF(CELL("contents",'orig. data'!AJ22)="d","d","")))</f>
      </c>
      <c r="F24" t="str">
        <f>'orig. data'!AK22</f>
        <v> </v>
      </c>
      <c r="G24" t="str">
        <f>'orig. data'!AL22</f>
        <v> </v>
      </c>
      <c r="H24" s="19">
        <f t="shared" si="4"/>
        <v>0.0562560225</v>
      </c>
      <c r="I24" s="3">
        <f>'orig. data'!D22</f>
        <v>0.0505726522</v>
      </c>
      <c r="J24" s="3">
        <f>'orig. data'!R22</f>
        <v>0.045888766</v>
      </c>
      <c r="K24" s="19">
        <f t="shared" si="5"/>
        <v>0.0487532891</v>
      </c>
      <c r="L24" s="5">
        <f>'orig. data'!B22</f>
        <v>600</v>
      </c>
      <c r="M24" s="5">
        <f>'orig. data'!C22</f>
        <v>6478</v>
      </c>
      <c r="N24" s="11">
        <f>'orig. data'!G22</f>
        <v>0.0152129352</v>
      </c>
      <c r="P24" s="5">
        <f>'orig. data'!P22</f>
        <v>1116</v>
      </c>
      <c r="Q24" s="5">
        <f>'orig. data'!Q22</f>
        <v>26479</v>
      </c>
      <c r="R24" s="11">
        <f>'orig. data'!U22</f>
        <v>0.0660094941</v>
      </c>
      <c r="T24" s="11">
        <f>'orig. data'!AD22</f>
        <v>0.0642483156</v>
      </c>
    </row>
    <row r="25" spans="1:20" ht="12.75">
      <c r="A25" s="2" t="str">
        <f ca="1" t="shared" si="3"/>
        <v>St. Vital (y,d)</v>
      </c>
      <c r="B25" t="s">
        <v>130</v>
      </c>
      <c r="C25" t="str">
        <f>'orig. data'!AH23</f>
        <v>y</v>
      </c>
      <c r="D25" t="str">
        <f>'orig. data'!AI23</f>
        <v> </v>
      </c>
      <c r="E25" t="str">
        <f ca="1">IF(CELL("contents",F25)="d","d",IF(CELL("contents",G25)="d","d",IF(CELL("contents",'orig. data'!AJ23)="d","d","")))</f>
        <v>d</v>
      </c>
      <c r="F25" t="str">
        <f>'orig. data'!AK23</f>
        <v> </v>
      </c>
      <c r="G25" t="str">
        <f>'orig. data'!AL23</f>
        <v> </v>
      </c>
      <c r="H25" s="19">
        <f t="shared" si="4"/>
        <v>0.0562560225</v>
      </c>
      <c r="I25" s="3">
        <f>'orig. data'!D23</f>
        <v>0.0496344306</v>
      </c>
      <c r="J25" s="3">
        <f>'orig. data'!R23</f>
        <v>0.0450756021</v>
      </c>
      <c r="K25" s="19">
        <f t="shared" si="5"/>
        <v>0.0487532891</v>
      </c>
      <c r="L25" s="5">
        <f>'orig. data'!B23</f>
        <v>755</v>
      </c>
      <c r="M25" s="5">
        <f>'orig. data'!C23</f>
        <v>8316</v>
      </c>
      <c r="N25" s="11">
        <f>'orig. data'!G23</f>
        <v>0.0016365711</v>
      </c>
      <c r="P25" s="5">
        <f>'orig. data'!P23</f>
        <v>1312</v>
      </c>
      <c r="Q25" s="5">
        <f>'orig. data'!Q23</f>
        <v>33146</v>
      </c>
      <c r="R25" s="11">
        <f>'orig. data'!U23</f>
        <v>0.0108984933</v>
      </c>
      <c r="T25" s="11">
        <f>'orig. data'!AD23</f>
        <v>0.0436565113</v>
      </c>
    </row>
    <row r="26" spans="1:20" ht="12.75">
      <c r="A26" s="2" t="str">
        <f ca="1" t="shared" si="3"/>
        <v>Transcona</v>
      </c>
      <c r="B26" t="s">
        <v>133</v>
      </c>
      <c r="C26" t="str">
        <f>'orig. data'!AH24</f>
        <v> </v>
      </c>
      <c r="D26" t="str">
        <f>'orig. data'!AI24</f>
        <v> </v>
      </c>
      <c r="E26">
        <f ca="1">IF(CELL("contents",F26)="d","d",IF(CELL("contents",G26)="d","d",IF(CELL("contents",'orig. data'!AJ24)="d","d","")))</f>
      </c>
      <c r="F26" t="str">
        <f>'orig. data'!AK24</f>
        <v> </v>
      </c>
      <c r="G26" t="str">
        <f>'orig. data'!AL24</f>
        <v> </v>
      </c>
      <c r="H26" s="19">
        <f t="shared" si="4"/>
        <v>0.0562560225</v>
      </c>
      <c r="I26" s="3">
        <f>'orig. data'!D24</f>
        <v>0.0520797811</v>
      </c>
      <c r="J26" s="3">
        <f>'orig. data'!R24</f>
        <v>0.0495833146</v>
      </c>
      <c r="K26" s="19">
        <f t="shared" si="5"/>
        <v>0.0487532891</v>
      </c>
      <c r="L26" s="5">
        <f>'orig. data'!B24</f>
        <v>317</v>
      </c>
      <c r="M26" s="5">
        <f>'orig. data'!C24</f>
        <v>4258</v>
      </c>
      <c r="N26" s="11">
        <f>'orig. data'!G24</f>
        <v>0.1859298532</v>
      </c>
      <c r="P26" s="5">
        <f>'orig. data'!P24</f>
        <v>635</v>
      </c>
      <c r="Q26" s="5">
        <f>'orig. data'!Q24</f>
        <v>18441</v>
      </c>
      <c r="R26" s="11">
        <f>'orig. data'!U24</f>
        <v>0.687465453</v>
      </c>
      <c r="T26" s="11">
        <f>'orig. data'!AD24</f>
        <v>0.4833740626</v>
      </c>
    </row>
    <row r="27" spans="1:23" ht="12.75">
      <c r="A27" s="2" t="str">
        <f ca="1" t="shared" si="3"/>
        <v>River Heights (d)</v>
      </c>
      <c r="B27" t="s">
        <v>129</v>
      </c>
      <c r="C27" t="str">
        <f>'orig. data'!AH25</f>
        <v> </v>
      </c>
      <c r="D27" t="str">
        <f>'orig. data'!AI25</f>
        <v> </v>
      </c>
      <c r="E27" t="str">
        <f ca="1">IF(CELL("contents",F27)="d","d",IF(CELL("contents",G27)="d","d",IF(CELL("contents",'orig. data'!AJ25)="d","d","")))</f>
        <v>d</v>
      </c>
      <c r="F27" t="str">
        <f>'orig. data'!AK25</f>
        <v> </v>
      </c>
      <c r="G27" t="str">
        <f>'orig. data'!AL25</f>
        <v> </v>
      </c>
      <c r="H27" s="19">
        <f t="shared" si="4"/>
        <v>0.0562560225</v>
      </c>
      <c r="I27" s="3">
        <f>'orig. data'!D25</f>
        <v>0.0534702303</v>
      </c>
      <c r="J27" s="3">
        <f>'orig. data'!R25</f>
        <v>0.0482994319</v>
      </c>
      <c r="K27" s="19">
        <f t="shared" si="5"/>
        <v>0.0487532891</v>
      </c>
      <c r="L27" s="5">
        <f>'orig. data'!B25</f>
        <v>1107</v>
      </c>
      <c r="M27" s="5">
        <f>'orig. data'!C25</f>
        <v>8812</v>
      </c>
      <c r="N27" s="11">
        <f>'orig. data'!G25</f>
        <v>0.138896107</v>
      </c>
      <c r="P27" s="5">
        <f>'orig. data'!P25</f>
        <v>1651</v>
      </c>
      <c r="Q27" s="5">
        <f>'orig. data'!Q25</f>
        <v>31104</v>
      </c>
      <c r="R27" s="11">
        <f>'orig. data'!U25</f>
        <v>0.7416324246</v>
      </c>
      <c r="T27" s="11">
        <f>'orig. data'!AD25</f>
        <v>0.0145196836</v>
      </c>
      <c r="U27" s="1"/>
      <c r="V27" s="1"/>
      <c r="W27" s="1"/>
    </row>
    <row r="28" spans="1:23" ht="12.75">
      <c r="A28" s="2" t="str">
        <f ca="1" t="shared" si="3"/>
        <v>River East (d)</v>
      </c>
      <c r="B28" t="s">
        <v>131</v>
      </c>
      <c r="C28" t="str">
        <f>'orig. data'!AH26</f>
        <v> </v>
      </c>
      <c r="D28" t="str">
        <f>'orig. data'!AI26</f>
        <v> </v>
      </c>
      <c r="E28" t="str">
        <f ca="1">IF(CELL("contents",F28)="d","d",IF(CELL("contents",G28)="d","d",IF(CELL("contents",'orig. data'!AJ26)="d","d","")))</f>
        <v>d</v>
      </c>
      <c r="F28" t="str">
        <f>'orig. data'!AK26</f>
        <v> </v>
      </c>
      <c r="G28" t="str">
        <f>'orig. data'!AL26</f>
        <v> </v>
      </c>
      <c r="H28" s="19">
        <f t="shared" si="4"/>
        <v>0.0562560225</v>
      </c>
      <c r="I28" s="3">
        <f>'orig. data'!D26</f>
        <v>0.0562361705</v>
      </c>
      <c r="J28" s="3">
        <f>'orig. data'!R26</f>
        <v>0.0477472818</v>
      </c>
      <c r="K28" s="19">
        <f t="shared" si="5"/>
        <v>0.0487532891</v>
      </c>
      <c r="L28" s="5">
        <f>'orig. data'!B26</f>
        <v>1412</v>
      </c>
      <c r="M28" s="5">
        <f>'orig. data'!C26</f>
        <v>13040</v>
      </c>
      <c r="N28" s="11">
        <f>'orig. data'!G26</f>
        <v>0.990952654</v>
      </c>
      <c r="P28" s="5">
        <f>'orig. data'!P26</f>
        <v>2250</v>
      </c>
      <c r="Q28" s="5">
        <f>'orig. data'!Q26</f>
        <v>51189</v>
      </c>
      <c r="R28" s="11">
        <f>'orig. data'!U26</f>
        <v>0.4070646043</v>
      </c>
      <c r="T28" s="11">
        <f>'orig. data'!AD26</f>
        <v>8.6291011E-06</v>
      </c>
      <c r="U28" s="1"/>
      <c r="V28" s="1"/>
      <c r="W28" s="1"/>
    </row>
    <row r="29" spans="1:23" ht="12.75">
      <c r="A29" s="2" t="str">
        <f ca="1" t="shared" si="3"/>
        <v>Seven Oaks (d)</v>
      </c>
      <c r="B29" t="s">
        <v>134</v>
      </c>
      <c r="C29" t="str">
        <f>'orig. data'!AH27</f>
        <v> </v>
      </c>
      <c r="D29" t="str">
        <f>'orig. data'!AI27</f>
        <v> </v>
      </c>
      <c r="E29" t="str">
        <f ca="1">IF(CELL("contents",F29)="d","d",IF(CELL("contents",G29)="d","d",IF(CELL("contents",'orig. data'!AJ27)="d","d","")))</f>
        <v>d</v>
      </c>
      <c r="F29" t="str">
        <f>'orig. data'!AK27</f>
        <v> </v>
      </c>
      <c r="G29" t="str">
        <f>'orig. data'!AL27</f>
        <v> </v>
      </c>
      <c r="H29" s="19">
        <f t="shared" si="4"/>
        <v>0.0562560225</v>
      </c>
      <c r="I29" s="3">
        <f>'orig. data'!D27</f>
        <v>0.0578708227</v>
      </c>
      <c r="J29" s="3">
        <f>'orig. data'!R27</f>
        <v>0.0494851232</v>
      </c>
      <c r="K29" s="19">
        <f t="shared" si="5"/>
        <v>0.0487532891</v>
      </c>
      <c r="L29" s="5">
        <f>'orig. data'!B27</f>
        <v>981</v>
      </c>
      <c r="M29" s="5">
        <f>'orig. data'!C27</f>
        <v>9031</v>
      </c>
      <c r="N29" s="11">
        <f>'orig. data'!G27</f>
        <v>0.4278079118</v>
      </c>
      <c r="P29" s="5">
        <f>'orig. data'!P27</f>
        <v>1477</v>
      </c>
      <c r="Q29" s="5">
        <f>'orig. data'!Q27</f>
        <v>31473</v>
      </c>
      <c r="R29" s="11">
        <f>'orig. data'!U27</f>
        <v>0.6125592526</v>
      </c>
      <c r="T29" s="11">
        <f>'orig. data'!AD27</f>
        <v>0.0003153494</v>
      </c>
      <c r="U29" s="1"/>
      <c r="V29" s="1"/>
      <c r="W29" s="1"/>
    </row>
    <row r="30" spans="1:23" ht="12.75">
      <c r="A30" s="2" t="str">
        <f ca="1" t="shared" si="3"/>
        <v>St. James - Assiniboia (d)</v>
      </c>
      <c r="B30" t="s">
        <v>135</v>
      </c>
      <c r="C30" t="str">
        <f>'orig. data'!AH28</f>
        <v> </v>
      </c>
      <c r="D30" t="str">
        <f>'orig. data'!AI28</f>
        <v> </v>
      </c>
      <c r="E30" t="str">
        <f ca="1">IF(CELL("contents",F30)="d","d",IF(CELL("contents",G30)="d","d",IF(CELL("contents",'orig. data'!AJ28)="d","d","")))</f>
        <v>d</v>
      </c>
      <c r="F30" t="str">
        <f>'orig. data'!AK28</f>
        <v> </v>
      </c>
      <c r="G30" t="str">
        <f>'orig. data'!AL28</f>
        <v> </v>
      </c>
      <c r="H30" s="19">
        <f t="shared" si="4"/>
        <v>0.0562560225</v>
      </c>
      <c r="I30" s="3">
        <f>'orig. data'!D28</f>
        <v>0.055399038</v>
      </c>
      <c r="J30" s="3">
        <f>'orig. data'!R28</f>
        <v>0.0484076761</v>
      </c>
      <c r="K30" s="19">
        <f t="shared" si="5"/>
        <v>0.0487532891</v>
      </c>
      <c r="L30" s="5">
        <f>'orig. data'!B28</f>
        <v>1152</v>
      </c>
      <c r="M30" s="5">
        <f>'orig. data'!C28</f>
        <v>9538</v>
      </c>
      <c r="N30" s="11">
        <f>'orig. data'!G28</f>
        <v>0.6474241666</v>
      </c>
      <c r="O30" s="8"/>
      <c r="P30" s="5">
        <f>'orig. data'!P28</f>
        <v>1725</v>
      </c>
      <c r="Q30" s="5">
        <f>'orig. data'!Q28</f>
        <v>32652</v>
      </c>
      <c r="R30" s="11">
        <f>'orig. data'!U28</f>
        <v>0.7980534317</v>
      </c>
      <c r="T30" s="11">
        <f>'orig. data'!AD28</f>
        <v>0.0008905543</v>
      </c>
      <c r="U30" s="1"/>
      <c r="V30" s="1"/>
      <c r="W30" s="1"/>
    </row>
    <row r="31" spans="1:23" ht="12.75">
      <c r="A31" s="2" t="str">
        <f ca="1" t="shared" si="3"/>
        <v>Inkster</v>
      </c>
      <c r="B31" t="s">
        <v>136</v>
      </c>
      <c r="C31" t="str">
        <f>'orig. data'!AH29</f>
        <v> </v>
      </c>
      <c r="D31" t="str">
        <f>'orig. data'!AI29</f>
        <v> </v>
      </c>
      <c r="E31">
        <f ca="1">IF(CELL("contents",F31)="d","d",IF(CELL("contents",G31)="d","d",IF(CELL("contents",'orig. data'!AJ29)="d","d","")))</f>
      </c>
      <c r="F31" t="str">
        <f>'orig. data'!AK29</f>
        <v> </v>
      </c>
      <c r="G31" t="str">
        <f>'orig. data'!AL29</f>
        <v> </v>
      </c>
      <c r="H31" s="19">
        <f t="shared" si="4"/>
        <v>0.0562560225</v>
      </c>
      <c r="I31" s="3">
        <f>'orig. data'!D29</f>
        <v>0.0541405481</v>
      </c>
      <c r="J31" s="3">
        <f>'orig. data'!R29</f>
        <v>0.0535333849</v>
      </c>
      <c r="K31" s="19">
        <f t="shared" si="5"/>
        <v>0.0487532891</v>
      </c>
      <c r="L31" s="5">
        <f>'orig. data'!B29</f>
        <v>276</v>
      </c>
      <c r="M31" s="5">
        <f>'orig. data'!C29</f>
        <v>4042</v>
      </c>
      <c r="N31" s="11">
        <f>'orig. data'!G29</f>
        <v>0.5381274094</v>
      </c>
      <c r="O31" s="8"/>
      <c r="P31" s="5">
        <f>'orig. data'!P29</f>
        <v>604</v>
      </c>
      <c r="Q31" s="5">
        <f>'orig. data'!Q29</f>
        <v>15870</v>
      </c>
      <c r="R31" s="11">
        <f>'orig. data'!U29</f>
        <v>0.0292499997</v>
      </c>
      <c r="T31" s="11">
        <f>'orig. data'!AD29</f>
        <v>0.8787529438</v>
      </c>
      <c r="U31" s="1"/>
      <c r="V31" s="1"/>
      <c r="W31" s="1"/>
    </row>
    <row r="32" spans="1:23" ht="12.75">
      <c r="A32" s="2" t="str">
        <f ca="1" t="shared" si="3"/>
        <v>Downtown (y,n,d)</v>
      </c>
      <c r="B32" t="s">
        <v>137</v>
      </c>
      <c r="C32" t="str">
        <f>'orig. data'!AH30</f>
        <v>y</v>
      </c>
      <c r="D32" t="str">
        <f>'orig. data'!AI30</f>
        <v>n</v>
      </c>
      <c r="E32" t="str">
        <f ca="1">IF(CELL("contents",F32)="d","d",IF(CELL("contents",G32)="d","d",IF(CELL("contents",'orig. data'!AJ30)="d","d","")))</f>
        <v>d</v>
      </c>
      <c r="F32" t="str">
        <f>'orig. data'!AK30</f>
        <v> </v>
      </c>
      <c r="G32" t="str">
        <f>'orig. data'!AL30</f>
        <v> </v>
      </c>
      <c r="H32" s="19">
        <f t="shared" si="4"/>
        <v>0.0562560225</v>
      </c>
      <c r="I32" s="3">
        <f>'orig. data'!D30</f>
        <v>0.0689933364</v>
      </c>
      <c r="J32" s="3">
        <f>'orig. data'!R30</f>
        <v>0.0617009698</v>
      </c>
      <c r="K32" s="19">
        <f t="shared" si="5"/>
        <v>0.0487532891</v>
      </c>
      <c r="L32" s="5">
        <f>'orig. data'!B30</f>
        <v>1248</v>
      </c>
      <c r="M32" s="5">
        <f>'orig. data'!C30</f>
        <v>10512</v>
      </c>
      <c r="N32" s="11">
        <f>'orig. data'!G30</f>
        <v>3.803663E-10</v>
      </c>
      <c r="O32" s="8"/>
      <c r="P32" s="5">
        <f>'orig. data'!P30</f>
        <v>2041</v>
      </c>
      <c r="Q32" s="5">
        <f>'orig. data'!Q30</f>
        <v>34701</v>
      </c>
      <c r="R32" s="11">
        <f>'orig. data'!U30</f>
        <v>2.601819E-19</v>
      </c>
      <c r="T32" s="11">
        <f>'orig. data'!AD30</f>
        <v>0.0038637896</v>
      </c>
      <c r="U32" s="1"/>
      <c r="V32" s="1"/>
      <c r="W32" s="1"/>
    </row>
    <row r="33" spans="1:23" ht="12.75">
      <c r="A33" s="2" t="str">
        <f ca="1" t="shared" si="3"/>
        <v>Point Douglas (y,n)</v>
      </c>
      <c r="B33" t="s">
        <v>138</v>
      </c>
      <c r="C33" t="str">
        <f>'orig. data'!AH31</f>
        <v>y</v>
      </c>
      <c r="D33" t="str">
        <f>'orig. data'!AI31</f>
        <v>n</v>
      </c>
      <c r="E33">
        <f ca="1">IF(CELL("contents",F33)="d","d",IF(CELL("contents",G33)="d","d",IF(CELL("contents",'orig. data'!AJ31)="d","d","")))</f>
      </c>
      <c r="F33" t="str">
        <f>'orig. data'!AK31</f>
        <v> </v>
      </c>
      <c r="G33" t="str">
        <f>'orig. data'!AL31</f>
        <v> </v>
      </c>
      <c r="H33" s="19">
        <f t="shared" si="4"/>
        <v>0.0562560225</v>
      </c>
      <c r="I33" s="3">
        <f>'orig. data'!D31</f>
        <v>0.0685750749</v>
      </c>
      <c r="J33" s="3">
        <f>'orig. data'!R31</f>
        <v>0.0629086007</v>
      </c>
      <c r="K33" s="19">
        <f t="shared" si="5"/>
        <v>0.0487532891</v>
      </c>
      <c r="L33" s="5">
        <f>'orig. data'!B31</f>
        <v>816</v>
      </c>
      <c r="M33" s="5">
        <f>'orig. data'!C31</f>
        <v>6628</v>
      </c>
      <c r="N33" s="11">
        <f>'orig. data'!G31</f>
        <v>2.6819418E-07</v>
      </c>
      <c r="O33" s="8"/>
      <c r="P33" s="5">
        <f>'orig. data'!P31</f>
        <v>1250</v>
      </c>
      <c r="Q33" s="5">
        <f>'orig. data'!Q31</f>
        <v>19635</v>
      </c>
      <c r="R33" s="11">
        <f>'orig. data'!U31</f>
        <v>7.736787E-16</v>
      </c>
      <c r="T33" s="11">
        <f>'orig. data'!AD31</f>
        <v>0.0676447403</v>
      </c>
      <c r="U33" s="1"/>
      <c r="V33" s="1"/>
      <c r="W33" s="1"/>
    </row>
    <row r="34" spans="1:23" ht="12.75">
      <c r="B34"/>
      <c r="C34"/>
      <c r="D34"/>
      <c r="E34"/>
      <c r="F34"/>
      <c r="G34"/>
      <c r="H34" s="19"/>
      <c r="I34" s="3"/>
      <c r="J34" s="3"/>
      <c r="K34" s="19"/>
      <c r="L34" s="5"/>
      <c r="M34" s="5"/>
      <c r="N34" s="11"/>
      <c r="O34" s="8"/>
      <c r="P34" s="5"/>
      <c r="Q34" s="5"/>
      <c r="R34" s="11"/>
      <c r="T34" s="11"/>
      <c r="U34" s="1"/>
      <c r="V34" s="1"/>
      <c r="W34" s="1"/>
    </row>
    <row r="35" spans="2:8" ht="12.75">
      <c r="B35"/>
      <c r="C35"/>
      <c r="D35"/>
      <c r="E35"/>
      <c r="F35"/>
      <c r="G35"/>
      <c r="H35" s="20"/>
    </row>
    <row r="36" spans="2:8" ht="12.75">
      <c r="B36"/>
      <c r="C36"/>
      <c r="D36"/>
      <c r="E36"/>
      <c r="F36"/>
      <c r="G36"/>
      <c r="H36" s="20"/>
    </row>
    <row r="37" spans="2:8" ht="12.75">
      <c r="B37"/>
      <c r="C37"/>
      <c r="D37"/>
      <c r="E37"/>
      <c r="F37"/>
      <c r="G37"/>
      <c r="H37" s="20"/>
    </row>
    <row r="38" spans="2:8" ht="12.75">
      <c r="B38"/>
      <c r="C38"/>
      <c r="D38"/>
      <c r="E38"/>
      <c r="F38"/>
      <c r="G38"/>
      <c r="H38" s="20"/>
    </row>
    <row r="39" spans="2:8" ht="12.75">
      <c r="B39"/>
      <c r="C39"/>
      <c r="D39"/>
      <c r="E39"/>
      <c r="F39"/>
      <c r="G39"/>
      <c r="H39" s="20"/>
    </row>
    <row r="40" spans="2:8" ht="12.75">
      <c r="B40"/>
      <c r="C40"/>
      <c r="D40"/>
      <c r="E40"/>
      <c r="F40"/>
      <c r="G40"/>
      <c r="H40" s="20"/>
    </row>
    <row r="41" spans="2:8" ht="12.75">
      <c r="B41"/>
      <c r="C41"/>
      <c r="D41"/>
      <c r="E41"/>
      <c r="F41"/>
      <c r="G41"/>
      <c r="H41" s="20"/>
    </row>
    <row r="42" ht="12.75">
      <c r="H42" s="20"/>
    </row>
    <row r="43" ht="12.75">
      <c r="H43" s="20"/>
    </row>
    <row r="44" ht="12.75">
      <c r="H44" s="20"/>
    </row>
    <row r="45" ht="12.75">
      <c r="H45" s="20"/>
    </row>
    <row r="46" ht="12.75">
      <c r="H46" s="20"/>
    </row>
    <row r="47" ht="12.75">
      <c r="H47" s="20"/>
    </row>
  </sheetData>
  <sheetProtection/>
  <mergeCells count="3">
    <mergeCell ref="C1:E1"/>
    <mergeCell ref="F1:G1"/>
    <mergeCell ref="I2:J2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08"/>
  <sheetViews>
    <sheetView zoomScalePageLayoutView="0" workbookViewId="0" topLeftCell="A1">
      <pane ySplit="3" topLeftCell="A61" activePane="bottomLeft" state="frozen"/>
      <selection pane="topLeft" activeCell="A1" sqref="A1"/>
      <selection pane="bottomLeft" activeCell="B106" sqref="B106"/>
    </sheetView>
  </sheetViews>
  <sheetFormatPr defaultColWidth="9.140625" defaultRowHeight="12.75"/>
  <cols>
    <col min="1" max="1" width="26.28125" style="0" customWidth="1"/>
    <col min="2" max="2" width="21.00390625" style="0" customWidth="1"/>
    <col min="3" max="5" width="2.8515625" style="0" customWidth="1"/>
    <col min="6" max="7" width="6.7109375" style="0" customWidth="1"/>
    <col min="15" max="15" width="2.8515625" style="0" customWidth="1"/>
    <col min="19" max="19" width="2.8515625" style="0" customWidth="1"/>
  </cols>
  <sheetData>
    <row r="1" spans="1:21" ht="12.75">
      <c r="A1" s="40" t="s">
        <v>221</v>
      </c>
      <c r="B1" s="4" t="s">
        <v>175</v>
      </c>
      <c r="C1" s="125" t="s">
        <v>108</v>
      </c>
      <c r="D1" s="125"/>
      <c r="E1" s="125"/>
      <c r="F1" s="125" t="s">
        <v>110</v>
      </c>
      <c r="G1" s="125"/>
      <c r="H1" s="5" t="s">
        <v>261</v>
      </c>
      <c r="I1" s="3" t="s">
        <v>262</v>
      </c>
      <c r="J1" s="3" t="s">
        <v>263</v>
      </c>
      <c r="K1" s="5" t="s">
        <v>264</v>
      </c>
      <c r="L1" s="5" t="s">
        <v>265</v>
      </c>
      <c r="M1" s="5" t="s">
        <v>266</v>
      </c>
      <c r="N1" s="5" t="s">
        <v>267</v>
      </c>
      <c r="O1" s="6"/>
      <c r="P1" s="5" t="s">
        <v>268</v>
      </c>
      <c r="Q1" s="5" t="s">
        <v>269</v>
      </c>
      <c r="R1" s="5" t="s">
        <v>270</v>
      </c>
      <c r="S1" s="6"/>
      <c r="T1" s="41" t="s">
        <v>271</v>
      </c>
      <c r="U1" s="2"/>
    </row>
    <row r="2" spans="1:20" ht="12.75">
      <c r="A2" s="34"/>
      <c r="B2" s="2"/>
      <c r="C2" s="12"/>
      <c r="D2" s="12"/>
      <c r="E2" s="12"/>
      <c r="F2" s="13"/>
      <c r="G2" s="13"/>
      <c r="H2" s="5"/>
      <c r="I2" s="126" t="s">
        <v>280</v>
      </c>
      <c r="J2" s="126"/>
      <c r="K2" s="5"/>
      <c r="L2" s="5"/>
      <c r="M2" s="5"/>
      <c r="N2" s="5"/>
      <c r="O2" s="6"/>
      <c r="P2" s="5"/>
      <c r="Q2" s="5"/>
      <c r="R2" s="5"/>
      <c r="S2" s="6"/>
      <c r="T2" s="5"/>
    </row>
    <row r="3" spans="1:20" ht="12.75">
      <c r="A3" s="32" t="s">
        <v>0</v>
      </c>
      <c r="B3" s="4"/>
      <c r="C3" s="12" t="s">
        <v>283</v>
      </c>
      <c r="D3" s="12" t="s">
        <v>284</v>
      </c>
      <c r="E3" s="12" t="s">
        <v>285</v>
      </c>
      <c r="F3" s="12" t="s">
        <v>197</v>
      </c>
      <c r="G3" s="12" t="s">
        <v>198</v>
      </c>
      <c r="H3" s="2" t="s">
        <v>275</v>
      </c>
      <c r="I3" s="4" t="s">
        <v>276</v>
      </c>
      <c r="J3" s="4" t="s">
        <v>277</v>
      </c>
      <c r="K3" s="2" t="s">
        <v>278</v>
      </c>
      <c r="L3" s="2"/>
      <c r="M3" s="2"/>
      <c r="N3" s="2"/>
      <c r="O3" s="9"/>
      <c r="P3" s="2"/>
      <c r="Q3" s="2"/>
      <c r="R3" s="2"/>
      <c r="S3" s="9"/>
      <c r="T3" s="2"/>
    </row>
    <row r="4" spans="1:20" ht="12.75">
      <c r="A4" s="31" t="str">
        <f ca="1">CONCATENATE(B4)&amp;(IF((CELL("contents",C4)="y")*AND((CELL("contents",D4))="n")*AND((CELL("contents",E4))&lt;&gt;"")," (y,n,"&amp;CELL("contents",E4)&amp;")",(IF((CELL("contents",C4)="y")*OR((CELL("contents",D4))="n")," (y,n)",(IF((CELL("contents",C4)="y")*OR((CELL("contents",E4))&lt;&gt;"")," (y,"&amp;CELL("contents",E4)&amp;")",(IF((CELL("contents",D4)="n")*OR((CELL("contents",E4))&lt;&gt;"")," (n,"&amp;CELL("contents",E4)&amp;")",(IF((CELL("contents",C4))="y"," (y)",(IF((CELL("contents",D4)="n")," (n)",(IF((CELL("contents",E4)&lt;&gt;"")," ("&amp;CELL("contents",E4)&amp;")",""))))))))))))))</f>
        <v>SE Northern</v>
      </c>
      <c r="B4" s="2" t="s">
        <v>181</v>
      </c>
      <c r="C4" t="str">
        <f>'orig. data'!AH32</f>
        <v> </v>
      </c>
      <c r="D4" t="str">
        <f>'orig. data'!AI32</f>
        <v> </v>
      </c>
      <c r="E4">
        <f ca="1">IF(CELL("contents",F4)="d","d",IF(CELL("contents",G4)="d","d",IF(CELL("contents",'orig. data'!AJ32)="d","d","")))</f>
      </c>
      <c r="F4" t="str">
        <f>'orig. data'!AK32</f>
        <v> </v>
      </c>
      <c r="G4" t="str">
        <f>'orig. data'!AL32</f>
        <v> </v>
      </c>
      <c r="H4" s="19">
        <f>'orig. data'!D$18</f>
        <v>0.0562560225</v>
      </c>
      <c r="I4" s="3">
        <f>'orig. data'!D32</f>
        <v>0.0556174806</v>
      </c>
      <c r="J4" s="3">
        <f>'orig. data'!R32</f>
        <v>0.047902105</v>
      </c>
      <c r="K4" s="19">
        <f>'orig. data'!R$18</f>
        <v>0.0487532891</v>
      </c>
      <c r="L4" s="5">
        <f>'orig. data'!B32</f>
        <v>141</v>
      </c>
      <c r="M4" s="5">
        <f>'orig. data'!C32</f>
        <v>1862</v>
      </c>
      <c r="N4" s="11">
        <f>'orig. data'!G32</f>
        <v>0.3884531831</v>
      </c>
      <c r="O4" s="8"/>
      <c r="P4" s="5">
        <f>'orig. data'!P32</f>
        <v>270</v>
      </c>
      <c r="Q4" s="5">
        <f>'orig. data'!Q32</f>
        <v>8317</v>
      </c>
      <c r="R4" s="11">
        <f>'orig. data'!U32</f>
        <v>0.8107103978</v>
      </c>
      <c r="S4" s="9"/>
      <c r="T4" s="11">
        <f>'orig. data'!AD32</f>
        <v>0.1891920234</v>
      </c>
    </row>
    <row r="5" spans="1:20" ht="12.75">
      <c r="A5" s="31" t="str">
        <f aca="true" ca="1" t="shared" si="0" ref="A5:A68">CONCATENATE(B5)&amp;(IF((CELL("contents",C5)="y")*AND((CELL("contents",D5))="n")*AND((CELL("contents",E5))&lt;&gt;"")," (y,n,"&amp;CELL("contents",E5)&amp;")",(IF((CELL("contents",C5)="y")*OR((CELL("contents",D5))="n")," (y,n)",(IF((CELL("contents",C5)="y")*OR((CELL("contents",E5))&lt;&gt;"")," (y,"&amp;CELL("contents",E5)&amp;")",(IF((CELL("contents",D5)="n")*OR((CELL("contents",E5))&lt;&gt;"")," (n,"&amp;CELL("contents",E5)&amp;")",(IF((CELL("contents",C5))="y"," (y)",(IF((CELL("contents",D5)="n")," (n)",(IF((CELL("contents",E5)&lt;&gt;"")," ("&amp;CELL("contents",E5)&amp;")",""))))))))))))))</f>
        <v>SE Central</v>
      </c>
      <c r="B5" s="2" t="s">
        <v>177</v>
      </c>
      <c r="C5" t="str">
        <f>'orig. data'!AH33</f>
        <v> </v>
      </c>
      <c r="D5" t="str">
        <f>'orig. data'!AI33</f>
        <v> </v>
      </c>
      <c r="E5">
        <f ca="1">IF(CELL("contents",F5)="d","d",IF(CELL("contents",G5)="d","d",IF(CELL("contents",'orig. data'!AJ33)="d","d","")))</f>
      </c>
      <c r="F5" t="str">
        <f>'orig. data'!AK33</f>
        <v> </v>
      </c>
      <c r="G5" t="str">
        <f>'orig. data'!AL33</f>
        <v> </v>
      </c>
      <c r="H5" s="19">
        <f>'orig. data'!D$18</f>
        <v>0.0562560225</v>
      </c>
      <c r="I5" s="3">
        <f>'orig. data'!D33</f>
        <v>0.0509377422</v>
      </c>
      <c r="J5" s="3">
        <f>'orig. data'!R33</f>
        <v>0.0431309313</v>
      </c>
      <c r="K5" s="19">
        <f>'orig. data'!R$18</f>
        <v>0.0487532891</v>
      </c>
      <c r="L5" s="5">
        <f>'orig. data'!B33</f>
        <v>251</v>
      </c>
      <c r="M5" s="5">
        <f>'orig. data'!C33</f>
        <v>2467</v>
      </c>
      <c r="N5" s="11">
        <f>'orig. data'!G33</f>
        <v>0.0319982648</v>
      </c>
      <c r="O5" s="8"/>
      <c r="P5" s="5">
        <f>'orig. data'!P33</f>
        <v>397</v>
      </c>
      <c r="Q5" s="5">
        <f>'orig. data'!Q33</f>
        <v>11083</v>
      </c>
      <c r="R5" s="11">
        <f>'orig. data'!U33</f>
        <v>0.0591028162</v>
      </c>
      <c r="S5" s="9"/>
      <c r="T5" s="11">
        <f>'orig. data'!AD33</f>
        <v>0.07752174</v>
      </c>
    </row>
    <row r="6" spans="1:20" ht="12.75">
      <c r="A6" s="31" t="str">
        <f ca="1" t="shared" si="0"/>
        <v>SE Western (n)</v>
      </c>
      <c r="B6" s="2" t="s">
        <v>178</v>
      </c>
      <c r="C6" t="str">
        <f>'orig. data'!AH34</f>
        <v> </v>
      </c>
      <c r="D6" t="str">
        <f>'orig. data'!AI34</f>
        <v>n</v>
      </c>
      <c r="E6">
        <f ca="1">IF(CELL("contents",F6)="d","d",IF(CELL("contents",G6)="d","d",IF(CELL("contents",'orig. data'!AJ34)="d","d","")))</f>
      </c>
      <c r="F6" t="str">
        <f>'orig. data'!AK34</f>
        <v> </v>
      </c>
      <c r="G6" t="str">
        <f>'orig. data'!AL34</f>
        <v> </v>
      </c>
      <c r="H6" s="19">
        <f>'orig. data'!D$18</f>
        <v>0.0562560225</v>
      </c>
      <c r="I6" s="3">
        <f>'orig. data'!D34</f>
        <v>0.0431130918</v>
      </c>
      <c r="J6" s="3">
        <f>'orig. data'!R34</f>
        <v>0.0340087055</v>
      </c>
      <c r="K6" s="19">
        <f>'orig. data'!R$18</f>
        <v>0.0487532891</v>
      </c>
      <c r="L6" s="5">
        <f>'orig. data'!B34</f>
        <v>81</v>
      </c>
      <c r="M6" s="5">
        <f>'orig. data'!C34</f>
        <v>1254</v>
      </c>
      <c r="N6" s="11">
        <f>'orig. data'!G34</f>
        <v>0.0051444281</v>
      </c>
      <c r="O6" s="8"/>
      <c r="P6" s="5">
        <f>'orig. data'!P34</f>
        <v>129</v>
      </c>
      <c r="Q6" s="5">
        <f>'orig. data'!Q34</f>
        <v>5515</v>
      </c>
      <c r="R6" s="11">
        <f>'orig. data'!U34</f>
        <v>0.0002128867</v>
      </c>
      <c r="S6" s="9"/>
      <c r="T6" s="11">
        <f>'orig. data'!AD34</f>
        <v>0.1125163672</v>
      </c>
    </row>
    <row r="7" spans="1:20" ht="12.75">
      <c r="A7" s="31" t="str">
        <f ca="1" t="shared" si="0"/>
        <v>SE Southern</v>
      </c>
      <c r="B7" s="2" t="s">
        <v>148</v>
      </c>
      <c r="C7" t="str">
        <f>'orig. data'!AH35</f>
        <v> </v>
      </c>
      <c r="D7" t="str">
        <f>'orig. data'!AI35</f>
        <v> </v>
      </c>
      <c r="E7">
        <f ca="1">IF(CELL("contents",F7)="d","d",IF(CELL("contents",G7)="d","d",IF(CELL("contents",'orig. data'!AJ35)="d","d","")))</f>
      </c>
      <c r="F7" t="str">
        <f>'orig. data'!AK35</f>
        <v> </v>
      </c>
      <c r="G7" t="str">
        <f>'orig. data'!AL35</f>
        <v> </v>
      </c>
      <c r="H7" s="19">
        <f>'orig. data'!D$18</f>
        <v>0.0562560225</v>
      </c>
      <c r="I7" s="3">
        <f>'orig. data'!D35</f>
        <v>0.0448702215</v>
      </c>
      <c r="J7" s="3">
        <f>'orig. data'!R35</f>
        <v>0.0532346281</v>
      </c>
      <c r="K7" s="19">
        <f>'orig. data'!R$18</f>
        <v>0.0487532891</v>
      </c>
      <c r="L7" s="5">
        <f>'orig. data'!B35</f>
        <v>86</v>
      </c>
      <c r="M7" s="5">
        <f>'orig. data'!C35</f>
        <v>935</v>
      </c>
      <c r="N7" s="11">
        <f>'orig. data'!G35</f>
        <v>0.0114726051</v>
      </c>
      <c r="O7" s="8"/>
      <c r="P7" s="5">
        <f>'orig. data'!P35</f>
        <v>196</v>
      </c>
      <c r="Q7" s="5">
        <f>'orig. data'!Q35</f>
        <v>3096</v>
      </c>
      <c r="R7" s="11">
        <f>'orig. data'!U35</f>
        <v>0.2937821014</v>
      </c>
      <c r="S7" s="9"/>
      <c r="T7" s="11">
        <f>'orig. data'!AD35</f>
        <v>0.2171819943</v>
      </c>
    </row>
    <row r="8" spans="1:20" ht="12.75">
      <c r="A8" s="31">
        <f ca="1" t="shared" si="0"/>
      </c>
      <c r="B8" s="2"/>
      <c r="H8" s="19"/>
      <c r="I8" s="3"/>
      <c r="J8" s="3"/>
      <c r="K8" s="19"/>
      <c r="L8" s="5"/>
      <c r="M8" s="5"/>
      <c r="N8" s="11"/>
      <c r="O8" s="8"/>
      <c r="P8" s="5"/>
      <c r="Q8" s="5"/>
      <c r="R8" s="11"/>
      <c r="S8" s="9"/>
      <c r="T8" s="11"/>
    </row>
    <row r="9" spans="1:20" ht="12.75">
      <c r="A9" s="31" t="str">
        <f ca="1" t="shared" si="0"/>
        <v>CE Altona</v>
      </c>
      <c r="B9" s="2" t="s">
        <v>179</v>
      </c>
      <c r="C9" t="str">
        <f>'orig. data'!AH36</f>
        <v> </v>
      </c>
      <c r="D9" t="str">
        <f>'orig. data'!AI36</f>
        <v> </v>
      </c>
      <c r="E9">
        <f ca="1">IF(CELL("contents",F9)="d","d",IF(CELL("contents",G9)="d","d",IF(CELL("contents",'orig. data'!AJ36)="d","d","")))</f>
      </c>
      <c r="F9" t="str">
        <f>'orig. data'!AK36</f>
        <v> </v>
      </c>
      <c r="G9" t="str">
        <f>'orig. data'!AL36</f>
        <v> </v>
      </c>
      <c r="H9" s="19">
        <f>'orig. data'!D$18</f>
        <v>0.0562560225</v>
      </c>
      <c r="I9" s="3">
        <f>'orig. data'!D36</f>
        <v>0.0462846526</v>
      </c>
      <c r="J9" s="3">
        <f>'orig. data'!R36</f>
        <v>0.0387828791</v>
      </c>
      <c r="K9" s="19">
        <f>'orig. data'!R$18</f>
        <v>0.0487532891</v>
      </c>
      <c r="L9" s="5">
        <f>'orig. data'!B36</f>
        <v>79</v>
      </c>
      <c r="M9" s="5">
        <f>'orig. data'!C36</f>
        <v>860</v>
      </c>
      <c r="N9" s="11">
        <f>'orig. data'!G36</f>
        <v>0.0301885914</v>
      </c>
      <c r="O9" s="8"/>
      <c r="P9" s="5">
        <f>'orig. data'!P36</f>
        <v>178</v>
      </c>
      <c r="Q9" s="5">
        <f>'orig. data'!Q36</f>
        <v>4423</v>
      </c>
      <c r="R9" s="11">
        <f>'orig. data'!U36</f>
        <v>0.0079679133</v>
      </c>
      <c r="S9" s="9"/>
      <c r="T9" s="11">
        <f>'orig. data'!AD36</f>
        <v>0.2208894223</v>
      </c>
    </row>
    <row r="10" spans="1:20" ht="12.75">
      <c r="A10" s="31" t="str">
        <f ca="1" t="shared" si="0"/>
        <v>CE Cartier/SFX (y)</v>
      </c>
      <c r="B10" s="2" t="s">
        <v>199</v>
      </c>
      <c r="C10" t="str">
        <f>'orig. data'!AH37</f>
        <v>y</v>
      </c>
      <c r="D10" t="str">
        <f>'orig. data'!AI37</f>
        <v> </v>
      </c>
      <c r="E10">
        <f ca="1">IF(CELL("contents",F10)="d","d",IF(CELL("contents",G10)="d","d",IF(CELL("contents",'orig. data'!AJ37)="d","d","")))</f>
      </c>
      <c r="F10" t="str">
        <f>'orig. data'!AK37</f>
        <v> </v>
      </c>
      <c r="G10" t="str">
        <f>'orig. data'!AL37</f>
        <v> </v>
      </c>
      <c r="H10" s="19">
        <f>'orig. data'!D$18</f>
        <v>0.0562560225</v>
      </c>
      <c r="I10" s="3">
        <f>'orig. data'!D37</f>
        <v>0.0350850192</v>
      </c>
      <c r="J10" s="3">
        <f>'orig. data'!R37</f>
        <v>0.0445129066</v>
      </c>
      <c r="K10" s="19">
        <f>'orig. data'!R$18</f>
        <v>0.0487532891</v>
      </c>
      <c r="L10" s="5">
        <f>'orig. data'!B37</f>
        <v>32</v>
      </c>
      <c r="M10" s="5">
        <f>'orig. data'!C37</f>
        <v>748</v>
      </c>
      <c r="N10" s="11">
        <f>'orig. data'!G37</f>
        <v>0.0029731985</v>
      </c>
      <c r="O10" s="8"/>
      <c r="P10" s="5">
        <f>'orig. data'!P37</f>
        <v>87</v>
      </c>
      <c r="Q10" s="5">
        <f>'orig. data'!Q37</f>
        <v>3121</v>
      </c>
      <c r="R10" s="11">
        <f>'orig. data'!U37</f>
        <v>0.428617626</v>
      </c>
      <c r="S10" s="9"/>
      <c r="T10" s="11">
        <f>'orig. data'!AD37</f>
        <v>0.2620065834</v>
      </c>
    </row>
    <row r="11" spans="1:20" ht="12.75">
      <c r="A11" s="31" t="str">
        <f ca="1" t="shared" si="0"/>
        <v>CE Louise/Pembina</v>
      </c>
      <c r="B11" s="2" t="s">
        <v>180</v>
      </c>
      <c r="C11" t="str">
        <f>'orig. data'!AH38</f>
        <v> </v>
      </c>
      <c r="D11" t="str">
        <f>'orig. data'!AI38</f>
        <v> </v>
      </c>
      <c r="E11">
        <f ca="1">IF(CELL("contents",F11)="d","d",IF(CELL("contents",G11)="d","d",IF(CELL("contents",'orig. data'!AJ38)="d","d","")))</f>
      </c>
      <c r="F11" t="str">
        <f>'orig. data'!AK38</f>
        <v> </v>
      </c>
      <c r="G11" t="str">
        <f>'orig. data'!AL38</f>
        <v> </v>
      </c>
      <c r="H11" s="19">
        <f>'orig. data'!D$18</f>
        <v>0.0562560225</v>
      </c>
      <c r="I11" s="3">
        <f>'orig. data'!D38</f>
        <v>0.0569555066</v>
      </c>
      <c r="J11" s="3">
        <f>'orig. data'!R38</f>
        <v>0.0486116481</v>
      </c>
      <c r="K11" s="19">
        <f>'orig. data'!R$18</f>
        <v>0.0487532891</v>
      </c>
      <c r="L11" s="5">
        <f>'orig. data'!B38</f>
        <v>113</v>
      </c>
      <c r="M11" s="5">
        <f>'orig. data'!C38</f>
        <v>701</v>
      </c>
      <c r="N11" s="11">
        <f>'orig. data'!G38</f>
        <v>0.5801431571</v>
      </c>
      <c r="O11" s="9"/>
      <c r="P11" s="5">
        <f>'orig. data'!P38</f>
        <v>177</v>
      </c>
      <c r="Q11" s="5">
        <f>'orig. data'!Q38</f>
        <v>2672</v>
      </c>
      <c r="R11" s="11">
        <f>'orig. data'!U38</f>
        <v>0.9733742968</v>
      </c>
      <c r="S11" s="9"/>
      <c r="T11" s="11">
        <f>'orig. data'!AD38</f>
        <v>0.2277495546</v>
      </c>
    </row>
    <row r="12" spans="1:20" ht="12.75">
      <c r="A12" s="31" t="str">
        <f ca="1" t="shared" si="0"/>
        <v>CE Morden/Winkler (y)</v>
      </c>
      <c r="B12" s="2" t="s">
        <v>354</v>
      </c>
      <c r="C12" t="str">
        <f>'orig. data'!AH39</f>
        <v>y</v>
      </c>
      <c r="D12" t="str">
        <f>'orig. data'!AI39</f>
        <v> </v>
      </c>
      <c r="E12">
        <f ca="1">IF(CELL("contents",F12)="d","d",IF(CELL("contents",G12)="d","d",IF(CELL("contents",'orig. data'!AJ39)="d","d","")))</f>
      </c>
      <c r="F12" t="str">
        <f>'orig. data'!AK39</f>
        <v> </v>
      </c>
      <c r="G12" t="str">
        <f>'orig. data'!AL39</f>
        <v> </v>
      </c>
      <c r="H12" s="19">
        <f>'orig. data'!D$18</f>
        <v>0.0562560225</v>
      </c>
      <c r="I12" s="3">
        <f>'orig. data'!D39</f>
        <v>0.0468749465</v>
      </c>
      <c r="J12" s="3">
        <f>'orig. data'!R39</f>
        <v>0.0409812675</v>
      </c>
      <c r="K12" s="19">
        <f>'orig. data'!R$18</f>
        <v>0.0487532891</v>
      </c>
      <c r="L12" s="5">
        <f>'orig. data'!B39</f>
        <v>248</v>
      </c>
      <c r="M12" s="5">
        <f>'orig. data'!C39</f>
        <v>2389</v>
      </c>
      <c r="N12" s="11">
        <f>'orig. data'!G39</f>
        <v>0.0014231278</v>
      </c>
      <c r="O12" s="9"/>
      <c r="P12" s="5">
        <f>'orig. data'!P39</f>
        <v>446</v>
      </c>
      <c r="Q12" s="5">
        <f>'orig. data'!Q39</f>
        <v>10256</v>
      </c>
      <c r="R12" s="11">
        <f>'orig. data'!U39</f>
        <v>0.0060369693</v>
      </c>
      <c r="S12" s="9"/>
      <c r="T12" s="11">
        <f>'orig. data'!AD39</f>
        <v>0.1486134316</v>
      </c>
    </row>
    <row r="13" spans="1:20" ht="12.75">
      <c r="A13" s="31" t="str">
        <f ca="1" t="shared" si="0"/>
        <v>CE Carman (d)</v>
      </c>
      <c r="B13" s="2" t="s">
        <v>200</v>
      </c>
      <c r="C13" t="str">
        <f>'orig. data'!AH40</f>
        <v> </v>
      </c>
      <c r="D13" t="str">
        <f>'orig. data'!AI40</f>
        <v> </v>
      </c>
      <c r="E13" t="str">
        <f ca="1">IF(CELL("contents",F13)="d","d",IF(CELL("contents",G13)="d","d",IF(CELL("contents",'orig. data'!AJ40)="d","d","")))</f>
        <v>d</v>
      </c>
      <c r="F13" t="str">
        <f>'orig. data'!AK40</f>
        <v> </v>
      </c>
      <c r="G13" t="str">
        <f>'orig. data'!AL40</f>
        <v> </v>
      </c>
      <c r="H13" s="19">
        <f>'orig. data'!D$18</f>
        <v>0.0562560225</v>
      </c>
      <c r="I13" s="3">
        <f>'orig. data'!D40</f>
        <v>0.0529150947</v>
      </c>
      <c r="J13" s="3">
        <f>'orig. data'!R40</f>
        <v>0.0422966967</v>
      </c>
      <c r="K13" s="19">
        <f>'orig. data'!R$18</f>
        <v>0.0487532891</v>
      </c>
      <c r="L13" s="5">
        <f>'orig. data'!B40</f>
        <v>180</v>
      </c>
      <c r="M13" s="5">
        <f>'orig. data'!C40</f>
        <v>1375</v>
      </c>
      <c r="N13" s="11">
        <f>'orig. data'!G40</f>
        <v>0.1355828652</v>
      </c>
      <c r="O13" s="9"/>
      <c r="P13" s="5">
        <f>'orig. data'!P40</f>
        <v>275</v>
      </c>
      <c r="Q13" s="5">
        <f>'orig. data'!Q40</f>
        <v>5444</v>
      </c>
      <c r="R13" s="11">
        <f>'orig. data'!U40</f>
        <v>0.0535779724</v>
      </c>
      <c r="S13" s="9"/>
      <c r="T13" s="11">
        <f>'orig. data'!AD40</f>
        <v>0.0377359972</v>
      </c>
    </row>
    <row r="14" spans="1:20" ht="12.75">
      <c r="A14" s="31" t="str">
        <f ca="1" t="shared" si="0"/>
        <v>CE Red River</v>
      </c>
      <c r="B14" s="2" t="s">
        <v>149</v>
      </c>
      <c r="C14" t="str">
        <f>'orig. data'!AH41</f>
        <v> </v>
      </c>
      <c r="D14" t="str">
        <f>'orig. data'!AI41</f>
        <v> </v>
      </c>
      <c r="E14">
        <f ca="1">IF(CELL("contents",F14)="d","d",IF(CELL("contents",G14)="d","d",IF(CELL("contents",'orig. data'!AJ41)="d","d","")))</f>
      </c>
      <c r="F14" t="str">
        <f>'orig. data'!AK41</f>
        <v> </v>
      </c>
      <c r="G14" t="str">
        <f>'orig. data'!AL41</f>
        <v> </v>
      </c>
      <c r="H14" s="19">
        <f>'orig. data'!D$18</f>
        <v>0.0562560225</v>
      </c>
      <c r="I14" s="3">
        <f>'orig. data'!D41</f>
        <v>0.0525789716</v>
      </c>
      <c r="J14" s="3">
        <f>'orig. data'!R41</f>
        <v>0.0449032309</v>
      </c>
      <c r="K14" s="19">
        <f>'orig. data'!R$18</f>
        <v>0.0487532891</v>
      </c>
      <c r="L14" s="5">
        <f>'orig. data'!B41</f>
        <v>134</v>
      </c>
      <c r="M14" s="5">
        <f>'orig. data'!C41</f>
        <v>1448</v>
      </c>
      <c r="N14" s="11">
        <f>'orig. data'!G41</f>
        <v>0.1583144931</v>
      </c>
      <c r="O14" s="9"/>
      <c r="P14" s="5">
        <f>'orig. data'!P41</f>
        <v>261</v>
      </c>
      <c r="Q14" s="5">
        <f>'orig. data'!Q41</f>
        <v>6581</v>
      </c>
      <c r="R14" s="11">
        <f>'orig. data'!U41</f>
        <v>0.2699309292</v>
      </c>
      <c r="S14" s="9"/>
      <c r="T14" s="11">
        <f>'orig. data'!AD41</f>
        <v>0.1756914247</v>
      </c>
    </row>
    <row r="15" spans="1:20" ht="12.75">
      <c r="A15" s="31" t="str">
        <f ca="1" t="shared" si="0"/>
        <v>CE Swan Lake (d)</v>
      </c>
      <c r="B15" s="2" t="s">
        <v>150</v>
      </c>
      <c r="C15" t="str">
        <f>'orig. data'!AH42</f>
        <v> </v>
      </c>
      <c r="D15" t="str">
        <f>'orig. data'!AI42</f>
        <v> </v>
      </c>
      <c r="E15" t="str">
        <f ca="1">IF(CELL("contents",F15)="d","d",IF(CELL("contents",G15)="d","d",IF(CELL("contents",'orig. data'!AJ42)="d","d","")))</f>
        <v>d</v>
      </c>
      <c r="F15" t="str">
        <f>'orig. data'!AK42</f>
        <v> </v>
      </c>
      <c r="G15" t="str">
        <f>'orig. data'!AL42</f>
        <v> </v>
      </c>
      <c r="H15" s="19">
        <f>'orig. data'!D$18</f>
        <v>0.0562560225</v>
      </c>
      <c r="I15" s="3">
        <f>'orig. data'!D42</f>
        <v>0.0622611385</v>
      </c>
      <c r="J15" s="3">
        <f>'orig. data'!R42</f>
        <v>0.0451967073</v>
      </c>
      <c r="K15" s="19">
        <f>'orig. data'!R$18</f>
        <v>0.0487532891</v>
      </c>
      <c r="L15" s="5">
        <f>'orig. data'!B42</f>
        <v>72</v>
      </c>
      <c r="M15" s="5">
        <f>'orig. data'!C42</f>
        <v>560</v>
      </c>
      <c r="N15" s="11">
        <f>'orig. data'!G42</f>
        <v>0.8122710712</v>
      </c>
      <c r="O15" s="9"/>
      <c r="P15" s="5">
        <f>'orig. data'!P42</f>
        <v>100</v>
      </c>
      <c r="Q15" s="5">
        <f>'orig. data'!Q42</f>
        <v>1832</v>
      </c>
      <c r="R15" s="11">
        <f>'orig. data'!U42</f>
        <v>0.4871842549</v>
      </c>
      <c r="S15" s="9"/>
      <c r="T15" s="11">
        <f>'orig. data'!AD42</f>
        <v>0.0487108663</v>
      </c>
    </row>
    <row r="16" spans="1:20" ht="12.75">
      <c r="A16" s="31" t="str">
        <f ca="1" t="shared" si="0"/>
        <v>CE Portage (d)</v>
      </c>
      <c r="B16" s="2" t="s">
        <v>151</v>
      </c>
      <c r="C16" t="str">
        <f>'orig. data'!AH43</f>
        <v> </v>
      </c>
      <c r="D16" t="str">
        <f>'orig. data'!AI43</f>
        <v> </v>
      </c>
      <c r="E16" t="str">
        <f ca="1">IF(CELL("contents",F16)="d","d",IF(CELL("contents",G16)="d","d",IF(CELL("contents",'orig. data'!AJ43)="d","d","")))</f>
        <v>d</v>
      </c>
      <c r="F16" t="str">
        <f>'orig. data'!AK43</f>
        <v> </v>
      </c>
      <c r="G16" t="str">
        <f>'orig. data'!AL43</f>
        <v> </v>
      </c>
      <c r="H16" s="19">
        <f>'orig. data'!D$18</f>
        <v>0.0562560225</v>
      </c>
      <c r="I16" s="3">
        <f>'orig. data'!D43</f>
        <v>0.0635768747</v>
      </c>
      <c r="J16" s="3">
        <f>'orig. data'!R43</f>
        <v>0.052191458</v>
      </c>
      <c r="K16" s="19">
        <f>'orig. data'!R$18</f>
        <v>0.0487532891</v>
      </c>
      <c r="L16" s="5">
        <f>'orig. data'!B43</f>
        <v>394</v>
      </c>
      <c r="M16" s="5">
        <f>'orig. data'!C43</f>
        <v>3327</v>
      </c>
      <c r="N16" s="11">
        <f>'orig. data'!G43</f>
        <v>0.4580095397</v>
      </c>
      <c r="O16" s="9"/>
      <c r="P16" s="5">
        <f>'orig. data'!P43</f>
        <v>687</v>
      </c>
      <c r="Q16" s="5">
        <f>'orig. data'!Q43</f>
        <v>12918</v>
      </c>
      <c r="R16" s="11">
        <f>'orig. data'!U43</f>
        <v>0.2271080442</v>
      </c>
      <c r="S16" s="9"/>
      <c r="T16" s="11">
        <f>'orig. data'!AD43</f>
        <v>0.0127630973</v>
      </c>
    </row>
    <row r="17" spans="1:20" ht="12.75">
      <c r="A17" s="31" t="str">
        <f ca="1" t="shared" si="0"/>
        <v>CE Seven Regions (y,d)</v>
      </c>
      <c r="B17" s="2" t="s">
        <v>152</v>
      </c>
      <c r="C17" t="str">
        <f>'orig. data'!AH44</f>
        <v>y</v>
      </c>
      <c r="D17" t="str">
        <f>'orig. data'!AI44</f>
        <v> </v>
      </c>
      <c r="E17" t="str">
        <f ca="1">IF(CELL("contents",F17)="d","d",IF(CELL("contents",G17)="d","d",IF(CELL("contents",'orig. data'!AJ44)="d","d","")))</f>
        <v>d</v>
      </c>
      <c r="F17" t="str">
        <f>'orig. data'!AK44</f>
        <v> </v>
      </c>
      <c r="G17" t="str">
        <f>'orig. data'!AL44</f>
        <v> </v>
      </c>
      <c r="H17" s="19">
        <f>'orig. data'!D$18</f>
        <v>0.0562560225</v>
      </c>
      <c r="I17" s="3">
        <f>'orig. data'!D44</f>
        <v>0.084712272</v>
      </c>
      <c r="J17" s="3">
        <f>'orig. data'!R44</f>
        <v>0.0594990465</v>
      </c>
      <c r="K17" s="19">
        <f>'orig. data'!R$18</f>
        <v>0.0487532891</v>
      </c>
      <c r="L17" s="5">
        <f>'orig. data'!B44</f>
        <v>101</v>
      </c>
      <c r="M17" s="5">
        <f>'orig. data'!C44</f>
        <v>665</v>
      </c>
      <c r="N17" s="11">
        <f>'orig. data'!G44</f>
        <v>0.0022149589</v>
      </c>
      <c r="O17" s="9"/>
      <c r="P17" s="5">
        <f>'orig. data'!P44</f>
        <v>166</v>
      </c>
      <c r="Q17" s="5">
        <f>'orig. data'!Q44</f>
        <v>2806</v>
      </c>
      <c r="R17" s="11">
        <f>'orig. data'!U44</f>
        <v>0.0245997341</v>
      </c>
      <c r="S17" s="9"/>
      <c r="T17" s="11">
        <f>'orig. data'!AD44</f>
        <v>0.0092279483</v>
      </c>
    </row>
    <row r="18" spans="1:20" ht="12.75">
      <c r="A18" s="31">
        <f ca="1" t="shared" si="0"/>
      </c>
      <c r="B18" s="2"/>
      <c r="H18" s="19"/>
      <c r="I18" s="3"/>
      <c r="J18" s="3"/>
      <c r="K18" s="19"/>
      <c r="L18" s="5"/>
      <c r="M18" s="5"/>
      <c r="N18" s="11"/>
      <c r="O18" s="9"/>
      <c r="P18" s="5"/>
      <c r="Q18" s="5"/>
      <c r="R18" s="11"/>
      <c r="S18" s="9"/>
      <c r="T18" s="11"/>
    </row>
    <row r="19" spans="1:20" ht="12.75">
      <c r="A19" s="31" t="str">
        <f ca="1" t="shared" si="0"/>
        <v>AS East 2</v>
      </c>
      <c r="B19" s="2" t="s">
        <v>201</v>
      </c>
      <c r="C19" t="str">
        <f>'orig. data'!AH45</f>
        <v> </v>
      </c>
      <c r="D19" t="str">
        <f>'orig. data'!AI45</f>
        <v> </v>
      </c>
      <c r="E19">
        <f ca="1">IF(CELL("contents",F19)="d","d",IF(CELL("contents",G19)="d","d",IF(CELL("contents",'orig. data'!AJ45)="d","d","")))</f>
      </c>
      <c r="F19" t="str">
        <f>'orig. data'!AK45</f>
        <v> </v>
      </c>
      <c r="G19" t="str">
        <f>'orig. data'!AL45</f>
        <v> </v>
      </c>
      <c r="H19" s="19">
        <f>'orig. data'!D$18</f>
        <v>0.0562560225</v>
      </c>
      <c r="I19" s="3">
        <f>'orig. data'!D45</f>
        <v>0.0520278351</v>
      </c>
      <c r="J19" s="3">
        <f>'orig. data'!R45</f>
        <v>0.0447473031</v>
      </c>
      <c r="K19" s="19">
        <f>'orig. data'!R$18</f>
        <v>0.0487532891</v>
      </c>
      <c r="L19" s="5">
        <f>'orig. data'!B45</f>
        <v>227</v>
      </c>
      <c r="M19" s="5">
        <f>'orig. data'!C45</f>
        <v>1879</v>
      </c>
      <c r="N19" s="11">
        <f>'orig. data'!G45</f>
        <v>0.0681221789</v>
      </c>
      <c r="O19" s="9"/>
      <c r="P19" s="5">
        <f>'orig. data'!P45</f>
        <v>457</v>
      </c>
      <c r="Q19" s="5">
        <f>'orig. data'!Q45</f>
        <v>7314</v>
      </c>
      <c r="R19" s="11">
        <f>'orig. data'!U45</f>
        <v>0.1758456209</v>
      </c>
      <c r="S19" s="9"/>
      <c r="T19" s="11">
        <f>'orig. data'!AD45</f>
        <v>0.112938036</v>
      </c>
    </row>
    <row r="20" spans="1:20" ht="12.75">
      <c r="A20" s="31" t="str">
        <f ca="1" t="shared" si="0"/>
        <v>AS West 1</v>
      </c>
      <c r="B20" s="2" t="s">
        <v>202</v>
      </c>
      <c r="C20" t="str">
        <f>'orig. data'!AH46</f>
        <v> </v>
      </c>
      <c r="D20" t="str">
        <f>'orig. data'!AI46</f>
        <v> </v>
      </c>
      <c r="E20">
        <f ca="1">IF(CELL("contents",F20)="d","d",IF(CELL("contents",G20)="d","d",IF(CELL("contents",'orig. data'!AJ46)="d","d","")))</f>
      </c>
      <c r="F20" t="str">
        <f>'orig. data'!AK46</f>
        <v> </v>
      </c>
      <c r="G20" t="str">
        <f>'orig. data'!AL46</f>
        <v> </v>
      </c>
      <c r="H20" s="19">
        <f>'orig. data'!D$18</f>
        <v>0.0562560225</v>
      </c>
      <c r="I20" s="3">
        <f>'orig. data'!D46</f>
        <v>0.0518010733</v>
      </c>
      <c r="J20" s="3">
        <f>'orig. data'!R46</f>
        <v>0.0453318952</v>
      </c>
      <c r="K20" s="19">
        <f>'orig. data'!R$18</f>
        <v>0.0487532891</v>
      </c>
      <c r="L20" s="5">
        <f>'orig. data'!B46</f>
        <v>216</v>
      </c>
      <c r="M20" s="5">
        <f>'orig. data'!C46</f>
        <v>1613</v>
      </c>
      <c r="N20" s="11">
        <f>'orig. data'!G46</f>
        <v>0.0643275458</v>
      </c>
      <c r="O20" s="9"/>
      <c r="P20" s="5">
        <f>'orig. data'!P46</f>
        <v>305</v>
      </c>
      <c r="Q20" s="5">
        <f>'orig. data'!Q46</f>
        <v>4849</v>
      </c>
      <c r="R20" s="11">
        <f>'orig. data'!U46</f>
        <v>0.3088806778</v>
      </c>
      <c r="S20" s="9"/>
      <c r="T20" s="11">
        <f>'orig. data'!AD46</f>
        <v>0.1896545493</v>
      </c>
    </row>
    <row r="21" spans="1:20" ht="12.75">
      <c r="A21" s="31" t="str">
        <f ca="1" t="shared" si="0"/>
        <v>AS North 1</v>
      </c>
      <c r="B21" t="s">
        <v>203</v>
      </c>
      <c r="C21" t="str">
        <f>'orig. data'!AH47</f>
        <v> </v>
      </c>
      <c r="D21" t="str">
        <f>'orig. data'!AI47</f>
        <v> </v>
      </c>
      <c r="E21">
        <f ca="1">IF(CELL("contents",F21)="d","d",IF(CELL("contents",G21)="d","d",IF(CELL("contents",'orig. data'!AJ47)="d","d","")))</f>
      </c>
      <c r="F21" t="str">
        <f>'orig. data'!AK47</f>
        <v> </v>
      </c>
      <c r="G21" t="str">
        <f>'orig. data'!AL47</f>
        <v> </v>
      </c>
      <c r="H21" s="19">
        <f>'orig. data'!D$18</f>
        <v>0.0562560225</v>
      </c>
      <c r="I21" s="3">
        <f>'orig. data'!D47</f>
        <v>0.0549092246</v>
      </c>
      <c r="J21" s="3">
        <f>'orig. data'!R47</f>
        <v>0.0469270369</v>
      </c>
      <c r="K21" s="19">
        <f>'orig. data'!R$18</f>
        <v>0.0487532891</v>
      </c>
      <c r="L21" s="5">
        <f>'orig. data'!B47</f>
        <v>271</v>
      </c>
      <c r="M21" s="5">
        <f>'orig. data'!C47</f>
        <v>2081</v>
      </c>
      <c r="N21" s="11">
        <f>'orig. data'!G47</f>
        <v>0.2178293467</v>
      </c>
      <c r="O21" s="9"/>
      <c r="P21" s="5">
        <f>'orig. data'!P47</f>
        <v>461</v>
      </c>
      <c r="Q21" s="5">
        <f>'orig. data'!Q47</f>
        <v>6856</v>
      </c>
      <c r="R21" s="11">
        <f>'orig. data'!U47</f>
        <v>0.5485778269</v>
      </c>
      <c r="S21" s="9"/>
      <c r="T21" s="11">
        <f>'orig. data'!AD47</f>
        <v>0.0863057191</v>
      </c>
    </row>
    <row r="22" spans="1:20" ht="12.75">
      <c r="A22" s="31" t="str">
        <f ca="1" t="shared" si="0"/>
        <v>AS West 2</v>
      </c>
      <c r="B22" t="s">
        <v>153</v>
      </c>
      <c r="C22" t="str">
        <f>'orig. data'!AH48</f>
        <v> </v>
      </c>
      <c r="D22" t="str">
        <f>'orig. data'!AI48</f>
        <v> </v>
      </c>
      <c r="E22">
        <f ca="1">IF(CELL("contents",F22)="d","d",IF(CELL("contents",G22)="d","d",IF(CELL("contents",'orig. data'!AJ48)="d","d","")))</f>
      </c>
      <c r="F22" t="str">
        <f>'orig. data'!AK48</f>
        <v> </v>
      </c>
      <c r="G22" t="str">
        <f>'orig. data'!AL48</f>
        <v> </v>
      </c>
      <c r="H22" s="19">
        <f>'orig. data'!D$18</f>
        <v>0.0562560225</v>
      </c>
      <c r="I22" s="3">
        <f>'orig. data'!D48</f>
        <v>0.0525703544</v>
      </c>
      <c r="J22" s="3">
        <f>'orig. data'!R48</f>
        <v>0.049799535</v>
      </c>
      <c r="K22" s="19">
        <f>'orig. data'!R$18</f>
        <v>0.0487532891</v>
      </c>
      <c r="L22" s="5">
        <f>'orig. data'!B48</f>
        <v>266</v>
      </c>
      <c r="M22" s="5">
        <f>'orig. data'!C48</f>
        <v>1985</v>
      </c>
      <c r="N22" s="11">
        <f>'orig. data'!G48</f>
        <v>0.0742074771</v>
      </c>
      <c r="O22" s="9"/>
      <c r="P22" s="5">
        <f>'orig. data'!P48</f>
        <v>531</v>
      </c>
      <c r="Q22" s="5">
        <f>'orig. data'!Q48</f>
        <v>8012</v>
      </c>
      <c r="R22" s="11">
        <f>'orig. data'!U48</f>
        <v>0.7262807247</v>
      </c>
      <c r="S22" s="9"/>
      <c r="T22" s="11">
        <f>'orig. data'!AD48</f>
        <v>0.5467986186</v>
      </c>
    </row>
    <row r="23" spans="1:20" ht="12.75">
      <c r="A23" s="31" t="str">
        <f ca="1" t="shared" si="0"/>
        <v>AS East 1</v>
      </c>
      <c r="B23" t="s">
        <v>154</v>
      </c>
      <c r="C23" t="str">
        <f>'orig. data'!AH49</f>
        <v> </v>
      </c>
      <c r="D23" t="str">
        <f>'orig. data'!AI49</f>
        <v> </v>
      </c>
      <c r="E23">
        <f ca="1">IF(CELL("contents",F23)="d","d",IF(CELL("contents",G23)="d","d",IF(CELL("contents",'orig. data'!AJ49)="d","d","")))</f>
      </c>
      <c r="F23" t="str">
        <f>'orig. data'!AK49</f>
        <v> </v>
      </c>
      <c r="G23" t="str">
        <f>'orig. data'!AL49</f>
        <v> </v>
      </c>
      <c r="H23" s="19">
        <f>'orig. data'!D$18</f>
        <v>0.0562560225</v>
      </c>
      <c r="I23" s="3">
        <f>'orig. data'!D49</f>
        <v>0.0509690202</v>
      </c>
      <c r="J23" s="3">
        <f>'orig. data'!R49</f>
        <v>0.0500459196</v>
      </c>
      <c r="K23" s="19">
        <f>'orig. data'!R$18</f>
        <v>0.0487532891</v>
      </c>
      <c r="L23" s="5">
        <f>'orig. data'!B49</f>
        <v>199</v>
      </c>
      <c r="M23" s="5">
        <f>'orig. data'!C49</f>
        <v>1589</v>
      </c>
      <c r="N23" s="11">
        <f>'orig. data'!G49</f>
        <v>0.0471174658</v>
      </c>
      <c r="O23" s="9"/>
      <c r="P23" s="5">
        <f>'orig. data'!P49</f>
        <v>384</v>
      </c>
      <c r="Q23" s="5">
        <f>'orig. data'!Q49</f>
        <v>5765</v>
      </c>
      <c r="R23" s="11">
        <f>'orig. data'!U49</f>
        <v>0.6936960866</v>
      </c>
      <c r="S23" s="9"/>
      <c r="T23" s="11">
        <f>'orig. data'!AD49</f>
        <v>0.8555126166</v>
      </c>
    </row>
    <row r="24" spans="1:20" ht="12.75">
      <c r="A24" s="31" t="str">
        <f ca="1" t="shared" si="0"/>
        <v>AS North 2</v>
      </c>
      <c r="B24" t="s">
        <v>155</v>
      </c>
      <c r="C24" t="str">
        <f>'orig. data'!AH50</f>
        <v> </v>
      </c>
      <c r="D24" t="str">
        <f>'orig. data'!AI50</f>
        <v> </v>
      </c>
      <c r="E24">
        <f ca="1">IF(CELL("contents",F24)="d","d",IF(CELL("contents",G24)="d","d",IF(CELL("contents",'orig. data'!AJ50)="d","d","")))</f>
      </c>
      <c r="F24" t="str">
        <f>'orig. data'!AK50</f>
        <v> </v>
      </c>
      <c r="G24" t="str">
        <f>'orig. data'!AL50</f>
        <v> </v>
      </c>
      <c r="H24" s="19">
        <f>'orig. data'!D$18</f>
        <v>0.0562560225</v>
      </c>
      <c r="I24" s="3">
        <f>'orig. data'!D50</f>
        <v>0.0548477738</v>
      </c>
      <c r="J24" s="3">
        <f>'orig. data'!R50</f>
        <v>0.0552045784</v>
      </c>
      <c r="K24" s="19">
        <f>'orig. data'!R$18</f>
        <v>0.0487532891</v>
      </c>
      <c r="L24" s="5">
        <f>'orig. data'!B50</f>
        <v>190</v>
      </c>
      <c r="M24" s="5">
        <f>'orig. data'!C50</f>
        <v>1449</v>
      </c>
      <c r="N24" s="11">
        <f>'orig. data'!G50</f>
        <v>0.2677879448</v>
      </c>
      <c r="O24" s="9"/>
      <c r="P24" s="5">
        <f>'orig. data'!P50</f>
        <v>410</v>
      </c>
      <c r="Q24" s="5">
        <f>'orig. data'!Q50</f>
        <v>5573</v>
      </c>
      <c r="R24" s="11">
        <f>'orig. data'!U50</f>
        <v>0.0572666536</v>
      </c>
      <c r="S24" s="9"/>
      <c r="T24" s="11">
        <f>'orig. data'!AD50</f>
        <v>0.9488118926</v>
      </c>
    </row>
    <row r="25" spans="1:20" ht="12.75">
      <c r="A25" s="31">
        <f ca="1" t="shared" si="0"/>
      </c>
      <c r="H25" s="19"/>
      <c r="I25" s="3"/>
      <c r="J25" s="3"/>
      <c r="K25" s="19"/>
      <c r="L25" s="5"/>
      <c r="M25" s="5"/>
      <c r="N25" s="11"/>
      <c r="O25" s="9"/>
      <c r="P25" s="5"/>
      <c r="Q25" s="5"/>
      <c r="R25" s="11"/>
      <c r="S25" s="9"/>
      <c r="T25" s="11"/>
    </row>
    <row r="26" spans="1:20" ht="12.75">
      <c r="A26" s="31" t="str">
        <f ca="1" t="shared" si="0"/>
        <v>BDN Rural</v>
      </c>
      <c r="B26" t="s">
        <v>204</v>
      </c>
      <c r="C26" t="str">
        <f>'orig. data'!AH51</f>
        <v> </v>
      </c>
      <c r="D26" t="str">
        <f>'orig. data'!AI51</f>
        <v> </v>
      </c>
      <c r="E26">
        <f ca="1">IF(CELL("contents",F26)="d","d",IF(CELL("contents",G26)="d","d",IF(CELL("contents",'orig. data'!AJ51)="d","d","")))</f>
      </c>
      <c r="F26" t="str">
        <f>'orig. data'!AK51</f>
        <v> </v>
      </c>
      <c r="G26" t="str">
        <f>'orig. data'!AL51</f>
        <v> </v>
      </c>
      <c r="H26" s="19">
        <f>'orig. data'!D$18</f>
        <v>0.0562560225</v>
      </c>
      <c r="I26" s="3">
        <f>'orig. data'!D51</f>
        <v>0.0435312302</v>
      </c>
      <c r="J26" s="3">
        <f>'orig. data'!R51</f>
        <v>0.0400333883</v>
      </c>
      <c r="K26" s="19">
        <f>'orig. data'!R$18</f>
        <v>0.0487532891</v>
      </c>
      <c r="L26" s="5">
        <f>'orig. data'!B51</f>
        <v>32</v>
      </c>
      <c r="M26" s="5">
        <f>'orig. data'!C51</f>
        <v>525</v>
      </c>
      <c r="N26" s="11">
        <f>'orig. data'!G51</f>
        <v>0.0738587503</v>
      </c>
      <c r="O26" s="9"/>
      <c r="P26" s="5">
        <f>'orig. data'!P51</f>
        <v>69</v>
      </c>
      <c r="Q26" s="5">
        <f>'orig. data'!Q51</f>
        <v>2258</v>
      </c>
      <c r="R26" s="11">
        <f>'orig. data'!U51</f>
        <v>0.1231623731</v>
      </c>
      <c r="S26" s="9"/>
      <c r="T26" s="11">
        <f>'orig. data'!AD51</f>
        <v>0.7030266283</v>
      </c>
    </row>
    <row r="27" spans="1:20" ht="12.75">
      <c r="A27" s="31" t="str">
        <f ca="1" t="shared" si="0"/>
        <v>BDN Southeast</v>
      </c>
      <c r="B27" t="s">
        <v>109</v>
      </c>
      <c r="C27" t="str">
        <f>'orig. data'!AH52</f>
        <v> </v>
      </c>
      <c r="D27" t="str">
        <f>'orig. data'!AI52</f>
        <v> </v>
      </c>
      <c r="E27">
        <f ca="1">IF(CELL("contents",F27)="d","d",IF(CELL("contents",G27)="d","d",IF(CELL("contents",'orig. data'!AJ52)="d","d","")))</f>
      </c>
      <c r="F27" t="str">
        <f>'orig. data'!AK52</f>
        <v> </v>
      </c>
      <c r="G27" t="str">
        <f>'orig. data'!AL52</f>
        <v> </v>
      </c>
      <c r="H27" s="19">
        <f>'orig. data'!D$18</f>
        <v>0.0562560225</v>
      </c>
      <c r="I27" s="3">
        <f>'orig. data'!D52</f>
        <v>0.0569334105</v>
      </c>
      <c r="J27" s="3">
        <f>'orig. data'!R52</f>
        <v>0.0398681613</v>
      </c>
      <c r="K27" s="19">
        <f>'orig. data'!R$18</f>
        <v>0.0487532891</v>
      </c>
      <c r="L27" s="5">
        <f>'orig. data'!B52</f>
        <v>34</v>
      </c>
      <c r="M27" s="5">
        <f>'orig. data'!C52</f>
        <v>492</v>
      </c>
      <c r="N27" s="11">
        <f>'orig. data'!G52</f>
        <v>0.7391856674</v>
      </c>
      <c r="O27" s="9"/>
      <c r="P27" s="5">
        <f>'orig. data'!P52</f>
        <v>54</v>
      </c>
      <c r="Q27" s="5">
        <f>'orig. data'!Q52</f>
        <v>2103</v>
      </c>
      <c r="R27" s="11">
        <f>'orig. data'!U52</f>
        <v>0.1586353022</v>
      </c>
      <c r="S27" s="9"/>
      <c r="T27" s="11">
        <f>'orig. data'!AD52</f>
        <v>0.1123976145</v>
      </c>
    </row>
    <row r="28" spans="1:20" ht="12.75">
      <c r="A28" s="31" t="str">
        <f ca="1" t="shared" si="0"/>
        <v>BDN West</v>
      </c>
      <c r="B28" t="s">
        <v>182</v>
      </c>
      <c r="C28" t="str">
        <f>'orig. data'!AH53</f>
        <v> </v>
      </c>
      <c r="D28" t="str">
        <f>'orig. data'!AI53</f>
        <v> </v>
      </c>
      <c r="E28">
        <f ca="1">IF(CELL("contents",F28)="d","d",IF(CELL("contents",G28)="d","d",IF(CELL("contents",'orig. data'!AJ53)="d","d","")))</f>
      </c>
      <c r="F28" t="str">
        <f>'orig. data'!AK53</f>
        <v> </v>
      </c>
      <c r="G28" t="str">
        <f>'orig. data'!AL53</f>
        <v> </v>
      </c>
      <c r="H28" s="19">
        <f>'orig. data'!D$18</f>
        <v>0.0562560225</v>
      </c>
      <c r="I28" s="3">
        <f>'orig. data'!D53</f>
        <v>0.0529880184</v>
      </c>
      <c r="J28" s="3">
        <f>'orig. data'!R53</f>
        <v>0.0457049093</v>
      </c>
      <c r="K28" s="19">
        <f>'orig. data'!R$18</f>
        <v>0.0487532891</v>
      </c>
      <c r="L28" s="5">
        <f>'orig. data'!B53</f>
        <v>189</v>
      </c>
      <c r="M28" s="5">
        <f>'orig. data'!C53</f>
        <v>1596</v>
      </c>
      <c r="N28" s="11">
        <f>'orig. data'!G53</f>
        <v>0.1350298563</v>
      </c>
      <c r="O28" s="9"/>
      <c r="P28" s="5">
        <f>'orig. data'!P53</f>
        <v>324</v>
      </c>
      <c r="Q28" s="5">
        <f>'orig. data'!Q53</f>
        <v>6304</v>
      </c>
      <c r="R28" s="11">
        <f>'orig. data'!U53</f>
        <v>0.355314335</v>
      </c>
      <c r="S28" s="9"/>
      <c r="T28" s="11">
        <f>'orig. data'!AD53</f>
        <v>0.1567948517</v>
      </c>
    </row>
    <row r="29" spans="1:20" ht="12.75">
      <c r="A29" s="31" t="str">
        <f ca="1" t="shared" si="0"/>
        <v>BDN Southwest (y)</v>
      </c>
      <c r="B29" t="s">
        <v>156</v>
      </c>
      <c r="C29" t="str">
        <f>'orig. data'!AH54</f>
        <v>y</v>
      </c>
      <c r="D29" t="str">
        <f>'orig. data'!AI54</f>
        <v> </v>
      </c>
      <c r="E29">
        <f ca="1">IF(CELL("contents",F29)="d","d",IF(CELL("contents",G29)="d","d",IF(CELL("contents",'orig. data'!AJ54)="d","d","")))</f>
      </c>
      <c r="F29" t="str">
        <f>'orig. data'!AK54</f>
        <v> </v>
      </c>
      <c r="G29" t="str">
        <f>'orig. data'!AL54</f>
        <v> </v>
      </c>
      <c r="H29" s="19">
        <f>'orig. data'!D$18</f>
        <v>0.0562560225</v>
      </c>
      <c r="I29" s="3">
        <f>'orig. data'!D54</f>
        <v>0.0369850033</v>
      </c>
      <c r="J29" s="3">
        <f>'orig. data'!R54</f>
        <v>0.0412992466</v>
      </c>
      <c r="K29" s="19">
        <f>'orig. data'!R$18</f>
        <v>0.0487532891</v>
      </c>
      <c r="L29" s="5">
        <f>'orig. data'!B54</f>
        <v>49</v>
      </c>
      <c r="M29" s="5">
        <f>'orig. data'!C54</f>
        <v>760</v>
      </c>
      <c r="N29" s="11">
        <f>'orig. data'!G54</f>
        <v>0.0011787325</v>
      </c>
      <c r="O29" s="9"/>
      <c r="P29" s="5">
        <f>'orig. data'!P54</f>
        <v>132</v>
      </c>
      <c r="Q29" s="5">
        <f>'orig. data'!Q54</f>
        <v>3172</v>
      </c>
      <c r="R29" s="11">
        <f>'orig. data'!U54</f>
        <v>0.0894280863</v>
      </c>
      <c r="S29" s="9"/>
      <c r="T29" s="11">
        <f>'orig. data'!AD54</f>
        <v>0.5292211133</v>
      </c>
    </row>
    <row r="30" spans="1:20" ht="12.75">
      <c r="A30" s="31" t="str">
        <f ca="1" t="shared" si="0"/>
        <v>BDN North End</v>
      </c>
      <c r="B30" t="s">
        <v>157</v>
      </c>
      <c r="C30" t="str">
        <f>'orig. data'!AH55</f>
        <v> </v>
      </c>
      <c r="D30" t="str">
        <f>'orig. data'!AI55</f>
        <v> </v>
      </c>
      <c r="E30">
        <f ca="1">IF(CELL("contents",F30)="d","d",IF(CELL("contents",G30)="d","d",IF(CELL("contents",'orig. data'!AJ55)="d","d","")))</f>
      </c>
      <c r="F30" t="str">
        <f>'orig. data'!AK55</f>
        <v> </v>
      </c>
      <c r="G30" t="str">
        <f>'orig. data'!AL55</f>
        <v> </v>
      </c>
      <c r="H30" s="19">
        <f>'orig. data'!D$18</f>
        <v>0.0562560225</v>
      </c>
      <c r="I30" s="3">
        <f>'orig. data'!D55</f>
        <v>0.0466182526</v>
      </c>
      <c r="J30" s="3">
        <f>'orig. data'!R55</f>
        <v>0.0443283724</v>
      </c>
      <c r="K30" s="19">
        <f>'orig. data'!R$18</f>
        <v>0.0487532891</v>
      </c>
      <c r="L30" s="5">
        <f>'orig. data'!B55</f>
        <v>46</v>
      </c>
      <c r="M30" s="5">
        <f>'orig. data'!C55</f>
        <v>716</v>
      </c>
      <c r="N30" s="11">
        <f>'orig. data'!G55</f>
        <v>0.0944979786</v>
      </c>
      <c r="O30" s="9"/>
      <c r="P30" s="5">
        <f>'orig. data'!P55</f>
        <v>91</v>
      </c>
      <c r="Q30" s="5">
        <f>'orig. data'!Q55</f>
        <v>2762</v>
      </c>
      <c r="R30" s="11">
        <f>'orig. data'!U55</f>
        <v>0.3997003173</v>
      </c>
      <c r="S30" s="9"/>
      <c r="T30" s="11">
        <f>'orig. data'!AD55</f>
        <v>0.7881112637</v>
      </c>
    </row>
    <row r="31" spans="1:20" ht="12.75">
      <c r="A31" s="31" t="str">
        <f ca="1" t="shared" si="0"/>
        <v>BDN East</v>
      </c>
      <c r="B31" t="s">
        <v>139</v>
      </c>
      <c r="C31" t="str">
        <f>'orig. data'!AH56</f>
        <v> </v>
      </c>
      <c r="D31" t="str">
        <f>'orig. data'!AI56</f>
        <v> </v>
      </c>
      <c r="E31">
        <f ca="1">IF(CELL("contents",F31)="d","d",IF(CELL("contents",G31)="d","d",IF(CELL("contents",'orig. data'!AJ56)="d","d","")))</f>
      </c>
      <c r="F31" t="str">
        <f>'orig. data'!AK56</f>
        <v> </v>
      </c>
      <c r="G31" t="str">
        <f>'orig. data'!AL56</f>
        <v> </v>
      </c>
      <c r="H31" s="19">
        <f>'orig. data'!D$18</f>
        <v>0.0562560225</v>
      </c>
      <c r="I31" s="3">
        <f>'orig. data'!D56</f>
        <v>0.0636138137</v>
      </c>
      <c r="J31" s="3">
        <f>'orig. data'!R56</f>
        <v>0.0513878295</v>
      </c>
      <c r="K31" s="19">
        <f>'orig. data'!R$18</f>
        <v>0.0487532891</v>
      </c>
      <c r="L31" s="5">
        <f>'orig. data'!B56</f>
        <v>106</v>
      </c>
      <c r="M31" s="5">
        <f>'orig. data'!C56</f>
        <v>948</v>
      </c>
      <c r="N31" s="11">
        <f>'orig. data'!G56</f>
        <v>0.6370308829</v>
      </c>
      <c r="O31" s="9"/>
      <c r="P31" s="5">
        <f>'orig. data'!P56</f>
        <v>162</v>
      </c>
      <c r="Q31" s="5">
        <f>'orig. data'!Q56</f>
        <v>2925</v>
      </c>
      <c r="R31" s="11">
        <f>'orig. data'!U56</f>
        <v>0.5585026581</v>
      </c>
      <c r="S31" s="9"/>
      <c r="T31" s="11">
        <f>'orig. data'!AD56</f>
        <v>0.1160492474</v>
      </c>
    </row>
    <row r="32" spans="1:20" ht="12.75">
      <c r="A32" s="31" t="str">
        <f ca="1" t="shared" si="0"/>
        <v>BDN Central (n)</v>
      </c>
      <c r="B32" t="s">
        <v>171</v>
      </c>
      <c r="C32" t="str">
        <f>'orig. data'!AH57</f>
        <v> </v>
      </c>
      <c r="D32" t="str">
        <f>'orig. data'!AI57</f>
        <v>n</v>
      </c>
      <c r="E32">
        <f ca="1">IF(CELL("contents",F32)="d","d",IF(CELL("contents",G32)="d","d",IF(CELL("contents",'orig. data'!AJ57)="d","d","")))</f>
      </c>
      <c r="F32" t="str">
        <f>'orig. data'!AK57</f>
        <v> </v>
      </c>
      <c r="G32" t="str">
        <f>'orig. data'!AL57</f>
        <v> </v>
      </c>
      <c r="H32" s="19">
        <f>'orig. data'!D$18</f>
        <v>0.0562560225</v>
      </c>
      <c r="I32" s="3">
        <f>'orig. data'!D57</f>
        <v>0.0653254785</v>
      </c>
      <c r="J32" s="3">
        <f>'orig. data'!R57</f>
        <v>0.0611953756</v>
      </c>
      <c r="K32" s="19">
        <f>'orig. data'!R$18</f>
        <v>0.0487532891</v>
      </c>
      <c r="L32" s="5">
        <f>'orig. data'!B57</f>
        <v>238</v>
      </c>
      <c r="M32" s="5">
        <f>'orig. data'!C57</f>
        <v>1520</v>
      </c>
      <c r="N32" s="11">
        <f>'orig. data'!G57</f>
        <v>0.3393325806</v>
      </c>
      <c r="O32" s="9"/>
      <c r="P32" s="5">
        <f>'orig. data'!P57</f>
        <v>349</v>
      </c>
      <c r="Q32" s="5">
        <f>'orig. data'!Q57</f>
        <v>4622</v>
      </c>
      <c r="R32" s="11">
        <f>'orig. data'!U57</f>
        <v>0.0009240822</v>
      </c>
      <c r="S32" s="9"/>
      <c r="T32" s="11">
        <f>'orig. data'!AD57</f>
        <v>0.5085720242</v>
      </c>
    </row>
    <row r="33" spans="1:20" ht="12.75">
      <c r="A33" s="31">
        <f ca="1" t="shared" si="0"/>
      </c>
      <c r="H33" s="19"/>
      <c r="I33" s="3"/>
      <c r="J33" s="3"/>
      <c r="K33" s="19"/>
      <c r="L33" s="5"/>
      <c r="M33" s="5"/>
      <c r="N33" s="11"/>
      <c r="O33" s="9"/>
      <c r="P33" s="5"/>
      <c r="Q33" s="5"/>
      <c r="R33" s="11"/>
      <c r="S33" s="9"/>
      <c r="T33" s="11"/>
    </row>
    <row r="34" spans="1:20" ht="12.75">
      <c r="A34" s="31" t="str">
        <f ca="1" t="shared" si="0"/>
        <v>IL Southwest (y)</v>
      </c>
      <c r="B34" t="s">
        <v>172</v>
      </c>
      <c r="C34" t="str">
        <f>'orig. data'!AH58</f>
        <v>y</v>
      </c>
      <c r="D34" t="str">
        <f>'orig. data'!AI58</f>
        <v> </v>
      </c>
      <c r="E34">
        <f ca="1">IF(CELL("contents",F34)="d","d",IF(CELL("contents",G34)="d","d",IF(CELL("contents",'orig. data'!AJ58)="d","d","")))</f>
      </c>
      <c r="F34" t="str">
        <f>'orig. data'!AK58</f>
        <v> </v>
      </c>
      <c r="G34" t="str">
        <f>'orig. data'!AL58</f>
        <v> </v>
      </c>
      <c r="H34" s="19">
        <f>'orig. data'!D$18</f>
        <v>0.0562560225</v>
      </c>
      <c r="I34" s="3">
        <f>'orig. data'!D58</f>
        <v>0.0474733765</v>
      </c>
      <c r="J34" s="3">
        <f>'orig. data'!R58</f>
        <v>0.0467672223</v>
      </c>
      <c r="K34" s="19">
        <f>'orig. data'!R$18</f>
        <v>0.0487532891</v>
      </c>
      <c r="L34" s="5">
        <f>'orig. data'!B58</f>
        <v>202</v>
      </c>
      <c r="M34" s="5">
        <f>'orig. data'!C58</f>
        <v>2407</v>
      </c>
      <c r="N34" s="11">
        <f>'orig. data'!G58</f>
        <v>0.004333076</v>
      </c>
      <c r="O34" s="9"/>
      <c r="P34" s="5">
        <f>'orig. data'!P58</f>
        <v>456</v>
      </c>
      <c r="Q34" s="5">
        <f>'orig. data'!Q58</f>
        <v>10597</v>
      </c>
      <c r="R34" s="11">
        <f>'orig. data'!U58</f>
        <v>0.5047804997</v>
      </c>
      <c r="S34" s="9"/>
      <c r="T34" s="11">
        <f>'orig. data'!AD58</f>
        <v>0.8769095825</v>
      </c>
    </row>
    <row r="35" spans="1:20" ht="12.75">
      <c r="A35" s="31" t="str">
        <f ca="1" t="shared" si="0"/>
        <v>IL Northeast</v>
      </c>
      <c r="B35" t="s">
        <v>158</v>
      </c>
      <c r="C35" t="str">
        <f>'orig. data'!AH59</f>
        <v> </v>
      </c>
      <c r="D35" t="str">
        <f>'orig. data'!AI59</f>
        <v> </v>
      </c>
      <c r="E35">
        <f ca="1">IF(CELL("contents",F35)="d","d",IF(CELL("contents",G35)="d","d",IF(CELL("contents",'orig. data'!AJ59)="d","d","")))</f>
      </c>
      <c r="F35" t="str">
        <f>'orig. data'!AK59</f>
        <v> </v>
      </c>
      <c r="G35" t="str">
        <f>'orig. data'!AL59</f>
        <v> </v>
      </c>
      <c r="H35" s="19">
        <f>'orig. data'!D$18</f>
        <v>0.0562560225</v>
      </c>
      <c r="I35" s="3">
        <f>'orig. data'!D59</f>
        <v>0.0535665485</v>
      </c>
      <c r="J35" s="3">
        <f>'orig. data'!R59</f>
        <v>0.0499763119</v>
      </c>
      <c r="K35" s="19">
        <f>'orig. data'!R$18</f>
        <v>0.0487532891</v>
      </c>
      <c r="L35" s="5">
        <f>'orig. data'!B59</f>
        <v>282</v>
      </c>
      <c r="M35" s="5">
        <f>'orig. data'!C59</f>
        <v>2768</v>
      </c>
      <c r="N35" s="11">
        <f>'orig. data'!G59</f>
        <v>0.1126244284</v>
      </c>
      <c r="O35" s="9"/>
      <c r="P35" s="5">
        <f>'orig. data'!P59</f>
        <v>537</v>
      </c>
      <c r="Q35" s="5">
        <f>'orig. data'!Q59</f>
        <v>9249</v>
      </c>
      <c r="R35" s="11">
        <f>'orig. data'!U59</f>
        <v>0.6816448448</v>
      </c>
      <c r="S35" s="9"/>
      <c r="T35" s="11">
        <f>'orig. data'!AD59</f>
        <v>0.4302135806</v>
      </c>
    </row>
    <row r="36" spans="1:20" ht="12.75">
      <c r="A36" s="31" t="str">
        <f ca="1" t="shared" si="0"/>
        <v>IL Southeast</v>
      </c>
      <c r="B36" t="s">
        <v>159</v>
      </c>
      <c r="C36" t="str">
        <f>'orig. data'!AH60</f>
        <v> </v>
      </c>
      <c r="D36" t="str">
        <f>'orig. data'!AI60</f>
        <v> </v>
      </c>
      <c r="E36">
        <f ca="1">IF(CELL("contents",F36)="d","d",IF(CELL("contents",G36)="d","d",IF(CELL("contents",'orig. data'!AJ60)="d","d","")))</f>
      </c>
      <c r="F36" t="str">
        <f>'orig. data'!AK60</f>
        <v> </v>
      </c>
      <c r="G36" t="str">
        <f>'orig. data'!AL60</f>
        <v> </v>
      </c>
      <c r="H36" s="19">
        <f>'orig. data'!D$18</f>
        <v>0.0562560225</v>
      </c>
      <c r="I36" s="3">
        <f>'orig. data'!D60</f>
        <v>0.0580282901</v>
      </c>
      <c r="J36" s="3">
        <f>'orig. data'!R60</f>
        <v>0.0527984569</v>
      </c>
      <c r="K36" s="19">
        <f>'orig. data'!R$18</f>
        <v>0.0487532891</v>
      </c>
      <c r="L36" s="5">
        <f>'orig. data'!B60</f>
        <v>369</v>
      </c>
      <c r="M36" s="5">
        <f>'orig. data'!C60</f>
        <v>3815</v>
      </c>
      <c r="N36" s="11">
        <f>'orig. data'!G60</f>
        <v>0.5593352509</v>
      </c>
      <c r="O36" s="9"/>
      <c r="P36" s="5">
        <f>'orig. data'!P60</f>
        <v>794</v>
      </c>
      <c r="Q36" s="5">
        <f>'orig. data'!Q60</f>
        <v>16608</v>
      </c>
      <c r="R36" s="11">
        <f>'orig. data'!U60</f>
        <v>0.1409633116</v>
      </c>
      <c r="S36" s="9"/>
      <c r="T36" s="11">
        <f>'orig. data'!AD60</f>
        <v>0.2235914307</v>
      </c>
    </row>
    <row r="37" spans="1:20" ht="12.75">
      <c r="A37" s="31" t="str">
        <f ca="1" t="shared" si="0"/>
        <v>IL Northwest</v>
      </c>
      <c r="B37" t="s">
        <v>160</v>
      </c>
      <c r="C37" t="str">
        <f>'orig. data'!AH61</f>
        <v> </v>
      </c>
      <c r="D37" t="str">
        <f>'orig. data'!AI61</f>
        <v> </v>
      </c>
      <c r="E37">
        <f ca="1">IF(CELL("contents",F37)="d","d",IF(CELL("contents",G37)="d","d",IF(CELL("contents",'orig. data'!AJ61)="d","d","")))</f>
      </c>
      <c r="F37" t="str">
        <f>'orig. data'!AK61</f>
        <v> </v>
      </c>
      <c r="G37" t="str">
        <f>'orig. data'!AL61</f>
        <v> </v>
      </c>
      <c r="H37" s="19">
        <f>'orig. data'!D$18</f>
        <v>0.0562560225</v>
      </c>
      <c r="I37" s="3">
        <f>'orig. data'!D61</f>
        <v>0.0648049008</v>
      </c>
      <c r="J37" s="3">
        <f>'orig. data'!R61</f>
        <v>0.0571404039</v>
      </c>
      <c r="K37" s="19">
        <f>'orig. data'!R$18</f>
        <v>0.0487532891</v>
      </c>
      <c r="L37" s="5">
        <f>'orig. data'!B61</f>
        <v>148</v>
      </c>
      <c r="M37" s="5">
        <f>'orig. data'!C61</f>
        <v>1363</v>
      </c>
      <c r="N37" s="11">
        <f>'orig. data'!G61</f>
        <v>0.4566323876</v>
      </c>
      <c r="O37" s="9"/>
      <c r="P37" s="5">
        <f>'orig. data'!P61</f>
        <v>271</v>
      </c>
      <c r="Q37" s="5">
        <f>'orig. data'!Q61</f>
        <v>4821</v>
      </c>
      <c r="R37" s="11">
        <f>'orig. data'!U61</f>
        <v>0.0327346087</v>
      </c>
      <c r="S37" s="9"/>
      <c r="T37" s="11">
        <f>'orig. data'!AD61</f>
        <v>0.2655969257</v>
      </c>
    </row>
    <row r="38" spans="1:20" ht="12.75">
      <c r="A38" s="31">
        <f ca="1" t="shared" si="0"/>
      </c>
      <c r="H38" s="19"/>
      <c r="I38" s="3"/>
      <c r="J38" s="3"/>
      <c r="K38" s="19"/>
      <c r="L38" s="5"/>
      <c r="M38" s="5"/>
      <c r="N38" s="11"/>
      <c r="O38" s="9"/>
      <c r="P38" s="5"/>
      <c r="Q38" s="5"/>
      <c r="R38" s="11"/>
      <c r="S38" s="9"/>
      <c r="T38" s="11"/>
    </row>
    <row r="39" spans="1:20" ht="12.75">
      <c r="A39" s="31" t="str">
        <f ca="1" t="shared" si="0"/>
        <v>NE Iron Rose</v>
      </c>
      <c r="B39" t="s">
        <v>141</v>
      </c>
      <c r="C39" t="str">
        <f>'orig. data'!AH62</f>
        <v> </v>
      </c>
      <c r="D39" t="str">
        <f>'orig. data'!AI62</f>
        <v> </v>
      </c>
      <c r="E39">
        <f ca="1">IF(CELL("contents",F39)="d","d",IF(CELL("contents",G39)="d","d",IF(CELL("contents",'orig. data'!AJ62)="d","d","")))</f>
      </c>
      <c r="F39" t="str">
        <f>'orig. data'!AK62</f>
        <v> </v>
      </c>
      <c r="G39" t="str">
        <f>'orig. data'!AL62</f>
        <v> </v>
      </c>
      <c r="H39" s="19">
        <f>'orig. data'!D$18</f>
        <v>0.0562560225</v>
      </c>
      <c r="I39" s="3">
        <f>'orig. data'!D62</f>
        <v>0.0562154117</v>
      </c>
      <c r="J39" s="3">
        <f>'orig. data'!R62</f>
        <v>0.0457107836</v>
      </c>
      <c r="K39" s="19">
        <f>'orig. data'!R$18</f>
        <v>0.0487532891</v>
      </c>
      <c r="L39" s="5">
        <f>'orig. data'!B62</f>
        <v>54</v>
      </c>
      <c r="M39" s="5">
        <f>'orig. data'!C62</f>
        <v>511</v>
      </c>
      <c r="N39" s="11">
        <f>'orig. data'!G62</f>
        <v>0.6180036448</v>
      </c>
      <c r="O39" s="9"/>
      <c r="P39" s="5">
        <f>'orig. data'!P62</f>
        <v>89</v>
      </c>
      <c r="Q39" s="5">
        <f>'orig. data'!Q62</f>
        <v>1720</v>
      </c>
      <c r="R39" s="11">
        <f>'orig. data'!U62</f>
        <v>0.5731890866</v>
      </c>
      <c r="S39" s="9"/>
      <c r="T39" s="11">
        <f>'orig. data'!AD62</f>
        <v>0.2491652225</v>
      </c>
    </row>
    <row r="40" spans="1:20" ht="12.75">
      <c r="A40" s="31" t="str">
        <f ca="1" t="shared" si="0"/>
        <v>NE Springfield</v>
      </c>
      <c r="B40" t="s">
        <v>183</v>
      </c>
      <c r="C40" t="str">
        <f>'orig. data'!AH63</f>
        <v> </v>
      </c>
      <c r="D40" t="str">
        <f>'orig. data'!AI63</f>
        <v> </v>
      </c>
      <c r="E40">
        <f ca="1">IF(CELL("contents",F40)="d","d",IF(CELL("contents",G40)="d","d",IF(CELL("contents",'orig. data'!AJ63)="d","d","")))</f>
      </c>
      <c r="F40" t="str">
        <f>'orig. data'!AK63</f>
        <v> </v>
      </c>
      <c r="G40" t="str">
        <f>'orig. data'!AL63</f>
        <v> </v>
      </c>
      <c r="H40" s="19">
        <f>'orig. data'!D$18</f>
        <v>0.0562560225</v>
      </c>
      <c r="I40" s="3">
        <f>'orig. data'!D63</f>
        <v>0.0467384028</v>
      </c>
      <c r="J40" s="3">
        <f>'orig. data'!R63</f>
        <v>0.0423960906</v>
      </c>
      <c r="K40" s="19">
        <f>'orig. data'!R$18</f>
        <v>0.0487532891</v>
      </c>
      <c r="L40" s="5">
        <f>'orig. data'!B63</f>
        <v>89</v>
      </c>
      <c r="M40" s="5">
        <f>'orig. data'!C63</f>
        <v>1410</v>
      </c>
      <c r="N40" s="11">
        <f>'orig. data'!G63</f>
        <v>0.0263377409</v>
      </c>
      <c r="O40" s="9"/>
      <c r="P40" s="5">
        <f>'orig. data'!P63</f>
        <v>203</v>
      </c>
      <c r="Q40" s="5">
        <f>'orig. data'!Q63</f>
        <v>6673</v>
      </c>
      <c r="R40" s="11">
        <f>'orig. data'!U63</f>
        <v>0.086517242</v>
      </c>
      <c r="S40" s="9"/>
      <c r="T40" s="11">
        <f>'orig. data'!AD63</f>
        <v>0.4714487976</v>
      </c>
    </row>
    <row r="41" spans="1:20" ht="12.75">
      <c r="A41" s="31" t="str">
        <f ca="1" t="shared" si="0"/>
        <v>NE Winnipeg River</v>
      </c>
      <c r="B41" t="s">
        <v>142</v>
      </c>
      <c r="C41" t="str">
        <f>'orig. data'!AH64</f>
        <v> </v>
      </c>
      <c r="D41" t="str">
        <f>'orig. data'!AI64</f>
        <v> </v>
      </c>
      <c r="E41">
        <f ca="1">IF(CELL("contents",F41)="d","d",IF(CELL("contents",G41)="d","d",IF(CELL("contents",'orig. data'!AJ64)="d","d","")))</f>
      </c>
      <c r="F41" t="str">
        <f>'orig. data'!AK64</f>
        <v> </v>
      </c>
      <c r="G41" t="str">
        <f>'orig. data'!AL64</f>
        <v> </v>
      </c>
      <c r="H41" s="19">
        <f>'orig. data'!D$18</f>
        <v>0.0562560225</v>
      </c>
      <c r="I41" s="3">
        <f>'orig. data'!D64</f>
        <v>0.0573216967</v>
      </c>
      <c r="J41" s="3">
        <f>'orig. data'!R64</f>
        <v>0.0471455653</v>
      </c>
      <c r="K41" s="19">
        <f>'orig. data'!R$18</f>
        <v>0.0487532891</v>
      </c>
      <c r="L41" s="5">
        <f>'orig. data'!B64</f>
        <v>100</v>
      </c>
      <c r="M41" s="5">
        <f>'orig. data'!C64</f>
        <v>975</v>
      </c>
      <c r="N41" s="11">
        <f>'orig. data'!G64</f>
        <v>0.63605955</v>
      </c>
      <c r="O41" s="9"/>
      <c r="P41" s="5">
        <f>'orig. data'!P64</f>
        <v>156</v>
      </c>
      <c r="Q41" s="5">
        <f>'orig. data'!Q64</f>
        <v>3121</v>
      </c>
      <c r="R41" s="11">
        <f>'orig. data'!U64</f>
        <v>0.7131292755</v>
      </c>
      <c r="S41" s="9"/>
      <c r="T41" s="11">
        <f>'orig. data'!AD64</f>
        <v>0.1554434015</v>
      </c>
    </row>
    <row r="42" spans="1:20" ht="12.75">
      <c r="A42" s="31" t="str">
        <f ca="1" t="shared" si="0"/>
        <v>NE Brokenhead</v>
      </c>
      <c r="B42" t="s">
        <v>143</v>
      </c>
      <c r="C42" t="str">
        <f>'orig. data'!AH65</f>
        <v> </v>
      </c>
      <c r="D42" t="str">
        <f>'orig. data'!AI65</f>
        <v> </v>
      </c>
      <c r="E42">
        <f ca="1">IF(CELL("contents",F42)="d","d",IF(CELL("contents",G42)="d","d",IF(CELL("contents",'orig. data'!AJ65)="d","d","")))</f>
      </c>
      <c r="F42" t="str">
        <f>'orig. data'!AK65</f>
        <v> </v>
      </c>
      <c r="G42" t="str">
        <f>'orig. data'!AL65</f>
        <v> </v>
      </c>
      <c r="H42" s="19">
        <f>'orig. data'!D$18</f>
        <v>0.0562560225</v>
      </c>
      <c r="I42" s="3">
        <f>'orig. data'!D65</f>
        <v>0.0481773891</v>
      </c>
      <c r="J42" s="3">
        <f>'orig. data'!R65</f>
        <v>0.0543199996</v>
      </c>
      <c r="K42" s="19">
        <f>'orig. data'!R$18</f>
        <v>0.0487532891</v>
      </c>
      <c r="L42" s="5">
        <f>'orig. data'!B65</f>
        <v>113</v>
      </c>
      <c r="M42" s="5">
        <f>'orig. data'!C65</f>
        <v>1133</v>
      </c>
      <c r="N42" s="11">
        <f>'orig. data'!G65</f>
        <v>0.0314231438</v>
      </c>
      <c r="O42" s="9"/>
      <c r="P42" s="5">
        <f>'orig. data'!P65</f>
        <v>232</v>
      </c>
      <c r="Q42" s="5">
        <f>'orig. data'!Q65</f>
        <v>3918</v>
      </c>
      <c r="R42" s="11">
        <f>'orig. data'!U65</f>
        <v>0.1669155176</v>
      </c>
      <c r="S42" s="9"/>
      <c r="T42" s="11">
        <f>'orig. data'!AD65</f>
        <v>0.3352149112</v>
      </c>
    </row>
    <row r="43" spans="1:20" ht="12.75">
      <c r="A43" s="31" t="str">
        <f ca="1" t="shared" si="0"/>
        <v>NE Blue Water</v>
      </c>
      <c r="B43" t="s">
        <v>184</v>
      </c>
      <c r="C43" t="str">
        <f>'orig. data'!AH66</f>
        <v> </v>
      </c>
      <c r="D43" t="str">
        <f>'orig. data'!AI66</f>
        <v> </v>
      </c>
      <c r="E43">
        <f ca="1">IF(CELL("contents",F43)="d","d",IF(CELL("contents",G43)="d","d",IF(CELL("contents",'orig. data'!AJ66)="d","d","")))</f>
      </c>
      <c r="F43" t="str">
        <f>'orig. data'!AK66</f>
        <v> </v>
      </c>
      <c r="G43" t="str">
        <f>'orig. data'!AL66</f>
        <v> </v>
      </c>
      <c r="H43" s="19">
        <f>'orig. data'!D$18</f>
        <v>0.0562560225</v>
      </c>
      <c r="I43" s="3">
        <f>'orig. data'!D66</f>
        <v>0.0568051089</v>
      </c>
      <c r="J43" s="3">
        <f>'orig. data'!R66</f>
        <v>0.0506275761</v>
      </c>
      <c r="K43" s="19">
        <f>'orig. data'!R$18</f>
        <v>0.0487532891</v>
      </c>
      <c r="L43" s="5">
        <f>'orig. data'!B66</f>
        <v>108</v>
      </c>
      <c r="M43" s="5">
        <f>'orig. data'!C66</f>
        <v>1446</v>
      </c>
      <c r="N43" s="11">
        <f>'orig. data'!G66</f>
        <v>0.5640405311</v>
      </c>
      <c r="O43" s="9"/>
      <c r="P43" s="5">
        <f>'orig. data'!P66</f>
        <v>144</v>
      </c>
      <c r="Q43" s="5">
        <f>'orig. data'!Q66</f>
        <v>3592</v>
      </c>
      <c r="R43" s="11">
        <f>'orig. data'!U66</f>
        <v>0.6876365792</v>
      </c>
      <c r="S43" s="9"/>
      <c r="T43" s="11">
        <f>'orig. data'!AD66</f>
        <v>0.3974361618</v>
      </c>
    </row>
    <row r="44" spans="1:20" ht="12.75">
      <c r="A44" s="31" t="str">
        <f ca="1" t="shared" si="0"/>
        <v>NE Northern Remote (y,n)</v>
      </c>
      <c r="B44" t="s">
        <v>185</v>
      </c>
      <c r="C44" t="str">
        <f>'orig. data'!AH67</f>
        <v>y</v>
      </c>
      <c r="D44" t="str">
        <f>'orig. data'!AI67</f>
        <v>n</v>
      </c>
      <c r="E44">
        <f ca="1">IF(CELL("contents",F44)="d","d",IF(CELL("contents",G44)="d","d",IF(CELL("contents",'orig. data'!AJ67)="d","d","")))</f>
      </c>
      <c r="F44" t="str">
        <f>'orig. data'!AK67</f>
        <v> </v>
      </c>
      <c r="G44" t="str">
        <f>'orig. data'!AL67</f>
        <v> </v>
      </c>
      <c r="H44" s="19">
        <f>'orig. data'!D$18</f>
        <v>0.0562560225</v>
      </c>
      <c r="I44" s="3">
        <f>'orig. data'!D67</f>
        <v>0.1487554191</v>
      </c>
      <c r="J44" s="3">
        <f>'orig. data'!R67</f>
        <v>0.1182387598</v>
      </c>
      <c r="K44" s="19">
        <f>'orig. data'!R$18</f>
        <v>0.0487532891</v>
      </c>
      <c r="L44" s="5">
        <f>'orig. data'!B67</f>
        <v>20</v>
      </c>
      <c r="M44" s="5">
        <f>'orig. data'!C67</f>
        <v>121</v>
      </c>
      <c r="N44" s="11">
        <f>'orig. data'!G67</f>
        <v>8.12165E-05</v>
      </c>
      <c r="O44" s="9"/>
      <c r="P44" s="5">
        <f>'orig. data'!P67</f>
        <v>84</v>
      </c>
      <c r="Q44" s="5">
        <f>'orig. data'!Q67</f>
        <v>1591</v>
      </c>
      <c r="R44" s="11">
        <f>'orig. data'!U67</f>
        <v>2.994492E-14</v>
      </c>
      <c r="S44" s="9"/>
      <c r="T44" s="11">
        <f>'orig. data'!AD67</f>
        <v>0.3650814583</v>
      </c>
    </row>
    <row r="45" spans="1:20" ht="12.75">
      <c r="A45" s="31">
        <f ca="1" t="shared" si="0"/>
      </c>
      <c r="H45" s="19"/>
      <c r="I45" s="3"/>
      <c r="J45" s="3"/>
      <c r="K45" s="19"/>
      <c r="L45" s="5"/>
      <c r="M45" s="5"/>
      <c r="N45" s="11"/>
      <c r="O45" s="9"/>
      <c r="P45" s="5"/>
      <c r="Q45" s="5"/>
      <c r="R45" s="11"/>
      <c r="S45" s="9"/>
      <c r="T45" s="11"/>
    </row>
    <row r="46" spans="1:20" ht="12.75">
      <c r="A46" s="31" t="str">
        <f ca="1" t="shared" si="0"/>
        <v>PL West</v>
      </c>
      <c r="B46" t="s">
        <v>161</v>
      </c>
      <c r="C46" t="str">
        <f>'orig. data'!AH68</f>
        <v> </v>
      </c>
      <c r="D46" t="str">
        <f>'orig. data'!AI68</f>
        <v> </v>
      </c>
      <c r="E46">
        <f ca="1">IF(CELL("contents",F46)="d","d",IF(CELL("contents",G46)="d","d",IF(CELL("contents",'orig. data'!AJ68)="d","d","")))</f>
      </c>
      <c r="F46" t="str">
        <f>'orig. data'!AK68</f>
        <v> </v>
      </c>
      <c r="G46" t="str">
        <f>'orig. data'!AL68</f>
        <v> </v>
      </c>
      <c r="H46" s="19">
        <f>'orig. data'!D$18</f>
        <v>0.0562560225</v>
      </c>
      <c r="I46" s="3">
        <f>'orig. data'!D68</f>
        <v>0.0511107552</v>
      </c>
      <c r="J46" s="3">
        <f>'orig. data'!R68</f>
        <v>0.0492988101</v>
      </c>
      <c r="K46" s="19">
        <f>'orig. data'!R$18</f>
        <v>0.0487532891</v>
      </c>
      <c r="L46" s="5">
        <f>'orig. data'!B68</f>
        <v>133</v>
      </c>
      <c r="M46" s="5">
        <f>'orig. data'!C68</f>
        <v>938</v>
      </c>
      <c r="N46" s="11">
        <f>'orig. data'!G68</f>
        <v>0.0938447361</v>
      </c>
      <c r="O46" s="9"/>
      <c r="P46" s="5">
        <f>'orig. data'!P68</f>
        <v>228</v>
      </c>
      <c r="Q46" s="5">
        <f>'orig. data'!Q68</f>
        <v>3046</v>
      </c>
      <c r="R46" s="11">
        <f>'orig. data'!U68</f>
        <v>0.8889396149</v>
      </c>
      <c r="S46" s="9"/>
      <c r="T46" s="11">
        <f>'orig. data'!AD68</f>
        <v>0.7654031086</v>
      </c>
    </row>
    <row r="47" spans="1:20" ht="12.75">
      <c r="A47" s="31" t="str">
        <f ca="1" t="shared" si="0"/>
        <v>PL East</v>
      </c>
      <c r="B47" t="s">
        <v>162</v>
      </c>
      <c r="C47" t="str">
        <f>'orig. data'!AH69</f>
        <v> </v>
      </c>
      <c r="D47" t="str">
        <f>'orig. data'!AI69</f>
        <v> </v>
      </c>
      <c r="E47">
        <f ca="1">IF(CELL("contents",F47)="d","d",IF(CELL("contents",G47)="d","d",IF(CELL("contents",'orig. data'!AJ69)="d","d","")))</f>
      </c>
      <c r="F47" t="str">
        <f>'orig. data'!AK69</f>
        <v> </v>
      </c>
      <c r="G47" t="str">
        <f>'orig. data'!AL69</f>
        <v> </v>
      </c>
      <c r="H47" s="19">
        <f>'orig. data'!D$18</f>
        <v>0.0562560225</v>
      </c>
      <c r="I47" s="3">
        <f>'orig. data'!D69</f>
        <v>0.0554200565</v>
      </c>
      <c r="J47" s="3">
        <f>'orig. data'!R69</f>
        <v>0.051186683</v>
      </c>
      <c r="K47" s="19">
        <f>'orig. data'!R$18</f>
        <v>0.0487532891</v>
      </c>
      <c r="L47" s="5">
        <f>'orig. data'!B69</f>
        <v>143</v>
      </c>
      <c r="M47" s="5">
        <f>'orig. data'!C69</f>
        <v>1343</v>
      </c>
      <c r="N47" s="11">
        <f>'orig. data'!G69</f>
        <v>0.369212904</v>
      </c>
      <c r="O47" s="9"/>
      <c r="P47" s="5">
        <f>'orig. data'!P69</f>
        <v>228</v>
      </c>
      <c r="Q47" s="5">
        <f>'orig. data'!Q69</f>
        <v>3971</v>
      </c>
      <c r="R47" s="11">
        <f>'orig. data'!U69</f>
        <v>0.5370110347</v>
      </c>
      <c r="S47" s="9"/>
      <c r="T47" s="11">
        <f>'orig. data'!AD69</f>
        <v>0.4984233022</v>
      </c>
    </row>
    <row r="48" spans="1:20" ht="12.75">
      <c r="A48" s="31" t="str">
        <f ca="1" t="shared" si="0"/>
        <v>PL Central</v>
      </c>
      <c r="B48" t="s">
        <v>140</v>
      </c>
      <c r="C48" t="str">
        <f>'orig. data'!AH70</f>
        <v> </v>
      </c>
      <c r="D48" t="str">
        <f>'orig. data'!AI70</f>
        <v> </v>
      </c>
      <c r="E48">
        <f ca="1">IF(CELL("contents",F48)="d","d",IF(CELL("contents",G48)="d","d",IF(CELL("contents",'orig. data'!AJ70)="d","d","")))</f>
      </c>
      <c r="F48" t="str">
        <f>'orig. data'!AK70</f>
        <v> </v>
      </c>
      <c r="G48" t="str">
        <f>'orig. data'!AL70</f>
        <v> </v>
      </c>
      <c r="H48" s="19">
        <f>'orig. data'!D$18</f>
        <v>0.0562560225</v>
      </c>
      <c r="I48" s="3">
        <f>'orig. data'!D70</f>
        <v>0.0575582661</v>
      </c>
      <c r="J48" s="3">
        <f>'orig. data'!R70</f>
        <v>0.0493937747</v>
      </c>
      <c r="K48" s="19">
        <f>'orig. data'!R$18</f>
        <v>0.0487532891</v>
      </c>
      <c r="L48" s="5">
        <f>'orig. data'!B70</f>
        <v>367</v>
      </c>
      <c r="M48" s="5">
        <f>'orig. data'!C70</f>
        <v>2660</v>
      </c>
      <c r="N48" s="11">
        <f>'orig. data'!G70</f>
        <v>0.4949231412</v>
      </c>
      <c r="O48" s="9"/>
      <c r="P48" s="5">
        <f>'orig. data'!P70</f>
        <v>574</v>
      </c>
      <c r="Q48" s="5">
        <f>'orig. data'!Q70</f>
        <v>7684</v>
      </c>
      <c r="R48" s="11">
        <f>'orig. data'!U70</f>
        <v>0.8287450617</v>
      </c>
      <c r="S48" s="9"/>
      <c r="T48" s="11">
        <f>'orig. data'!AD70</f>
        <v>0.0672848146</v>
      </c>
    </row>
    <row r="49" spans="1:20" ht="12.75">
      <c r="A49" s="31" t="str">
        <f ca="1" t="shared" si="0"/>
        <v>PL North (d)</v>
      </c>
      <c r="B49" t="s">
        <v>192</v>
      </c>
      <c r="C49" t="str">
        <f>'orig. data'!AH71</f>
        <v> </v>
      </c>
      <c r="D49" t="str">
        <f>'orig. data'!AI71</f>
        <v> </v>
      </c>
      <c r="E49" t="str">
        <f ca="1">IF(CELL("contents",F49)="d","d",IF(CELL("contents",G49)="d","d",IF(CELL("contents",'orig. data'!AJ71)="d","d","")))</f>
        <v>d</v>
      </c>
      <c r="F49" t="str">
        <f>'orig. data'!AK71</f>
        <v> </v>
      </c>
      <c r="G49" t="str">
        <f>'orig. data'!AL71</f>
        <v> </v>
      </c>
      <c r="H49" s="19">
        <f>'orig. data'!D$18</f>
        <v>0.0562560225</v>
      </c>
      <c r="I49" s="3">
        <f>'orig. data'!D71</f>
        <v>0.0672938043</v>
      </c>
      <c r="J49" s="3">
        <f>'orig. data'!R71</f>
        <v>0.0563738212</v>
      </c>
      <c r="K49" s="19">
        <f>'orig. data'!R$18</f>
        <v>0.0487532891</v>
      </c>
      <c r="L49" s="5">
        <f>'orig. data'!B71</f>
        <v>336</v>
      </c>
      <c r="M49" s="5">
        <f>'orig. data'!C71</f>
        <v>2752</v>
      </c>
      <c r="N49" s="11">
        <f>'orig. data'!G71</f>
        <v>0.1333211542</v>
      </c>
      <c r="O49" s="9"/>
      <c r="P49" s="5">
        <f>'orig. data'!P71</f>
        <v>452</v>
      </c>
      <c r="Q49" s="5">
        <f>'orig. data'!Q71</f>
        <v>7175</v>
      </c>
      <c r="R49" s="11">
        <f>'orig. data'!U71</f>
        <v>0.022089717</v>
      </c>
      <c r="S49" s="9"/>
      <c r="T49" s="11">
        <f>'orig. data'!AD71</f>
        <v>0.0416042363</v>
      </c>
    </row>
    <row r="50" spans="1:20" ht="12.75">
      <c r="A50" s="31">
        <f ca="1" t="shared" si="0"/>
      </c>
      <c r="H50" s="19"/>
      <c r="I50" s="3"/>
      <c r="J50" s="3"/>
      <c r="K50" s="19"/>
      <c r="L50" s="5"/>
      <c r="M50" s="5"/>
      <c r="N50" s="11"/>
      <c r="O50" s="9"/>
      <c r="P50" s="5"/>
      <c r="Q50" s="5"/>
      <c r="R50" s="11"/>
      <c r="S50" s="9"/>
      <c r="T50" s="11"/>
    </row>
    <row r="51" spans="1:20" ht="12.75">
      <c r="A51" s="31" t="str">
        <f ca="1" t="shared" si="0"/>
        <v>NM F Flon/Snow L/Cran</v>
      </c>
      <c r="B51" t="s">
        <v>163</v>
      </c>
      <c r="C51" t="str">
        <f>'orig. data'!AH72</f>
        <v> </v>
      </c>
      <c r="D51" t="str">
        <f>'orig. data'!AI72</f>
        <v> </v>
      </c>
      <c r="E51">
        <f ca="1">IF(CELL("contents",F51)="d","d",IF(CELL("contents",G51)="d","d",IF(CELL("contents",'orig. data'!AJ72)="d","d","")))</f>
      </c>
      <c r="F51" t="str">
        <f>'orig. data'!AK72</f>
        <v> </v>
      </c>
      <c r="G51" t="str">
        <f>'orig. data'!AL72</f>
        <v> </v>
      </c>
      <c r="H51" s="19">
        <f>'orig. data'!D$18</f>
        <v>0.0562560225</v>
      </c>
      <c r="I51" s="3">
        <f>'orig. data'!D72</f>
        <v>0.0592341576</v>
      </c>
      <c r="J51" s="3">
        <f>'orig. data'!R72</f>
        <v>0.0591338506</v>
      </c>
      <c r="K51" s="19">
        <f>'orig. data'!R$18</f>
        <v>0.0487532891</v>
      </c>
      <c r="L51" s="5">
        <f>'orig. data'!B72</f>
        <v>134</v>
      </c>
      <c r="M51" s="5">
        <f>'orig. data'!C72</f>
        <v>1454</v>
      </c>
      <c r="N51" s="11">
        <f>'orig. data'!G72</f>
        <v>0.8419544293</v>
      </c>
      <c r="O51" s="9"/>
      <c r="P51" s="5">
        <f>'orig. data'!P72</f>
        <v>194</v>
      </c>
      <c r="Q51" s="5">
        <f>'orig. data'!Q72</f>
        <v>3789</v>
      </c>
      <c r="R51" s="11">
        <f>'orig. data'!U72</f>
        <v>0.0199084108</v>
      </c>
      <c r="S51" s="9"/>
      <c r="T51" s="11">
        <f>'orig. data'!AD72</f>
        <v>0.9889267374</v>
      </c>
    </row>
    <row r="52" spans="1:20" ht="12.75">
      <c r="A52" s="31" t="str">
        <f ca="1" t="shared" si="0"/>
        <v>NM The Pas/OCN/Kelsey (d)</v>
      </c>
      <c r="B52" t="s">
        <v>191</v>
      </c>
      <c r="C52" t="str">
        <f>'orig. data'!AH73</f>
        <v> </v>
      </c>
      <c r="D52" t="str">
        <f>'orig. data'!AI73</f>
        <v> </v>
      </c>
      <c r="E52" t="str">
        <f ca="1">IF(CELL("contents",F52)="d","d",IF(CELL("contents",G52)="d","d",IF(CELL("contents",'orig. data'!AJ73)="d","d","")))</f>
        <v>d</v>
      </c>
      <c r="F52" t="str">
        <f>'orig. data'!AK73</f>
        <v> </v>
      </c>
      <c r="G52" t="str">
        <f>'orig. data'!AL73</f>
        <v> </v>
      </c>
      <c r="H52" s="19">
        <f>'orig. data'!D$18</f>
        <v>0.0562560225</v>
      </c>
      <c r="I52" s="3">
        <f>'orig. data'!D73</f>
        <v>0.0779246347</v>
      </c>
      <c r="J52" s="3">
        <f>'orig. data'!R73</f>
        <v>0.0593759047</v>
      </c>
      <c r="K52" s="19">
        <f>'orig. data'!R$18</f>
        <v>0.0487532891</v>
      </c>
      <c r="L52" s="5">
        <f>'orig. data'!B73</f>
        <v>137</v>
      </c>
      <c r="M52" s="5">
        <f>'orig. data'!C73</f>
        <v>1529</v>
      </c>
      <c r="N52" s="11">
        <f>'orig. data'!G73</f>
        <v>0.0082289966</v>
      </c>
      <c r="O52" s="9"/>
      <c r="P52" s="5">
        <f>'orig. data'!P73</f>
        <v>169</v>
      </c>
      <c r="Q52" s="5">
        <f>'orig. data'!Q73</f>
        <v>4945</v>
      </c>
      <c r="R52" s="11">
        <f>'orig. data'!U73</f>
        <v>0.023376525</v>
      </c>
      <c r="S52" s="9"/>
      <c r="T52" s="11">
        <f>'orig. data'!AD73</f>
        <v>0.0274894101</v>
      </c>
    </row>
    <row r="53" spans="1:20" ht="12.75">
      <c r="A53" s="31" t="str">
        <f ca="1" t="shared" si="0"/>
        <v>NM Nor-Man Other (n)</v>
      </c>
      <c r="B53" t="s">
        <v>190</v>
      </c>
      <c r="C53" t="str">
        <f>'orig. data'!AH74</f>
        <v> </v>
      </c>
      <c r="D53" t="str">
        <f>'orig. data'!AI74</f>
        <v>n</v>
      </c>
      <c r="E53">
        <f ca="1">IF(CELL("contents",F53)="d","d",IF(CELL("contents",G53)="d","d",IF(CELL("contents",'orig. data'!AJ74)="d","d","")))</f>
      </c>
      <c r="F53" t="str">
        <f>'orig. data'!AK74</f>
        <v> </v>
      </c>
      <c r="G53" t="str">
        <f>'orig. data'!AL74</f>
        <v> </v>
      </c>
      <c r="H53" s="19">
        <f>'orig. data'!D$18</f>
        <v>0.0562560225</v>
      </c>
      <c r="I53" s="3">
        <f>'orig. data'!D74</f>
        <v>0.0913277781</v>
      </c>
      <c r="J53" s="3">
        <f>'orig. data'!R74</f>
        <v>0.0939762311</v>
      </c>
      <c r="K53" s="19">
        <f>'orig. data'!R$18</f>
        <v>0.0487532891</v>
      </c>
      <c r="L53" s="5">
        <f>'orig. data'!B74</f>
        <v>43</v>
      </c>
      <c r="M53" s="5">
        <f>'orig. data'!C74</f>
        <v>440</v>
      </c>
      <c r="N53" s="11">
        <f>'orig. data'!G74</f>
        <v>0.0094219023</v>
      </c>
      <c r="O53" s="9"/>
      <c r="P53" s="5">
        <f>'orig. data'!P74</f>
        <v>93</v>
      </c>
      <c r="Q53" s="5">
        <f>'orig. data'!Q74</f>
        <v>2288</v>
      </c>
      <c r="R53" s="11">
        <f>'orig. data'!U74</f>
        <v>4.6923268E-09</v>
      </c>
      <c r="S53" s="9"/>
      <c r="T53" s="11">
        <f>'orig. data'!AD74</f>
        <v>0.8806659822</v>
      </c>
    </row>
    <row r="54" spans="1:20" ht="12.75">
      <c r="A54" s="31">
        <f ca="1" t="shared" si="0"/>
      </c>
      <c r="H54" s="19"/>
      <c r="I54" s="3"/>
      <c r="J54" s="3"/>
      <c r="K54" s="19"/>
      <c r="L54" s="5"/>
      <c r="M54" s="5"/>
      <c r="N54" s="11"/>
      <c r="O54" s="9"/>
      <c r="P54" s="5"/>
      <c r="Q54" s="5"/>
      <c r="R54" s="11"/>
      <c r="S54" s="9"/>
      <c r="T54" s="11"/>
    </row>
    <row r="55" spans="1:20" ht="12.75">
      <c r="A55" s="31" t="str">
        <f ca="1" t="shared" si="0"/>
        <v>BW Thompson (d)</v>
      </c>
      <c r="B55" t="s">
        <v>164</v>
      </c>
      <c r="C55" t="str">
        <f>'orig. data'!AH75</f>
        <v> </v>
      </c>
      <c r="D55" t="str">
        <f>'orig. data'!AI75</f>
        <v> </v>
      </c>
      <c r="E55" t="str">
        <f ca="1">IF(CELL("contents",F55)="d","d",IF(CELL("contents",G55)="d","d",IF(CELL("contents",'orig. data'!AJ75)="d","d","")))</f>
        <v>d</v>
      </c>
      <c r="F55" t="str">
        <f>'orig. data'!AK75</f>
        <v> </v>
      </c>
      <c r="G55" t="str">
        <f>'orig. data'!AL75</f>
        <v> </v>
      </c>
      <c r="H55" s="19">
        <f>'orig. data'!D$18</f>
        <v>0.0562560225</v>
      </c>
      <c r="I55" s="3">
        <f>'orig. data'!D75</f>
        <v>0.0770693613</v>
      </c>
      <c r="J55" s="3">
        <f>'orig. data'!R75</f>
        <v>0.0569351615</v>
      </c>
      <c r="K55" s="19">
        <f>'orig. data'!R$18</f>
        <v>0.0487532891</v>
      </c>
      <c r="L55" s="5">
        <f>'orig. data'!B75</f>
        <v>77</v>
      </c>
      <c r="M55" s="5">
        <f>'orig. data'!C75</f>
        <v>1694</v>
      </c>
      <c r="N55" s="11">
        <f>'orig. data'!G75</f>
        <v>0.0472427038</v>
      </c>
      <c r="O55" s="9"/>
      <c r="P55" s="5">
        <f>'orig. data'!P75</f>
        <v>126</v>
      </c>
      <c r="Q55" s="5">
        <f>'orig. data'!Q75</f>
        <v>5971</v>
      </c>
      <c r="R55" s="11">
        <f>'orig. data'!U75</f>
        <v>0.1159692756</v>
      </c>
      <c r="S55" s="9"/>
      <c r="T55" s="11">
        <f>'orig. data'!AD75</f>
        <v>0.0466754569</v>
      </c>
    </row>
    <row r="56" spans="1:20" ht="12.75">
      <c r="A56" s="31" t="str">
        <f ca="1" t="shared" si="0"/>
        <v>BW Gillam/Fox Lake (n)</v>
      </c>
      <c r="B56" t="s">
        <v>144</v>
      </c>
      <c r="C56" t="str">
        <f>'orig. data'!AH76</f>
        <v> </v>
      </c>
      <c r="D56" t="str">
        <f>'orig. data'!AI76</f>
        <v>n</v>
      </c>
      <c r="E56">
        <f ca="1">IF(CELL("contents",F56)="d","d",IF(CELL("contents",G56)="d","d",IF(CELL("contents",'orig. data'!AJ76)="d","d","")))</f>
      </c>
      <c r="F56" t="str">
        <f>'orig. data'!AK76</f>
        <v> </v>
      </c>
      <c r="G56" t="str">
        <f>'orig. data'!AL76</f>
        <v> </v>
      </c>
      <c r="H56" s="19">
        <f>'orig. data'!D$18</f>
        <v>0.0562560225</v>
      </c>
      <c r="I56" s="3">
        <f>'orig. data'!D76</f>
        <v>0.0920931151</v>
      </c>
      <c r="J56" s="3">
        <f>'orig. data'!R76</f>
        <v>0.0973902649</v>
      </c>
      <c r="K56" s="19">
        <f>'orig. data'!R$18</f>
        <v>0.0487532891</v>
      </c>
      <c r="L56" s="5">
        <f>'orig. data'!B76</f>
        <v>11</v>
      </c>
      <c r="M56" s="5">
        <f>'orig. data'!C76</f>
        <v>216</v>
      </c>
      <c r="N56" s="11">
        <f>'orig. data'!G76</f>
        <v>0.1672475826</v>
      </c>
      <c r="O56" s="9"/>
      <c r="P56" s="5">
        <f>'orig. data'!P76</f>
        <v>19</v>
      </c>
      <c r="Q56" s="5">
        <f>'orig. data'!Q76</f>
        <v>567</v>
      </c>
      <c r="R56" s="11">
        <f>'orig. data'!U76</f>
        <v>0.0030469445</v>
      </c>
      <c r="S56" s="9"/>
      <c r="T56" s="11">
        <f>'orig. data'!AD76</f>
        <v>0.8836769609</v>
      </c>
    </row>
    <row r="57" spans="1:20" ht="12.75">
      <c r="A57" s="31" t="str">
        <f ca="1" t="shared" si="0"/>
        <v>BW Lynn/Leaf/SIL (n)</v>
      </c>
      <c r="B57" t="s">
        <v>205</v>
      </c>
      <c r="C57" t="str">
        <f>'orig. data'!AH77</f>
        <v> </v>
      </c>
      <c r="D57" t="str">
        <f>'orig. data'!AI77</f>
        <v>n</v>
      </c>
      <c r="E57">
        <f ca="1">IF(CELL("contents",F57)="d","d",IF(CELL("contents",G57)="d","d",IF(CELL("contents",'orig. data'!AJ77)="d","d","")))</f>
      </c>
      <c r="F57" t="str">
        <f>'orig. data'!AK77</f>
        <v> </v>
      </c>
      <c r="G57" t="str">
        <f>'orig. data'!AL77</f>
        <v> </v>
      </c>
      <c r="H57" s="19">
        <f>'orig. data'!D$18</f>
        <v>0.0562560225</v>
      </c>
      <c r="I57" s="3">
        <f>'orig. data'!D77</f>
        <v>0.0958628119</v>
      </c>
      <c r="J57" s="3">
        <f>'orig. data'!R77</f>
        <v>0.090870026</v>
      </c>
      <c r="K57" s="19">
        <f>'orig. data'!R$18</f>
        <v>0.0487532891</v>
      </c>
      <c r="L57" s="5">
        <f>'orig. data'!B77</f>
        <v>23</v>
      </c>
      <c r="M57" s="5">
        <f>'orig. data'!C77</f>
        <v>326</v>
      </c>
      <c r="N57" s="11">
        <f>'orig. data'!G77</f>
        <v>0.0304725068</v>
      </c>
      <c r="O57" s="9"/>
      <c r="P57" s="5">
        <f>'orig. data'!P77</f>
        <v>47</v>
      </c>
      <c r="Q57" s="5">
        <f>'orig. data'!Q77</f>
        <v>1166</v>
      </c>
      <c r="R57" s="11">
        <f>'orig. data'!U77</f>
        <v>4.11199E-05</v>
      </c>
      <c r="S57" s="9"/>
      <c r="T57" s="11">
        <f>'orig. data'!AD77</f>
        <v>0.8362333631</v>
      </c>
    </row>
    <row r="58" spans="1:20" ht="12.75">
      <c r="A58" s="31" t="str">
        <f ca="1" t="shared" si="0"/>
        <v>BW Thick Por/Pik/Wab (n)</v>
      </c>
      <c r="B58" t="s">
        <v>173</v>
      </c>
      <c r="C58" t="str">
        <f>'orig. data'!AH78</f>
        <v> </v>
      </c>
      <c r="D58" t="str">
        <f>'orig. data'!AI78</f>
        <v>n</v>
      </c>
      <c r="E58">
        <f ca="1">IF(CELL("contents",F58)="d","d",IF(CELL("contents",G58)="d","d",IF(CELL("contents",'orig. data'!AJ78)="d","d","")))</f>
      </c>
      <c r="F58" t="str">
        <f>'orig. data'!AK78</f>
        <v> </v>
      </c>
      <c r="G58" t="str">
        <f>'orig. data'!AL78</f>
        <v> </v>
      </c>
      <c r="H58" s="19">
        <f>'orig. data'!D$18</f>
        <v>0.0562560225</v>
      </c>
      <c r="I58" s="3">
        <f>'orig. data'!D78</f>
        <v>0.0716723575</v>
      </c>
      <c r="J58" s="3">
        <f>'orig. data'!R78</f>
        <v>0.1009462553</v>
      </c>
      <c r="K58" s="19">
        <f>'orig. data'!R$18</f>
        <v>0.0487532891</v>
      </c>
      <c r="L58" s="5">
        <f>'orig. data'!B78</f>
        <v>7</v>
      </c>
      <c r="M58" s="5">
        <f>'orig. data'!C78</f>
        <v>114</v>
      </c>
      <c r="N58" s="11">
        <f>'orig. data'!G78</f>
        <v>0.6545780925</v>
      </c>
      <c r="O58" s="9"/>
      <c r="P58" s="5">
        <f>'orig. data'!P78</f>
        <v>22</v>
      </c>
      <c r="Q58" s="5">
        <f>'orig. data'!Q78</f>
        <v>457</v>
      </c>
      <c r="R58" s="11">
        <f>'orig. data'!U78</f>
        <v>0.0008266045</v>
      </c>
      <c r="S58" s="9"/>
      <c r="T58" s="11">
        <f>'orig. data'!AD78</f>
        <v>0.4341694404</v>
      </c>
    </row>
    <row r="59" spans="1:20" ht="12.75">
      <c r="A59" s="31" t="str">
        <f ca="1" t="shared" si="0"/>
        <v>BW Oxford H &amp; Gods</v>
      </c>
      <c r="B59" t="s">
        <v>206</v>
      </c>
      <c r="C59" t="str">
        <f>'orig. data'!AH79</f>
        <v> </v>
      </c>
      <c r="D59" t="str">
        <f>'orig. data'!AI79</f>
        <v> </v>
      </c>
      <c r="E59">
        <f ca="1">IF(CELL("contents",F59)="d","d",IF(CELL("contents",G59)="d","d",IF(CELL("contents",'orig. data'!AJ79)="d","d","")))</f>
      </c>
      <c r="F59" t="str">
        <f>'orig. data'!AK79</f>
        <v> </v>
      </c>
      <c r="G59" t="str">
        <f>'orig. data'!AL79</f>
        <v> </v>
      </c>
      <c r="H59" s="19">
        <f>'orig. data'!D$18</f>
        <v>0.0562560225</v>
      </c>
      <c r="I59" s="3">
        <f>'orig. data'!D79</f>
        <v>0.0714047037</v>
      </c>
      <c r="J59" s="3">
        <f>'orig. data'!R79</f>
        <v>0.072893826</v>
      </c>
      <c r="K59" s="19">
        <f>'orig. data'!R$18</f>
        <v>0.0487532891</v>
      </c>
      <c r="L59" s="5">
        <f>'orig. data'!B79</f>
        <v>23</v>
      </c>
      <c r="M59" s="5">
        <f>'orig. data'!C79</f>
        <v>275</v>
      </c>
      <c r="N59" s="11">
        <f>'orig. data'!G79</f>
        <v>0.433602963</v>
      </c>
      <c r="O59" s="9"/>
      <c r="P59" s="5">
        <f>'orig. data'!P79</f>
        <v>46</v>
      </c>
      <c r="Q59" s="5">
        <f>'orig. data'!Q79</f>
        <v>1382</v>
      </c>
      <c r="R59" s="11">
        <f>'orig. data'!U79</f>
        <v>0.0086389007</v>
      </c>
      <c r="S59" s="9"/>
      <c r="T59" s="11">
        <f>'orig. data'!AD79</f>
        <v>0.9366528788</v>
      </c>
    </row>
    <row r="60" spans="1:20" ht="12.75">
      <c r="A60" s="31" t="str">
        <f ca="1" t="shared" si="0"/>
        <v>BW Cross Lake (n)</v>
      </c>
      <c r="B60" t="s">
        <v>207</v>
      </c>
      <c r="C60" t="str">
        <f>'orig. data'!AH80</f>
        <v> </v>
      </c>
      <c r="D60" t="str">
        <f>'orig. data'!AI80</f>
        <v>n</v>
      </c>
      <c r="E60">
        <f ca="1">IF(CELL("contents",F60)="d","d",IF(CELL("contents",G60)="d","d",IF(CELL("contents",'orig. data'!AJ80)="d","d","")))</f>
      </c>
      <c r="F60" t="str">
        <f>'orig. data'!AK80</f>
        <v> </v>
      </c>
      <c r="G60" t="str">
        <f>'orig. data'!AL80</f>
        <v> </v>
      </c>
      <c r="H60" s="19">
        <f>'orig. data'!D$18</f>
        <v>0.0562560225</v>
      </c>
      <c r="I60" s="3">
        <f>'orig. data'!D80</f>
        <v>0.0843548621</v>
      </c>
      <c r="J60" s="3">
        <f>'orig. data'!R80</f>
        <v>0.0778310637</v>
      </c>
      <c r="K60" s="19">
        <f>'orig. data'!R$18</f>
        <v>0.0487532891</v>
      </c>
      <c r="L60" s="5">
        <f>'orig. data'!B80</f>
        <v>32</v>
      </c>
      <c r="M60" s="5">
        <f>'orig. data'!C80</f>
        <v>324</v>
      </c>
      <c r="N60" s="11">
        <f>'orig. data'!G80</f>
        <v>0.0670145401</v>
      </c>
      <c r="O60" s="9"/>
      <c r="P60" s="5">
        <f>'orig. data'!P80</f>
        <v>56</v>
      </c>
      <c r="Q60" s="5">
        <f>'orig. data'!Q80</f>
        <v>1730</v>
      </c>
      <c r="R60" s="11">
        <f>'orig. data'!U80</f>
        <v>0.0008068442</v>
      </c>
      <c r="S60" s="9"/>
      <c r="T60" s="11">
        <f>'orig. data'!AD80</f>
        <v>0.7217956897</v>
      </c>
    </row>
    <row r="61" spans="1:20" ht="12.75">
      <c r="A61" s="31" t="str">
        <f ca="1" t="shared" si="0"/>
        <v>BW Tad/Broch/Lac Br (n)</v>
      </c>
      <c r="B61" t="s">
        <v>189</v>
      </c>
      <c r="C61" t="str">
        <f>'orig. data'!AH81</f>
        <v> </v>
      </c>
      <c r="D61" t="str">
        <f>'orig. data'!AI81</f>
        <v>n</v>
      </c>
      <c r="E61">
        <f ca="1">IF(CELL("contents",F61)="d","d",IF(CELL("contents",G61)="d","d",IF(CELL("contents",'orig. data'!AJ81)="d","d","")))</f>
      </c>
      <c r="F61" t="str">
        <f>'orig. data'!AK81</f>
        <v> </v>
      </c>
      <c r="G61" t="str">
        <f>'orig. data'!AL81</f>
        <v> </v>
      </c>
      <c r="H61" s="19">
        <f>'orig. data'!D$18</f>
        <v>0.0562560225</v>
      </c>
      <c r="I61" s="3">
        <f>'orig. data'!D81</f>
        <v>0.0939864455</v>
      </c>
      <c r="J61" s="3">
        <f>'orig. data'!R81</f>
        <v>0.092305881</v>
      </c>
      <c r="K61" s="19">
        <f>'orig. data'!R$18</f>
        <v>0.0487532891</v>
      </c>
      <c r="L61" s="5">
        <f>'orig. data'!B81</f>
        <v>7</v>
      </c>
      <c r="M61" s="5">
        <f>'orig. data'!C81</f>
        <v>103</v>
      </c>
      <c r="N61" s="11">
        <f>'orig. data'!G81</f>
        <v>0.2469258377</v>
      </c>
      <c r="O61" s="9"/>
      <c r="P61" s="5">
        <f>'orig. data'!P81</f>
        <v>32</v>
      </c>
      <c r="Q61" s="5">
        <f>'orig. data'!Q81</f>
        <v>676</v>
      </c>
      <c r="R61" s="11">
        <f>'orig. data'!U81</f>
        <v>0.0004510807</v>
      </c>
      <c r="S61" s="9"/>
      <c r="T61" s="11">
        <f>'orig. data'!AD81</f>
        <v>0.965813353</v>
      </c>
    </row>
    <row r="62" spans="1:20" ht="12.75">
      <c r="A62" s="31" t="str">
        <f ca="1" t="shared" si="0"/>
        <v>BW Norway House (y,n)</v>
      </c>
      <c r="B62" t="s">
        <v>188</v>
      </c>
      <c r="C62" t="str">
        <f>'orig. data'!AH82</f>
        <v>y</v>
      </c>
      <c r="D62" t="str">
        <f>'orig. data'!AI82</f>
        <v>n</v>
      </c>
      <c r="E62">
        <f ca="1">IF(CELL("contents",F62)="d","d",IF(CELL("contents",G62)="d","d",IF(CELL("contents",'orig. data'!AJ82)="d","d","")))</f>
      </c>
      <c r="F62" t="str">
        <f>'orig. data'!AK82</f>
        <v> </v>
      </c>
      <c r="G62" t="str">
        <f>'orig. data'!AL82</f>
        <v> </v>
      </c>
      <c r="H62" s="19">
        <f>'orig. data'!D$18</f>
        <v>0.0562560225</v>
      </c>
      <c r="I62" s="3">
        <f>'orig. data'!D82</f>
        <v>0.1128003636</v>
      </c>
      <c r="J62" s="3">
        <f>'orig. data'!R82</f>
        <v>0.0996124598</v>
      </c>
      <c r="K62" s="19">
        <f>'orig. data'!R$18</f>
        <v>0.0487532891</v>
      </c>
      <c r="L62" s="5">
        <f>'orig. data'!B82</f>
        <v>46</v>
      </c>
      <c r="M62" s="5">
        <f>'orig. data'!C82</f>
        <v>503</v>
      </c>
      <c r="N62" s="11">
        <f>'orig. data'!G82</f>
        <v>5.19376E-05</v>
      </c>
      <c r="O62" s="9"/>
      <c r="P62" s="5">
        <f>'orig. data'!P82</f>
        <v>78</v>
      </c>
      <c r="Q62" s="5">
        <f>'orig. data'!Q82</f>
        <v>1954</v>
      </c>
      <c r="R62" s="11">
        <f>'orig. data'!U82</f>
        <v>2.706072E-09</v>
      </c>
      <c r="S62" s="9"/>
      <c r="T62" s="11">
        <f>'orig. data'!AD82</f>
        <v>0.5158545563</v>
      </c>
    </row>
    <row r="63" spans="1:20" ht="12.75">
      <c r="A63" s="31" t="str">
        <f ca="1" t="shared" si="0"/>
        <v>BW Island Lake (y,n)</v>
      </c>
      <c r="B63" t="s">
        <v>208</v>
      </c>
      <c r="C63" t="str">
        <f>'orig. data'!AH83</f>
        <v>y</v>
      </c>
      <c r="D63" t="str">
        <f>'orig. data'!AI83</f>
        <v>n</v>
      </c>
      <c r="E63">
        <f ca="1">IF(CELL("contents",F63)="d","d",IF(CELL("contents",G63)="d","d",IF(CELL("contents",'orig. data'!AJ83)="d","d","")))</f>
      </c>
      <c r="F63" t="str">
        <f>'orig. data'!AK83</f>
        <v> </v>
      </c>
      <c r="G63" t="str">
        <f>'orig. data'!AL83</f>
        <v> </v>
      </c>
      <c r="H63" s="19">
        <f>'orig. data'!D$18</f>
        <v>0.0562560225</v>
      </c>
      <c r="I63" s="3">
        <f>'orig. data'!D83</f>
        <v>0.1200542162</v>
      </c>
      <c r="J63" s="3">
        <f>'orig. data'!R83</f>
        <v>0.0955360187</v>
      </c>
      <c r="K63" s="19">
        <f>'orig. data'!R$18</f>
        <v>0.0487532891</v>
      </c>
      <c r="L63" s="5">
        <f>'orig. data'!B83</f>
        <v>31</v>
      </c>
      <c r="M63" s="5">
        <f>'orig. data'!C83</f>
        <v>315</v>
      </c>
      <c r="N63" s="11">
        <f>'orig. data'!G83</f>
        <v>0.0002171475</v>
      </c>
      <c r="O63" s="9"/>
      <c r="P63" s="5">
        <f>'orig. data'!P83</f>
        <v>103</v>
      </c>
      <c r="Q63" s="5">
        <f>'orig. data'!Q83</f>
        <v>2969</v>
      </c>
      <c r="R63" s="11">
        <f>'orig. data'!U83</f>
        <v>2.711399E-10</v>
      </c>
      <c r="S63" s="9"/>
      <c r="T63" s="11">
        <f>'orig. data'!AD83</f>
        <v>0.2773037033</v>
      </c>
    </row>
    <row r="64" spans="1:20" ht="12.75">
      <c r="A64" s="31" t="str">
        <f ca="1" t="shared" si="0"/>
        <v>BW Sha/York/Split/War (n)</v>
      </c>
      <c r="B64" t="s">
        <v>187</v>
      </c>
      <c r="C64" t="str">
        <f>'orig. data'!AH84</f>
        <v> </v>
      </c>
      <c r="D64" t="str">
        <f>'orig. data'!AI84</f>
        <v>n</v>
      </c>
      <c r="E64">
        <f ca="1">IF(CELL("contents",F64)="d","d",IF(CELL("contents",G64)="d","d",IF(CELL("contents",'orig. data'!AJ84)="d","d","")))</f>
      </c>
      <c r="F64" t="str">
        <f>'orig. data'!AK84</f>
        <v> </v>
      </c>
      <c r="G64" t="str">
        <f>'orig. data'!AL84</f>
        <v> </v>
      </c>
      <c r="H64" s="19">
        <f>'orig. data'!D$18</f>
        <v>0.0562560225</v>
      </c>
      <c r="I64" s="3">
        <f>'orig. data'!D84</f>
        <v>0.0931721649</v>
      </c>
      <c r="J64" s="3">
        <f>'orig. data'!R84</f>
        <v>0.0823362431</v>
      </c>
      <c r="K64" s="19">
        <f>'orig. data'!R$18</f>
        <v>0.0487532891</v>
      </c>
      <c r="L64" s="5">
        <f>'orig. data'!B84</f>
        <v>20</v>
      </c>
      <c r="M64" s="5">
        <f>'orig. data'!C84</f>
        <v>199</v>
      </c>
      <c r="N64" s="11">
        <f>'orig. data'!G84</f>
        <v>0.0583013117</v>
      </c>
      <c r="O64" s="9"/>
      <c r="P64" s="5">
        <f>'orig. data'!P84</f>
        <v>45</v>
      </c>
      <c r="Q64" s="5">
        <f>'orig. data'!Q84</f>
        <v>1368</v>
      </c>
      <c r="R64" s="11">
        <f>'orig. data'!U84</f>
        <v>0.000720711</v>
      </c>
      <c r="S64" s="9"/>
      <c r="T64" s="11">
        <f>'orig. data'!AD84</f>
        <v>0.6511379783</v>
      </c>
    </row>
    <row r="65" spans="1:20" ht="12.75">
      <c r="A65" s="31" t="str">
        <f ca="1" t="shared" si="0"/>
        <v>BW Nelson House (n)</v>
      </c>
      <c r="B65" t="s">
        <v>355</v>
      </c>
      <c r="C65" t="str">
        <f>'orig. data'!AH85</f>
        <v> </v>
      </c>
      <c r="D65" t="str">
        <f>'orig. data'!AI85</f>
        <v>n</v>
      </c>
      <c r="E65">
        <f ca="1">IF(CELL("contents",F65)="d","d",IF(CELL("contents",G65)="d","d",IF(CELL("contents",'orig. data'!AJ85)="d","d","")))</f>
      </c>
      <c r="F65" t="str">
        <f>'orig. data'!AK85</f>
        <v> </v>
      </c>
      <c r="G65" t="str">
        <f>'orig. data'!AL85</f>
        <v> </v>
      </c>
      <c r="H65" s="19">
        <f>'orig. data'!D$18</f>
        <v>0.0562560225</v>
      </c>
      <c r="I65" s="3">
        <f>'orig. data'!D85</f>
        <v>0.0774072335</v>
      </c>
      <c r="J65" s="3">
        <f>'orig. data'!R85</f>
        <v>0.08412606</v>
      </c>
      <c r="K65" s="19">
        <f>'orig. data'!R$18</f>
        <v>0.0487532891</v>
      </c>
      <c r="L65" s="5">
        <f>'orig. data'!B85</f>
        <v>7</v>
      </c>
      <c r="M65" s="5">
        <f>'orig. data'!C85</f>
        <v>104</v>
      </c>
      <c r="N65" s="11">
        <f>'orig. data'!G85</f>
        <v>0.5163328667</v>
      </c>
      <c r="O65" s="9"/>
      <c r="P65" s="5">
        <f>'orig. data'!P85</f>
        <v>33</v>
      </c>
      <c r="Q65" s="5">
        <f>'orig. data'!Q85</f>
        <v>910</v>
      </c>
      <c r="R65" s="11">
        <f>'orig. data'!U85</f>
        <v>0.0022772287</v>
      </c>
      <c r="S65" s="9"/>
      <c r="T65" s="11">
        <f>'orig. data'!AD85</f>
        <v>0.8428586844</v>
      </c>
    </row>
    <row r="66" spans="1:20" ht="12.75">
      <c r="A66" s="31">
        <f ca="1" t="shared" si="0"/>
      </c>
      <c r="H66" s="19"/>
      <c r="I66" s="3"/>
      <c r="J66" s="3"/>
      <c r="K66" s="19"/>
      <c r="L66" s="5"/>
      <c r="M66" s="5"/>
      <c r="N66" s="11"/>
      <c r="O66" s="9"/>
      <c r="P66" s="5"/>
      <c r="Q66" s="5"/>
      <c r="R66" s="11"/>
      <c r="S66" s="9"/>
      <c r="T66" s="11"/>
    </row>
    <row r="67" spans="1:20" ht="12.75">
      <c r="A67" s="31" t="str">
        <f ca="1" t="shared" si="0"/>
        <v>Fort Garry S (n,d)</v>
      </c>
      <c r="B67" t="s">
        <v>209</v>
      </c>
      <c r="C67" t="str">
        <f>'orig. data'!AH86</f>
        <v> </v>
      </c>
      <c r="D67" t="str">
        <f>'orig. data'!AI86</f>
        <v>n</v>
      </c>
      <c r="E67" t="str">
        <f ca="1">IF(CELL("contents",F67)="d","d",IF(CELL("contents",G67)="d","d",IF(CELL("contents",'orig. data'!AJ86)="d","d","")))</f>
        <v>d</v>
      </c>
      <c r="F67" t="str">
        <f>'orig. data'!AK86</f>
        <v> </v>
      </c>
      <c r="G67" t="str">
        <f>'orig. data'!AL86</f>
        <v> </v>
      </c>
      <c r="H67" s="19">
        <f>'orig. data'!D$18</f>
        <v>0.0562560225</v>
      </c>
      <c r="I67" s="3">
        <f>'orig. data'!D86</f>
        <v>0.0510430795</v>
      </c>
      <c r="J67" s="3">
        <f>'orig. data'!R86</f>
        <v>0.0365020287</v>
      </c>
      <c r="K67" s="19">
        <f>'orig. data'!R$18</f>
        <v>0.0487532891</v>
      </c>
      <c r="L67" s="5">
        <f>'orig. data'!B86</f>
        <v>300</v>
      </c>
      <c r="M67" s="5">
        <f>'orig. data'!C86</f>
        <v>4072</v>
      </c>
      <c r="N67" s="11">
        <f>'orig. data'!G86</f>
        <v>0.0223579196</v>
      </c>
      <c r="O67" s="9"/>
      <c r="P67" s="5">
        <f>'orig. data'!P86</f>
        <v>482</v>
      </c>
      <c r="Q67" s="5">
        <f>'orig. data'!Q86</f>
        <v>18370</v>
      </c>
      <c r="R67" s="11">
        <f>'orig. data'!U86</f>
        <v>2.3027124E-06</v>
      </c>
      <c r="S67" s="9"/>
      <c r="T67" s="11">
        <f>'orig. data'!AD86</f>
        <v>0.000113119</v>
      </c>
    </row>
    <row r="68" spans="1:20" ht="12.75">
      <c r="A68" s="31" t="str">
        <f ca="1" t="shared" si="0"/>
        <v>Fort Garry N (y)</v>
      </c>
      <c r="B68" t="s">
        <v>210</v>
      </c>
      <c r="C68" t="str">
        <f>'orig. data'!AH87</f>
        <v>y</v>
      </c>
      <c r="D68" t="str">
        <f>'orig. data'!AI87</f>
        <v> </v>
      </c>
      <c r="E68">
        <f ca="1">IF(CELL("contents",F68)="d","d",IF(CELL("contents",G68)="d","d",IF(CELL("contents",'orig. data'!AJ87)="d","d","")))</f>
      </c>
      <c r="F68" t="str">
        <f>'orig. data'!AK87</f>
        <v> </v>
      </c>
      <c r="G68" t="str">
        <f>'orig. data'!AL87</f>
        <v> </v>
      </c>
      <c r="H68" s="19">
        <f>'orig. data'!D$18</f>
        <v>0.0562560225</v>
      </c>
      <c r="I68" s="3">
        <f>'orig. data'!D87</f>
        <v>0.0483347548</v>
      </c>
      <c r="J68" s="3">
        <f>'orig. data'!R87</f>
        <v>0.0446157897</v>
      </c>
      <c r="K68" s="19">
        <f>'orig. data'!R$18</f>
        <v>0.0487532891</v>
      </c>
      <c r="L68" s="5">
        <f>'orig. data'!B87</f>
        <v>323</v>
      </c>
      <c r="M68" s="5">
        <f>'orig. data'!C87</f>
        <v>3505</v>
      </c>
      <c r="N68" s="11">
        <f>'orig. data'!G87</f>
        <v>0.0022899699</v>
      </c>
      <c r="O68" s="9"/>
      <c r="P68" s="5">
        <f>'orig. data'!P87</f>
        <v>587</v>
      </c>
      <c r="Q68" s="5">
        <f>'orig. data'!Q87</f>
        <v>13879</v>
      </c>
      <c r="R68" s="11">
        <f>'orig. data'!U87</f>
        <v>0.1277525093</v>
      </c>
      <c r="S68" s="9"/>
      <c r="T68" s="11">
        <f>'orig. data'!AD87</f>
        <v>0.3410683084</v>
      </c>
    </row>
    <row r="69" spans="1:20" ht="12.75">
      <c r="A69" s="31">
        <f aca="true" ca="1" t="shared" si="1" ref="A69:A105">CONCATENATE(B69)&amp;(IF((CELL("contents",C69)="y")*AND((CELL("contents",D69))="n")*AND((CELL("contents",E69))&lt;&gt;"")," (y,n,"&amp;CELL("contents",E69)&amp;")",(IF((CELL("contents",C69)="y")*OR((CELL("contents",D69))="n")," (y,n)",(IF((CELL("contents",C69)="y")*OR((CELL("contents",E69))&lt;&gt;"")," (y,"&amp;CELL("contents",E69)&amp;")",(IF((CELL("contents",D69)="n")*OR((CELL("contents",E69))&lt;&gt;"")," (n,"&amp;CELL("contents",E69)&amp;")",(IF((CELL("contents",C69))="y"," (y)",(IF((CELL("contents",D69)="n")," (n)",(IF((CELL("contents",E69)&lt;&gt;"")," ("&amp;CELL("contents",E69)&amp;")",""))))))))))))))</f>
      </c>
      <c r="H69" s="19"/>
      <c r="I69" s="3"/>
      <c r="J69" s="3"/>
      <c r="K69" s="19"/>
      <c r="L69" s="5"/>
      <c r="M69" s="5"/>
      <c r="N69" s="11"/>
      <c r="O69" s="9"/>
      <c r="P69" s="5"/>
      <c r="Q69" s="5"/>
      <c r="R69" s="11"/>
      <c r="S69" s="9"/>
      <c r="T69" s="11"/>
    </row>
    <row r="70" spans="1:20" ht="12.75">
      <c r="A70" s="31" t="str">
        <f ca="1" t="shared" si="1"/>
        <v>Assiniboine South (y)</v>
      </c>
      <c r="B70" t="s">
        <v>128</v>
      </c>
      <c r="C70" t="str">
        <f>'orig. data'!AH88</f>
        <v>y</v>
      </c>
      <c r="D70" t="str">
        <f>'orig. data'!AI88</f>
        <v> </v>
      </c>
      <c r="E70">
        <f ca="1">IF(CELL("contents",F70)="d","d",IF(CELL("contents",G70)="d","d",IF(CELL("contents",'orig. data'!AJ88)="d","d","")))</f>
      </c>
      <c r="F70" t="str">
        <f>'orig. data'!AK88</f>
        <v> </v>
      </c>
      <c r="G70" t="str">
        <f>'orig. data'!AL88</f>
        <v> </v>
      </c>
      <c r="H70" s="19">
        <f>'orig. data'!D$18</f>
        <v>0.0562560225</v>
      </c>
      <c r="I70" s="3">
        <f>'orig. data'!D88</f>
        <v>0.0474322713</v>
      </c>
      <c r="J70" s="3">
        <f>'orig. data'!R88</f>
        <v>0.0432578158</v>
      </c>
      <c r="K70" s="19">
        <f>'orig. data'!R$18</f>
        <v>0.0487532891</v>
      </c>
      <c r="L70" s="5">
        <f>'orig. data'!B88</f>
        <v>549</v>
      </c>
      <c r="M70" s="5">
        <f>'orig. data'!C88</f>
        <v>5510</v>
      </c>
      <c r="N70" s="11">
        <f>'orig. data'!G88</f>
        <v>0.0001195095</v>
      </c>
      <c r="O70" s="9"/>
      <c r="P70" s="5">
        <f>'orig. data'!P88</f>
        <v>817</v>
      </c>
      <c r="Q70" s="5">
        <f>'orig. data'!Q88</f>
        <v>19088</v>
      </c>
      <c r="R70" s="11">
        <f>'orig. data'!U88</f>
        <v>0.0258300564</v>
      </c>
      <c r="S70" s="9"/>
      <c r="T70" s="11">
        <f>'orig. data'!AD88</f>
        <v>0.1994432275</v>
      </c>
    </row>
    <row r="71" spans="1:20" ht="12.75">
      <c r="A71" s="31">
        <f ca="1" t="shared" si="1"/>
      </c>
      <c r="H71" s="19"/>
      <c r="I71" s="3"/>
      <c r="J71" s="3"/>
      <c r="K71" s="19"/>
      <c r="L71" s="5"/>
      <c r="M71" s="5"/>
      <c r="N71" s="11"/>
      <c r="O71" s="9"/>
      <c r="P71" s="5"/>
      <c r="Q71" s="5"/>
      <c r="R71" s="11"/>
      <c r="S71" s="9"/>
      <c r="T71" s="11"/>
    </row>
    <row r="72" spans="1:20" ht="12.75">
      <c r="A72" s="31" t="str">
        <f ca="1" t="shared" si="1"/>
        <v>St. Boniface E (y,n)</v>
      </c>
      <c r="B72" t="s">
        <v>211</v>
      </c>
      <c r="C72" t="str">
        <f>'orig. data'!AH89</f>
        <v>y</v>
      </c>
      <c r="D72" t="str">
        <f>'orig. data'!AI89</f>
        <v>n</v>
      </c>
      <c r="E72">
        <f ca="1">IF(CELL("contents",F72)="d","d",IF(CELL("contents",G72)="d","d",IF(CELL("contents",'orig. data'!AJ89)="d","d","")))</f>
      </c>
      <c r="F72" t="str">
        <f>'orig. data'!AK89</f>
        <v> </v>
      </c>
      <c r="G72" t="str">
        <f>'orig. data'!AL89</f>
        <v> </v>
      </c>
      <c r="H72" s="19">
        <f>'orig. data'!D$18</f>
        <v>0.0562560225</v>
      </c>
      <c r="I72" s="3">
        <f>'orig. data'!D89</f>
        <v>0.0439313191</v>
      </c>
      <c r="J72" s="3">
        <f>'orig. data'!R89</f>
        <v>0.0377725072</v>
      </c>
      <c r="K72" s="19">
        <f>'orig. data'!R$18</f>
        <v>0.0487532891</v>
      </c>
      <c r="L72" s="5">
        <f>'orig. data'!B89</f>
        <v>247</v>
      </c>
      <c r="M72" s="5">
        <f>'orig. data'!C89</f>
        <v>4009</v>
      </c>
      <c r="N72" s="11">
        <f>'orig. data'!G89</f>
        <v>5.43848E-05</v>
      </c>
      <c r="O72" s="9"/>
      <c r="P72" s="5">
        <f>'orig. data'!P89</f>
        <v>487</v>
      </c>
      <c r="Q72" s="5">
        <f>'orig. data'!Q89</f>
        <v>17624</v>
      </c>
      <c r="R72" s="11">
        <f>'orig. data'!U89</f>
        <v>3.23526E-05</v>
      </c>
      <c r="S72" s="9"/>
      <c r="T72" s="11">
        <f>'orig. data'!AD89</f>
        <v>0.0980423229</v>
      </c>
    </row>
    <row r="73" spans="1:20" ht="12.75">
      <c r="A73" s="31" t="str">
        <f ca="1" t="shared" si="1"/>
        <v>St. Boniface W</v>
      </c>
      <c r="B73" t="s">
        <v>165</v>
      </c>
      <c r="C73" t="str">
        <f>'orig. data'!AH90</f>
        <v> </v>
      </c>
      <c r="D73" t="str">
        <f>'orig. data'!AI90</f>
        <v> </v>
      </c>
      <c r="E73">
        <f ca="1">IF(CELL("contents",F73)="d","d",IF(CELL("contents",G73)="d","d",IF(CELL("contents",'orig. data'!AJ90)="d","d","")))</f>
      </c>
      <c r="F73" t="str">
        <f>'orig. data'!AK90</f>
        <v> </v>
      </c>
      <c r="G73" t="str">
        <f>'orig. data'!AL90</f>
        <v> </v>
      </c>
      <c r="H73" s="19">
        <f>'orig. data'!D$18</f>
        <v>0.0562560225</v>
      </c>
      <c r="I73" s="3">
        <f>'orig. data'!D90</f>
        <v>0.0582006616</v>
      </c>
      <c r="J73" s="3">
        <f>'orig. data'!R90</f>
        <v>0.0568145349</v>
      </c>
      <c r="K73" s="19">
        <f>'orig. data'!R$18</f>
        <v>0.0487532891</v>
      </c>
      <c r="L73" s="5">
        <f>'orig. data'!B90</f>
        <v>353</v>
      </c>
      <c r="M73" s="5">
        <f>'orig. data'!C90</f>
        <v>2469</v>
      </c>
      <c r="N73" s="11">
        <f>'orig. data'!G90</f>
        <v>0.6074364912</v>
      </c>
      <c r="O73" s="9"/>
      <c r="P73" s="5">
        <f>'orig. data'!P90</f>
        <v>629</v>
      </c>
      <c r="Q73" s="5">
        <f>'orig. data'!Q90</f>
        <v>8855</v>
      </c>
      <c r="R73" s="11">
        <f>'orig. data'!U90</f>
        <v>0.0088598489</v>
      </c>
      <c r="S73" s="9"/>
      <c r="T73" s="11">
        <f>'orig. data'!AD90</f>
        <v>0.7735117731</v>
      </c>
    </row>
    <row r="74" spans="1:20" ht="12.75">
      <c r="A74" s="31">
        <f ca="1" t="shared" si="1"/>
      </c>
      <c r="H74" s="19"/>
      <c r="I74" s="3"/>
      <c r="J74" s="3"/>
      <c r="K74" s="19"/>
      <c r="L74" s="5"/>
      <c r="M74" s="5"/>
      <c r="N74" s="11"/>
      <c r="O74" s="9"/>
      <c r="P74" s="5"/>
      <c r="Q74" s="5"/>
      <c r="R74" s="11"/>
      <c r="S74" s="9"/>
      <c r="T74" s="11"/>
    </row>
    <row r="75" spans="1:20" ht="12.75">
      <c r="A75" s="31" t="str">
        <f ca="1" t="shared" si="1"/>
        <v>St. Vital S (y,n,d)</v>
      </c>
      <c r="B75" t="s">
        <v>219</v>
      </c>
      <c r="C75" t="str">
        <f>'orig. data'!AH91</f>
        <v>y</v>
      </c>
      <c r="D75" t="str">
        <f>'orig. data'!AI91</f>
        <v>n</v>
      </c>
      <c r="E75" t="str">
        <f ca="1">IF(CELL("contents",F75)="d","d",IF(CELL("contents",G75)="d","d",IF(CELL("contents",'orig. data'!AJ91)="d","d","")))</f>
        <v>d</v>
      </c>
      <c r="F75" t="str">
        <f>'orig. data'!AK91</f>
        <v> </v>
      </c>
      <c r="G75" t="str">
        <f>'orig. data'!AL91</f>
        <v> </v>
      </c>
      <c r="H75" s="19">
        <f>'orig. data'!D$18</f>
        <v>0.0562560225</v>
      </c>
      <c r="I75" s="3">
        <f>'orig. data'!D91</f>
        <v>0.0487746011</v>
      </c>
      <c r="J75" s="3">
        <f>'orig. data'!R91</f>
        <v>0.0404874978</v>
      </c>
      <c r="K75" s="19">
        <f>'orig. data'!R$18</f>
        <v>0.0487532891</v>
      </c>
      <c r="L75" s="5">
        <f>'orig. data'!B91</f>
        <v>307</v>
      </c>
      <c r="M75" s="5">
        <f>'orig. data'!C91</f>
        <v>4112</v>
      </c>
      <c r="N75" s="11">
        <f>'orig. data'!G91</f>
        <v>0.0033313435</v>
      </c>
      <c r="O75" s="9"/>
      <c r="P75" s="5">
        <f>'orig. data'!P91</f>
        <v>526</v>
      </c>
      <c r="Q75" s="5">
        <f>'orig. data'!Q91</f>
        <v>17972</v>
      </c>
      <c r="R75" s="11">
        <f>'orig. data'!U91</f>
        <v>0.0017087522</v>
      </c>
      <c r="S75" s="9"/>
      <c r="T75" s="11">
        <f>'orig. data'!AD91</f>
        <v>0.0277935051</v>
      </c>
    </row>
    <row r="76" spans="1:20" ht="12.75">
      <c r="A76" s="31" t="str">
        <f ca="1" t="shared" si="1"/>
        <v>St. Vital N</v>
      </c>
      <c r="B76" t="s">
        <v>218</v>
      </c>
      <c r="C76" t="str">
        <f>'orig. data'!AH92</f>
        <v> </v>
      </c>
      <c r="D76" t="str">
        <f>'orig. data'!AI92</f>
        <v> </v>
      </c>
      <c r="E76">
        <f ca="1">IF(CELL("contents",F76)="d","d",IF(CELL("contents",G76)="d","d",IF(CELL("contents",'orig. data'!AJ92)="d","d","")))</f>
      </c>
      <c r="F76" t="str">
        <f>'orig. data'!AK92</f>
        <v> </v>
      </c>
      <c r="G76" t="str">
        <f>'orig. data'!AL92</f>
        <v> </v>
      </c>
      <c r="H76" s="19">
        <f>'orig. data'!D$18</f>
        <v>0.0562560225</v>
      </c>
      <c r="I76" s="3">
        <f>'orig. data'!D92</f>
        <v>0.0513993697</v>
      </c>
      <c r="J76" s="3">
        <f>'orig. data'!R92</f>
        <v>0.0486920404</v>
      </c>
      <c r="K76" s="19">
        <f>'orig. data'!R$18</f>
        <v>0.0487532891</v>
      </c>
      <c r="L76" s="5">
        <f>'orig. data'!B92</f>
        <v>448</v>
      </c>
      <c r="M76" s="5">
        <f>'orig. data'!C92</f>
        <v>4204</v>
      </c>
      <c r="N76" s="11">
        <f>'orig. data'!G92</f>
        <v>0.0160008936</v>
      </c>
      <c r="O76" s="9"/>
      <c r="P76" s="5">
        <f>'orig. data'!P92</f>
        <v>786</v>
      </c>
      <c r="Q76" s="5">
        <f>'orig. data'!Q92</f>
        <v>15174</v>
      </c>
      <c r="R76" s="11">
        <f>'orig. data'!U92</f>
        <v>0.9818255907</v>
      </c>
      <c r="S76" s="9"/>
      <c r="T76" s="11">
        <f>'orig. data'!AD92</f>
        <v>0.4805049922</v>
      </c>
    </row>
    <row r="77" spans="1:20" ht="12.75">
      <c r="A77" s="31">
        <f ca="1" t="shared" si="1"/>
      </c>
      <c r="H77" s="19"/>
      <c r="I77" s="3"/>
      <c r="J77" s="3"/>
      <c r="K77" s="19"/>
      <c r="L77" s="5"/>
      <c r="M77" s="5"/>
      <c r="N77" s="11"/>
      <c r="O77" s="9"/>
      <c r="P77" s="5"/>
      <c r="Q77" s="5"/>
      <c r="R77" s="11"/>
      <c r="S77" s="9"/>
      <c r="T77" s="11"/>
    </row>
    <row r="78" spans="1:20" ht="12.75">
      <c r="A78" s="31" t="str">
        <f ca="1" t="shared" si="1"/>
        <v>Transcona</v>
      </c>
      <c r="B78" t="s">
        <v>133</v>
      </c>
      <c r="C78" t="str">
        <f>'orig. data'!AH93</f>
        <v> </v>
      </c>
      <c r="D78" t="str">
        <f>'orig. data'!AI93</f>
        <v> </v>
      </c>
      <c r="E78">
        <f ca="1">IF(CELL("contents",F78)="d","d",IF(CELL("contents",G78)="d","d",IF(CELL("contents",'orig. data'!AJ93)="d","d","")))</f>
      </c>
      <c r="F78" t="str">
        <f>'orig. data'!AK93</f>
        <v> </v>
      </c>
      <c r="G78" t="str">
        <f>'orig. data'!AL93</f>
        <v> </v>
      </c>
      <c r="H78" s="19">
        <f>'orig. data'!D$18</f>
        <v>0.0562560225</v>
      </c>
      <c r="I78" s="3">
        <f>'orig. data'!D93</f>
        <v>0.0529958865</v>
      </c>
      <c r="J78" s="3">
        <f>'orig. data'!R93</f>
        <v>0.049124889</v>
      </c>
      <c r="K78" s="19">
        <f>'orig. data'!R$18</f>
        <v>0.0487532891</v>
      </c>
      <c r="L78" s="5">
        <f>'orig. data'!B93</f>
        <v>317</v>
      </c>
      <c r="M78" s="5">
        <f>'orig. data'!C93</f>
        <v>4258</v>
      </c>
      <c r="N78" s="11">
        <f>'orig. data'!G93</f>
        <v>0.069543966</v>
      </c>
      <c r="O78" s="9"/>
      <c r="P78" s="5">
        <f>'orig. data'!P93</f>
        <v>635</v>
      </c>
      <c r="Q78" s="5">
        <f>'orig. data'!Q93</f>
        <v>18441</v>
      </c>
      <c r="R78" s="11">
        <f>'orig. data'!U93</f>
        <v>0.893639953</v>
      </c>
      <c r="S78" s="9"/>
      <c r="T78" s="11">
        <f>'orig. data'!AD93</f>
        <v>0.3569384757</v>
      </c>
    </row>
    <row r="79" spans="1:20" ht="12.75">
      <c r="A79" s="31">
        <f ca="1" t="shared" si="1"/>
      </c>
      <c r="H79" s="19"/>
      <c r="I79" s="3"/>
      <c r="J79" s="3"/>
      <c r="K79" s="19"/>
      <c r="L79" s="5"/>
      <c r="M79" s="5"/>
      <c r="N79" s="11"/>
      <c r="O79" s="9"/>
      <c r="P79" s="5"/>
      <c r="Q79" s="5"/>
      <c r="R79" s="11"/>
      <c r="S79" s="9"/>
      <c r="T79" s="11"/>
    </row>
    <row r="80" spans="1:20" ht="12.75">
      <c r="A80" s="31" t="str">
        <f ca="1" t="shared" si="1"/>
        <v>River Heights W (d)</v>
      </c>
      <c r="B80" t="s">
        <v>186</v>
      </c>
      <c r="C80" t="str">
        <f>'orig. data'!AH94</f>
        <v> </v>
      </c>
      <c r="D80" t="str">
        <f>'orig. data'!AI94</f>
        <v> </v>
      </c>
      <c r="E80" t="str">
        <f ca="1">IF(CELL("contents",F80)="d","d",IF(CELL("contents",G80)="d","d",IF(CELL("contents",'orig. data'!AJ94)="d","d","")))</f>
        <v>d</v>
      </c>
      <c r="F80" t="str">
        <f>'orig. data'!AK94</f>
        <v> </v>
      </c>
      <c r="G80" t="str">
        <f>'orig. data'!AL94</f>
        <v> </v>
      </c>
      <c r="H80" s="19">
        <f>'orig. data'!D$18</f>
        <v>0.0562560225</v>
      </c>
      <c r="I80" s="3">
        <f>'orig. data'!D94</f>
        <v>0.0529110012</v>
      </c>
      <c r="J80" s="3">
        <f>'orig. data'!R94</f>
        <v>0.044359935</v>
      </c>
      <c r="K80" s="19">
        <f>'orig. data'!R$18</f>
        <v>0.0487532891</v>
      </c>
      <c r="L80" s="5">
        <f>'orig. data'!B94</f>
        <v>676</v>
      </c>
      <c r="M80" s="5">
        <f>'orig. data'!C94</f>
        <v>5499</v>
      </c>
      <c r="N80" s="11">
        <f>'orig. data'!G94</f>
        <v>0.0296377357</v>
      </c>
      <c r="O80" s="9"/>
      <c r="P80" s="5">
        <f>'orig. data'!P94</f>
        <v>930</v>
      </c>
      <c r="Q80" s="5">
        <f>'orig. data'!Q94</f>
        <v>19206</v>
      </c>
      <c r="R80" s="11">
        <f>'orig. data'!U94</f>
        <v>0.0748369714</v>
      </c>
      <c r="S80" s="9"/>
      <c r="T80" s="11">
        <f>'orig. data'!AD94</f>
        <v>0.0114625524</v>
      </c>
    </row>
    <row r="81" spans="1:20" ht="12.75">
      <c r="A81" s="31" t="str">
        <f ca="1" t="shared" si="1"/>
        <v>River Heights E</v>
      </c>
      <c r="B81" t="s">
        <v>166</v>
      </c>
      <c r="C81" t="str">
        <f>'orig. data'!AH95</f>
        <v> </v>
      </c>
      <c r="D81" t="str">
        <f>'orig. data'!AI95</f>
        <v> </v>
      </c>
      <c r="E81">
        <f ca="1">IF(CELL("contents",F81)="d","d",IF(CELL("contents",G81)="d","d",IF(CELL("contents",'orig. data'!AJ95)="d","d","")))</f>
      </c>
      <c r="F81" t="str">
        <f>'orig. data'!AK95</f>
        <v> </v>
      </c>
      <c r="G81" t="str">
        <f>'orig. data'!AL95</f>
        <v> </v>
      </c>
      <c r="H81" s="19">
        <f>'orig. data'!D$18</f>
        <v>0.0562560225</v>
      </c>
      <c r="I81" s="3">
        <f>'orig. data'!D95</f>
        <v>0.057953776</v>
      </c>
      <c r="J81" s="3">
        <f>'orig. data'!R95</f>
        <v>0.0545194564</v>
      </c>
      <c r="K81" s="19">
        <f>'orig. data'!R$18</f>
        <v>0.0487532891</v>
      </c>
      <c r="L81" s="5">
        <f>'orig. data'!B95</f>
        <v>431</v>
      </c>
      <c r="M81" s="5">
        <f>'orig. data'!C95</f>
        <v>3313</v>
      </c>
      <c r="N81" s="11">
        <f>'orig. data'!G95</f>
        <v>0.5451027543</v>
      </c>
      <c r="O81" s="9"/>
      <c r="P81" s="5">
        <f>'orig. data'!P95</f>
        <v>721</v>
      </c>
      <c r="Q81" s="5">
        <f>'orig. data'!Q95</f>
        <v>11898</v>
      </c>
      <c r="R81" s="11">
        <f>'orig. data'!U95</f>
        <v>0.0481031396</v>
      </c>
      <c r="S81" s="9"/>
      <c r="T81" s="11">
        <f>'orig. data'!AD95</f>
        <v>0.4400280349</v>
      </c>
    </row>
    <row r="82" spans="1:20" ht="12.75">
      <c r="A82" s="31">
        <f ca="1" t="shared" si="1"/>
      </c>
      <c r="H82" s="19"/>
      <c r="I82" s="3"/>
      <c r="J82" s="3"/>
      <c r="K82" s="19"/>
      <c r="L82" s="5"/>
      <c r="M82" s="5"/>
      <c r="N82" s="11"/>
      <c r="O82" s="9"/>
      <c r="P82" s="5"/>
      <c r="Q82" s="5"/>
      <c r="R82" s="11"/>
      <c r="S82" s="9"/>
      <c r="T82" s="11"/>
    </row>
    <row r="83" spans="1:20" ht="12.75">
      <c r="A83" s="31" t="str">
        <f ca="1" t="shared" si="1"/>
        <v>River East N (y,n)</v>
      </c>
      <c r="B83" t="s">
        <v>194</v>
      </c>
      <c r="C83" t="str">
        <f>'orig. data'!AH96</f>
        <v>y</v>
      </c>
      <c r="D83" t="str">
        <f>'orig. data'!AI96</f>
        <v>n</v>
      </c>
      <c r="E83">
        <f ca="1">IF(CELL("contents",F83)="d","d",IF(CELL("contents",G83)="d","d",IF(CELL("contents",'orig. data'!AJ96)="d","d","")))</f>
      </c>
      <c r="F83" t="str">
        <f>'orig. data'!AK96</f>
        <v> </v>
      </c>
      <c r="G83" t="str">
        <f>'orig. data'!AL96</f>
        <v> </v>
      </c>
      <c r="H83" s="19">
        <f>'orig. data'!D$18</f>
        <v>0.0562560225</v>
      </c>
      <c r="I83" s="3">
        <f>'orig. data'!D96</f>
        <v>0.0367375504</v>
      </c>
      <c r="J83" s="3">
        <f>'orig. data'!R96</f>
        <v>0.0363241087</v>
      </c>
      <c r="K83" s="19">
        <f>'orig. data'!R$18</f>
        <v>0.0487532891</v>
      </c>
      <c r="L83" s="5">
        <f>'orig. data'!B96</f>
        <v>42</v>
      </c>
      <c r="M83" s="5">
        <f>'orig. data'!C96</f>
        <v>976</v>
      </c>
      <c r="N83" s="11">
        <f>'orig. data'!G96</f>
        <v>0.0020002091</v>
      </c>
      <c r="O83" s="9"/>
      <c r="P83" s="5">
        <f>'orig. data'!P96</f>
        <v>111</v>
      </c>
      <c r="Q83" s="5">
        <f>'orig. data'!Q96</f>
        <v>4765</v>
      </c>
      <c r="R83" s="11">
        <f>'orig. data'!U96</f>
        <v>0.0045677134</v>
      </c>
      <c r="S83" s="9"/>
      <c r="T83" s="11">
        <f>'orig. data'!AD96</f>
        <v>0.9517688616</v>
      </c>
    </row>
    <row r="84" spans="1:20" ht="12.75">
      <c r="A84" s="31" t="str">
        <f ca="1" t="shared" si="1"/>
        <v>River East E (d)</v>
      </c>
      <c r="B84" t="s">
        <v>193</v>
      </c>
      <c r="C84" t="str">
        <f>'orig. data'!AH97</f>
        <v> </v>
      </c>
      <c r="D84" t="str">
        <f>'orig. data'!AI97</f>
        <v> </v>
      </c>
      <c r="E84" t="str">
        <f ca="1">IF(CELL("contents",F84)="d","d",IF(CELL("contents",G84)="d","d",IF(CELL("contents",'orig. data'!AJ97)="d","d","")))</f>
        <v>d</v>
      </c>
      <c r="F84" t="str">
        <f>'orig. data'!AK97</f>
        <v> </v>
      </c>
      <c r="G84" t="str">
        <f>'orig. data'!AL97</f>
        <v> </v>
      </c>
      <c r="H84" s="19">
        <f>'orig. data'!D$18</f>
        <v>0.0562560225</v>
      </c>
      <c r="I84" s="3">
        <f>'orig. data'!D97</f>
        <v>0.0619887344</v>
      </c>
      <c r="J84" s="3">
        <f>'orig. data'!R97</f>
        <v>0.050290591</v>
      </c>
      <c r="K84" s="19">
        <f>'orig. data'!R$18</f>
        <v>0.0487532891</v>
      </c>
      <c r="L84" s="5">
        <f>'orig. data'!B97</f>
        <v>348</v>
      </c>
      <c r="M84" s="5">
        <f>'orig. data'!C97</f>
        <v>3580</v>
      </c>
      <c r="N84" s="11">
        <f>'orig. data'!G97</f>
        <v>0.7134919033</v>
      </c>
      <c r="O84" s="9"/>
      <c r="P84" s="5">
        <f>'orig. data'!P97</f>
        <v>542</v>
      </c>
      <c r="Q84" s="5">
        <f>'orig. data'!Q97</f>
        <v>15022</v>
      </c>
      <c r="R84" s="11">
        <f>'orig. data'!U97</f>
        <v>0.5958231133</v>
      </c>
      <c r="S84" s="9"/>
      <c r="T84" s="11">
        <f>'orig. data'!AD97</f>
        <v>0.0107490158</v>
      </c>
    </row>
    <row r="85" spans="1:20" ht="12.75">
      <c r="A85" s="31" t="str">
        <f ca="1" t="shared" si="1"/>
        <v>River East W (d)</v>
      </c>
      <c r="B85" t="s">
        <v>195</v>
      </c>
      <c r="C85" t="str">
        <f>'orig. data'!AH98</f>
        <v> </v>
      </c>
      <c r="D85" t="str">
        <f>'orig. data'!AI98</f>
        <v> </v>
      </c>
      <c r="E85" t="str">
        <f ca="1">IF(CELL("contents",F85)="d","d",IF(CELL("contents",G85)="d","d",IF(CELL("contents",'orig. data'!AJ98)="d","d","")))</f>
        <v>d</v>
      </c>
      <c r="F85" t="str">
        <f>'orig. data'!AK98</f>
        <v> </v>
      </c>
      <c r="G85" t="str">
        <f>'orig. data'!AL98</f>
        <v> </v>
      </c>
      <c r="H85" s="19">
        <f>'orig. data'!D$18</f>
        <v>0.0562560225</v>
      </c>
      <c r="I85" s="3">
        <f>'orig. data'!D98</f>
        <v>0.055528175</v>
      </c>
      <c r="J85" s="3">
        <f>'orig. data'!R98</f>
        <v>0.0444824296</v>
      </c>
      <c r="K85" s="19">
        <f>'orig. data'!R$18</f>
        <v>0.0487532891</v>
      </c>
      <c r="L85" s="5">
        <f>'orig. data'!B98</f>
        <v>796</v>
      </c>
      <c r="M85" s="5">
        <f>'orig. data'!C98</f>
        <v>6097</v>
      </c>
      <c r="N85" s="11">
        <f>'orig. data'!G98</f>
        <v>0.1567331122</v>
      </c>
      <c r="O85" s="9"/>
      <c r="P85" s="5">
        <f>'orig. data'!P98</f>
        <v>1170</v>
      </c>
      <c r="Q85" s="5">
        <f>'orig. data'!Q98</f>
        <v>21968</v>
      </c>
      <c r="R85" s="11">
        <f>'orig. data'!U98</f>
        <v>0.0734916417</v>
      </c>
      <c r="S85" s="9"/>
      <c r="T85" s="11">
        <f>'orig. data'!AD98</f>
        <v>0.0009506889</v>
      </c>
    </row>
    <row r="86" spans="1:20" ht="12.75">
      <c r="A86" s="31" t="str">
        <f ca="1" t="shared" si="1"/>
        <v>River East S (n)</v>
      </c>
      <c r="B86" t="s">
        <v>196</v>
      </c>
      <c r="C86" t="str">
        <f>'orig. data'!AH99</f>
        <v> </v>
      </c>
      <c r="D86" t="str">
        <f>'orig. data'!AI99</f>
        <v>n</v>
      </c>
      <c r="E86">
        <f ca="1">IF(CELL("contents",F86)="d","d",IF(CELL("contents",G86)="d","d",IF(CELL("contents",'orig. data'!AJ99)="d","d","")))</f>
      </c>
      <c r="F86" t="str">
        <f>'orig. data'!AK99</f>
        <v> </v>
      </c>
      <c r="G86" t="str">
        <f>'orig. data'!AL99</f>
        <v> </v>
      </c>
      <c r="H86" s="19">
        <f>'orig. data'!D$18</f>
        <v>0.0562560225</v>
      </c>
      <c r="I86" s="3">
        <f>'orig. data'!D99</f>
        <v>0.0626320406</v>
      </c>
      <c r="J86" s="3">
        <f>'orig. data'!R99</f>
        <v>0.0589837538</v>
      </c>
      <c r="K86" s="19">
        <f>'orig. data'!R$18</f>
        <v>0.0487532891</v>
      </c>
      <c r="L86" s="5">
        <f>'orig. data'!B99</f>
        <v>226</v>
      </c>
      <c r="M86" s="5">
        <f>'orig. data'!C99</f>
        <v>2387</v>
      </c>
      <c r="N86" s="11">
        <f>'orig. data'!G99</f>
        <v>0.658401148</v>
      </c>
      <c r="O86" s="9"/>
      <c r="P86" s="5">
        <f>'orig. data'!P99</f>
        <v>427</v>
      </c>
      <c r="Q86" s="5">
        <f>'orig. data'!Q99</f>
        <v>9434</v>
      </c>
      <c r="R86" s="11">
        <f>'orig. data'!U99</f>
        <v>0.0029153608</v>
      </c>
      <c r="S86" s="9"/>
      <c r="T86" s="11">
        <f>'orig. data'!AD99</f>
        <v>0.530233437</v>
      </c>
    </row>
    <row r="87" spans="1:20" ht="12.75">
      <c r="A87" s="31">
        <f ca="1" t="shared" si="1"/>
      </c>
      <c r="H87" s="19"/>
      <c r="I87" s="3"/>
      <c r="J87" s="3"/>
      <c r="K87" s="19"/>
      <c r="L87" s="5"/>
      <c r="M87" s="5"/>
      <c r="N87" s="11"/>
      <c r="O87" s="9"/>
      <c r="P87" s="5"/>
      <c r="Q87" s="5"/>
      <c r="R87" s="11"/>
      <c r="S87" s="9"/>
      <c r="T87" s="11"/>
    </row>
    <row r="88" spans="1:20" ht="12.75">
      <c r="A88" s="31" t="str">
        <f ca="1" t="shared" si="1"/>
        <v>Seven Oaks N</v>
      </c>
      <c r="B88" t="s">
        <v>145</v>
      </c>
      <c r="C88" t="str">
        <f>'orig. data'!AH100</f>
        <v> </v>
      </c>
      <c r="D88" t="str">
        <f>'orig. data'!AI100</f>
        <v> </v>
      </c>
      <c r="E88">
        <f ca="1">IF(CELL("contents",F88)="d","d",IF(CELL("contents",G88)="d","d",IF(CELL("contents",'orig. data'!AJ100)="d","d","")))</f>
      </c>
      <c r="F88" t="str">
        <f>'orig. data'!AK100</f>
        <v> </v>
      </c>
      <c r="G88" t="str">
        <f>'orig. data'!AL100</f>
        <v> </v>
      </c>
      <c r="H88" s="19">
        <f>'orig. data'!D$18</f>
        <v>0.0562560225</v>
      </c>
      <c r="I88" s="3">
        <f>'orig. data'!D100</f>
        <v>0.0657748422</v>
      </c>
      <c r="J88" s="3">
        <f>'orig. data'!R100</f>
        <v>0.0554987897</v>
      </c>
      <c r="K88" s="19">
        <f>'orig. data'!R$18</f>
        <v>0.0487532891</v>
      </c>
      <c r="L88" s="5">
        <f>'orig. data'!B100</f>
        <v>117</v>
      </c>
      <c r="M88" s="5">
        <f>'orig. data'!C100</f>
        <v>680</v>
      </c>
      <c r="N88" s="11">
        <f>'orig. data'!G100</f>
        <v>0.4218078913</v>
      </c>
      <c r="O88" s="9"/>
      <c r="P88" s="5">
        <f>'orig. data'!P100</f>
        <v>137</v>
      </c>
      <c r="Q88" s="5">
        <f>'orig. data'!Q100</f>
        <v>2267</v>
      </c>
      <c r="R88" s="11">
        <f>'orig. data'!U100</f>
        <v>0.1732061782</v>
      </c>
      <c r="S88" s="9"/>
      <c r="T88" s="11">
        <f>'orig. data'!AD100</f>
        <v>0.2129432298</v>
      </c>
    </row>
    <row r="89" spans="1:20" ht="12.75">
      <c r="A89" s="31" t="str">
        <f ca="1" t="shared" si="1"/>
        <v>Seven Oaks W (d)</v>
      </c>
      <c r="B89" t="s">
        <v>167</v>
      </c>
      <c r="C89" t="str">
        <f>'orig. data'!AH101</f>
        <v> </v>
      </c>
      <c r="D89" t="str">
        <f>'orig. data'!AI101</f>
        <v> </v>
      </c>
      <c r="E89" t="str">
        <f ca="1">IF(CELL("contents",F89)="d","d",IF(CELL("contents",G89)="d","d",IF(CELL("contents",'orig. data'!AJ101)="d","d","")))</f>
        <v>d</v>
      </c>
      <c r="F89" t="str">
        <f>'orig. data'!AK101</f>
        <v> </v>
      </c>
      <c r="G89" t="str">
        <f>'orig. data'!AL101</f>
        <v> </v>
      </c>
      <c r="H89" s="19">
        <f>'orig. data'!D$18</f>
        <v>0.0562560225</v>
      </c>
      <c r="I89" s="3">
        <f>'orig. data'!D101</f>
        <v>0.0582123011</v>
      </c>
      <c r="J89" s="3">
        <f>'orig. data'!R101</f>
        <v>0.0465032571</v>
      </c>
      <c r="K89" s="19">
        <f>'orig. data'!R$18</f>
        <v>0.0487532891</v>
      </c>
      <c r="L89" s="5">
        <f>'orig. data'!B101</f>
        <v>232</v>
      </c>
      <c r="M89" s="5">
        <f>'orig. data'!C101</f>
        <v>2929</v>
      </c>
      <c r="N89" s="11">
        <f>'orig. data'!G101</f>
        <v>0.6422863363</v>
      </c>
      <c r="O89" s="9"/>
      <c r="P89" s="5">
        <f>'orig. data'!P101</f>
        <v>376</v>
      </c>
      <c r="Q89" s="5">
        <f>'orig. data'!Q101</f>
        <v>11170</v>
      </c>
      <c r="R89" s="11">
        <f>'orig. data'!U101</f>
        <v>0.4709141579</v>
      </c>
      <c r="S89" s="9"/>
      <c r="T89" s="11">
        <f>'orig. data'!AD101</f>
        <v>0.0179151527</v>
      </c>
    </row>
    <row r="90" spans="1:20" ht="12.75">
      <c r="A90" s="31" t="str">
        <f ca="1" t="shared" si="1"/>
        <v>Seven Oaks E (d)</v>
      </c>
      <c r="B90" t="s">
        <v>168</v>
      </c>
      <c r="C90" t="str">
        <f>'orig. data'!AH102</f>
        <v> </v>
      </c>
      <c r="D90" t="str">
        <f>'orig. data'!AI102</f>
        <v> </v>
      </c>
      <c r="E90" t="str">
        <f ca="1">IF(CELL("contents",F90)="d","d",IF(CELL("contents",G90)="d","d",IF(CELL("contents",'orig. data'!AJ102)="d","d","")))</f>
        <v>d</v>
      </c>
      <c r="F90" t="str">
        <f>'orig. data'!AK102</f>
        <v> </v>
      </c>
      <c r="G90" t="str">
        <f>'orig. data'!AL102</f>
        <v> </v>
      </c>
      <c r="H90" s="19">
        <f>'orig. data'!D$18</f>
        <v>0.0562560225</v>
      </c>
      <c r="I90" s="3">
        <f>'orig. data'!D102</f>
        <v>0.0589286496</v>
      </c>
      <c r="J90" s="3">
        <f>'orig. data'!R102</f>
        <v>0.0503778228</v>
      </c>
      <c r="K90" s="19">
        <f>'orig. data'!R$18</f>
        <v>0.0487532891</v>
      </c>
      <c r="L90" s="5">
        <f>'orig. data'!B102</f>
        <v>632</v>
      </c>
      <c r="M90" s="5">
        <f>'orig. data'!C102</f>
        <v>5422</v>
      </c>
      <c r="N90" s="11">
        <f>'orig. data'!G102</f>
        <v>0.6855572697</v>
      </c>
      <c r="O90" s="9"/>
      <c r="P90" s="5">
        <f>'orig. data'!P102</f>
        <v>964</v>
      </c>
      <c r="Q90" s="5">
        <f>'orig. data'!Q102</f>
        <v>18036</v>
      </c>
      <c r="R90" s="11">
        <f>'orig. data'!U102</f>
        <v>0.5333071347</v>
      </c>
      <c r="S90" s="9"/>
      <c r="T90" s="11">
        <f>'orig. data'!AD102</f>
        <v>0.0247346468</v>
      </c>
    </row>
    <row r="91" spans="1:20" ht="12.75">
      <c r="A91" s="31">
        <f ca="1" t="shared" si="1"/>
      </c>
      <c r="H91" s="19"/>
      <c r="I91" s="3"/>
      <c r="J91" s="3"/>
      <c r="K91" s="19"/>
      <c r="L91" s="5"/>
      <c r="M91" s="5"/>
      <c r="N91" s="11"/>
      <c r="O91" s="9"/>
      <c r="P91" s="5"/>
      <c r="Q91" s="5"/>
      <c r="R91" s="11"/>
      <c r="S91" s="9"/>
      <c r="T91" s="11"/>
    </row>
    <row r="92" spans="1:20" ht="12.75">
      <c r="A92" s="31" t="str">
        <f ca="1" t="shared" si="1"/>
        <v>St. James - Assiniboia W (d)</v>
      </c>
      <c r="B92" t="s">
        <v>212</v>
      </c>
      <c r="C92" t="str">
        <f>'orig. data'!AH103</f>
        <v> </v>
      </c>
      <c r="D92" t="str">
        <f>'orig. data'!AI103</f>
        <v> </v>
      </c>
      <c r="E92" t="str">
        <f ca="1">IF(CELL("contents",F92)="d","d",IF(CELL("contents",G92)="d","d",IF(CELL("contents",'orig. data'!AJ103)="d","d","")))</f>
        <v>d</v>
      </c>
      <c r="F92" t="str">
        <f>'orig. data'!AK103</f>
        <v> </v>
      </c>
      <c r="G92" t="str">
        <f>'orig. data'!AL103</f>
        <v> </v>
      </c>
      <c r="H92" s="19">
        <f>'orig. data'!D$18</f>
        <v>0.0562560225</v>
      </c>
      <c r="I92" s="3">
        <f>'orig. data'!D103</f>
        <v>0.0514258992</v>
      </c>
      <c r="J92" s="3">
        <f>'orig. data'!R103</f>
        <v>0.0441538107</v>
      </c>
      <c r="K92" s="19">
        <f>'orig. data'!R$18</f>
        <v>0.0487532891</v>
      </c>
      <c r="L92" s="5">
        <f>'orig. data'!B103</f>
        <v>473</v>
      </c>
      <c r="M92" s="5">
        <f>'orig. data'!C103</f>
        <v>5073</v>
      </c>
      <c r="N92" s="11">
        <f>'orig. data'!G103</f>
        <v>0.0128628633</v>
      </c>
      <c r="O92" s="9"/>
      <c r="P92" s="5">
        <f>'orig. data'!P103</f>
        <v>741</v>
      </c>
      <c r="Q92" s="5">
        <f>'orig. data'!Q103</f>
        <v>17817</v>
      </c>
      <c r="R92" s="11">
        <f>'orig. data'!U103</f>
        <v>0.0731113838</v>
      </c>
      <c r="S92" s="9"/>
      <c r="T92" s="11">
        <f>'orig. data'!AD103</f>
        <v>0.0414010455</v>
      </c>
    </row>
    <row r="93" spans="1:20" ht="12.75">
      <c r="A93" s="31" t="str">
        <f ca="1" t="shared" si="1"/>
        <v>St. James - Assiniboia E (d)</v>
      </c>
      <c r="B93" t="s">
        <v>169</v>
      </c>
      <c r="C93" t="str">
        <f>'orig. data'!AH104</f>
        <v> </v>
      </c>
      <c r="D93" t="str">
        <f>'orig. data'!AI104</f>
        <v> </v>
      </c>
      <c r="E93" t="str">
        <f ca="1">IF(CELL("contents",F93)="d","d",IF(CELL("contents",G93)="d","d",IF(CELL("contents",'orig. data'!AJ104)="d","d","")))</f>
        <v>d</v>
      </c>
      <c r="F93" t="str">
        <f>'orig. data'!AK104</f>
        <v> </v>
      </c>
      <c r="G93" t="str">
        <f>'orig. data'!AL104</f>
        <v> </v>
      </c>
      <c r="H93" s="19">
        <f>'orig. data'!D$18</f>
        <v>0.0562560225</v>
      </c>
      <c r="I93" s="3">
        <f>'orig. data'!D104</f>
        <v>0.060586535</v>
      </c>
      <c r="J93" s="3">
        <f>'orig. data'!R104</f>
        <v>0.0521240669</v>
      </c>
      <c r="K93" s="19">
        <f>'orig. data'!R$18</f>
        <v>0.0487532891</v>
      </c>
      <c r="L93" s="5">
        <f>'orig. data'!B104</f>
        <v>679</v>
      </c>
      <c r="M93" s="5">
        <f>'orig. data'!C104</f>
        <v>4465</v>
      </c>
      <c r="N93" s="11">
        <f>'orig. data'!G104</f>
        <v>0.9616167048</v>
      </c>
      <c r="O93" s="9"/>
      <c r="P93" s="5">
        <f>'orig. data'!P104</f>
        <v>984</v>
      </c>
      <c r="Q93" s="5">
        <f>'orig. data'!Q104</f>
        <v>14835</v>
      </c>
      <c r="R93" s="11">
        <f>'orig. data'!U104</f>
        <v>0.2057520278</v>
      </c>
      <c r="S93" s="9"/>
      <c r="T93" s="11">
        <f>'orig. data'!AD104</f>
        <v>0.0313755207</v>
      </c>
    </row>
    <row r="94" spans="1:20" ht="12.75">
      <c r="A94" s="31">
        <f ca="1" t="shared" si="1"/>
      </c>
      <c r="H94" s="19"/>
      <c r="I94" s="3"/>
      <c r="J94" s="3"/>
      <c r="K94" s="19"/>
      <c r="L94" s="5"/>
      <c r="M94" s="5"/>
      <c r="N94" s="11"/>
      <c r="O94" s="9"/>
      <c r="P94" s="5"/>
      <c r="Q94" s="5"/>
      <c r="R94" s="11"/>
      <c r="S94" s="9"/>
      <c r="T94" s="11"/>
    </row>
    <row r="95" spans="1:20" ht="12.75">
      <c r="A95" s="31" t="str">
        <f ca="1" t="shared" si="1"/>
        <v>Inkster West (y,n)</v>
      </c>
      <c r="B95" t="s">
        <v>213</v>
      </c>
      <c r="C95" t="str">
        <f>'orig. data'!AH105</f>
        <v>y</v>
      </c>
      <c r="D95" t="str">
        <f>'orig. data'!AI105</f>
        <v>n</v>
      </c>
      <c r="E95">
        <f ca="1">IF(CELL("contents",F95)="d","d",IF(CELL("contents",G95)="d","d",IF(CELL("contents",'orig. data'!AJ105)="d","d","")))</f>
      </c>
      <c r="F95" t="str">
        <f>'orig. data'!AK105</f>
        <v> </v>
      </c>
      <c r="G95" t="str">
        <f>'orig. data'!AL105</f>
        <v> </v>
      </c>
      <c r="H95" s="19">
        <f>'orig. data'!D$18</f>
        <v>0.0562560225</v>
      </c>
      <c r="I95" s="3">
        <f>'orig. data'!D105</f>
        <v>0.0420021598</v>
      </c>
      <c r="J95" s="3">
        <f>'orig. data'!R105</f>
        <v>0.0370063693</v>
      </c>
      <c r="K95" s="19">
        <f>'orig. data'!R$18</f>
        <v>0.0487532891</v>
      </c>
      <c r="L95" s="5">
        <f>'orig. data'!B105</f>
        <v>71</v>
      </c>
      <c r="M95" s="5">
        <f>'orig. data'!C105</f>
        <v>1996</v>
      </c>
      <c r="N95" s="11">
        <f>'orig. data'!G105</f>
        <v>0.0041731275</v>
      </c>
      <c r="O95" s="9"/>
      <c r="P95" s="5">
        <f>'orig. data'!P105</f>
        <v>174</v>
      </c>
      <c r="Q95" s="5">
        <f>'orig. data'!Q105</f>
        <v>8944</v>
      </c>
      <c r="R95" s="11">
        <f>'orig. data'!U105</f>
        <v>0.0013487251</v>
      </c>
      <c r="S95" s="9"/>
      <c r="T95" s="11">
        <f>'orig. data'!AD105</f>
        <v>0.3915168275</v>
      </c>
    </row>
    <row r="96" spans="1:20" ht="12.75">
      <c r="A96" s="31" t="str">
        <f ca="1" t="shared" si="1"/>
        <v>Inkster East (n)</v>
      </c>
      <c r="B96" t="s">
        <v>214</v>
      </c>
      <c r="C96" t="str">
        <f>'orig. data'!AH106</f>
        <v> </v>
      </c>
      <c r="D96" t="str">
        <f>'orig. data'!AI106</f>
        <v>n</v>
      </c>
      <c r="E96">
        <f ca="1">IF(CELL("contents",F96)="d","d",IF(CELL("contents",G96)="d","d",IF(CELL("contents",'orig. data'!AJ106)="d","d","")))</f>
      </c>
      <c r="F96" t="str">
        <f>'orig. data'!AK106</f>
        <v> </v>
      </c>
      <c r="G96" t="str">
        <f>'orig. data'!AL106</f>
        <v> </v>
      </c>
      <c r="H96" s="19">
        <f>'orig. data'!D$18</f>
        <v>0.0562560225</v>
      </c>
      <c r="I96" s="3">
        <f>'orig. data'!D106</f>
        <v>0.0623665976</v>
      </c>
      <c r="J96" s="3">
        <f>'orig. data'!R106</f>
        <v>0.0666200914</v>
      </c>
      <c r="K96" s="19">
        <f>'orig. data'!R$18</f>
        <v>0.0487532891</v>
      </c>
      <c r="L96" s="5">
        <f>'orig. data'!B106</f>
        <v>205</v>
      </c>
      <c r="M96" s="5">
        <f>'orig. data'!C106</f>
        <v>2046</v>
      </c>
      <c r="N96" s="11">
        <f>'orig. data'!G106</f>
        <v>0.7057303163</v>
      </c>
      <c r="O96" s="9"/>
      <c r="P96" s="5">
        <f>'orig. data'!P106</f>
        <v>430</v>
      </c>
      <c r="Q96" s="5">
        <f>'orig. data'!Q106</f>
        <v>6926</v>
      </c>
      <c r="R96" s="11">
        <f>'orig. data'!U106</f>
        <v>1.056078E-06</v>
      </c>
      <c r="S96" s="9"/>
      <c r="T96" s="11">
        <f>'orig. data'!AD106</f>
        <v>0.5003200017</v>
      </c>
    </row>
    <row r="97" spans="1:20" ht="12.75">
      <c r="A97" s="31">
        <f ca="1" t="shared" si="1"/>
      </c>
      <c r="H97" s="19"/>
      <c r="I97" s="3"/>
      <c r="J97" s="3"/>
      <c r="K97" s="19"/>
      <c r="L97" s="5"/>
      <c r="M97" s="5"/>
      <c r="N97" s="11"/>
      <c r="O97" s="9"/>
      <c r="P97" s="5"/>
      <c r="Q97" s="5"/>
      <c r="R97" s="11"/>
      <c r="S97" s="9"/>
      <c r="T97" s="11"/>
    </row>
    <row r="98" spans="1:20" ht="12.75">
      <c r="A98" s="31" t="str">
        <f ca="1" t="shared" si="1"/>
        <v>Downtown W (d)</v>
      </c>
      <c r="B98" t="s">
        <v>170</v>
      </c>
      <c r="C98" t="str">
        <f>'orig. data'!AH107</f>
        <v> </v>
      </c>
      <c r="D98" t="str">
        <f>'orig. data'!AI107</f>
        <v> </v>
      </c>
      <c r="E98" t="str">
        <f ca="1">IF(CELL("contents",F98)="d","d",IF(CELL("contents",G98)="d","d",IF(CELL("contents",'orig. data'!AJ107)="d","d","")))</f>
        <v>d</v>
      </c>
      <c r="F98" t="str">
        <f>'orig. data'!AK107</f>
        <v> </v>
      </c>
      <c r="G98" t="str">
        <f>'orig. data'!AL107</f>
        <v> </v>
      </c>
      <c r="H98" s="19">
        <f>'orig. data'!D$18</f>
        <v>0.0562560225</v>
      </c>
      <c r="I98" s="3">
        <f>'orig. data'!D107</f>
        <v>0.0632417681</v>
      </c>
      <c r="J98" s="3">
        <f>'orig. data'!R107</f>
        <v>0.054275421</v>
      </c>
      <c r="K98" s="19">
        <f>'orig. data'!R$18</f>
        <v>0.0487532891</v>
      </c>
      <c r="L98" s="5">
        <f>'orig. data'!B107</f>
        <v>582</v>
      </c>
      <c r="M98" s="5">
        <f>'orig. data'!C107</f>
        <v>5317</v>
      </c>
      <c r="N98" s="11">
        <f>'orig. data'!G107</f>
        <v>0.4606966212</v>
      </c>
      <c r="O98" s="9"/>
      <c r="P98" s="5">
        <f>'orig. data'!P107</f>
        <v>971</v>
      </c>
      <c r="Q98" s="5">
        <f>'orig. data'!Q107</f>
        <v>19663</v>
      </c>
      <c r="R98" s="11">
        <f>'orig. data'!U107</f>
        <v>0.0393038194</v>
      </c>
      <c r="S98" s="9"/>
      <c r="T98" s="11">
        <f>'orig. data'!AD107</f>
        <v>0.0295975057</v>
      </c>
    </row>
    <row r="99" spans="1:20" ht="12.75">
      <c r="A99" s="31" t="str">
        <f ca="1" t="shared" si="1"/>
        <v>Downtown E (y,n,d)</v>
      </c>
      <c r="B99" t="s">
        <v>215</v>
      </c>
      <c r="C99" t="str">
        <f>'orig. data'!AH108</f>
        <v>y</v>
      </c>
      <c r="D99" t="str">
        <f>'orig. data'!AI108</f>
        <v>n</v>
      </c>
      <c r="E99" t="str">
        <f ca="1">IF(CELL("contents",F99)="d","d",IF(CELL("contents",G99)="d","d",IF(CELL("contents",'orig. data'!AJ108)="d","d","")))</f>
        <v>d</v>
      </c>
      <c r="F99" t="str">
        <f>'orig. data'!AK108</f>
        <v> </v>
      </c>
      <c r="G99" t="str">
        <f>'orig. data'!AL108</f>
        <v> </v>
      </c>
      <c r="H99" s="19">
        <f>'orig. data'!D$18</f>
        <v>0.0562560225</v>
      </c>
      <c r="I99" s="3">
        <f>'orig. data'!D108</f>
        <v>0.086660165</v>
      </c>
      <c r="J99" s="3">
        <f>'orig. data'!R108</f>
        <v>0.0745105175</v>
      </c>
      <c r="K99" s="19">
        <f>'orig. data'!R$18</f>
        <v>0.0487532891</v>
      </c>
      <c r="L99" s="5">
        <f>'orig. data'!B108</f>
        <v>666</v>
      </c>
      <c r="M99" s="5">
        <f>'orig. data'!C108</f>
        <v>5195</v>
      </c>
      <c r="N99" s="11">
        <f>'orig. data'!G108</f>
        <v>2.0311726E-09</v>
      </c>
      <c r="O99" s="9"/>
      <c r="P99" s="5">
        <f>'orig. data'!P108</f>
        <v>1070</v>
      </c>
      <c r="Q99" s="5">
        <f>'orig. data'!Q108</f>
        <v>15038</v>
      </c>
      <c r="R99" s="11">
        <f>'orig. data'!U108</f>
        <v>1.383031E-16</v>
      </c>
      <c r="S99" s="9"/>
      <c r="T99" s="11">
        <f>'orig. data'!AD108</f>
        <v>0.0265478045</v>
      </c>
    </row>
    <row r="100" spans="1:20" ht="12.75">
      <c r="A100" s="31">
        <f ca="1" t="shared" si="1"/>
      </c>
      <c r="H100" s="19"/>
      <c r="I100" s="3"/>
      <c r="J100" s="3"/>
      <c r="K100" s="19"/>
      <c r="L100" s="5"/>
      <c r="M100" s="5"/>
      <c r="N100" s="11"/>
      <c r="O100" s="9"/>
      <c r="P100" s="5"/>
      <c r="Q100" s="5"/>
      <c r="R100" s="11"/>
      <c r="S100" s="9"/>
      <c r="T100" s="11"/>
    </row>
    <row r="101" spans="1:20" ht="12.75">
      <c r="A101" s="31" t="str">
        <f ca="1" t="shared" si="1"/>
        <v>Point Douglas N (n)</v>
      </c>
      <c r="B101" t="s">
        <v>216</v>
      </c>
      <c r="C101" t="str">
        <f>'orig. data'!AH109</f>
        <v> </v>
      </c>
      <c r="D101" t="str">
        <f>'orig. data'!AI109</f>
        <v>n</v>
      </c>
      <c r="E101">
        <f ca="1">IF(CELL("contents",F101)="d","d",IF(CELL("contents",G101)="d","d",IF(CELL("contents",'orig. data'!AJ109)="d","d","")))</f>
      </c>
      <c r="F101" t="str">
        <f>'orig. data'!AK109</f>
        <v> </v>
      </c>
      <c r="G101" t="str">
        <f>'orig. data'!AL109</f>
        <v> </v>
      </c>
      <c r="H101" s="19">
        <f>'orig. data'!D$18</f>
        <v>0.0562560225</v>
      </c>
      <c r="I101" s="3">
        <f>'orig. data'!D109</f>
        <v>0.0640942919</v>
      </c>
      <c r="J101" s="3">
        <f>'orig. data'!R109</f>
        <v>0.057146653</v>
      </c>
      <c r="K101" s="19">
        <f>'orig. data'!R$18</f>
        <v>0.0487532891</v>
      </c>
      <c r="L101" s="5">
        <f>'orig. data'!B109</f>
        <v>413</v>
      </c>
      <c r="M101" s="5">
        <f>'orig. data'!C109</f>
        <v>4088</v>
      </c>
      <c r="N101" s="11">
        <f>'orig. data'!G109</f>
        <v>0.3831962007</v>
      </c>
      <c r="O101" s="9"/>
      <c r="P101" s="5">
        <f>'orig. data'!P109</f>
        <v>727</v>
      </c>
      <c r="Q101" s="5">
        <f>'orig. data'!Q109</f>
        <v>13676</v>
      </c>
      <c r="R101" s="11">
        <f>'orig. data'!U109</f>
        <v>0.0046104861</v>
      </c>
      <c r="S101" s="9"/>
      <c r="T101" s="11">
        <f>'orig. data'!AD109</f>
        <v>0.1427273633</v>
      </c>
    </row>
    <row r="102" spans="1:20" ht="12.75">
      <c r="A102" s="31" t="str">
        <f ca="1" t="shared" si="1"/>
        <v>Point Douglas S (y,n)</v>
      </c>
      <c r="B102" t="s">
        <v>217</v>
      </c>
      <c r="C102" t="str">
        <f>'orig. data'!AH110</f>
        <v>y</v>
      </c>
      <c r="D102" t="str">
        <f>'orig. data'!AI110</f>
        <v>n</v>
      </c>
      <c r="E102">
        <f ca="1">IF(CELL("contents",F102)="d","d",IF(CELL("contents",G102)="d","d",IF(CELL("contents",'orig. data'!AJ110)="d","d","")))</f>
      </c>
      <c r="F102" t="str">
        <f>'orig. data'!AK110</f>
        <v> </v>
      </c>
      <c r="G102" t="str">
        <f>'orig. data'!AL110</f>
        <v> </v>
      </c>
      <c r="H102" s="19">
        <f>'orig. data'!D$18</f>
        <v>0.0562560225</v>
      </c>
      <c r="I102" s="3">
        <f>'orig. data'!D110</f>
        <v>0.0845474305</v>
      </c>
      <c r="J102" s="3">
        <f>'orig. data'!R110</f>
        <v>0.0785227785</v>
      </c>
      <c r="K102" s="19">
        <f>'orig. data'!R$18</f>
        <v>0.0487532891</v>
      </c>
      <c r="L102" s="5">
        <f>'orig. data'!B110</f>
        <v>403</v>
      </c>
      <c r="M102" s="5">
        <f>'orig. data'!C110</f>
        <v>2540</v>
      </c>
      <c r="N102" s="11">
        <f>'orig. data'!G110</f>
        <v>9.1439066E-07</v>
      </c>
      <c r="O102" s="9"/>
      <c r="P102" s="5">
        <f>'orig. data'!P110</f>
        <v>523</v>
      </c>
      <c r="Q102" s="5">
        <f>'orig. data'!Q110</f>
        <v>5959</v>
      </c>
      <c r="R102" s="11">
        <f>'orig. data'!U110</f>
        <v>5.778692E-15</v>
      </c>
      <c r="S102" s="9"/>
      <c r="T102" s="11">
        <f>'orig. data'!AD110</f>
        <v>0.369038072</v>
      </c>
    </row>
    <row r="103" spans="1:20" ht="12.75">
      <c r="A103" s="31">
        <f ca="1" t="shared" si="1"/>
      </c>
      <c r="H103" s="19"/>
      <c r="I103" s="3"/>
      <c r="J103" s="3"/>
      <c r="K103" s="19"/>
      <c r="L103" s="5"/>
      <c r="M103" s="5"/>
      <c r="N103" s="11"/>
      <c r="O103" s="9"/>
      <c r="P103" s="5"/>
      <c r="Q103" s="5"/>
      <c r="R103" s="11"/>
      <c r="S103" s="9"/>
      <c r="T103" s="11"/>
    </row>
    <row r="104" spans="1:20" s="35" customFormat="1" ht="12.75">
      <c r="A104" s="31" t="str">
        <f ca="1" t="shared" si="1"/>
        <v>Winnipeg (d)</v>
      </c>
      <c r="B104" s="35" t="s">
        <v>123</v>
      </c>
      <c r="C104" s="35" t="str">
        <f>'orig. data'!AH8</f>
        <v> </v>
      </c>
      <c r="D104" s="35" t="str">
        <f>'orig. data'!AI8</f>
        <v> </v>
      </c>
      <c r="E104" t="str">
        <f ca="1">IF(CELL("contents",F104)="d","d",IF(CELL("contents",G104)="d","d",IF(CELL("contents",'orig. data'!AJ8)="d","d","")))</f>
        <v>d</v>
      </c>
      <c r="F104" s="35" t="str">
        <f>'orig. data'!AK8</f>
        <v> </v>
      </c>
      <c r="G104" s="35" t="str">
        <f>'orig. data'!AL8</f>
        <v> </v>
      </c>
      <c r="H104" s="36">
        <f>'orig. data'!D$18</f>
        <v>0.0562560225</v>
      </c>
      <c r="I104" s="37">
        <f>'orig. data'!D8</f>
        <v>0.057243082</v>
      </c>
      <c r="J104" s="37">
        <f>'orig. data'!R8</f>
        <v>0.0481766956</v>
      </c>
      <c r="K104" s="36">
        <f>'orig. data'!R$18</f>
        <v>0.0487532891</v>
      </c>
      <c r="L104" s="38">
        <f>'orig. data'!B8</f>
        <v>9836</v>
      </c>
      <c r="M104" s="38">
        <f>'orig. data'!C8</f>
        <v>93742</v>
      </c>
      <c r="N104" s="39">
        <f>'orig. data'!G8</f>
        <v>0.809246602</v>
      </c>
      <c r="O104" s="9"/>
      <c r="P104" s="38">
        <f>'orig. data'!P8</f>
        <v>15947</v>
      </c>
      <c r="Q104" s="38">
        <f>'orig. data'!Q8</f>
        <v>346027</v>
      </c>
      <c r="R104" s="39">
        <f>'orig. data'!U8</f>
        <v>0.5256619374</v>
      </c>
      <c r="S104" s="9"/>
      <c r="T104" s="39">
        <f>'orig. data'!AD8</f>
        <v>3.33775E-15</v>
      </c>
    </row>
    <row r="105" spans="1:20" s="35" customFormat="1" ht="12.75">
      <c r="A105" s="31" t="str">
        <f ca="1" t="shared" si="1"/>
        <v>Manitoba (d)</v>
      </c>
      <c r="B105" s="35" t="s">
        <v>124</v>
      </c>
      <c r="C105" s="35" t="str">
        <f>'orig. data'!AH18</f>
        <v> </v>
      </c>
      <c r="D105" s="35" t="str">
        <f>'orig. data'!AI18</f>
        <v> </v>
      </c>
      <c r="E105" t="str">
        <f ca="1">IF(CELL("contents",F105)="d","d",IF(CELL("contents",G105)="d","d",IF(CELL("contents",'orig. data'!AJ18)="d","d","")))</f>
        <v>d</v>
      </c>
      <c r="F105" s="35" t="str">
        <f>'orig. data'!AK18</f>
        <v> </v>
      </c>
      <c r="G105" s="35" t="str">
        <f>'orig. data'!AL18</f>
        <v> </v>
      </c>
      <c r="H105" s="36">
        <f>'orig. data'!D$18</f>
        <v>0.0562560225</v>
      </c>
      <c r="I105" s="37">
        <f>'orig. data'!D18</f>
        <v>0.0562560225</v>
      </c>
      <c r="J105" s="37">
        <f>'orig. data'!R18</f>
        <v>0.0487532891</v>
      </c>
      <c r="K105" s="36">
        <f>'orig. data'!R$18</f>
        <v>0.0487532891</v>
      </c>
      <c r="L105" s="38">
        <f>'orig. data'!B18</f>
        <v>17270</v>
      </c>
      <c r="M105" s="38">
        <f>'orig. data'!C18</f>
        <v>161577</v>
      </c>
      <c r="N105" s="39" t="str">
        <f>'orig. data'!G18</f>
        <v> </v>
      </c>
      <c r="O105" s="9"/>
      <c r="P105" s="38">
        <f>'orig. data'!P18</f>
        <v>29423</v>
      </c>
      <c r="Q105" s="38">
        <f>'orig. data'!Q18</f>
        <v>603508</v>
      </c>
      <c r="R105" s="39" t="str">
        <f>'orig. data'!U18</f>
        <v> </v>
      </c>
      <c r="S105" s="9"/>
      <c r="T105" s="39">
        <f>'orig. data'!AD18</f>
        <v>7.084599E-19</v>
      </c>
    </row>
    <row r="106" spans="8:20" ht="12.75">
      <c r="H106" s="19"/>
      <c r="I106" s="10"/>
      <c r="J106" s="10"/>
      <c r="K106" s="19"/>
      <c r="L106" s="5"/>
      <c r="M106" s="5"/>
      <c r="N106" s="11"/>
      <c r="O106" s="33"/>
      <c r="P106" s="5"/>
      <c r="Q106" s="5"/>
      <c r="R106" s="11"/>
      <c r="S106" s="33"/>
      <c r="T106" s="11"/>
    </row>
    <row r="108" ht="12.75">
      <c r="U108" t="s">
        <v>176</v>
      </c>
    </row>
  </sheetData>
  <sheetProtection/>
  <mergeCells count="3">
    <mergeCell ref="C1:E1"/>
    <mergeCell ref="F1:G1"/>
    <mergeCell ref="I2:J2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110"/>
  <sheetViews>
    <sheetView zoomScalePageLayoutView="0" workbookViewId="0" topLeftCell="A1">
      <pane xSplit="1" ySplit="3" topLeftCell="B7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"/>
    </sheetView>
  </sheetViews>
  <sheetFormatPr defaultColWidth="9.140625" defaultRowHeight="12.75"/>
  <cols>
    <col min="1" max="1" width="23.140625" style="44" customWidth="1"/>
    <col min="2" max="16384" width="9.140625" style="44" customWidth="1"/>
  </cols>
  <sheetData>
    <row r="1" spans="1:38" ht="12.75">
      <c r="A1" t="s">
        <v>272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</row>
    <row r="2" spans="1:38" ht="12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</row>
    <row r="3" spans="1:38" ht="12.75">
      <c r="A3" t="s">
        <v>0</v>
      </c>
      <c r="B3" t="s">
        <v>222</v>
      </c>
      <c r="C3" t="s">
        <v>223</v>
      </c>
      <c r="D3" t="s">
        <v>224</v>
      </c>
      <c r="E3" t="s">
        <v>225</v>
      </c>
      <c r="F3" t="s">
        <v>226</v>
      </c>
      <c r="G3" t="s">
        <v>227</v>
      </c>
      <c r="H3" t="s">
        <v>228</v>
      </c>
      <c r="I3" t="s">
        <v>229</v>
      </c>
      <c r="J3" t="s">
        <v>230</v>
      </c>
      <c r="K3" t="s">
        <v>231</v>
      </c>
      <c r="L3" t="s">
        <v>232</v>
      </c>
      <c r="M3" t="s">
        <v>233</v>
      </c>
      <c r="N3" t="s">
        <v>234</v>
      </c>
      <c r="O3" t="s">
        <v>235</v>
      </c>
      <c r="P3" t="s">
        <v>236</v>
      </c>
      <c r="Q3" t="s">
        <v>237</v>
      </c>
      <c r="R3" t="s">
        <v>238</v>
      </c>
      <c r="S3" t="s">
        <v>239</v>
      </c>
      <c r="T3" t="s">
        <v>240</v>
      </c>
      <c r="U3" t="s">
        <v>241</v>
      </c>
      <c r="V3" t="s">
        <v>242</v>
      </c>
      <c r="W3" t="s">
        <v>243</v>
      </c>
      <c r="X3" t="s">
        <v>244</v>
      </c>
      <c r="Y3" t="s">
        <v>245</v>
      </c>
      <c r="Z3" t="s">
        <v>246</v>
      </c>
      <c r="AA3" t="s">
        <v>247</v>
      </c>
      <c r="AB3" t="s">
        <v>248</v>
      </c>
      <c r="AC3" t="s">
        <v>249</v>
      </c>
      <c r="AD3" t="s">
        <v>250</v>
      </c>
      <c r="AE3" t="s">
        <v>251</v>
      </c>
      <c r="AF3" t="s">
        <v>252</v>
      </c>
      <c r="AG3" t="s">
        <v>253</v>
      </c>
      <c r="AH3" t="s">
        <v>254</v>
      </c>
      <c r="AI3" t="s">
        <v>255</v>
      </c>
      <c r="AJ3" t="s">
        <v>256</v>
      </c>
      <c r="AK3" t="s">
        <v>257</v>
      </c>
      <c r="AL3" t="s">
        <v>258</v>
      </c>
    </row>
    <row r="4" spans="1:38" ht="12.75">
      <c r="A4" t="s">
        <v>3</v>
      </c>
      <c r="B4">
        <v>559</v>
      </c>
      <c r="C4">
        <v>6518</v>
      </c>
      <c r="D4">
        <v>0.0489089773</v>
      </c>
      <c r="E4">
        <v>0.0447616767</v>
      </c>
      <c r="F4">
        <v>0.0534405376</v>
      </c>
      <c r="G4">
        <v>0.0019638303</v>
      </c>
      <c r="H4">
        <v>0.0857625038</v>
      </c>
      <c r="I4">
        <v>0.0036273674</v>
      </c>
      <c r="J4">
        <v>-0.14</v>
      </c>
      <c r="K4">
        <v>-0.2286</v>
      </c>
      <c r="L4">
        <v>-0.0513</v>
      </c>
      <c r="M4">
        <v>0.8693998462</v>
      </c>
      <c r="N4">
        <v>0.79567795</v>
      </c>
      <c r="O4">
        <v>0.9499522925</v>
      </c>
      <c r="P4">
        <v>992</v>
      </c>
      <c r="Q4">
        <v>28011</v>
      </c>
      <c r="R4">
        <v>0.0442184497</v>
      </c>
      <c r="S4">
        <v>0.0413227535</v>
      </c>
      <c r="T4">
        <v>0.0473170621</v>
      </c>
      <c r="U4">
        <v>0.0047240553</v>
      </c>
      <c r="V4">
        <v>0.0354146585</v>
      </c>
      <c r="W4">
        <v>0.0011244165</v>
      </c>
      <c r="X4">
        <v>-0.0976</v>
      </c>
      <c r="Y4">
        <v>-0.1654</v>
      </c>
      <c r="Z4">
        <v>-0.0299</v>
      </c>
      <c r="AA4">
        <v>0.906983929</v>
      </c>
      <c r="AB4">
        <v>0.8475890394</v>
      </c>
      <c r="AC4">
        <v>0.9705409217</v>
      </c>
      <c r="AD4">
        <v>0.0651476995</v>
      </c>
      <c r="AE4">
        <v>-0.1008</v>
      </c>
      <c r="AF4">
        <v>-0.208</v>
      </c>
      <c r="AG4">
        <v>0.0063</v>
      </c>
      <c r="AH4" t="s">
        <v>283</v>
      </c>
      <c r="AI4" t="s">
        <v>284</v>
      </c>
      <c r="AJ4" t="s">
        <v>176</v>
      </c>
      <c r="AK4" t="s">
        <v>176</v>
      </c>
      <c r="AL4" t="s">
        <v>176</v>
      </c>
    </row>
    <row r="5" spans="1:38" ht="12.75">
      <c r="A5" t="s">
        <v>1</v>
      </c>
      <c r="B5">
        <v>1353</v>
      </c>
      <c r="C5">
        <v>12073</v>
      </c>
      <c r="D5">
        <v>0.0541621321</v>
      </c>
      <c r="E5">
        <v>0.0509102272</v>
      </c>
      <c r="F5">
        <v>0.0576217534</v>
      </c>
      <c r="G5">
        <v>0.2298772178</v>
      </c>
      <c r="H5">
        <v>0.1120682515</v>
      </c>
      <c r="I5">
        <v>0.0030467281</v>
      </c>
      <c r="J5">
        <v>-0.0379</v>
      </c>
      <c r="K5">
        <v>-0.0998</v>
      </c>
      <c r="L5">
        <v>0.024</v>
      </c>
      <c r="M5">
        <v>0.9627792669</v>
      </c>
      <c r="N5">
        <v>0.9049738126</v>
      </c>
      <c r="O5">
        <v>1.0242770606</v>
      </c>
      <c r="P5">
        <v>2377</v>
      </c>
      <c r="Q5">
        <v>50053</v>
      </c>
      <c r="R5">
        <v>0.0455352495</v>
      </c>
      <c r="S5">
        <v>0.0433848838</v>
      </c>
      <c r="T5">
        <v>0.0477921978</v>
      </c>
      <c r="U5">
        <v>0.0056637564</v>
      </c>
      <c r="V5">
        <v>0.047489661</v>
      </c>
      <c r="W5">
        <v>0.0009740572</v>
      </c>
      <c r="X5">
        <v>-0.0683</v>
      </c>
      <c r="Y5">
        <v>-0.1167</v>
      </c>
      <c r="Z5">
        <v>-0.0199</v>
      </c>
      <c r="AA5">
        <v>0.9339933845</v>
      </c>
      <c r="AB5">
        <v>0.8898862942</v>
      </c>
      <c r="AC5">
        <v>0.9802866365</v>
      </c>
      <c r="AD5" s="45">
        <v>2.477382E-06</v>
      </c>
      <c r="AE5">
        <v>-0.1735</v>
      </c>
      <c r="AF5">
        <v>-0.2457</v>
      </c>
      <c r="AG5">
        <v>-0.1013</v>
      </c>
      <c r="AH5" t="s">
        <v>176</v>
      </c>
      <c r="AI5" t="s">
        <v>284</v>
      </c>
      <c r="AJ5" t="s">
        <v>285</v>
      </c>
      <c r="AK5" t="s">
        <v>176</v>
      </c>
      <c r="AL5" t="s">
        <v>176</v>
      </c>
    </row>
    <row r="6" spans="1:38" ht="12.75">
      <c r="A6" t="s">
        <v>10</v>
      </c>
      <c r="B6">
        <v>1369</v>
      </c>
      <c r="C6">
        <v>10596</v>
      </c>
      <c r="D6">
        <v>0.051378248</v>
      </c>
      <c r="E6">
        <v>0.0483027595</v>
      </c>
      <c r="F6">
        <v>0.0546495561</v>
      </c>
      <c r="G6">
        <v>0.0039780252</v>
      </c>
      <c r="H6">
        <v>0.129199698</v>
      </c>
      <c r="I6">
        <v>0.0034918837</v>
      </c>
      <c r="J6">
        <v>-0.0907</v>
      </c>
      <c r="K6">
        <v>-0.1524</v>
      </c>
      <c r="L6">
        <v>-0.029</v>
      </c>
      <c r="M6">
        <v>0.9132932921</v>
      </c>
      <c r="N6">
        <v>0.8586237948</v>
      </c>
      <c r="O6">
        <v>0.9714436549</v>
      </c>
      <c r="P6">
        <v>2548</v>
      </c>
      <c r="Q6">
        <v>38369</v>
      </c>
      <c r="R6">
        <v>0.0477244903</v>
      </c>
      <c r="S6">
        <v>0.0455072641</v>
      </c>
      <c r="T6">
        <v>0.0500497452</v>
      </c>
      <c r="U6">
        <v>0.3795649977</v>
      </c>
      <c r="V6">
        <v>0.0664077771</v>
      </c>
      <c r="W6">
        <v>0.001315586</v>
      </c>
      <c r="X6">
        <v>-0.0213</v>
      </c>
      <c r="Y6">
        <v>-0.0689</v>
      </c>
      <c r="Z6">
        <v>0.0262</v>
      </c>
      <c r="AA6">
        <v>0.978897858</v>
      </c>
      <c r="AB6">
        <v>0.9334193639</v>
      </c>
      <c r="AC6">
        <v>1.0265921766</v>
      </c>
      <c r="AD6">
        <v>0.0429492608</v>
      </c>
      <c r="AE6">
        <v>-0.0738</v>
      </c>
      <c r="AF6">
        <v>-0.1452</v>
      </c>
      <c r="AG6">
        <v>-0.0023</v>
      </c>
      <c r="AH6" t="s">
        <v>283</v>
      </c>
      <c r="AI6" t="s">
        <v>176</v>
      </c>
      <c r="AJ6" t="s">
        <v>285</v>
      </c>
      <c r="AK6" t="s">
        <v>176</v>
      </c>
      <c r="AL6" t="s">
        <v>176</v>
      </c>
    </row>
    <row r="7" spans="1:38" ht="12.75">
      <c r="A7" t="s">
        <v>9</v>
      </c>
      <c r="B7">
        <v>694</v>
      </c>
      <c r="C7">
        <v>6557</v>
      </c>
      <c r="D7">
        <v>0.0538521597</v>
      </c>
      <c r="E7">
        <v>0.0496650296</v>
      </c>
      <c r="F7">
        <v>0.0583922958</v>
      </c>
      <c r="G7">
        <v>0.2902991943</v>
      </c>
      <c r="H7">
        <v>0.1058410859</v>
      </c>
      <c r="I7">
        <v>0.0040176727</v>
      </c>
      <c r="J7">
        <v>-0.0437</v>
      </c>
      <c r="K7">
        <v>-0.1246</v>
      </c>
      <c r="L7">
        <v>0.0373</v>
      </c>
      <c r="M7">
        <v>0.9572692354</v>
      </c>
      <c r="N7">
        <v>0.8828393371</v>
      </c>
      <c r="O7">
        <v>1.0379741256</v>
      </c>
      <c r="P7">
        <v>1181</v>
      </c>
      <c r="Q7">
        <v>24146</v>
      </c>
      <c r="R7">
        <v>0.0480994714</v>
      </c>
      <c r="S7">
        <v>0.0451560634</v>
      </c>
      <c r="T7">
        <v>0.0512347396</v>
      </c>
      <c r="U7">
        <v>0.6751701601</v>
      </c>
      <c r="V7">
        <v>0.0489107927</v>
      </c>
      <c r="W7">
        <v>0.0014232453</v>
      </c>
      <c r="X7">
        <v>-0.0135</v>
      </c>
      <c r="Y7">
        <v>-0.0766</v>
      </c>
      <c r="Z7">
        <v>0.0496</v>
      </c>
      <c r="AA7">
        <v>0.9865892601</v>
      </c>
      <c r="AB7">
        <v>0.9262157338</v>
      </c>
      <c r="AC7">
        <v>1.0508981144</v>
      </c>
      <c r="AD7">
        <v>0.0236760951</v>
      </c>
      <c r="AE7">
        <v>-0.113</v>
      </c>
      <c r="AF7">
        <v>-0.2108</v>
      </c>
      <c r="AG7">
        <v>-0.0151</v>
      </c>
      <c r="AH7" t="s">
        <v>176</v>
      </c>
      <c r="AI7" t="s">
        <v>176</v>
      </c>
      <c r="AJ7" t="s">
        <v>285</v>
      </c>
      <c r="AK7" t="s">
        <v>176</v>
      </c>
      <c r="AL7" t="s">
        <v>176</v>
      </c>
    </row>
    <row r="8" spans="1:38" ht="12.75">
      <c r="A8" t="s">
        <v>11</v>
      </c>
      <c r="B8">
        <v>9836</v>
      </c>
      <c r="C8">
        <v>93742</v>
      </c>
      <c r="D8">
        <v>0.057243082</v>
      </c>
      <c r="E8">
        <v>0.0548232968</v>
      </c>
      <c r="F8">
        <v>0.0597696715</v>
      </c>
      <c r="G8">
        <v>0.809246602</v>
      </c>
      <c r="H8">
        <v>0.104926287</v>
      </c>
      <c r="I8">
        <v>0.0010579741</v>
      </c>
      <c r="J8">
        <v>-0.0053</v>
      </c>
      <c r="K8">
        <v>-0.0485</v>
      </c>
      <c r="L8">
        <v>0.0379</v>
      </c>
      <c r="M8">
        <v>0.9946944543</v>
      </c>
      <c r="N8">
        <v>0.9526466319</v>
      </c>
      <c r="O8">
        <v>1.0385981792</v>
      </c>
      <c r="P8">
        <v>15947</v>
      </c>
      <c r="Q8">
        <v>346027</v>
      </c>
      <c r="R8">
        <v>0.0481766956</v>
      </c>
      <c r="S8">
        <v>0.0464386987</v>
      </c>
      <c r="T8">
        <v>0.049979738</v>
      </c>
      <c r="U8">
        <v>0.5256619374</v>
      </c>
      <c r="V8">
        <v>0.0460859991</v>
      </c>
      <c r="W8">
        <v>0.0003649468</v>
      </c>
      <c r="X8">
        <v>-0.0119</v>
      </c>
      <c r="Y8">
        <v>-0.0486</v>
      </c>
      <c r="Z8">
        <v>0.0248</v>
      </c>
      <c r="AA8">
        <v>0.9881732383</v>
      </c>
      <c r="AB8">
        <v>0.9525244261</v>
      </c>
      <c r="AC8">
        <v>1.0251562292</v>
      </c>
      <c r="AD8" s="45">
        <v>3.33775E-15</v>
      </c>
      <c r="AE8">
        <v>-0.1724</v>
      </c>
      <c r="AF8">
        <v>-0.2153</v>
      </c>
      <c r="AG8">
        <v>-0.1295</v>
      </c>
      <c r="AH8" t="s">
        <v>176</v>
      </c>
      <c r="AI8" t="s">
        <v>176</v>
      </c>
      <c r="AJ8" t="s">
        <v>285</v>
      </c>
      <c r="AK8" t="s">
        <v>176</v>
      </c>
      <c r="AL8" t="s">
        <v>176</v>
      </c>
    </row>
    <row r="9" spans="1:38" ht="12.75">
      <c r="A9" t="s">
        <v>4</v>
      </c>
      <c r="B9">
        <v>1001</v>
      </c>
      <c r="C9">
        <v>10353</v>
      </c>
      <c r="D9">
        <v>0.0539428426</v>
      </c>
      <c r="E9">
        <v>0.050335676</v>
      </c>
      <c r="F9">
        <v>0.0578085067</v>
      </c>
      <c r="G9">
        <v>0.2344206265</v>
      </c>
      <c r="H9">
        <v>0.0966869506</v>
      </c>
      <c r="I9">
        <v>0.0030559822</v>
      </c>
      <c r="J9">
        <v>-0.042</v>
      </c>
      <c r="K9">
        <v>-0.1112</v>
      </c>
      <c r="L9">
        <v>0.0272</v>
      </c>
      <c r="M9">
        <v>0.9588812037</v>
      </c>
      <c r="N9">
        <v>0.8947606635</v>
      </c>
      <c r="O9">
        <v>1.0275967644</v>
      </c>
      <c r="P9">
        <v>2058</v>
      </c>
      <c r="Q9">
        <v>41275</v>
      </c>
      <c r="R9">
        <v>0.050911909</v>
      </c>
      <c r="S9">
        <v>0.0483874623</v>
      </c>
      <c r="T9">
        <v>0.05356806</v>
      </c>
      <c r="U9">
        <v>0.0949810833</v>
      </c>
      <c r="V9">
        <v>0.0498606905</v>
      </c>
      <c r="W9">
        <v>0.0010990959</v>
      </c>
      <c r="X9">
        <v>0.0433</v>
      </c>
      <c r="Y9">
        <v>-0.0075</v>
      </c>
      <c r="Z9">
        <v>0.0942</v>
      </c>
      <c r="AA9">
        <v>1.0442763962</v>
      </c>
      <c r="AB9">
        <v>0.9924963666</v>
      </c>
      <c r="AC9">
        <v>1.0987578679</v>
      </c>
      <c r="AD9">
        <v>0.157170007</v>
      </c>
      <c r="AE9">
        <v>-0.0578</v>
      </c>
      <c r="AF9">
        <v>-0.1379</v>
      </c>
      <c r="AG9">
        <v>0.0223</v>
      </c>
      <c r="AH9" t="s">
        <v>176</v>
      </c>
      <c r="AI9" t="s">
        <v>176</v>
      </c>
      <c r="AJ9" t="s">
        <v>176</v>
      </c>
      <c r="AK9" t="s">
        <v>176</v>
      </c>
      <c r="AL9" t="s">
        <v>176</v>
      </c>
    </row>
    <row r="10" spans="1:38" ht="12.75">
      <c r="A10" t="s">
        <v>2</v>
      </c>
      <c r="B10">
        <v>484</v>
      </c>
      <c r="C10">
        <v>5596</v>
      </c>
      <c r="D10">
        <v>0.0531142207</v>
      </c>
      <c r="E10">
        <v>0.0483343546</v>
      </c>
      <c r="F10">
        <v>0.0583667758</v>
      </c>
      <c r="G10">
        <v>0.2323151345</v>
      </c>
      <c r="H10">
        <v>0.0864903503</v>
      </c>
      <c r="I10">
        <v>0.0039313796</v>
      </c>
      <c r="J10">
        <v>-0.0575</v>
      </c>
      <c r="K10">
        <v>-0.1518</v>
      </c>
      <c r="L10">
        <v>0.0368</v>
      </c>
      <c r="M10">
        <v>0.944151725</v>
      </c>
      <c r="N10">
        <v>0.8591854252</v>
      </c>
      <c r="O10">
        <v>1.0375204859</v>
      </c>
      <c r="P10">
        <v>908</v>
      </c>
      <c r="Q10">
        <v>20615</v>
      </c>
      <c r="R10">
        <v>0.0503313773</v>
      </c>
      <c r="S10">
        <v>0.0469051281</v>
      </c>
      <c r="T10">
        <v>0.0540079016</v>
      </c>
      <c r="U10">
        <v>0.3758302641</v>
      </c>
      <c r="V10">
        <v>0.0440455979</v>
      </c>
      <c r="W10">
        <v>0.0014617045</v>
      </c>
      <c r="X10">
        <v>0.0319</v>
      </c>
      <c r="Y10">
        <v>-0.0386</v>
      </c>
      <c r="Z10">
        <v>0.1024</v>
      </c>
      <c r="AA10">
        <v>1.0323688562</v>
      </c>
      <c r="AB10">
        <v>0.962091563</v>
      </c>
      <c r="AC10">
        <v>1.1077796503</v>
      </c>
      <c r="AD10">
        <v>0.3527868701</v>
      </c>
      <c r="AE10">
        <v>-0.0538</v>
      </c>
      <c r="AF10">
        <v>-0.1673</v>
      </c>
      <c r="AG10">
        <v>0.0597</v>
      </c>
      <c r="AH10" t="s">
        <v>176</v>
      </c>
      <c r="AI10" t="s">
        <v>176</v>
      </c>
      <c r="AJ10" t="s">
        <v>176</v>
      </c>
      <c r="AK10" t="s">
        <v>176</v>
      </c>
      <c r="AL10" t="s">
        <v>176</v>
      </c>
    </row>
    <row r="11" spans="1:38" ht="12.75">
      <c r="A11" t="s">
        <v>6</v>
      </c>
      <c r="B11">
        <v>979</v>
      </c>
      <c r="C11">
        <v>7693</v>
      </c>
      <c r="D11">
        <v>0.0574152865</v>
      </c>
      <c r="E11">
        <v>0.0535233802</v>
      </c>
      <c r="F11">
        <v>0.0615901893</v>
      </c>
      <c r="G11">
        <v>0.5689784354</v>
      </c>
      <c r="H11">
        <v>0.1272585467</v>
      </c>
      <c r="I11">
        <v>0.0040672008</v>
      </c>
      <c r="J11">
        <v>0.0204</v>
      </c>
      <c r="K11">
        <v>-0.0498</v>
      </c>
      <c r="L11">
        <v>0.0906</v>
      </c>
      <c r="M11">
        <v>1.0206069304</v>
      </c>
      <c r="N11">
        <v>0.9514248935</v>
      </c>
      <c r="O11">
        <v>1.0948194792</v>
      </c>
      <c r="P11">
        <v>1482</v>
      </c>
      <c r="Q11">
        <v>21876</v>
      </c>
      <c r="R11">
        <v>0.0505675085</v>
      </c>
      <c r="S11">
        <v>0.0477137704</v>
      </c>
      <c r="T11">
        <v>0.0535919272</v>
      </c>
      <c r="U11">
        <v>0.2176631418</v>
      </c>
      <c r="V11">
        <v>0.0677454745</v>
      </c>
      <c r="W11">
        <v>0.0017597711</v>
      </c>
      <c r="X11">
        <v>0.0365</v>
      </c>
      <c r="Y11">
        <v>-0.0216</v>
      </c>
      <c r="Z11">
        <v>0.0946</v>
      </c>
      <c r="AA11">
        <v>1.0372122452</v>
      </c>
      <c r="AB11">
        <v>0.9786779778</v>
      </c>
      <c r="AC11">
        <v>1.0992474194</v>
      </c>
      <c r="AD11">
        <v>0.0036306868</v>
      </c>
      <c r="AE11">
        <v>-0.127</v>
      </c>
      <c r="AF11">
        <v>-0.2126</v>
      </c>
      <c r="AG11">
        <v>-0.0414</v>
      </c>
      <c r="AH11" t="s">
        <v>176</v>
      </c>
      <c r="AI11" t="s">
        <v>176</v>
      </c>
      <c r="AJ11" t="s">
        <v>285</v>
      </c>
      <c r="AK11" t="s">
        <v>176</v>
      </c>
      <c r="AL11" t="s">
        <v>176</v>
      </c>
    </row>
    <row r="12" spans="1:38" ht="12.75">
      <c r="A12" t="s">
        <v>8</v>
      </c>
      <c r="B12">
        <v>9</v>
      </c>
      <c r="C12">
        <v>150</v>
      </c>
      <c r="D12">
        <v>0.0885835122</v>
      </c>
      <c r="E12">
        <v>0.0460358966</v>
      </c>
      <c r="F12">
        <v>0.1704547802</v>
      </c>
      <c r="G12">
        <v>0.1739582791</v>
      </c>
      <c r="H12">
        <v>0.06</v>
      </c>
      <c r="I12">
        <v>0.02</v>
      </c>
      <c r="J12">
        <v>0.454</v>
      </c>
      <c r="K12">
        <v>-0.2005</v>
      </c>
      <c r="L12">
        <v>1.1086</v>
      </c>
      <c r="M12">
        <v>1.5746494014</v>
      </c>
      <c r="N12">
        <v>0.8183283233</v>
      </c>
      <c r="O12">
        <v>3.0299827913</v>
      </c>
      <c r="P12">
        <v>18</v>
      </c>
      <c r="Q12">
        <v>423</v>
      </c>
      <c r="R12">
        <v>0.088694091</v>
      </c>
      <c r="S12">
        <v>0.0558149858</v>
      </c>
      <c r="T12">
        <v>0.1409413919</v>
      </c>
      <c r="U12">
        <v>0.0113284984</v>
      </c>
      <c r="V12">
        <v>0.0425531915</v>
      </c>
      <c r="W12">
        <v>0.0100298834</v>
      </c>
      <c r="X12">
        <v>0.5984</v>
      </c>
      <c r="Y12">
        <v>0.1353</v>
      </c>
      <c r="Z12">
        <v>1.0616</v>
      </c>
      <c r="AA12">
        <v>1.8192432273</v>
      </c>
      <c r="AB12">
        <v>1.1448455435</v>
      </c>
      <c r="AC12">
        <v>2.8909104279</v>
      </c>
      <c r="AD12">
        <v>0.9975649565</v>
      </c>
      <c r="AE12">
        <v>0.0012</v>
      </c>
      <c r="AF12">
        <v>-0.7999</v>
      </c>
      <c r="AG12">
        <v>0.8024</v>
      </c>
      <c r="AH12" t="s">
        <v>176</v>
      </c>
      <c r="AI12" t="s">
        <v>176</v>
      </c>
      <c r="AJ12" t="s">
        <v>176</v>
      </c>
      <c r="AK12" t="s">
        <v>176</v>
      </c>
      <c r="AL12" t="s">
        <v>176</v>
      </c>
    </row>
    <row r="13" spans="1:38" ht="12.75">
      <c r="A13" t="s">
        <v>5</v>
      </c>
      <c r="B13">
        <v>314</v>
      </c>
      <c r="C13">
        <v>3423</v>
      </c>
      <c r="D13">
        <v>0.0685433399</v>
      </c>
      <c r="E13">
        <v>0.0611070081</v>
      </c>
      <c r="F13">
        <v>0.0768846257</v>
      </c>
      <c r="G13">
        <v>0.000747245</v>
      </c>
      <c r="H13">
        <v>0.0917323985</v>
      </c>
      <c r="I13">
        <v>0.0051767587</v>
      </c>
      <c r="J13">
        <v>0.1976</v>
      </c>
      <c r="K13">
        <v>0.0827</v>
      </c>
      <c r="L13">
        <v>0.3124</v>
      </c>
      <c r="M13">
        <v>1.2184178127</v>
      </c>
      <c r="N13">
        <v>1.0862305113</v>
      </c>
      <c r="O13">
        <v>1.3666914627</v>
      </c>
      <c r="P13">
        <v>456</v>
      </c>
      <c r="Q13">
        <v>11022</v>
      </c>
      <c r="R13">
        <v>0.0638099139</v>
      </c>
      <c r="S13">
        <v>0.0579952742</v>
      </c>
      <c r="T13">
        <v>0.0702075327</v>
      </c>
      <c r="U13" s="45">
        <v>3.3744801E-08</v>
      </c>
      <c r="V13">
        <v>0.0413718019</v>
      </c>
      <c r="W13">
        <v>0.0019374121</v>
      </c>
      <c r="X13">
        <v>0.2691</v>
      </c>
      <c r="Y13">
        <v>0.1736</v>
      </c>
      <c r="Z13">
        <v>0.3647</v>
      </c>
      <c r="AA13">
        <v>1.3088330051</v>
      </c>
      <c r="AB13">
        <v>1.1895663923</v>
      </c>
      <c r="AC13">
        <v>1.4400573572</v>
      </c>
      <c r="AD13">
        <v>0.337248536</v>
      </c>
      <c r="AE13">
        <v>-0.0716</v>
      </c>
      <c r="AF13">
        <v>-0.2177</v>
      </c>
      <c r="AG13">
        <v>0.0746</v>
      </c>
      <c r="AH13" t="s">
        <v>283</v>
      </c>
      <c r="AI13" t="s">
        <v>284</v>
      </c>
      <c r="AJ13" t="s">
        <v>176</v>
      </c>
      <c r="AK13" t="s">
        <v>176</v>
      </c>
      <c r="AL13" t="s">
        <v>176</v>
      </c>
    </row>
    <row r="14" spans="1:38" ht="12.75">
      <c r="A14" t="s">
        <v>7</v>
      </c>
      <c r="B14">
        <v>284</v>
      </c>
      <c r="C14">
        <v>4173</v>
      </c>
      <c r="D14">
        <v>0.0873921048</v>
      </c>
      <c r="E14">
        <v>0.0774987292</v>
      </c>
      <c r="F14">
        <v>0.0985484545</v>
      </c>
      <c r="G14" s="45">
        <v>6.672668E-13</v>
      </c>
      <c r="H14">
        <v>0.068056554</v>
      </c>
      <c r="I14">
        <v>0.0040384135</v>
      </c>
      <c r="J14">
        <v>0.4405</v>
      </c>
      <c r="K14">
        <v>0.3203</v>
      </c>
      <c r="L14">
        <v>0.5606</v>
      </c>
      <c r="M14">
        <v>1.5534710934</v>
      </c>
      <c r="N14">
        <v>1.3776076891</v>
      </c>
      <c r="O14">
        <v>1.7517849653</v>
      </c>
      <c r="P14">
        <v>607</v>
      </c>
      <c r="Q14">
        <v>19150</v>
      </c>
      <c r="R14">
        <v>0.079223272</v>
      </c>
      <c r="S14">
        <v>0.0728565716</v>
      </c>
      <c r="T14">
        <v>0.0861463377</v>
      </c>
      <c r="U14" s="45">
        <v>6.754467E-30</v>
      </c>
      <c r="V14">
        <v>0.0316971279</v>
      </c>
      <c r="W14">
        <v>0.0012865467</v>
      </c>
      <c r="X14">
        <v>0.4855</v>
      </c>
      <c r="Y14">
        <v>0.4017</v>
      </c>
      <c r="Z14">
        <v>0.5693</v>
      </c>
      <c r="AA14">
        <v>1.6249831229</v>
      </c>
      <c r="AB14">
        <v>1.4943929515</v>
      </c>
      <c r="AC14">
        <v>1.7669851473</v>
      </c>
      <c r="AD14">
        <v>0.1788894427</v>
      </c>
      <c r="AE14">
        <v>-0.0981</v>
      </c>
      <c r="AF14">
        <v>-0.2412</v>
      </c>
      <c r="AG14">
        <v>0.045</v>
      </c>
      <c r="AH14" t="s">
        <v>283</v>
      </c>
      <c r="AI14" t="s">
        <v>284</v>
      </c>
      <c r="AJ14" t="s">
        <v>176</v>
      </c>
      <c r="AK14" t="s">
        <v>176</v>
      </c>
      <c r="AL14" t="s">
        <v>176</v>
      </c>
    </row>
    <row r="15" spans="1:38" ht="12.75">
      <c r="A15" t="s">
        <v>14</v>
      </c>
      <c r="B15">
        <v>3281</v>
      </c>
      <c r="C15">
        <v>29187</v>
      </c>
      <c r="D15">
        <v>0.0527863853</v>
      </c>
      <c r="E15">
        <v>0.0500869163</v>
      </c>
      <c r="F15">
        <v>0.0556313441</v>
      </c>
      <c r="G15">
        <v>0.001259994</v>
      </c>
      <c r="H15">
        <v>0.1124130606</v>
      </c>
      <c r="I15">
        <v>0.001962518</v>
      </c>
      <c r="J15">
        <v>-0.0864</v>
      </c>
      <c r="K15">
        <v>-0.1389</v>
      </c>
      <c r="L15">
        <v>-0.0339</v>
      </c>
      <c r="M15">
        <v>0.9172518825</v>
      </c>
      <c r="N15">
        <v>0.8703440854</v>
      </c>
      <c r="O15">
        <v>0.9666878079</v>
      </c>
      <c r="P15">
        <v>5917</v>
      </c>
      <c r="Q15">
        <v>116433</v>
      </c>
      <c r="R15">
        <v>0.0458728512</v>
      </c>
      <c r="S15">
        <v>0.0439531691</v>
      </c>
      <c r="T15">
        <v>0.0478763766</v>
      </c>
      <c r="U15">
        <v>0.0052361534</v>
      </c>
      <c r="V15">
        <v>0.0508189259</v>
      </c>
      <c r="W15">
        <v>0.000660655</v>
      </c>
      <c r="X15">
        <v>-0.0609</v>
      </c>
      <c r="Y15">
        <v>-0.1036</v>
      </c>
      <c r="Z15">
        <v>-0.0182</v>
      </c>
      <c r="AA15">
        <v>0.9409180806</v>
      </c>
      <c r="AB15">
        <v>0.9015426426</v>
      </c>
      <c r="AC15">
        <v>0.9820132654</v>
      </c>
      <c r="AD15" s="45">
        <v>9.7907459E-07</v>
      </c>
      <c r="AE15">
        <v>-0.1404</v>
      </c>
      <c r="AF15">
        <v>-0.1966</v>
      </c>
      <c r="AG15">
        <v>-0.0842</v>
      </c>
      <c r="AH15" t="s">
        <v>283</v>
      </c>
      <c r="AI15" t="s">
        <v>284</v>
      </c>
      <c r="AJ15" t="s">
        <v>285</v>
      </c>
      <c r="AK15" t="s">
        <v>176</v>
      </c>
      <c r="AL15" t="s">
        <v>176</v>
      </c>
    </row>
    <row r="16" spans="1:38" ht="12.75">
      <c r="A16" t="s">
        <v>12</v>
      </c>
      <c r="B16">
        <v>2464</v>
      </c>
      <c r="C16">
        <v>23642</v>
      </c>
      <c r="D16">
        <v>0.0562931206</v>
      </c>
      <c r="E16">
        <v>0.0532388165</v>
      </c>
      <c r="F16">
        <v>0.0595226498</v>
      </c>
      <c r="G16">
        <v>0.4384216652</v>
      </c>
      <c r="H16">
        <v>0.1042213011</v>
      </c>
      <c r="I16">
        <v>0.0020995979</v>
      </c>
      <c r="J16">
        <v>-0.0221</v>
      </c>
      <c r="K16">
        <v>-0.0778</v>
      </c>
      <c r="L16">
        <v>0.0337</v>
      </c>
      <c r="M16">
        <v>0.9781872832</v>
      </c>
      <c r="N16">
        <v>0.9251136313</v>
      </c>
      <c r="O16">
        <v>1.0343057638</v>
      </c>
      <c r="P16">
        <v>4448</v>
      </c>
      <c r="Q16">
        <v>83766</v>
      </c>
      <c r="R16">
        <v>0.0508812271</v>
      </c>
      <c r="S16">
        <v>0.0486229303</v>
      </c>
      <c r="T16">
        <v>0.0532444108</v>
      </c>
      <c r="U16">
        <v>0.0651287032</v>
      </c>
      <c r="V16">
        <v>0.0531003032</v>
      </c>
      <c r="W16">
        <v>0.0007961861</v>
      </c>
      <c r="X16">
        <v>0.0427</v>
      </c>
      <c r="Y16">
        <v>-0.0027</v>
      </c>
      <c r="Z16">
        <v>0.0881</v>
      </c>
      <c r="AA16">
        <v>1.0436470662</v>
      </c>
      <c r="AB16">
        <v>0.9973261533</v>
      </c>
      <c r="AC16">
        <v>1.0921193586</v>
      </c>
      <c r="AD16">
        <v>0.0012046746</v>
      </c>
      <c r="AE16">
        <v>-0.1011</v>
      </c>
      <c r="AF16">
        <v>-0.1623</v>
      </c>
      <c r="AG16">
        <v>-0.0399</v>
      </c>
      <c r="AH16" t="s">
        <v>176</v>
      </c>
      <c r="AI16" t="s">
        <v>176</v>
      </c>
      <c r="AJ16" t="s">
        <v>285</v>
      </c>
      <c r="AK16" t="s">
        <v>176</v>
      </c>
      <c r="AL16" t="s">
        <v>176</v>
      </c>
    </row>
    <row r="17" spans="1:38" ht="12.75">
      <c r="A17" t="s">
        <v>13</v>
      </c>
      <c r="B17">
        <v>607</v>
      </c>
      <c r="C17">
        <v>7746</v>
      </c>
      <c r="D17">
        <v>0.07783557</v>
      </c>
      <c r="E17">
        <v>0.0712592911</v>
      </c>
      <c r="F17">
        <v>0.0850187515</v>
      </c>
      <c r="G17" s="45">
        <v>2.016911E-11</v>
      </c>
      <c r="H17">
        <v>0.0783630261</v>
      </c>
      <c r="I17">
        <v>0.0031806571</v>
      </c>
      <c r="J17">
        <v>0.302</v>
      </c>
      <c r="K17">
        <v>0.2137</v>
      </c>
      <c r="L17">
        <v>0.3902</v>
      </c>
      <c r="M17">
        <v>1.3525234339</v>
      </c>
      <c r="N17">
        <v>1.2382495693</v>
      </c>
      <c r="O17">
        <v>1.477343247</v>
      </c>
      <c r="P17">
        <v>1081</v>
      </c>
      <c r="Q17">
        <v>30595</v>
      </c>
      <c r="R17">
        <v>0.0722943133</v>
      </c>
      <c r="S17">
        <v>0.0675085493</v>
      </c>
      <c r="T17">
        <v>0.077419346</v>
      </c>
      <c r="U17" s="45">
        <v>1.762999E-29</v>
      </c>
      <c r="V17">
        <v>0.0353325707</v>
      </c>
      <c r="W17">
        <v>0.0010746385</v>
      </c>
      <c r="X17">
        <v>0.394</v>
      </c>
      <c r="Y17">
        <v>0.3255</v>
      </c>
      <c r="Z17">
        <v>0.4625</v>
      </c>
      <c r="AA17">
        <v>1.4828602257</v>
      </c>
      <c r="AB17">
        <v>1.384697331</v>
      </c>
      <c r="AC17">
        <v>1.5879820085</v>
      </c>
      <c r="AD17">
        <v>0.1686913784</v>
      </c>
      <c r="AE17">
        <v>-0.0739</v>
      </c>
      <c r="AF17">
        <v>-0.179</v>
      </c>
      <c r="AG17">
        <v>0.0313</v>
      </c>
      <c r="AH17" t="s">
        <v>283</v>
      </c>
      <c r="AI17" t="s">
        <v>284</v>
      </c>
      <c r="AJ17" t="s">
        <v>176</v>
      </c>
      <c r="AK17" t="s">
        <v>176</v>
      </c>
      <c r="AL17" t="s">
        <v>176</v>
      </c>
    </row>
    <row r="18" spans="1:38" ht="12.75">
      <c r="A18" t="s">
        <v>15</v>
      </c>
      <c r="B18">
        <v>17270</v>
      </c>
      <c r="C18">
        <v>161577</v>
      </c>
      <c r="D18">
        <v>0.0562560225</v>
      </c>
      <c r="E18" t="s">
        <v>176</v>
      </c>
      <c r="F18" t="s">
        <v>176</v>
      </c>
      <c r="G18" t="s">
        <v>176</v>
      </c>
      <c r="H18">
        <v>0.1068840243</v>
      </c>
      <c r="I18">
        <v>0.0008133297</v>
      </c>
      <c r="J18" t="s">
        <v>176</v>
      </c>
      <c r="K18" t="s">
        <v>176</v>
      </c>
      <c r="L18" t="s">
        <v>176</v>
      </c>
      <c r="M18" t="s">
        <v>176</v>
      </c>
      <c r="N18" t="s">
        <v>176</v>
      </c>
      <c r="O18" t="s">
        <v>176</v>
      </c>
      <c r="P18">
        <v>29423</v>
      </c>
      <c r="Q18">
        <v>603508</v>
      </c>
      <c r="R18">
        <v>0.0487532891</v>
      </c>
      <c r="S18" t="s">
        <v>176</v>
      </c>
      <c r="T18" t="s">
        <v>176</v>
      </c>
      <c r="U18" t="s">
        <v>176</v>
      </c>
      <c r="V18">
        <v>0.0487532891</v>
      </c>
      <c r="W18">
        <v>0.0002842238</v>
      </c>
      <c r="X18" t="s">
        <v>176</v>
      </c>
      <c r="Y18" t="s">
        <v>176</v>
      </c>
      <c r="Z18" t="s">
        <v>176</v>
      </c>
      <c r="AA18" t="s">
        <v>176</v>
      </c>
      <c r="AB18" t="s">
        <v>176</v>
      </c>
      <c r="AC18" t="s">
        <v>176</v>
      </c>
      <c r="AD18" s="45">
        <v>7.084599E-19</v>
      </c>
      <c r="AE18">
        <v>-0.1431</v>
      </c>
      <c r="AF18">
        <v>-0.1748</v>
      </c>
      <c r="AG18">
        <v>-0.1115</v>
      </c>
      <c r="AH18" t="s">
        <v>176</v>
      </c>
      <c r="AI18" t="s">
        <v>176</v>
      </c>
      <c r="AJ18" t="s">
        <v>285</v>
      </c>
      <c r="AK18" t="s">
        <v>176</v>
      </c>
      <c r="AL18" t="s">
        <v>176</v>
      </c>
    </row>
    <row r="19" spans="1:38" ht="12.75">
      <c r="A19" t="s">
        <v>146</v>
      </c>
      <c r="B19">
        <v>388</v>
      </c>
      <c r="C19">
        <v>703</v>
      </c>
      <c r="D19">
        <v>0.1103183559</v>
      </c>
      <c r="E19">
        <v>0.0992303107</v>
      </c>
      <c r="F19">
        <v>0.1226453848</v>
      </c>
      <c r="G19" s="45">
        <v>1.218632E-35</v>
      </c>
      <c r="H19">
        <v>0.5519203414</v>
      </c>
      <c r="I19">
        <v>0.0280195101</v>
      </c>
      <c r="J19">
        <v>0.6735</v>
      </c>
      <c r="K19">
        <v>0.5675</v>
      </c>
      <c r="L19">
        <v>0.7794</v>
      </c>
      <c r="M19">
        <v>1.9610052565</v>
      </c>
      <c r="N19">
        <v>1.7639055567</v>
      </c>
      <c r="O19">
        <v>2.1801289766</v>
      </c>
      <c r="P19">
        <v>849</v>
      </c>
      <c r="Q19">
        <v>2541</v>
      </c>
      <c r="R19">
        <v>0.1172819904</v>
      </c>
      <c r="S19">
        <v>0.1088687326</v>
      </c>
      <c r="T19">
        <v>0.1263454157</v>
      </c>
      <c r="U19" s="45">
        <v>3.44838E-118</v>
      </c>
      <c r="V19">
        <v>0.334120425</v>
      </c>
      <c r="W19">
        <v>0.0114669833</v>
      </c>
      <c r="X19">
        <v>0.8778</v>
      </c>
      <c r="Y19">
        <v>0.8034</v>
      </c>
      <c r="Z19">
        <v>0.9522</v>
      </c>
      <c r="AA19">
        <v>2.4056221145</v>
      </c>
      <c r="AB19">
        <v>2.2330541093</v>
      </c>
      <c r="AC19">
        <v>2.5915259884</v>
      </c>
      <c r="AD19">
        <v>0.3377021311</v>
      </c>
      <c r="AE19">
        <v>0.0612</v>
      </c>
      <c r="AF19">
        <v>-0.0639</v>
      </c>
      <c r="AG19">
        <v>0.1863</v>
      </c>
      <c r="AH19" t="s">
        <v>283</v>
      </c>
      <c r="AI19" t="s">
        <v>284</v>
      </c>
      <c r="AJ19" t="s">
        <v>176</v>
      </c>
      <c r="AK19" t="s">
        <v>176</v>
      </c>
      <c r="AL19" t="s">
        <v>176</v>
      </c>
    </row>
    <row r="20" spans="1:38" ht="12.75">
      <c r="A20" t="s">
        <v>72</v>
      </c>
      <c r="B20">
        <v>623</v>
      </c>
      <c r="C20">
        <v>7577</v>
      </c>
      <c r="D20">
        <v>0.0489419688</v>
      </c>
      <c r="E20">
        <v>0.0449733836</v>
      </c>
      <c r="F20">
        <v>0.0532607537</v>
      </c>
      <c r="G20">
        <v>0.0012463078</v>
      </c>
      <c r="H20">
        <v>0.0822225155</v>
      </c>
      <c r="I20">
        <v>0.0032941755</v>
      </c>
      <c r="J20">
        <v>-0.1393</v>
      </c>
      <c r="K20">
        <v>-0.2238</v>
      </c>
      <c r="L20">
        <v>-0.0547</v>
      </c>
      <c r="M20">
        <v>0.8699862979</v>
      </c>
      <c r="N20">
        <v>0.7994412254</v>
      </c>
      <c r="O20">
        <v>0.9467564775</v>
      </c>
      <c r="P20">
        <v>1069</v>
      </c>
      <c r="Q20">
        <v>32249</v>
      </c>
      <c r="R20">
        <v>0.0406356863</v>
      </c>
      <c r="S20">
        <v>0.038054662</v>
      </c>
      <c r="T20">
        <v>0.0433917664</v>
      </c>
      <c r="U20" s="45">
        <v>5.3412905E-08</v>
      </c>
      <c r="V20">
        <v>0.0331483147</v>
      </c>
      <c r="W20">
        <v>0.0010138474</v>
      </c>
      <c r="X20">
        <v>-0.1821</v>
      </c>
      <c r="Y20">
        <v>-0.2477</v>
      </c>
      <c r="Z20">
        <v>-0.1165</v>
      </c>
      <c r="AA20">
        <v>0.8334963052</v>
      </c>
      <c r="AB20">
        <v>0.7805557873</v>
      </c>
      <c r="AC20">
        <v>0.8900274677</v>
      </c>
      <c r="AD20">
        <v>0.0003730742</v>
      </c>
      <c r="AE20">
        <v>-0.186</v>
      </c>
      <c r="AF20">
        <v>-0.2884</v>
      </c>
      <c r="AG20">
        <v>-0.0835</v>
      </c>
      <c r="AH20" t="s">
        <v>283</v>
      </c>
      <c r="AI20" t="s">
        <v>284</v>
      </c>
      <c r="AJ20" t="s">
        <v>285</v>
      </c>
      <c r="AK20" t="s">
        <v>176</v>
      </c>
      <c r="AL20" t="s">
        <v>176</v>
      </c>
    </row>
    <row r="21" spans="1:38" ht="12.75">
      <c r="A21" t="s">
        <v>71</v>
      </c>
      <c r="B21">
        <v>549</v>
      </c>
      <c r="C21">
        <v>5510</v>
      </c>
      <c r="D21">
        <v>0.0478875716</v>
      </c>
      <c r="E21">
        <v>0.0437914043</v>
      </c>
      <c r="F21">
        <v>0.0523668869</v>
      </c>
      <c r="G21">
        <v>0.0004152268</v>
      </c>
      <c r="H21">
        <v>0.0996370236</v>
      </c>
      <c r="I21">
        <v>0.0042524045</v>
      </c>
      <c r="J21">
        <v>-0.1611</v>
      </c>
      <c r="K21">
        <v>-0.2505</v>
      </c>
      <c r="L21">
        <v>-0.0716</v>
      </c>
      <c r="M21">
        <v>0.8512434667</v>
      </c>
      <c r="N21">
        <v>0.7784305101</v>
      </c>
      <c r="O21">
        <v>0.9308672132</v>
      </c>
      <c r="P21">
        <v>817</v>
      </c>
      <c r="Q21">
        <v>19088</v>
      </c>
      <c r="R21">
        <v>0.0438662405</v>
      </c>
      <c r="S21">
        <v>0.0407539132</v>
      </c>
      <c r="T21">
        <v>0.0472162524</v>
      </c>
      <c r="U21">
        <v>0.0049063278</v>
      </c>
      <c r="V21">
        <v>0.0428017603</v>
      </c>
      <c r="W21">
        <v>0.001497444</v>
      </c>
      <c r="X21">
        <v>-0.1056</v>
      </c>
      <c r="Y21">
        <v>-0.1792</v>
      </c>
      <c r="Z21">
        <v>-0.032</v>
      </c>
      <c r="AA21">
        <v>0.8997596117</v>
      </c>
      <c r="AB21">
        <v>0.8359213088</v>
      </c>
      <c r="AC21">
        <v>0.9684731689</v>
      </c>
      <c r="AD21">
        <v>0.1232960604</v>
      </c>
      <c r="AE21">
        <v>-0.0877</v>
      </c>
      <c r="AF21">
        <v>-0.1993</v>
      </c>
      <c r="AG21">
        <v>0.0238</v>
      </c>
      <c r="AH21" t="s">
        <v>283</v>
      </c>
      <c r="AI21" t="s">
        <v>284</v>
      </c>
      <c r="AJ21" t="s">
        <v>176</v>
      </c>
      <c r="AK21" t="s">
        <v>176</v>
      </c>
      <c r="AL21" t="s">
        <v>176</v>
      </c>
    </row>
    <row r="22" spans="1:38" ht="12.75">
      <c r="A22" t="s">
        <v>74</v>
      </c>
      <c r="B22">
        <v>600</v>
      </c>
      <c r="C22">
        <v>6478</v>
      </c>
      <c r="D22">
        <v>0.0505726522</v>
      </c>
      <c r="E22">
        <v>0.0464052666</v>
      </c>
      <c r="F22">
        <v>0.0551142864</v>
      </c>
      <c r="G22">
        <v>0.0152129352</v>
      </c>
      <c r="H22">
        <v>0.0926211794</v>
      </c>
      <c r="I22">
        <v>0.0037812438</v>
      </c>
      <c r="J22">
        <v>-0.1065</v>
      </c>
      <c r="K22">
        <v>-0.1925</v>
      </c>
      <c r="L22">
        <v>-0.0205</v>
      </c>
      <c r="M22">
        <v>0.8989731227</v>
      </c>
      <c r="N22">
        <v>0.8248941983</v>
      </c>
      <c r="O22">
        <v>0.9797046422</v>
      </c>
      <c r="P22">
        <v>1116</v>
      </c>
      <c r="Q22">
        <v>26479</v>
      </c>
      <c r="R22">
        <v>0.045888766</v>
      </c>
      <c r="S22">
        <v>0.0430198897</v>
      </c>
      <c r="T22">
        <v>0.0489489595</v>
      </c>
      <c r="U22">
        <v>0.0660094941</v>
      </c>
      <c r="V22">
        <v>0.0421466067</v>
      </c>
      <c r="W22">
        <v>0.0012616257</v>
      </c>
      <c r="X22">
        <v>-0.0606</v>
      </c>
      <c r="Y22">
        <v>-0.1251</v>
      </c>
      <c r="Z22">
        <v>0.004</v>
      </c>
      <c r="AA22">
        <v>0.941244515</v>
      </c>
      <c r="AB22">
        <v>0.8823997424</v>
      </c>
      <c r="AC22">
        <v>1.0040134811</v>
      </c>
      <c r="AD22">
        <v>0.0642483156</v>
      </c>
      <c r="AE22">
        <v>-0.0972</v>
      </c>
      <c r="AF22">
        <v>-0.2001</v>
      </c>
      <c r="AG22">
        <v>0.0058</v>
      </c>
      <c r="AH22" t="s">
        <v>176</v>
      </c>
      <c r="AI22" t="s">
        <v>176</v>
      </c>
      <c r="AJ22" t="s">
        <v>176</v>
      </c>
      <c r="AK22" t="s">
        <v>176</v>
      </c>
      <c r="AL22" t="s">
        <v>176</v>
      </c>
    </row>
    <row r="23" spans="1:38" ht="12.75">
      <c r="A23" t="s">
        <v>73</v>
      </c>
      <c r="B23">
        <v>755</v>
      </c>
      <c r="C23">
        <v>8316</v>
      </c>
      <c r="D23">
        <v>0.0496344306</v>
      </c>
      <c r="E23">
        <v>0.0459130428</v>
      </c>
      <c r="F23">
        <v>0.0536574479</v>
      </c>
      <c r="G23">
        <v>0.0016365711</v>
      </c>
      <c r="H23">
        <v>0.0907888408</v>
      </c>
      <c r="I23">
        <v>0.0033041442</v>
      </c>
      <c r="J23">
        <v>-0.1252</v>
      </c>
      <c r="K23">
        <v>-0.2032</v>
      </c>
      <c r="L23">
        <v>-0.0473</v>
      </c>
      <c r="M23">
        <v>0.8822954126</v>
      </c>
      <c r="N23">
        <v>0.816144489</v>
      </c>
      <c r="O23">
        <v>0.9538080641</v>
      </c>
      <c r="P23">
        <v>1312</v>
      </c>
      <c r="Q23">
        <v>33146</v>
      </c>
      <c r="R23">
        <v>0.0450756021</v>
      </c>
      <c r="S23">
        <v>0.0424344864</v>
      </c>
      <c r="T23">
        <v>0.0478811004</v>
      </c>
      <c r="U23">
        <v>0.0108984933</v>
      </c>
      <c r="V23">
        <v>0.0395824534</v>
      </c>
      <c r="W23">
        <v>0.0010927877</v>
      </c>
      <c r="X23">
        <v>-0.0784</v>
      </c>
      <c r="Y23">
        <v>-0.1388</v>
      </c>
      <c r="Z23">
        <v>-0.0181</v>
      </c>
      <c r="AA23">
        <v>0.9245653551</v>
      </c>
      <c r="AB23">
        <v>0.8703922779</v>
      </c>
      <c r="AC23">
        <v>0.9821101561</v>
      </c>
      <c r="AD23">
        <v>0.0436565113</v>
      </c>
      <c r="AE23">
        <v>-0.0963</v>
      </c>
      <c r="AF23">
        <v>-0.1899</v>
      </c>
      <c r="AG23">
        <v>-0.0027</v>
      </c>
      <c r="AH23" t="s">
        <v>283</v>
      </c>
      <c r="AI23" t="s">
        <v>176</v>
      </c>
      <c r="AJ23" t="s">
        <v>285</v>
      </c>
      <c r="AK23" t="s">
        <v>176</v>
      </c>
      <c r="AL23" t="s">
        <v>176</v>
      </c>
    </row>
    <row r="24" spans="1:38" ht="12.75">
      <c r="A24" t="s">
        <v>75</v>
      </c>
      <c r="B24">
        <v>317</v>
      </c>
      <c r="C24">
        <v>4258</v>
      </c>
      <c r="D24">
        <v>0.0520797811</v>
      </c>
      <c r="E24">
        <v>0.0464547325</v>
      </c>
      <c r="F24">
        <v>0.0583859481</v>
      </c>
      <c r="G24">
        <v>0.1859298532</v>
      </c>
      <c r="H24">
        <v>0.0744480977</v>
      </c>
      <c r="I24">
        <v>0.0041814218</v>
      </c>
      <c r="J24">
        <v>-0.0771</v>
      </c>
      <c r="K24">
        <v>-0.1914</v>
      </c>
      <c r="L24">
        <v>0.0372</v>
      </c>
      <c r="M24">
        <v>0.9257636559</v>
      </c>
      <c r="N24">
        <v>0.8257734973</v>
      </c>
      <c r="O24">
        <v>1.0378612892</v>
      </c>
      <c r="P24">
        <v>635</v>
      </c>
      <c r="Q24">
        <v>18441</v>
      </c>
      <c r="R24">
        <v>0.0495833146</v>
      </c>
      <c r="S24">
        <v>0.0456684553</v>
      </c>
      <c r="T24">
        <v>0.0538337693</v>
      </c>
      <c r="U24">
        <v>0.687465453</v>
      </c>
      <c r="V24">
        <v>0.0344341413</v>
      </c>
      <c r="W24">
        <v>0.0013664772</v>
      </c>
      <c r="X24">
        <v>0.0169</v>
      </c>
      <c r="Y24">
        <v>-0.0654</v>
      </c>
      <c r="Z24">
        <v>0.0991</v>
      </c>
      <c r="AA24">
        <v>1.0170250152</v>
      </c>
      <c r="AB24">
        <v>0.936725627</v>
      </c>
      <c r="AC24">
        <v>1.1042079471</v>
      </c>
      <c r="AD24">
        <v>0.4833740626</v>
      </c>
      <c r="AE24">
        <v>-0.0491</v>
      </c>
      <c r="AF24">
        <v>-0.1865</v>
      </c>
      <c r="AG24">
        <v>0.0882</v>
      </c>
      <c r="AH24" t="s">
        <v>176</v>
      </c>
      <c r="AI24" t="s">
        <v>176</v>
      </c>
      <c r="AJ24" t="s">
        <v>176</v>
      </c>
      <c r="AK24" t="s">
        <v>176</v>
      </c>
      <c r="AL24" t="s">
        <v>176</v>
      </c>
    </row>
    <row r="25" spans="1:38" ht="12.75">
      <c r="A25" t="s">
        <v>81</v>
      </c>
      <c r="B25">
        <v>1107</v>
      </c>
      <c r="C25">
        <v>8812</v>
      </c>
      <c r="D25">
        <v>0.0534702303</v>
      </c>
      <c r="E25">
        <v>0.049991978</v>
      </c>
      <c r="F25">
        <v>0.0571904861</v>
      </c>
      <c r="G25">
        <v>0.138896107</v>
      </c>
      <c r="H25">
        <v>0.1256241489</v>
      </c>
      <c r="I25">
        <v>0.003775716</v>
      </c>
      <c r="J25">
        <v>-0.0508</v>
      </c>
      <c r="K25">
        <v>-0.1181</v>
      </c>
      <c r="L25">
        <v>0.0165</v>
      </c>
      <c r="M25">
        <v>0.9504801066</v>
      </c>
      <c r="N25">
        <v>0.8886511309</v>
      </c>
      <c r="O25">
        <v>1.016610908</v>
      </c>
      <c r="P25">
        <v>1651</v>
      </c>
      <c r="Q25">
        <v>31104</v>
      </c>
      <c r="R25">
        <v>0.0482994319</v>
      </c>
      <c r="S25">
        <v>0.0456872209</v>
      </c>
      <c r="T25">
        <v>0.0510609985</v>
      </c>
      <c r="U25">
        <v>0.7416324246</v>
      </c>
      <c r="V25">
        <v>0.0530799897</v>
      </c>
      <c r="W25">
        <v>0.0013063432</v>
      </c>
      <c r="X25">
        <v>-0.0094</v>
      </c>
      <c r="Y25">
        <v>-0.065</v>
      </c>
      <c r="Z25">
        <v>0.0462</v>
      </c>
      <c r="AA25">
        <v>0.9906907358</v>
      </c>
      <c r="AB25">
        <v>0.9371105359</v>
      </c>
      <c r="AC25">
        <v>1.0473344353</v>
      </c>
      <c r="AD25">
        <v>0.0145196836</v>
      </c>
      <c r="AE25">
        <v>-0.1017</v>
      </c>
      <c r="AF25">
        <v>-0.1833</v>
      </c>
      <c r="AG25">
        <v>-0.0201</v>
      </c>
      <c r="AH25" t="s">
        <v>176</v>
      </c>
      <c r="AI25" t="s">
        <v>176</v>
      </c>
      <c r="AJ25" t="s">
        <v>285</v>
      </c>
      <c r="AK25" t="s">
        <v>176</v>
      </c>
      <c r="AL25" t="s">
        <v>176</v>
      </c>
    </row>
    <row r="26" spans="1:38" ht="12.75">
      <c r="A26" t="s">
        <v>76</v>
      </c>
      <c r="B26">
        <v>1412</v>
      </c>
      <c r="C26">
        <v>13040</v>
      </c>
      <c r="D26">
        <v>0.0562361705</v>
      </c>
      <c r="E26">
        <v>0.0529079991</v>
      </c>
      <c r="F26">
        <v>0.0597737001</v>
      </c>
      <c r="G26">
        <v>0.990952654</v>
      </c>
      <c r="H26">
        <v>0.1082822086</v>
      </c>
      <c r="I26">
        <v>0.0028816402</v>
      </c>
      <c r="J26">
        <v>-0.0004</v>
      </c>
      <c r="K26">
        <v>-0.0614</v>
      </c>
      <c r="L26">
        <v>0.0607</v>
      </c>
      <c r="M26">
        <v>0.9996471131</v>
      </c>
      <c r="N26">
        <v>0.9404859564</v>
      </c>
      <c r="O26">
        <v>1.0625297953</v>
      </c>
      <c r="P26">
        <v>2250</v>
      </c>
      <c r="Q26">
        <v>51189</v>
      </c>
      <c r="R26">
        <v>0.0477472818</v>
      </c>
      <c r="S26">
        <v>0.0454508013</v>
      </c>
      <c r="T26">
        <v>0.0501597959</v>
      </c>
      <c r="U26">
        <v>0.4070646043</v>
      </c>
      <c r="V26">
        <v>0.0439547559</v>
      </c>
      <c r="W26">
        <v>0.0009266476</v>
      </c>
      <c r="X26">
        <v>-0.0209</v>
      </c>
      <c r="Y26">
        <v>-0.0701</v>
      </c>
      <c r="Z26">
        <v>0.0284</v>
      </c>
      <c r="AA26">
        <v>0.9793653449</v>
      </c>
      <c r="AB26">
        <v>0.9322612313</v>
      </c>
      <c r="AC26">
        <v>1.0288494755</v>
      </c>
      <c r="AD26" s="45">
        <v>8.6291011E-06</v>
      </c>
      <c r="AE26">
        <v>-0.1636</v>
      </c>
      <c r="AF26">
        <v>-0.2357</v>
      </c>
      <c r="AG26">
        <v>-0.0915</v>
      </c>
      <c r="AH26" t="s">
        <v>176</v>
      </c>
      <c r="AI26" t="s">
        <v>176</v>
      </c>
      <c r="AJ26" t="s">
        <v>285</v>
      </c>
      <c r="AK26" t="s">
        <v>176</v>
      </c>
      <c r="AL26" t="s">
        <v>176</v>
      </c>
    </row>
    <row r="27" spans="1:38" ht="12.75">
      <c r="A27" t="s">
        <v>77</v>
      </c>
      <c r="B27">
        <v>981</v>
      </c>
      <c r="C27">
        <v>9031</v>
      </c>
      <c r="D27">
        <v>0.0578708227</v>
      </c>
      <c r="E27">
        <v>0.0539610483</v>
      </c>
      <c r="F27">
        <v>0.0620638818</v>
      </c>
      <c r="G27">
        <v>0.4278079118</v>
      </c>
      <c r="H27">
        <v>0.1086258443</v>
      </c>
      <c r="I27">
        <v>0.0034681563</v>
      </c>
      <c r="J27">
        <v>0.0283</v>
      </c>
      <c r="K27">
        <v>-0.0417</v>
      </c>
      <c r="L27">
        <v>0.0983</v>
      </c>
      <c r="M27">
        <v>1.0287044857</v>
      </c>
      <c r="N27">
        <v>0.9592048252</v>
      </c>
      <c r="O27">
        <v>1.1032397785</v>
      </c>
      <c r="P27">
        <v>1477</v>
      </c>
      <c r="Q27">
        <v>31473</v>
      </c>
      <c r="R27">
        <v>0.0494851232</v>
      </c>
      <c r="S27">
        <v>0.0467123349</v>
      </c>
      <c r="T27">
        <v>0.052422501</v>
      </c>
      <c r="U27">
        <v>0.6125592526</v>
      </c>
      <c r="V27">
        <v>0.0469291138</v>
      </c>
      <c r="W27">
        <v>0.0012211025</v>
      </c>
      <c r="X27">
        <v>0.0149</v>
      </c>
      <c r="Y27">
        <v>-0.0428</v>
      </c>
      <c r="Z27">
        <v>0.0726</v>
      </c>
      <c r="AA27">
        <v>1.0150109695</v>
      </c>
      <c r="AB27">
        <v>0.9581370962</v>
      </c>
      <c r="AC27">
        <v>1.0752608081</v>
      </c>
      <c r="AD27">
        <v>0.0003153494</v>
      </c>
      <c r="AE27">
        <v>-0.1565</v>
      </c>
      <c r="AF27">
        <v>-0.2417</v>
      </c>
      <c r="AG27">
        <v>-0.0714</v>
      </c>
      <c r="AH27" t="s">
        <v>176</v>
      </c>
      <c r="AI27" t="s">
        <v>176</v>
      </c>
      <c r="AJ27" t="s">
        <v>285</v>
      </c>
      <c r="AK27" t="s">
        <v>176</v>
      </c>
      <c r="AL27" t="s">
        <v>176</v>
      </c>
    </row>
    <row r="28" spans="1:38" ht="12.75">
      <c r="A28" t="s">
        <v>70</v>
      </c>
      <c r="B28">
        <v>1152</v>
      </c>
      <c r="C28">
        <v>9538</v>
      </c>
      <c r="D28">
        <v>0.055399038</v>
      </c>
      <c r="E28">
        <v>0.0518718078</v>
      </c>
      <c r="F28">
        <v>0.0591661162</v>
      </c>
      <c r="G28">
        <v>0.6474241666</v>
      </c>
      <c r="H28">
        <v>0.1207800377</v>
      </c>
      <c r="I28">
        <v>0.003558516</v>
      </c>
      <c r="J28">
        <v>-0.0154</v>
      </c>
      <c r="K28">
        <v>-0.0811</v>
      </c>
      <c r="L28">
        <v>0.0504</v>
      </c>
      <c r="M28">
        <v>0.98476635</v>
      </c>
      <c r="N28">
        <v>0.9220667486</v>
      </c>
      <c r="O28">
        <v>1.0517294606</v>
      </c>
      <c r="P28">
        <v>1725</v>
      </c>
      <c r="Q28">
        <v>32652</v>
      </c>
      <c r="R28">
        <v>0.0484076761</v>
      </c>
      <c r="S28">
        <v>0.0458402494</v>
      </c>
      <c r="T28">
        <v>0.0511188995</v>
      </c>
      <c r="U28">
        <v>0.7980534317</v>
      </c>
      <c r="V28">
        <v>0.052829842</v>
      </c>
      <c r="W28">
        <v>0.0012719931</v>
      </c>
      <c r="X28">
        <v>-0.0071</v>
      </c>
      <c r="Y28">
        <v>-0.0616</v>
      </c>
      <c r="Z28">
        <v>0.0474</v>
      </c>
      <c r="AA28">
        <v>0.9929109802</v>
      </c>
      <c r="AB28">
        <v>0.9402493713</v>
      </c>
      <c r="AC28">
        <v>1.0485220672</v>
      </c>
      <c r="AD28">
        <v>0.0008905543</v>
      </c>
      <c r="AE28">
        <v>-0.1349</v>
      </c>
      <c r="AF28">
        <v>-0.2145</v>
      </c>
      <c r="AG28">
        <v>-0.0553</v>
      </c>
      <c r="AH28" t="s">
        <v>176</v>
      </c>
      <c r="AI28" t="s">
        <v>176</v>
      </c>
      <c r="AJ28" t="s">
        <v>285</v>
      </c>
      <c r="AK28" t="s">
        <v>176</v>
      </c>
      <c r="AL28" t="s">
        <v>176</v>
      </c>
    </row>
    <row r="29" spans="1:38" ht="12.75">
      <c r="A29" t="s">
        <v>78</v>
      </c>
      <c r="B29">
        <v>276</v>
      </c>
      <c r="C29">
        <v>4042</v>
      </c>
      <c r="D29">
        <v>0.0541405481</v>
      </c>
      <c r="E29">
        <v>0.0479211828</v>
      </c>
      <c r="F29">
        <v>0.0611670826</v>
      </c>
      <c r="G29">
        <v>0.5381274094</v>
      </c>
      <c r="H29">
        <v>0.0682830282</v>
      </c>
      <c r="I29">
        <v>0.0041101553</v>
      </c>
      <c r="J29">
        <v>-0.0383</v>
      </c>
      <c r="K29">
        <v>-0.1604</v>
      </c>
      <c r="L29">
        <v>0.0837</v>
      </c>
      <c r="M29">
        <v>0.9623955918</v>
      </c>
      <c r="N29">
        <v>0.8518409347</v>
      </c>
      <c r="O29">
        <v>1.0872983881</v>
      </c>
      <c r="P29">
        <v>604</v>
      </c>
      <c r="Q29">
        <v>15870</v>
      </c>
      <c r="R29">
        <v>0.0535333849</v>
      </c>
      <c r="S29">
        <v>0.0492159217</v>
      </c>
      <c r="T29">
        <v>0.0582295972</v>
      </c>
      <c r="U29">
        <v>0.0292499997</v>
      </c>
      <c r="V29">
        <v>0.0380592313</v>
      </c>
      <c r="W29">
        <v>0.0015486082</v>
      </c>
      <c r="X29">
        <v>0.0935</v>
      </c>
      <c r="Y29">
        <v>0.0094</v>
      </c>
      <c r="Z29">
        <v>0.1776</v>
      </c>
      <c r="AA29">
        <v>1.0980466324</v>
      </c>
      <c r="AB29">
        <v>1.00948926</v>
      </c>
      <c r="AC29">
        <v>1.1943726938</v>
      </c>
      <c r="AD29">
        <v>0.8787529438</v>
      </c>
      <c r="AE29">
        <v>-0.0113</v>
      </c>
      <c r="AF29">
        <v>-0.1562</v>
      </c>
      <c r="AG29">
        <v>0.1336</v>
      </c>
      <c r="AH29" t="s">
        <v>176</v>
      </c>
      <c r="AI29" t="s">
        <v>176</v>
      </c>
      <c r="AJ29" t="s">
        <v>176</v>
      </c>
      <c r="AK29" t="s">
        <v>176</v>
      </c>
      <c r="AL29" t="s">
        <v>176</v>
      </c>
    </row>
    <row r="30" spans="1:38" ht="12.75">
      <c r="A30" t="s">
        <v>80</v>
      </c>
      <c r="B30">
        <v>1248</v>
      </c>
      <c r="C30">
        <v>10512</v>
      </c>
      <c r="D30">
        <v>0.0689933364</v>
      </c>
      <c r="E30">
        <v>0.0647237203</v>
      </c>
      <c r="F30">
        <v>0.0735446053</v>
      </c>
      <c r="G30" s="45">
        <v>3.803663E-10</v>
      </c>
      <c r="H30">
        <v>0.1187214612</v>
      </c>
      <c r="I30">
        <v>0.0033606396</v>
      </c>
      <c r="J30">
        <v>0.2041</v>
      </c>
      <c r="K30">
        <v>0.1402</v>
      </c>
      <c r="L30">
        <v>0.268</v>
      </c>
      <c r="M30">
        <v>1.226416893</v>
      </c>
      <c r="N30">
        <v>1.1505207329</v>
      </c>
      <c r="O30">
        <v>1.3073196792</v>
      </c>
      <c r="P30">
        <v>2041</v>
      </c>
      <c r="Q30">
        <v>34701</v>
      </c>
      <c r="R30">
        <v>0.0617009698</v>
      </c>
      <c r="S30">
        <v>0.058610796</v>
      </c>
      <c r="T30">
        <v>0.0649540689</v>
      </c>
      <c r="U30" s="45">
        <v>2.601819E-19</v>
      </c>
      <c r="V30">
        <v>0.0588167488</v>
      </c>
      <c r="W30">
        <v>0.0013019057</v>
      </c>
      <c r="X30">
        <v>0.2355</v>
      </c>
      <c r="Y30">
        <v>0.1841</v>
      </c>
      <c r="Z30">
        <v>0.2869</v>
      </c>
      <c r="AA30">
        <v>1.2655755324</v>
      </c>
      <c r="AB30">
        <v>1.2021916271</v>
      </c>
      <c r="AC30">
        <v>1.3323012674</v>
      </c>
      <c r="AD30">
        <v>0.0038637896</v>
      </c>
      <c r="AE30">
        <v>-0.1117</v>
      </c>
      <c r="AF30">
        <v>-0.1875</v>
      </c>
      <c r="AG30">
        <v>-0.0359</v>
      </c>
      <c r="AH30" t="s">
        <v>283</v>
      </c>
      <c r="AI30" t="s">
        <v>284</v>
      </c>
      <c r="AJ30" t="s">
        <v>285</v>
      </c>
      <c r="AK30" t="s">
        <v>176</v>
      </c>
      <c r="AL30" t="s">
        <v>176</v>
      </c>
    </row>
    <row r="31" spans="1:38" ht="12.75">
      <c r="A31" t="s">
        <v>79</v>
      </c>
      <c r="B31">
        <v>816</v>
      </c>
      <c r="C31">
        <v>6628</v>
      </c>
      <c r="D31">
        <v>0.0685750749</v>
      </c>
      <c r="E31">
        <v>0.063592079</v>
      </c>
      <c r="F31">
        <v>0.0739485322</v>
      </c>
      <c r="G31" s="45">
        <v>2.6819418E-07</v>
      </c>
      <c r="H31">
        <v>0.1231140616</v>
      </c>
      <c r="I31">
        <v>0.0043098542</v>
      </c>
      <c r="J31">
        <v>0.198</v>
      </c>
      <c r="K31">
        <v>0.1226</v>
      </c>
      <c r="L31">
        <v>0.2735</v>
      </c>
      <c r="M31">
        <v>1.2189819302</v>
      </c>
      <c r="N31">
        <v>1.1304048196</v>
      </c>
      <c r="O31">
        <v>1.3144998326</v>
      </c>
      <c r="P31">
        <v>1250</v>
      </c>
      <c r="Q31">
        <v>19635</v>
      </c>
      <c r="R31">
        <v>0.0629086007</v>
      </c>
      <c r="S31">
        <v>0.0591267117</v>
      </c>
      <c r="T31">
        <v>0.0669323887</v>
      </c>
      <c r="U31" s="45">
        <v>7.736787E-16</v>
      </c>
      <c r="V31">
        <v>0.0636618284</v>
      </c>
      <c r="W31">
        <v>0.0018006284</v>
      </c>
      <c r="X31">
        <v>0.2549</v>
      </c>
      <c r="Y31">
        <v>0.1929</v>
      </c>
      <c r="Z31">
        <v>0.3169</v>
      </c>
      <c r="AA31">
        <v>1.2903457778</v>
      </c>
      <c r="AB31">
        <v>1.2127737995</v>
      </c>
      <c r="AC31">
        <v>1.3728794495</v>
      </c>
      <c r="AD31">
        <v>0.0676447403</v>
      </c>
      <c r="AE31">
        <v>-0.0862</v>
      </c>
      <c r="AF31">
        <v>-0.1788</v>
      </c>
      <c r="AG31">
        <v>0.0063</v>
      </c>
      <c r="AH31" t="s">
        <v>283</v>
      </c>
      <c r="AI31" t="s">
        <v>284</v>
      </c>
      <c r="AJ31" t="s">
        <v>176</v>
      </c>
      <c r="AK31" t="s">
        <v>176</v>
      </c>
      <c r="AL31" t="s">
        <v>176</v>
      </c>
    </row>
    <row r="32" spans="1:38" ht="12.75">
      <c r="A32" t="s">
        <v>32</v>
      </c>
      <c r="B32">
        <v>141</v>
      </c>
      <c r="C32">
        <v>1862</v>
      </c>
      <c r="D32">
        <v>0.0556174806</v>
      </c>
      <c r="E32">
        <v>0.0460955297</v>
      </c>
      <c r="F32">
        <v>0.0671063804</v>
      </c>
      <c r="G32">
        <v>0.3884531831</v>
      </c>
      <c r="H32">
        <v>0.0757250269</v>
      </c>
      <c r="I32">
        <v>0.0063771977</v>
      </c>
      <c r="J32">
        <v>-0.0826</v>
      </c>
      <c r="K32">
        <v>-0.2704</v>
      </c>
      <c r="L32">
        <v>0.1052</v>
      </c>
      <c r="M32">
        <v>0.9206936782</v>
      </c>
      <c r="N32">
        <v>0.7630669764</v>
      </c>
      <c r="O32">
        <v>1.1108813188</v>
      </c>
      <c r="P32">
        <v>270</v>
      </c>
      <c r="Q32">
        <v>8317</v>
      </c>
      <c r="R32">
        <v>0.047902105</v>
      </c>
      <c r="S32">
        <v>0.0414723263</v>
      </c>
      <c r="T32">
        <v>0.0553287425</v>
      </c>
      <c r="U32">
        <v>0.8107103978</v>
      </c>
      <c r="V32">
        <v>0.0324636287</v>
      </c>
      <c r="W32">
        <v>0.0019756735</v>
      </c>
      <c r="X32">
        <v>-0.0176</v>
      </c>
      <c r="Y32">
        <v>-0.1617</v>
      </c>
      <c r="Z32">
        <v>0.1265</v>
      </c>
      <c r="AA32">
        <v>0.9825409912</v>
      </c>
      <c r="AB32">
        <v>0.8506569938</v>
      </c>
      <c r="AC32">
        <v>1.1348719949</v>
      </c>
      <c r="AD32">
        <v>0.1891920234</v>
      </c>
      <c r="AE32">
        <v>-0.1493</v>
      </c>
      <c r="AF32">
        <v>-0.3723</v>
      </c>
      <c r="AG32">
        <v>0.0736</v>
      </c>
      <c r="AH32" t="s">
        <v>176</v>
      </c>
      <c r="AI32" t="s">
        <v>176</v>
      </c>
      <c r="AJ32" t="s">
        <v>176</v>
      </c>
      <c r="AK32" t="s">
        <v>176</v>
      </c>
      <c r="AL32" t="s">
        <v>176</v>
      </c>
    </row>
    <row r="33" spans="1:38" ht="12.75">
      <c r="A33" t="s">
        <v>31</v>
      </c>
      <c r="B33">
        <v>251</v>
      </c>
      <c r="C33">
        <v>2467</v>
      </c>
      <c r="D33">
        <v>0.0509377422</v>
      </c>
      <c r="E33">
        <v>0.0435866724</v>
      </c>
      <c r="F33">
        <v>0.0595285998</v>
      </c>
      <c r="G33">
        <v>0.0319982648</v>
      </c>
      <c r="H33">
        <v>0.1017430077</v>
      </c>
      <c r="I33">
        <v>0.0064219617</v>
      </c>
      <c r="J33">
        <v>-0.1705</v>
      </c>
      <c r="K33">
        <v>-0.3264</v>
      </c>
      <c r="L33">
        <v>-0.0147</v>
      </c>
      <c r="M33">
        <v>0.8432251281</v>
      </c>
      <c r="N33">
        <v>0.7215352671</v>
      </c>
      <c r="O33">
        <v>0.9854384796</v>
      </c>
      <c r="P33">
        <v>397</v>
      </c>
      <c r="Q33">
        <v>11083</v>
      </c>
      <c r="R33">
        <v>0.0431309313</v>
      </c>
      <c r="S33">
        <v>0.0379776972</v>
      </c>
      <c r="T33">
        <v>0.0489834132</v>
      </c>
      <c r="U33">
        <v>0.0591028162</v>
      </c>
      <c r="V33">
        <v>0.0358206262</v>
      </c>
      <c r="W33">
        <v>0.0017977857</v>
      </c>
      <c r="X33">
        <v>-0.1225</v>
      </c>
      <c r="Y33">
        <v>-0.2498</v>
      </c>
      <c r="Z33">
        <v>0.0047</v>
      </c>
      <c r="AA33">
        <v>0.8846773638</v>
      </c>
      <c r="AB33">
        <v>0.7789771296</v>
      </c>
      <c r="AC33">
        <v>1.0047201751</v>
      </c>
      <c r="AD33">
        <v>0.07752174</v>
      </c>
      <c r="AE33">
        <v>-0.1664</v>
      </c>
      <c r="AF33">
        <v>-0.3511</v>
      </c>
      <c r="AG33">
        <v>0.0184</v>
      </c>
      <c r="AH33" t="s">
        <v>176</v>
      </c>
      <c r="AI33" t="s">
        <v>176</v>
      </c>
      <c r="AJ33" t="s">
        <v>176</v>
      </c>
      <c r="AK33" t="s">
        <v>176</v>
      </c>
      <c r="AL33" t="s">
        <v>176</v>
      </c>
    </row>
    <row r="34" spans="1:38" ht="12.75">
      <c r="A34" t="s">
        <v>34</v>
      </c>
      <c r="B34">
        <v>81</v>
      </c>
      <c r="C34">
        <v>1254</v>
      </c>
      <c r="D34">
        <v>0.0431130918</v>
      </c>
      <c r="E34">
        <v>0.0340401375</v>
      </c>
      <c r="F34">
        <v>0.0546043238</v>
      </c>
      <c r="G34">
        <v>0.0051444281</v>
      </c>
      <c r="H34">
        <v>0.0645933014</v>
      </c>
      <c r="I34">
        <v>0.0071770335</v>
      </c>
      <c r="J34">
        <v>-0.3373</v>
      </c>
      <c r="K34">
        <v>-0.5736</v>
      </c>
      <c r="L34">
        <v>-0.101</v>
      </c>
      <c r="M34">
        <v>0.7136955985</v>
      </c>
      <c r="N34">
        <v>0.563501601</v>
      </c>
      <c r="O34">
        <v>0.9039218458</v>
      </c>
      <c r="P34">
        <v>129</v>
      </c>
      <c r="Q34">
        <v>5515</v>
      </c>
      <c r="R34">
        <v>0.0340087055</v>
      </c>
      <c r="S34">
        <v>0.0281064789</v>
      </c>
      <c r="T34">
        <v>0.0411503715</v>
      </c>
      <c r="U34">
        <v>0.0002128867</v>
      </c>
      <c r="V34">
        <v>0.0233907525</v>
      </c>
      <c r="W34">
        <v>0.0020594409</v>
      </c>
      <c r="X34">
        <v>-0.3602</v>
      </c>
      <c r="Y34">
        <v>-0.5508</v>
      </c>
      <c r="Z34">
        <v>-0.1695</v>
      </c>
      <c r="AA34">
        <v>0.6975674075</v>
      </c>
      <c r="AB34">
        <v>0.5765042608</v>
      </c>
      <c r="AC34">
        <v>0.8440532379</v>
      </c>
      <c r="AD34">
        <v>0.1125163672</v>
      </c>
      <c r="AE34">
        <v>-0.2372</v>
      </c>
      <c r="AF34">
        <v>-0.5302</v>
      </c>
      <c r="AG34">
        <v>0.0558</v>
      </c>
      <c r="AH34" t="s">
        <v>176</v>
      </c>
      <c r="AI34" t="s">
        <v>284</v>
      </c>
      <c r="AJ34" t="s">
        <v>176</v>
      </c>
      <c r="AK34" t="s">
        <v>176</v>
      </c>
      <c r="AL34" t="s">
        <v>176</v>
      </c>
    </row>
    <row r="35" spans="1:38" ht="12.75">
      <c r="A35" t="s">
        <v>33</v>
      </c>
      <c r="B35">
        <v>86</v>
      </c>
      <c r="C35">
        <v>935</v>
      </c>
      <c r="D35">
        <v>0.0448702215</v>
      </c>
      <c r="E35">
        <v>0.0356316446</v>
      </c>
      <c r="F35">
        <v>0.0565041778</v>
      </c>
      <c r="G35">
        <v>0.0114726051</v>
      </c>
      <c r="H35">
        <v>0.0919786096</v>
      </c>
      <c r="I35">
        <v>0.0099183086</v>
      </c>
      <c r="J35">
        <v>-0.2974</v>
      </c>
      <c r="K35">
        <v>-0.5279</v>
      </c>
      <c r="L35">
        <v>-0.0668</v>
      </c>
      <c r="M35">
        <v>0.7427831832</v>
      </c>
      <c r="N35">
        <v>0.5898474638</v>
      </c>
      <c r="O35">
        <v>0.9353720936</v>
      </c>
      <c r="P35">
        <v>196</v>
      </c>
      <c r="Q35">
        <v>3096</v>
      </c>
      <c r="R35">
        <v>0.0532346281</v>
      </c>
      <c r="S35">
        <v>0.045174933</v>
      </c>
      <c r="T35">
        <v>0.0627322598</v>
      </c>
      <c r="U35">
        <v>0.2937821014</v>
      </c>
      <c r="V35">
        <v>0.0633074935</v>
      </c>
      <c r="W35">
        <v>0.0045219638</v>
      </c>
      <c r="X35">
        <v>0.0879</v>
      </c>
      <c r="Y35">
        <v>-0.0762</v>
      </c>
      <c r="Z35">
        <v>0.2521</v>
      </c>
      <c r="AA35">
        <v>1.0919187016</v>
      </c>
      <c r="AB35">
        <v>0.9266027751</v>
      </c>
      <c r="AC35">
        <v>1.286728772</v>
      </c>
      <c r="AD35">
        <v>0.2171819943</v>
      </c>
      <c r="AE35">
        <v>0.1709</v>
      </c>
      <c r="AF35">
        <v>-0.1005</v>
      </c>
      <c r="AG35">
        <v>0.4424</v>
      </c>
      <c r="AH35" t="s">
        <v>176</v>
      </c>
      <c r="AI35" t="s">
        <v>176</v>
      </c>
      <c r="AJ35" t="s">
        <v>176</v>
      </c>
      <c r="AK35" t="s">
        <v>176</v>
      </c>
      <c r="AL35" t="s">
        <v>176</v>
      </c>
    </row>
    <row r="36" spans="1:38" ht="12.75">
      <c r="A36" t="s">
        <v>23</v>
      </c>
      <c r="B36">
        <v>79</v>
      </c>
      <c r="C36">
        <v>860</v>
      </c>
      <c r="D36">
        <v>0.0462846526</v>
      </c>
      <c r="E36">
        <v>0.0363795469</v>
      </c>
      <c r="F36">
        <v>0.0588866342</v>
      </c>
      <c r="G36">
        <v>0.0301885914</v>
      </c>
      <c r="H36">
        <v>0.0918604651</v>
      </c>
      <c r="I36">
        <v>0.0103351098</v>
      </c>
      <c r="J36">
        <v>-0.2663</v>
      </c>
      <c r="K36">
        <v>-0.5071</v>
      </c>
      <c r="L36">
        <v>-0.0255</v>
      </c>
      <c r="M36">
        <v>0.7661977242</v>
      </c>
      <c r="N36">
        <v>0.6022282642</v>
      </c>
      <c r="O36">
        <v>0.974811359</v>
      </c>
      <c r="P36">
        <v>178</v>
      </c>
      <c r="Q36">
        <v>4423</v>
      </c>
      <c r="R36">
        <v>0.0387828791</v>
      </c>
      <c r="S36">
        <v>0.0327525054</v>
      </c>
      <c r="T36">
        <v>0.045923562</v>
      </c>
      <c r="U36">
        <v>0.0079679133</v>
      </c>
      <c r="V36">
        <v>0.0402441782</v>
      </c>
      <c r="W36">
        <v>0.0030164287</v>
      </c>
      <c r="X36">
        <v>-0.2288</v>
      </c>
      <c r="Y36">
        <v>-0.3978</v>
      </c>
      <c r="Z36">
        <v>-0.0598</v>
      </c>
      <c r="AA36">
        <v>0.7954925669</v>
      </c>
      <c r="AB36">
        <v>0.671800938</v>
      </c>
      <c r="AC36">
        <v>0.9419582323</v>
      </c>
      <c r="AD36">
        <v>0.2208894223</v>
      </c>
      <c r="AE36">
        <v>-0.1768</v>
      </c>
      <c r="AF36">
        <v>-0.4599</v>
      </c>
      <c r="AG36">
        <v>0.1063</v>
      </c>
      <c r="AH36" t="s">
        <v>176</v>
      </c>
      <c r="AI36" t="s">
        <v>176</v>
      </c>
      <c r="AJ36" t="s">
        <v>176</v>
      </c>
      <c r="AK36" t="s">
        <v>176</v>
      </c>
      <c r="AL36" t="s">
        <v>176</v>
      </c>
    </row>
    <row r="37" spans="1:38" ht="12.75">
      <c r="A37" t="s">
        <v>16</v>
      </c>
      <c r="B37">
        <v>32</v>
      </c>
      <c r="C37">
        <v>748</v>
      </c>
      <c r="D37">
        <v>0.0350850192</v>
      </c>
      <c r="E37">
        <v>0.0245145156</v>
      </c>
      <c r="F37">
        <v>0.0502134569</v>
      </c>
      <c r="G37">
        <v>0.0029731985</v>
      </c>
      <c r="H37">
        <v>0.0427807487</v>
      </c>
      <c r="I37">
        <v>0.0075626394</v>
      </c>
      <c r="J37">
        <v>-0.5434</v>
      </c>
      <c r="K37">
        <v>-0.9019</v>
      </c>
      <c r="L37">
        <v>-0.1848</v>
      </c>
      <c r="M37">
        <v>0.5807986084</v>
      </c>
      <c r="N37">
        <v>0.4058141298</v>
      </c>
      <c r="O37">
        <v>0.8312352842</v>
      </c>
      <c r="P37">
        <v>87</v>
      </c>
      <c r="Q37">
        <v>3121</v>
      </c>
      <c r="R37">
        <v>0.0445129066</v>
      </c>
      <c r="S37">
        <v>0.0355333642</v>
      </c>
      <c r="T37">
        <v>0.0557616454</v>
      </c>
      <c r="U37">
        <v>0.428617626</v>
      </c>
      <c r="V37">
        <v>0.0278756809</v>
      </c>
      <c r="W37">
        <v>0.0029885867</v>
      </c>
      <c r="X37">
        <v>-0.091</v>
      </c>
      <c r="Y37">
        <v>-0.3163</v>
      </c>
      <c r="Z37">
        <v>0.1343</v>
      </c>
      <c r="AA37">
        <v>0.9130236622</v>
      </c>
      <c r="AB37">
        <v>0.7288403473</v>
      </c>
      <c r="AC37">
        <v>1.1437514551</v>
      </c>
      <c r="AD37">
        <v>0.2620065834</v>
      </c>
      <c r="AE37">
        <v>0.238</v>
      </c>
      <c r="AF37">
        <v>-0.1779</v>
      </c>
      <c r="AG37">
        <v>0.6539</v>
      </c>
      <c r="AH37" t="s">
        <v>283</v>
      </c>
      <c r="AI37" t="s">
        <v>176</v>
      </c>
      <c r="AJ37" t="s">
        <v>176</v>
      </c>
      <c r="AK37" t="s">
        <v>176</v>
      </c>
      <c r="AL37" t="s">
        <v>176</v>
      </c>
    </row>
    <row r="38" spans="1:38" ht="12.75">
      <c r="A38" t="s">
        <v>21</v>
      </c>
      <c r="B38">
        <v>113</v>
      </c>
      <c r="C38">
        <v>701</v>
      </c>
      <c r="D38">
        <v>0.0569555066</v>
      </c>
      <c r="E38">
        <v>0.0462351435</v>
      </c>
      <c r="F38">
        <v>0.0701615587</v>
      </c>
      <c r="G38">
        <v>0.5801431571</v>
      </c>
      <c r="H38">
        <v>0.1611982882</v>
      </c>
      <c r="I38">
        <v>0.0151642594</v>
      </c>
      <c r="J38">
        <v>-0.0589</v>
      </c>
      <c r="K38">
        <v>-0.2674</v>
      </c>
      <c r="L38">
        <v>0.1497</v>
      </c>
      <c r="M38">
        <v>0.9428434062</v>
      </c>
      <c r="N38">
        <v>0.7653781481</v>
      </c>
      <c r="O38">
        <v>1.1614568444</v>
      </c>
      <c r="P38">
        <v>177</v>
      </c>
      <c r="Q38">
        <v>2672</v>
      </c>
      <c r="R38">
        <v>0.0486116481</v>
      </c>
      <c r="S38">
        <v>0.0409769619</v>
      </c>
      <c r="T38">
        <v>0.0576688028</v>
      </c>
      <c r="U38">
        <v>0.9733742968</v>
      </c>
      <c r="V38">
        <v>0.066242515</v>
      </c>
      <c r="W38">
        <v>0.0049790923</v>
      </c>
      <c r="X38">
        <v>-0.0029</v>
      </c>
      <c r="Y38">
        <v>-0.1738</v>
      </c>
      <c r="Z38">
        <v>0.1679</v>
      </c>
      <c r="AA38">
        <v>0.9970947402</v>
      </c>
      <c r="AB38">
        <v>0.8404963564</v>
      </c>
      <c r="AC38">
        <v>1.182869995</v>
      </c>
      <c r="AD38">
        <v>0.2277495546</v>
      </c>
      <c r="AE38">
        <v>-0.1584</v>
      </c>
      <c r="AF38">
        <v>-0.4158</v>
      </c>
      <c r="AG38">
        <v>0.099</v>
      </c>
      <c r="AH38" t="s">
        <v>176</v>
      </c>
      <c r="AI38" t="s">
        <v>176</v>
      </c>
      <c r="AJ38" t="s">
        <v>176</v>
      </c>
      <c r="AK38" t="s">
        <v>176</v>
      </c>
      <c r="AL38" t="s">
        <v>176</v>
      </c>
    </row>
    <row r="39" spans="1:38" ht="12.75">
      <c r="A39" t="s">
        <v>22</v>
      </c>
      <c r="B39">
        <v>248</v>
      </c>
      <c r="C39">
        <v>2389</v>
      </c>
      <c r="D39">
        <v>0.0468749465</v>
      </c>
      <c r="E39">
        <v>0.0401105521</v>
      </c>
      <c r="F39">
        <v>0.0547801139</v>
      </c>
      <c r="G39">
        <v>0.0014231278</v>
      </c>
      <c r="H39">
        <v>0.1038091252</v>
      </c>
      <c r="I39">
        <v>0.006591886</v>
      </c>
      <c r="J39">
        <v>-0.2536</v>
      </c>
      <c r="K39">
        <v>-0.4095</v>
      </c>
      <c r="L39">
        <v>-0.0978</v>
      </c>
      <c r="M39">
        <v>0.7759694699</v>
      </c>
      <c r="N39">
        <v>0.6639914523</v>
      </c>
      <c r="O39">
        <v>0.9068318818</v>
      </c>
      <c r="P39">
        <v>446</v>
      </c>
      <c r="Q39">
        <v>10256</v>
      </c>
      <c r="R39">
        <v>0.0409812675</v>
      </c>
      <c r="S39">
        <v>0.036203508</v>
      </c>
      <c r="T39">
        <v>0.0463895456</v>
      </c>
      <c r="U39">
        <v>0.0060369693</v>
      </c>
      <c r="V39">
        <v>0.0434867395</v>
      </c>
      <c r="W39">
        <v>0.0020591568</v>
      </c>
      <c r="X39">
        <v>-0.1737</v>
      </c>
      <c r="Y39">
        <v>-0.2976</v>
      </c>
      <c r="Z39">
        <v>-0.0497</v>
      </c>
      <c r="AA39">
        <v>0.8405846709</v>
      </c>
      <c r="AB39">
        <v>0.7425859594</v>
      </c>
      <c r="AC39">
        <v>0.9515162251</v>
      </c>
      <c r="AD39">
        <v>0.1486134316</v>
      </c>
      <c r="AE39">
        <v>-0.1344</v>
      </c>
      <c r="AF39">
        <v>-0.3167</v>
      </c>
      <c r="AG39">
        <v>0.048</v>
      </c>
      <c r="AH39" t="s">
        <v>283</v>
      </c>
      <c r="AI39" t="s">
        <v>176</v>
      </c>
      <c r="AJ39" t="s">
        <v>176</v>
      </c>
      <c r="AK39" t="s">
        <v>176</v>
      </c>
      <c r="AL39" t="s">
        <v>176</v>
      </c>
    </row>
    <row r="40" spans="1:38" ht="12.75">
      <c r="A40" t="s">
        <v>19</v>
      </c>
      <c r="B40">
        <v>180</v>
      </c>
      <c r="C40">
        <v>1375</v>
      </c>
      <c r="D40">
        <v>0.0529150947</v>
      </c>
      <c r="E40">
        <v>0.0444677815</v>
      </c>
      <c r="F40">
        <v>0.0629670999</v>
      </c>
      <c r="G40">
        <v>0.1355828652</v>
      </c>
      <c r="H40">
        <v>0.1309090909</v>
      </c>
      <c r="I40">
        <v>0.0097573875</v>
      </c>
      <c r="J40">
        <v>-0.1324</v>
      </c>
      <c r="K40">
        <v>-0.3064</v>
      </c>
      <c r="L40">
        <v>0.0415</v>
      </c>
      <c r="M40">
        <v>0.8759582885</v>
      </c>
      <c r="N40">
        <v>0.736121178</v>
      </c>
      <c r="O40">
        <v>1.0423595275</v>
      </c>
      <c r="P40">
        <v>275</v>
      </c>
      <c r="Q40">
        <v>5444</v>
      </c>
      <c r="R40">
        <v>0.0422966967</v>
      </c>
      <c r="S40">
        <v>0.0366149688</v>
      </c>
      <c r="T40">
        <v>0.0488600867</v>
      </c>
      <c r="U40">
        <v>0.0535779724</v>
      </c>
      <c r="V40">
        <v>0.0505143277</v>
      </c>
      <c r="W40">
        <v>0.0030461286</v>
      </c>
      <c r="X40">
        <v>-0.1421</v>
      </c>
      <c r="Y40">
        <v>-0.2863</v>
      </c>
      <c r="Z40">
        <v>0.0022</v>
      </c>
      <c r="AA40">
        <v>0.8675660142</v>
      </c>
      <c r="AB40">
        <v>0.7510256131</v>
      </c>
      <c r="AC40">
        <v>1.0021905723</v>
      </c>
      <c r="AD40">
        <v>0.0377359972</v>
      </c>
      <c r="AE40">
        <v>-0.224</v>
      </c>
      <c r="AF40">
        <v>-0.4353</v>
      </c>
      <c r="AG40">
        <v>-0.0127</v>
      </c>
      <c r="AH40" t="s">
        <v>176</v>
      </c>
      <c r="AI40" t="s">
        <v>176</v>
      </c>
      <c r="AJ40" t="s">
        <v>285</v>
      </c>
      <c r="AK40" t="s">
        <v>176</v>
      </c>
      <c r="AL40" t="s">
        <v>176</v>
      </c>
    </row>
    <row r="41" spans="1:38" ht="12.75">
      <c r="A41" t="s">
        <v>24</v>
      </c>
      <c r="B41">
        <v>134</v>
      </c>
      <c r="C41">
        <v>1448</v>
      </c>
      <c r="D41">
        <v>0.0525789716</v>
      </c>
      <c r="E41">
        <v>0.0433570602</v>
      </c>
      <c r="F41">
        <v>0.0637623548</v>
      </c>
      <c r="G41">
        <v>0.1583144931</v>
      </c>
      <c r="H41">
        <v>0.0925414365</v>
      </c>
      <c r="I41">
        <v>0.0079943625</v>
      </c>
      <c r="J41">
        <v>-0.1388</v>
      </c>
      <c r="K41">
        <v>-0.3317</v>
      </c>
      <c r="L41">
        <v>0.054</v>
      </c>
      <c r="M41">
        <v>0.8703940954</v>
      </c>
      <c r="N41">
        <v>0.7177342583</v>
      </c>
      <c r="O41">
        <v>1.0555242036</v>
      </c>
      <c r="P41">
        <v>261</v>
      </c>
      <c r="Q41">
        <v>6581</v>
      </c>
      <c r="R41">
        <v>0.0449032309</v>
      </c>
      <c r="S41">
        <v>0.0387977755</v>
      </c>
      <c r="T41">
        <v>0.051969478</v>
      </c>
      <c r="U41">
        <v>0.2699309292</v>
      </c>
      <c r="V41">
        <v>0.0396596262</v>
      </c>
      <c r="W41">
        <v>0.0024548692</v>
      </c>
      <c r="X41">
        <v>-0.0823</v>
      </c>
      <c r="Y41">
        <v>-0.2284</v>
      </c>
      <c r="Z41">
        <v>0.0639</v>
      </c>
      <c r="AA41">
        <v>0.9210297742</v>
      </c>
      <c r="AB41">
        <v>0.795798114</v>
      </c>
      <c r="AC41">
        <v>1.0659686547</v>
      </c>
      <c r="AD41">
        <v>0.1756914247</v>
      </c>
      <c r="AE41">
        <v>-0.1578</v>
      </c>
      <c r="AF41">
        <v>-0.3862</v>
      </c>
      <c r="AG41">
        <v>0.0706</v>
      </c>
      <c r="AH41" t="s">
        <v>176</v>
      </c>
      <c r="AI41" t="s">
        <v>176</v>
      </c>
      <c r="AJ41" t="s">
        <v>176</v>
      </c>
      <c r="AK41" t="s">
        <v>176</v>
      </c>
      <c r="AL41" t="s">
        <v>176</v>
      </c>
    </row>
    <row r="42" spans="1:38" ht="12.75">
      <c r="A42" t="s">
        <v>20</v>
      </c>
      <c r="B42">
        <v>72</v>
      </c>
      <c r="C42">
        <v>560</v>
      </c>
      <c r="D42">
        <v>0.0622611385</v>
      </c>
      <c r="E42">
        <v>0.0485216734</v>
      </c>
      <c r="F42">
        <v>0.0798910899</v>
      </c>
      <c r="G42">
        <v>0.8122710712</v>
      </c>
      <c r="H42">
        <v>0.1285714286</v>
      </c>
      <c r="I42">
        <v>0.0151522882</v>
      </c>
      <c r="J42">
        <v>0.0302</v>
      </c>
      <c r="K42">
        <v>-0.2191</v>
      </c>
      <c r="L42">
        <v>0.2795</v>
      </c>
      <c r="M42">
        <v>1.0306730188</v>
      </c>
      <c r="N42">
        <v>0.8032294428</v>
      </c>
      <c r="O42">
        <v>1.3225198369</v>
      </c>
      <c r="P42">
        <v>100</v>
      </c>
      <c r="Q42">
        <v>1832</v>
      </c>
      <c r="R42">
        <v>0.0451967073</v>
      </c>
      <c r="S42">
        <v>0.0365011381</v>
      </c>
      <c r="T42">
        <v>0.0559637989</v>
      </c>
      <c r="U42">
        <v>0.4871842549</v>
      </c>
      <c r="V42">
        <v>0.0545851528</v>
      </c>
      <c r="W42">
        <v>0.0054585153</v>
      </c>
      <c r="X42">
        <v>-0.0757</v>
      </c>
      <c r="Y42">
        <v>-0.2894</v>
      </c>
      <c r="Z42">
        <v>0.1379</v>
      </c>
      <c r="AA42">
        <v>0.9270493984</v>
      </c>
      <c r="AB42">
        <v>0.7486907815</v>
      </c>
      <c r="AC42">
        <v>1.1478979151</v>
      </c>
      <c r="AD42">
        <v>0.0487108663</v>
      </c>
      <c r="AE42">
        <v>-0.3203</v>
      </c>
      <c r="AF42">
        <v>-0.6388</v>
      </c>
      <c r="AG42">
        <v>-0.0018</v>
      </c>
      <c r="AH42" t="s">
        <v>176</v>
      </c>
      <c r="AI42" t="s">
        <v>176</v>
      </c>
      <c r="AJ42" t="s">
        <v>285</v>
      </c>
      <c r="AK42" t="s">
        <v>176</v>
      </c>
      <c r="AL42" t="s">
        <v>176</v>
      </c>
    </row>
    <row r="43" spans="1:38" ht="12.75">
      <c r="A43" t="s">
        <v>17</v>
      </c>
      <c r="B43">
        <v>394</v>
      </c>
      <c r="C43">
        <v>3327</v>
      </c>
      <c r="D43">
        <v>0.0635768747</v>
      </c>
      <c r="E43">
        <v>0.0555470376</v>
      </c>
      <c r="F43">
        <v>0.072767499</v>
      </c>
      <c r="G43">
        <v>0.4580095397</v>
      </c>
      <c r="H43">
        <v>0.1184250075</v>
      </c>
      <c r="I43">
        <v>0.0059661657</v>
      </c>
      <c r="J43">
        <v>0.0511</v>
      </c>
      <c r="K43">
        <v>-0.0839</v>
      </c>
      <c r="L43">
        <v>0.1861</v>
      </c>
      <c r="M43">
        <v>1.0524537612</v>
      </c>
      <c r="N43">
        <v>0.9195275618</v>
      </c>
      <c r="O43">
        <v>1.20459567</v>
      </c>
      <c r="P43">
        <v>687</v>
      </c>
      <c r="Q43">
        <v>12918</v>
      </c>
      <c r="R43">
        <v>0.052191458</v>
      </c>
      <c r="S43">
        <v>0.0467277454</v>
      </c>
      <c r="T43">
        <v>0.0582940234</v>
      </c>
      <c r="U43">
        <v>0.2271080442</v>
      </c>
      <c r="V43">
        <v>0.0531816071</v>
      </c>
      <c r="W43">
        <v>0.0020290049</v>
      </c>
      <c r="X43">
        <v>0.0681</v>
      </c>
      <c r="Y43">
        <v>-0.0424</v>
      </c>
      <c r="Z43">
        <v>0.1787</v>
      </c>
      <c r="AA43">
        <v>1.070521783</v>
      </c>
      <c r="AB43">
        <v>0.9584531889</v>
      </c>
      <c r="AC43">
        <v>1.1956941675</v>
      </c>
      <c r="AD43">
        <v>0.0127630973</v>
      </c>
      <c r="AE43">
        <v>-0.1973</v>
      </c>
      <c r="AF43">
        <v>-0.3526</v>
      </c>
      <c r="AG43">
        <v>-0.042</v>
      </c>
      <c r="AH43" t="s">
        <v>176</v>
      </c>
      <c r="AI43" t="s">
        <v>176</v>
      </c>
      <c r="AJ43" t="s">
        <v>285</v>
      </c>
      <c r="AK43" t="s">
        <v>176</v>
      </c>
      <c r="AL43" t="s">
        <v>176</v>
      </c>
    </row>
    <row r="44" spans="1:38" ht="12.75">
      <c r="A44" t="s">
        <v>18</v>
      </c>
      <c r="B44">
        <v>101</v>
      </c>
      <c r="C44">
        <v>665</v>
      </c>
      <c r="D44">
        <v>0.084712272</v>
      </c>
      <c r="E44">
        <v>0.068215105</v>
      </c>
      <c r="F44">
        <v>0.1051991201</v>
      </c>
      <c r="G44">
        <v>0.0022149589</v>
      </c>
      <c r="H44">
        <v>0.1518796992</v>
      </c>
      <c r="I44">
        <v>0.0151125949</v>
      </c>
      <c r="J44">
        <v>0.3381</v>
      </c>
      <c r="K44">
        <v>0.1215</v>
      </c>
      <c r="L44">
        <v>0.5547</v>
      </c>
      <c r="M44">
        <v>1.4023298506</v>
      </c>
      <c r="N44">
        <v>1.1292351837</v>
      </c>
      <c r="O44">
        <v>1.7414698356</v>
      </c>
      <c r="P44">
        <v>166</v>
      </c>
      <c r="Q44">
        <v>2806</v>
      </c>
      <c r="R44">
        <v>0.0594990465</v>
      </c>
      <c r="S44">
        <v>0.0500121531</v>
      </c>
      <c r="T44">
        <v>0.0707855254</v>
      </c>
      <c r="U44">
        <v>0.0245997341</v>
      </c>
      <c r="V44">
        <v>0.0591589451</v>
      </c>
      <c r="W44">
        <v>0.0045916246</v>
      </c>
      <c r="X44">
        <v>0.1992</v>
      </c>
      <c r="Y44">
        <v>0.0255</v>
      </c>
      <c r="Z44">
        <v>0.3729</v>
      </c>
      <c r="AA44">
        <v>1.2204109214</v>
      </c>
      <c r="AB44">
        <v>1.0258211082</v>
      </c>
      <c r="AC44">
        <v>1.451912819</v>
      </c>
      <c r="AD44">
        <v>0.0092279483</v>
      </c>
      <c r="AE44">
        <v>-0.3533</v>
      </c>
      <c r="AF44">
        <v>-0.6193</v>
      </c>
      <c r="AG44">
        <v>-0.0873</v>
      </c>
      <c r="AH44" t="s">
        <v>283</v>
      </c>
      <c r="AI44" t="s">
        <v>176</v>
      </c>
      <c r="AJ44" t="s">
        <v>285</v>
      </c>
      <c r="AK44" t="s">
        <v>176</v>
      </c>
      <c r="AL44" t="s">
        <v>176</v>
      </c>
    </row>
    <row r="45" spans="1:38" ht="12.75">
      <c r="A45" t="s">
        <v>67</v>
      </c>
      <c r="B45">
        <v>227</v>
      </c>
      <c r="C45">
        <v>1879</v>
      </c>
      <c r="D45">
        <v>0.0520278351</v>
      </c>
      <c r="E45">
        <v>0.0443147306</v>
      </c>
      <c r="F45">
        <v>0.0610834273</v>
      </c>
      <c r="G45">
        <v>0.0681221789</v>
      </c>
      <c r="H45">
        <v>0.1208089409</v>
      </c>
      <c r="I45">
        <v>0.008018371</v>
      </c>
      <c r="J45">
        <v>-0.1493</v>
      </c>
      <c r="K45">
        <v>-0.3098</v>
      </c>
      <c r="L45">
        <v>0.0111</v>
      </c>
      <c r="M45">
        <v>0.8612705634</v>
      </c>
      <c r="N45">
        <v>0.7335875678</v>
      </c>
      <c r="O45">
        <v>1.0111771464</v>
      </c>
      <c r="P45">
        <v>457</v>
      </c>
      <c r="Q45">
        <v>7314</v>
      </c>
      <c r="R45">
        <v>0.0447473031</v>
      </c>
      <c r="S45">
        <v>0.0395231227</v>
      </c>
      <c r="T45">
        <v>0.0506620176</v>
      </c>
      <c r="U45">
        <v>0.1758456209</v>
      </c>
      <c r="V45">
        <v>0.0624829095</v>
      </c>
      <c r="W45">
        <v>0.0029228272</v>
      </c>
      <c r="X45">
        <v>-0.0857</v>
      </c>
      <c r="Y45">
        <v>-0.2099</v>
      </c>
      <c r="Z45">
        <v>0.0384</v>
      </c>
      <c r="AA45">
        <v>0.9178314723</v>
      </c>
      <c r="AB45">
        <v>0.8106760268</v>
      </c>
      <c r="AC45">
        <v>1.0391507627</v>
      </c>
      <c r="AD45">
        <v>0.112938036</v>
      </c>
      <c r="AE45">
        <v>-0.1507</v>
      </c>
      <c r="AF45">
        <v>-0.3371</v>
      </c>
      <c r="AG45">
        <v>0.0356</v>
      </c>
      <c r="AH45" t="s">
        <v>176</v>
      </c>
      <c r="AI45" t="s">
        <v>176</v>
      </c>
      <c r="AJ45" t="s">
        <v>176</v>
      </c>
      <c r="AK45" t="s">
        <v>176</v>
      </c>
      <c r="AL45" t="s">
        <v>176</v>
      </c>
    </row>
    <row r="46" spans="1:38" ht="12.75">
      <c r="A46" t="s">
        <v>68</v>
      </c>
      <c r="B46">
        <v>216</v>
      </c>
      <c r="C46">
        <v>1613</v>
      </c>
      <c r="D46">
        <v>0.0518010733</v>
      </c>
      <c r="E46">
        <v>0.0440159009</v>
      </c>
      <c r="F46">
        <v>0.0609632234</v>
      </c>
      <c r="G46">
        <v>0.0643275458</v>
      </c>
      <c r="H46">
        <v>0.1339119653</v>
      </c>
      <c r="I46">
        <v>0.0091115551</v>
      </c>
      <c r="J46">
        <v>-0.1537</v>
      </c>
      <c r="K46">
        <v>-0.3166</v>
      </c>
      <c r="L46">
        <v>0.0091</v>
      </c>
      <c r="M46">
        <v>0.8575167414</v>
      </c>
      <c r="N46">
        <v>0.72864073</v>
      </c>
      <c r="O46">
        <v>1.0091872875</v>
      </c>
      <c r="P46">
        <v>305</v>
      </c>
      <c r="Q46">
        <v>4849</v>
      </c>
      <c r="R46">
        <v>0.0453318952</v>
      </c>
      <c r="S46">
        <v>0.0394038398</v>
      </c>
      <c r="T46">
        <v>0.0521517885</v>
      </c>
      <c r="U46">
        <v>0.3088806778</v>
      </c>
      <c r="V46">
        <v>0.0628995669</v>
      </c>
      <c r="W46">
        <v>0.0036016187</v>
      </c>
      <c r="X46">
        <v>-0.0728</v>
      </c>
      <c r="Y46">
        <v>-0.2129</v>
      </c>
      <c r="Z46">
        <v>0.0674</v>
      </c>
      <c r="AA46">
        <v>0.9298222955</v>
      </c>
      <c r="AB46">
        <v>0.8082293636</v>
      </c>
      <c r="AC46">
        <v>1.0697081054</v>
      </c>
      <c r="AD46">
        <v>0.1896545493</v>
      </c>
      <c r="AE46">
        <v>-0.1334</v>
      </c>
      <c r="AF46">
        <v>-0.3327</v>
      </c>
      <c r="AG46">
        <v>0.0659</v>
      </c>
      <c r="AH46" t="s">
        <v>176</v>
      </c>
      <c r="AI46" t="s">
        <v>176</v>
      </c>
      <c r="AJ46" t="s">
        <v>176</v>
      </c>
      <c r="AK46" t="s">
        <v>176</v>
      </c>
      <c r="AL46" t="s">
        <v>176</v>
      </c>
    </row>
    <row r="47" spans="1:38" ht="12.75">
      <c r="A47" t="s">
        <v>64</v>
      </c>
      <c r="B47">
        <v>271</v>
      </c>
      <c r="C47">
        <v>2081</v>
      </c>
      <c r="D47">
        <v>0.0549092246</v>
      </c>
      <c r="E47">
        <v>0.0471757878</v>
      </c>
      <c r="F47">
        <v>0.0639103891</v>
      </c>
      <c r="G47">
        <v>0.2178293467</v>
      </c>
      <c r="H47">
        <v>0.130225853</v>
      </c>
      <c r="I47">
        <v>0.0079106572</v>
      </c>
      <c r="J47">
        <v>-0.0954</v>
      </c>
      <c r="K47">
        <v>-0.2472</v>
      </c>
      <c r="L47">
        <v>0.0564</v>
      </c>
      <c r="M47">
        <v>0.9089691846</v>
      </c>
      <c r="N47">
        <v>0.780949606</v>
      </c>
      <c r="O47">
        <v>1.0579747685</v>
      </c>
      <c r="P47">
        <v>461</v>
      </c>
      <c r="Q47">
        <v>6856</v>
      </c>
      <c r="R47">
        <v>0.0469270369</v>
      </c>
      <c r="S47">
        <v>0.041423856</v>
      </c>
      <c r="T47">
        <v>0.0531613183</v>
      </c>
      <c r="U47">
        <v>0.5485778269</v>
      </c>
      <c r="V47">
        <v>0.0672403734</v>
      </c>
      <c r="W47">
        <v>0.0031316964</v>
      </c>
      <c r="X47">
        <v>-0.0382</v>
      </c>
      <c r="Y47">
        <v>-0.1629</v>
      </c>
      <c r="Z47">
        <v>0.0866</v>
      </c>
      <c r="AA47">
        <v>0.9625409442</v>
      </c>
      <c r="AB47">
        <v>0.8496627976</v>
      </c>
      <c r="AC47">
        <v>1.0904150117</v>
      </c>
      <c r="AD47">
        <v>0.0863057191</v>
      </c>
      <c r="AE47">
        <v>-0.1571</v>
      </c>
      <c r="AF47">
        <v>-0.3366</v>
      </c>
      <c r="AG47">
        <v>0.0224</v>
      </c>
      <c r="AH47" t="s">
        <v>176</v>
      </c>
      <c r="AI47" t="s">
        <v>176</v>
      </c>
      <c r="AJ47" t="s">
        <v>176</v>
      </c>
      <c r="AK47" t="s">
        <v>176</v>
      </c>
      <c r="AL47" t="s">
        <v>176</v>
      </c>
    </row>
    <row r="48" spans="1:38" ht="12.75">
      <c r="A48" t="s">
        <v>69</v>
      </c>
      <c r="B48">
        <v>266</v>
      </c>
      <c r="C48">
        <v>1985</v>
      </c>
      <c r="D48">
        <v>0.0525703544</v>
      </c>
      <c r="E48">
        <v>0.0451317341</v>
      </c>
      <c r="F48">
        <v>0.0612350095</v>
      </c>
      <c r="G48">
        <v>0.0742074771</v>
      </c>
      <c r="H48">
        <v>0.1340050378</v>
      </c>
      <c r="I48">
        <v>0.008216376</v>
      </c>
      <c r="J48">
        <v>-0.139</v>
      </c>
      <c r="K48">
        <v>-0.2915</v>
      </c>
      <c r="L48">
        <v>0.0136</v>
      </c>
      <c r="M48">
        <v>0.8702514468</v>
      </c>
      <c r="N48">
        <v>0.7471122708</v>
      </c>
      <c r="O48">
        <v>1.0136864434</v>
      </c>
      <c r="P48">
        <v>531</v>
      </c>
      <c r="Q48">
        <v>8012</v>
      </c>
      <c r="R48">
        <v>0.049799535</v>
      </c>
      <c r="S48">
        <v>0.0442178858</v>
      </c>
      <c r="T48">
        <v>0.0560857591</v>
      </c>
      <c r="U48">
        <v>0.7262807247</v>
      </c>
      <c r="V48">
        <v>0.0662755866</v>
      </c>
      <c r="W48">
        <v>0.0028761155</v>
      </c>
      <c r="X48">
        <v>0.0212</v>
      </c>
      <c r="Y48">
        <v>-0.0976</v>
      </c>
      <c r="Z48">
        <v>0.1401</v>
      </c>
      <c r="AA48">
        <v>1.021460007</v>
      </c>
      <c r="AB48">
        <v>0.9069723623</v>
      </c>
      <c r="AC48">
        <v>1.1503994932</v>
      </c>
      <c r="AD48">
        <v>0.5467986186</v>
      </c>
      <c r="AE48">
        <v>-0.0541</v>
      </c>
      <c r="AF48">
        <v>-0.2303</v>
      </c>
      <c r="AG48">
        <v>0.122</v>
      </c>
      <c r="AH48" t="s">
        <v>176</v>
      </c>
      <c r="AI48" t="s">
        <v>176</v>
      </c>
      <c r="AJ48" t="s">
        <v>176</v>
      </c>
      <c r="AK48" t="s">
        <v>176</v>
      </c>
      <c r="AL48" t="s">
        <v>176</v>
      </c>
    </row>
    <row r="49" spans="1:38" ht="12.75">
      <c r="A49" t="s">
        <v>66</v>
      </c>
      <c r="B49">
        <v>199</v>
      </c>
      <c r="C49">
        <v>1589</v>
      </c>
      <c r="D49">
        <v>0.0509690202</v>
      </c>
      <c r="E49">
        <v>0.0430978903</v>
      </c>
      <c r="F49">
        <v>0.0602776841</v>
      </c>
      <c r="G49">
        <v>0.0471174658</v>
      </c>
      <c r="H49">
        <v>0.1252359975</v>
      </c>
      <c r="I49">
        <v>0.0088777445</v>
      </c>
      <c r="J49">
        <v>-0.1699</v>
      </c>
      <c r="K49">
        <v>-0.3377</v>
      </c>
      <c r="L49">
        <v>-0.0022</v>
      </c>
      <c r="M49">
        <v>0.8437429053</v>
      </c>
      <c r="N49">
        <v>0.713443952</v>
      </c>
      <c r="O49">
        <v>0.9978388466</v>
      </c>
      <c r="P49">
        <v>384</v>
      </c>
      <c r="Q49">
        <v>5765</v>
      </c>
      <c r="R49">
        <v>0.0500459196</v>
      </c>
      <c r="S49">
        <v>0.0439351409</v>
      </c>
      <c r="T49">
        <v>0.0570066242</v>
      </c>
      <c r="U49">
        <v>0.6936960866</v>
      </c>
      <c r="V49">
        <v>0.0666088465</v>
      </c>
      <c r="W49">
        <v>0.0033991185</v>
      </c>
      <c r="X49">
        <v>0.0262</v>
      </c>
      <c r="Y49">
        <v>-0.1041</v>
      </c>
      <c r="Z49">
        <v>0.1564</v>
      </c>
      <c r="AA49">
        <v>1.0265137081</v>
      </c>
      <c r="AB49">
        <v>0.901172859</v>
      </c>
      <c r="AC49">
        <v>1.1692877592</v>
      </c>
      <c r="AD49">
        <v>0.8555126166</v>
      </c>
      <c r="AE49">
        <v>-0.0183</v>
      </c>
      <c r="AF49">
        <v>-0.215</v>
      </c>
      <c r="AG49">
        <v>0.1785</v>
      </c>
      <c r="AH49" t="s">
        <v>176</v>
      </c>
      <c r="AI49" t="s">
        <v>176</v>
      </c>
      <c r="AJ49" t="s">
        <v>176</v>
      </c>
      <c r="AK49" t="s">
        <v>176</v>
      </c>
      <c r="AL49" t="s">
        <v>176</v>
      </c>
    </row>
    <row r="50" spans="1:38" ht="12.75">
      <c r="A50" t="s">
        <v>65</v>
      </c>
      <c r="B50">
        <v>190</v>
      </c>
      <c r="C50">
        <v>1449</v>
      </c>
      <c r="D50">
        <v>0.0548477738</v>
      </c>
      <c r="E50">
        <v>0.0462367156</v>
      </c>
      <c r="F50">
        <v>0.0650625429</v>
      </c>
      <c r="G50">
        <v>0.2677879448</v>
      </c>
      <c r="H50">
        <v>0.1311249137</v>
      </c>
      <c r="I50">
        <v>0.0095128011</v>
      </c>
      <c r="J50">
        <v>-0.0966</v>
      </c>
      <c r="K50">
        <v>-0.2674</v>
      </c>
      <c r="L50">
        <v>0.0742</v>
      </c>
      <c r="M50">
        <v>0.9079519258</v>
      </c>
      <c r="N50">
        <v>0.7654041732</v>
      </c>
      <c r="O50">
        <v>1.077047563</v>
      </c>
      <c r="P50">
        <v>410</v>
      </c>
      <c r="Q50">
        <v>5573</v>
      </c>
      <c r="R50">
        <v>0.0552045784</v>
      </c>
      <c r="S50">
        <v>0.0485666089</v>
      </c>
      <c r="T50">
        <v>0.06274981</v>
      </c>
      <c r="U50">
        <v>0.0572666536</v>
      </c>
      <c r="V50">
        <v>0.0735689934</v>
      </c>
      <c r="W50">
        <v>0.0036333136</v>
      </c>
      <c r="X50">
        <v>0.1243</v>
      </c>
      <c r="Y50">
        <v>-0.0038</v>
      </c>
      <c r="Z50">
        <v>0.2524</v>
      </c>
      <c r="AA50">
        <v>1.1323252123</v>
      </c>
      <c r="AB50">
        <v>0.9961709203</v>
      </c>
      <c r="AC50">
        <v>1.2870887519</v>
      </c>
      <c r="AD50">
        <v>0.9488118926</v>
      </c>
      <c r="AE50">
        <v>0.0065</v>
      </c>
      <c r="AF50">
        <v>-0.1915</v>
      </c>
      <c r="AG50">
        <v>0.2044</v>
      </c>
      <c r="AH50" t="s">
        <v>176</v>
      </c>
      <c r="AI50" t="s">
        <v>176</v>
      </c>
      <c r="AJ50" t="s">
        <v>176</v>
      </c>
      <c r="AK50" t="s">
        <v>176</v>
      </c>
      <c r="AL50" t="s">
        <v>176</v>
      </c>
    </row>
    <row r="51" spans="1:38" ht="12.75">
      <c r="A51" t="s">
        <v>57</v>
      </c>
      <c r="B51">
        <v>32</v>
      </c>
      <c r="C51">
        <v>525</v>
      </c>
      <c r="D51">
        <v>0.0435312302</v>
      </c>
      <c r="E51">
        <v>0.0303931357</v>
      </c>
      <c r="F51">
        <v>0.0623485519</v>
      </c>
      <c r="G51">
        <v>0.0738587503</v>
      </c>
      <c r="H51">
        <v>0.060952381</v>
      </c>
      <c r="I51">
        <v>0.0107749605</v>
      </c>
      <c r="J51">
        <v>-0.3276</v>
      </c>
      <c r="K51">
        <v>-0.6869</v>
      </c>
      <c r="L51">
        <v>0.0316</v>
      </c>
      <c r="M51">
        <v>0.7206174746</v>
      </c>
      <c r="N51">
        <v>0.5031290094</v>
      </c>
      <c r="O51">
        <v>1.0321200626</v>
      </c>
      <c r="P51">
        <v>69</v>
      </c>
      <c r="Q51">
        <v>2258</v>
      </c>
      <c r="R51">
        <v>0.0400333883</v>
      </c>
      <c r="S51">
        <v>0.0311614638</v>
      </c>
      <c r="T51">
        <v>0.0514312225</v>
      </c>
      <c r="U51">
        <v>0.1231623731</v>
      </c>
      <c r="V51">
        <v>0.0305580159</v>
      </c>
      <c r="W51">
        <v>0.0036787528</v>
      </c>
      <c r="X51">
        <v>-0.1971</v>
      </c>
      <c r="Y51">
        <v>-0.4476</v>
      </c>
      <c r="Z51">
        <v>0.0535</v>
      </c>
      <c r="AA51">
        <v>0.8211423078</v>
      </c>
      <c r="AB51">
        <v>0.6391663908</v>
      </c>
      <c r="AC51">
        <v>1.0549282618</v>
      </c>
      <c r="AD51">
        <v>0.7030266283</v>
      </c>
      <c r="AE51">
        <v>-0.0838</v>
      </c>
      <c r="AF51">
        <v>-0.5144</v>
      </c>
      <c r="AG51">
        <v>0.3469</v>
      </c>
      <c r="AH51" t="s">
        <v>176</v>
      </c>
      <c r="AI51" t="s">
        <v>176</v>
      </c>
      <c r="AJ51" t="s">
        <v>176</v>
      </c>
      <c r="AK51" t="s">
        <v>176</v>
      </c>
      <c r="AL51" t="s">
        <v>176</v>
      </c>
    </row>
    <row r="52" spans="1:38" ht="12.75">
      <c r="A52" t="s">
        <v>61</v>
      </c>
      <c r="B52">
        <v>34</v>
      </c>
      <c r="C52">
        <v>492</v>
      </c>
      <c r="D52">
        <v>0.0569334105</v>
      </c>
      <c r="E52">
        <v>0.0401699559</v>
      </c>
      <c r="F52">
        <v>0.0806924768</v>
      </c>
      <c r="G52">
        <v>0.7391856674</v>
      </c>
      <c r="H52">
        <v>0.0691056911</v>
      </c>
      <c r="I52">
        <v>0.0118515282</v>
      </c>
      <c r="J52">
        <v>-0.0592</v>
      </c>
      <c r="K52">
        <v>-0.408</v>
      </c>
      <c r="L52">
        <v>0.2895</v>
      </c>
      <c r="M52">
        <v>0.9424776274</v>
      </c>
      <c r="N52">
        <v>0.6649748258</v>
      </c>
      <c r="O52">
        <v>1.3357860232</v>
      </c>
      <c r="P52">
        <v>54</v>
      </c>
      <c r="Q52">
        <v>2103</v>
      </c>
      <c r="R52">
        <v>0.0398681613</v>
      </c>
      <c r="S52">
        <v>0.0301397278</v>
      </c>
      <c r="T52">
        <v>0.0527367168</v>
      </c>
      <c r="U52">
        <v>0.1586353022</v>
      </c>
      <c r="V52">
        <v>0.0256776034</v>
      </c>
      <c r="W52">
        <v>0.0034942792</v>
      </c>
      <c r="X52">
        <v>-0.2012</v>
      </c>
      <c r="Y52">
        <v>-0.4809</v>
      </c>
      <c r="Z52">
        <v>0.0785</v>
      </c>
      <c r="AA52">
        <v>0.8177532648</v>
      </c>
      <c r="AB52">
        <v>0.6182091162</v>
      </c>
      <c r="AC52">
        <v>1.0817058249</v>
      </c>
      <c r="AD52">
        <v>0.1123976145</v>
      </c>
      <c r="AE52">
        <v>-0.3563</v>
      </c>
      <c r="AF52">
        <v>-0.7962</v>
      </c>
      <c r="AG52">
        <v>0.0836</v>
      </c>
      <c r="AH52" t="s">
        <v>176</v>
      </c>
      <c r="AI52" t="s">
        <v>176</v>
      </c>
      <c r="AJ52" t="s">
        <v>176</v>
      </c>
      <c r="AK52" t="s">
        <v>176</v>
      </c>
      <c r="AL52" t="s">
        <v>176</v>
      </c>
    </row>
    <row r="53" spans="1:38" ht="12.75">
      <c r="A53" t="s">
        <v>59</v>
      </c>
      <c r="B53">
        <v>189</v>
      </c>
      <c r="C53">
        <v>1596</v>
      </c>
      <c r="D53">
        <v>0.0529880184</v>
      </c>
      <c r="E53">
        <v>0.0446205342</v>
      </c>
      <c r="F53">
        <v>0.0629246185</v>
      </c>
      <c r="G53">
        <v>0.1350298563</v>
      </c>
      <c r="H53">
        <v>0.1184210526</v>
      </c>
      <c r="I53">
        <v>0.0086138641</v>
      </c>
      <c r="J53">
        <v>-0.1311</v>
      </c>
      <c r="K53">
        <v>-0.3029</v>
      </c>
      <c r="L53">
        <v>0.0408</v>
      </c>
      <c r="M53">
        <v>0.8771654704</v>
      </c>
      <c r="N53">
        <v>0.7386498507</v>
      </c>
      <c r="O53">
        <v>1.0416562892</v>
      </c>
      <c r="P53">
        <v>324</v>
      </c>
      <c r="Q53">
        <v>6304</v>
      </c>
      <c r="R53">
        <v>0.0457049093</v>
      </c>
      <c r="S53">
        <v>0.039856958</v>
      </c>
      <c r="T53">
        <v>0.0524108924</v>
      </c>
      <c r="U53">
        <v>0.355314335</v>
      </c>
      <c r="V53">
        <v>0.0513959391</v>
      </c>
      <c r="W53">
        <v>0.0028553299</v>
      </c>
      <c r="X53">
        <v>-0.0646</v>
      </c>
      <c r="Y53">
        <v>-0.2015</v>
      </c>
      <c r="Z53">
        <v>0.0723</v>
      </c>
      <c r="AA53">
        <v>0.9374733513</v>
      </c>
      <c r="AB53">
        <v>0.8175234679</v>
      </c>
      <c r="AC53">
        <v>1.0750226982</v>
      </c>
      <c r="AD53">
        <v>0.1567948517</v>
      </c>
      <c r="AE53">
        <v>-0.1479</v>
      </c>
      <c r="AF53">
        <v>-0.3525</v>
      </c>
      <c r="AG53">
        <v>0.0568</v>
      </c>
      <c r="AH53" t="s">
        <v>176</v>
      </c>
      <c r="AI53" t="s">
        <v>176</v>
      </c>
      <c r="AJ53" t="s">
        <v>176</v>
      </c>
      <c r="AK53" t="s">
        <v>176</v>
      </c>
      <c r="AL53" t="s">
        <v>176</v>
      </c>
    </row>
    <row r="54" spans="1:38" ht="12.75">
      <c r="A54" t="s">
        <v>58</v>
      </c>
      <c r="B54">
        <v>49</v>
      </c>
      <c r="C54">
        <v>760</v>
      </c>
      <c r="D54">
        <v>0.0369850033</v>
      </c>
      <c r="E54">
        <v>0.0274973953</v>
      </c>
      <c r="F54">
        <v>0.0497461836</v>
      </c>
      <c r="G54">
        <v>0.0011787325</v>
      </c>
      <c r="H54">
        <v>0.0644736842</v>
      </c>
      <c r="I54">
        <v>0.0092105263</v>
      </c>
      <c r="J54">
        <v>-0.4906</v>
      </c>
      <c r="K54">
        <v>-0.787</v>
      </c>
      <c r="L54">
        <v>-0.1942</v>
      </c>
      <c r="M54">
        <v>0.6122510117</v>
      </c>
      <c r="N54">
        <v>0.4551928226</v>
      </c>
      <c r="O54">
        <v>0.8235000261</v>
      </c>
      <c r="P54">
        <v>132</v>
      </c>
      <c r="Q54">
        <v>3172</v>
      </c>
      <c r="R54">
        <v>0.0412992466</v>
      </c>
      <c r="S54">
        <v>0.0341022845</v>
      </c>
      <c r="T54">
        <v>0.0500150589</v>
      </c>
      <c r="U54">
        <v>0.0894280863</v>
      </c>
      <c r="V54">
        <v>0.0416141236</v>
      </c>
      <c r="W54">
        <v>0.0036220445</v>
      </c>
      <c r="X54">
        <v>-0.1659</v>
      </c>
      <c r="Y54">
        <v>-0.3574</v>
      </c>
      <c r="Z54">
        <v>0.0256</v>
      </c>
      <c r="AA54">
        <v>0.8471068798</v>
      </c>
      <c r="AB54">
        <v>0.6994868481</v>
      </c>
      <c r="AC54">
        <v>1.0258807121</v>
      </c>
      <c r="AD54">
        <v>0.5292211133</v>
      </c>
      <c r="AE54">
        <v>0.1103</v>
      </c>
      <c r="AF54">
        <v>-0.2334</v>
      </c>
      <c r="AG54">
        <v>0.454</v>
      </c>
      <c r="AH54" t="s">
        <v>283</v>
      </c>
      <c r="AI54" t="s">
        <v>176</v>
      </c>
      <c r="AJ54" t="s">
        <v>176</v>
      </c>
      <c r="AK54" t="s">
        <v>176</v>
      </c>
      <c r="AL54" t="s">
        <v>176</v>
      </c>
    </row>
    <row r="55" spans="1:38" ht="12.75">
      <c r="A55" t="s">
        <v>63</v>
      </c>
      <c r="B55">
        <v>46</v>
      </c>
      <c r="C55">
        <v>716</v>
      </c>
      <c r="D55">
        <v>0.0466182526</v>
      </c>
      <c r="E55">
        <v>0.0344067687</v>
      </c>
      <c r="F55">
        <v>0.0631637773</v>
      </c>
      <c r="G55">
        <v>0.0944979786</v>
      </c>
      <c r="H55">
        <v>0.0642458101</v>
      </c>
      <c r="I55">
        <v>0.0094725279</v>
      </c>
      <c r="J55">
        <v>-0.2591</v>
      </c>
      <c r="K55">
        <v>-0.5629</v>
      </c>
      <c r="L55">
        <v>0.0446</v>
      </c>
      <c r="M55">
        <v>0.7717201493</v>
      </c>
      <c r="N55">
        <v>0.5695708264</v>
      </c>
      <c r="O55">
        <v>1.0456153322</v>
      </c>
      <c r="P55">
        <v>91</v>
      </c>
      <c r="Q55">
        <v>2762</v>
      </c>
      <c r="R55">
        <v>0.0443283724</v>
      </c>
      <c r="S55">
        <v>0.0355232052</v>
      </c>
      <c r="T55">
        <v>0.0553160839</v>
      </c>
      <c r="U55">
        <v>0.3997003173</v>
      </c>
      <c r="V55">
        <v>0.0329471398</v>
      </c>
      <c r="W55">
        <v>0.0034537987</v>
      </c>
      <c r="X55">
        <v>-0.0951</v>
      </c>
      <c r="Y55">
        <v>-0.3166</v>
      </c>
      <c r="Z55">
        <v>0.1263</v>
      </c>
      <c r="AA55">
        <v>0.909238602</v>
      </c>
      <c r="AB55">
        <v>0.7286319732</v>
      </c>
      <c r="AC55">
        <v>1.1346123498</v>
      </c>
      <c r="AD55">
        <v>0.7881112637</v>
      </c>
      <c r="AE55">
        <v>-0.0504</v>
      </c>
      <c r="AF55">
        <v>-0.4177</v>
      </c>
      <c r="AG55">
        <v>0.3169</v>
      </c>
      <c r="AH55" t="s">
        <v>176</v>
      </c>
      <c r="AI55" t="s">
        <v>176</v>
      </c>
      <c r="AJ55" t="s">
        <v>176</v>
      </c>
      <c r="AK55" t="s">
        <v>176</v>
      </c>
      <c r="AL55" t="s">
        <v>176</v>
      </c>
    </row>
    <row r="56" spans="1:38" ht="12.75">
      <c r="A56" t="s">
        <v>62</v>
      </c>
      <c r="B56">
        <v>106</v>
      </c>
      <c r="C56">
        <v>948</v>
      </c>
      <c r="D56">
        <v>0.0636138137</v>
      </c>
      <c r="E56">
        <v>0.0513189567</v>
      </c>
      <c r="F56">
        <v>0.0788542394</v>
      </c>
      <c r="G56">
        <v>0.6370308829</v>
      </c>
      <c r="H56">
        <v>0.111814346</v>
      </c>
      <c r="I56">
        <v>0.0108603693</v>
      </c>
      <c r="J56">
        <v>0.0517</v>
      </c>
      <c r="K56">
        <v>-0.1631</v>
      </c>
      <c r="L56">
        <v>0.2665</v>
      </c>
      <c r="M56">
        <v>1.0530652502</v>
      </c>
      <c r="N56">
        <v>0.8495357662</v>
      </c>
      <c r="O56">
        <v>1.3053557781</v>
      </c>
      <c r="P56">
        <v>162</v>
      </c>
      <c r="Q56">
        <v>2925</v>
      </c>
      <c r="R56">
        <v>0.0513878295</v>
      </c>
      <c r="S56">
        <v>0.0430816074</v>
      </c>
      <c r="T56">
        <v>0.0612955081</v>
      </c>
      <c r="U56">
        <v>0.5585026581</v>
      </c>
      <c r="V56">
        <v>0.0553846154</v>
      </c>
      <c r="W56">
        <v>0.0043514263</v>
      </c>
      <c r="X56">
        <v>0.0526</v>
      </c>
      <c r="Y56">
        <v>-0.1237</v>
      </c>
      <c r="Z56">
        <v>0.2289</v>
      </c>
      <c r="AA56">
        <v>1.054038208</v>
      </c>
      <c r="AB56">
        <v>0.883665661</v>
      </c>
      <c r="AC56">
        <v>1.2572589304</v>
      </c>
      <c r="AD56">
        <v>0.1160492474</v>
      </c>
      <c r="AE56">
        <v>-0.2134</v>
      </c>
      <c r="AF56">
        <v>-0.4796</v>
      </c>
      <c r="AG56">
        <v>0.0527</v>
      </c>
      <c r="AH56" t="s">
        <v>176</v>
      </c>
      <c r="AI56" t="s">
        <v>176</v>
      </c>
      <c r="AJ56" t="s">
        <v>176</v>
      </c>
      <c r="AK56" t="s">
        <v>176</v>
      </c>
      <c r="AL56" t="s">
        <v>176</v>
      </c>
    </row>
    <row r="57" spans="1:38" ht="12.75">
      <c r="A57" t="s">
        <v>60</v>
      </c>
      <c r="B57">
        <v>238</v>
      </c>
      <c r="C57">
        <v>1520</v>
      </c>
      <c r="D57">
        <v>0.0653254785</v>
      </c>
      <c r="E57">
        <v>0.0556374198</v>
      </c>
      <c r="F57">
        <v>0.076700504</v>
      </c>
      <c r="G57">
        <v>0.3393325806</v>
      </c>
      <c r="H57">
        <v>0.1565789474</v>
      </c>
      <c r="I57">
        <v>0.0101495057</v>
      </c>
      <c r="J57">
        <v>0.0783</v>
      </c>
      <c r="K57">
        <v>-0.0823</v>
      </c>
      <c r="L57">
        <v>0.2388</v>
      </c>
      <c r="M57">
        <v>1.0814002068</v>
      </c>
      <c r="N57">
        <v>0.9210237516</v>
      </c>
      <c r="O57">
        <v>1.2697027685</v>
      </c>
      <c r="P57">
        <v>349</v>
      </c>
      <c r="Q57">
        <v>4622</v>
      </c>
      <c r="R57">
        <v>0.0611953756</v>
      </c>
      <c r="S57">
        <v>0.0534950349</v>
      </c>
      <c r="T57">
        <v>0.0700041415</v>
      </c>
      <c r="U57">
        <v>0.0009240822</v>
      </c>
      <c r="V57">
        <v>0.0755084379</v>
      </c>
      <c r="W57">
        <v>0.004041874</v>
      </c>
      <c r="X57">
        <v>0.2273</v>
      </c>
      <c r="Y57">
        <v>0.0928</v>
      </c>
      <c r="Z57">
        <v>0.3618</v>
      </c>
      <c r="AA57">
        <v>1.2552050679</v>
      </c>
      <c r="AB57">
        <v>1.0972600176</v>
      </c>
      <c r="AC57">
        <v>1.4358855122</v>
      </c>
      <c r="AD57">
        <v>0.5085720242</v>
      </c>
      <c r="AE57">
        <v>-0.0653</v>
      </c>
      <c r="AF57">
        <v>-0.2589</v>
      </c>
      <c r="AG57">
        <v>0.1283</v>
      </c>
      <c r="AH57" t="s">
        <v>176</v>
      </c>
      <c r="AI57" t="s">
        <v>284</v>
      </c>
      <c r="AJ57" t="s">
        <v>176</v>
      </c>
      <c r="AK57" t="s">
        <v>176</v>
      </c>
      <c r="AL57" t="s">
        <v>176</v>
      </c>
    </row>
    <row r="58" spans="1:38" ht="12.75">
      <c r="A58" t="s">
        <v>38</v>
      </c>
      <c r="B58">
        <v>202</v>
      </c>
      <c r="C58">
        <v>2407</v>
      </c>
      <c r="D58">
        <v>0.0474733765</v>
      </c>
      <c r="E58">
        <v>0.0402305465</v>
      </c>
      <c r="F58">
        <v>0.0560201557</v>
      </c>
      <c r="G58">
        <v>0.004333076</v>
      </c>
      <c r="H58">
        <v>0.0839218945</v>
      </c>
      <c r="I58">
        <v>0.0059047239</v>
      </c>
      <c r="J58">
        <v>-0.241</v>
      </c>
      <c r="K58">
        <v>-0.4065</v>
      </c>
      <c r="L58">
        <v>-0.0754</v>
      </c>
      <c r="M58">
        <v>0.7858759005</v>
      </c>
      <c r="N58">
        <v>0.6659778438</v>
      </c>
      <c r="O58">
        <v>0.9273595761</v>
      </c>
      <c r="P58">
        <v>456</v>
      </c>
      <c r="Q58">
        <v>10597</v>
      </c>
      <c r="R58">
        <v>0.0467672223</v>
      </c>
      <c r="S58">
        <v>0.0413870771</v>
      </c>
      <c r="T58">
        <v>0.0528467637</v>
      </c>
      <c r="U58">
        <v>0.5047804997</v>
      </c>
      <c r="V58">
        <v>0.0430310465</v>
      </c>
      <c r="W58">
        <v>0.0020151134</v>
      </c>
      <c r="X58">
        <v>-0.0416</v>
      </c>
      <c r="Y58">
        <v>-0.1638</v>
      </c>
      <c r="Z58">
        <v>0.0806</v>
      </c>
      <c r="AA58">
        <v>0.959262917</v>
      </c>
      <c r="AB58">
        <v>0.8489084095</v>
      </c>
      <c r="AC58">
        <v>1.0839630444</v>
      </c>
      <c r="AD58">
        <v>0.8769095825</v>
      </c>
      <c r="AE58">
        <v>-0.015</v>
      </c>
      <c r="AF58">
        <v>-0.2046</v>
      </c>
      <c r="AG58">
        <v>0.1747</v>
      </c>
      <c r="AH58" t="s">
        <v>283</v>
      </c>
      <c r="AI58" t="s">
        <v>176</v>
      </c>
      <c r="AJ58" t="s">
        <v>176</v>
      </c>
      <c r="AK58" t="s">
        <v>176</v>
      </c>
      <c r="AL58" t="s">
        <v>176</v>
      </c>
    </row>
    <row r="59" spans="1:38" ht="12.75">
      <c r="A59" t="s">
        <v>35</v>
      </c>
      <c r="B59">
        <v>282</v>
      </c>
      <c r="C59">
        <v>2768</v>
      </c>
      <c r="D59">
        <v>0.0535665485</v>
      </c>
      <c r="E59">
        <v>0.0461745763</v>
      </c>
      <c r="F59">
        <v>0.062141883</v>
      </c>
      <c r="G59">
        <v>0.1126244284</v>
      </c>
      <c r="H59">
        <v>0.1018786127</v>
      </c>
      <c r="I59">
        <v>0.0060667831</v>
      </c>
      <c r="J59">
        <v>-0.1202</v>
      </c>
      <c r="K59">
        <v>-0.2687</v>
      </c>
      <c r="L59">
        <v>0.0283</v>
      </c>
      <c r="M59">
        <v>0.8867424776</v>
      </c>
      <c r="N59">
        <v>0.7643755171</v>
      </c>
      <c r="O59">
        <v>1.0286988582</v>
      </c>
      <c r="P59">
        <v>537</v>
      </c>
      <c r="Q59">
        <v>9249</v>
      </c>
      <c r="R59">
        <v>0.0499763119</v>
      </c>
      <c r="S59">
        <v>0.0443969654</v>
      </c>
      <c r="T59">
        <v>0.0562568123</v>
      </c>
      <c r="U59">
        <v>0.6816448448</v>
      </c>
      <c r="V59">
        <v>0.0580603308</v>
      </c>
      <c r="W59">
        <v>0.0025054882</v>
      </c>
      <c r="X59">
        <v>0.0248</v>
      </c>
      <c r="Y59">
        <v>-0.0936</v>
      </c>
      <c r="Z59">
        <v>0.1432</v>
      </c>
      <c r="AA59">
        <v>1.0250859545</v>
      </c>
      <c r="AB59">
        <v>0.9106455427</v>
      </c>
      <c r="AC59">
        <v>1.1539080409</v>
      </c>
      <c r="AD59">
        <v>0.4302135806</v>
      </c>
      <c r="AE59">
        <v>-0.0694</v>
      </c>
      <c r="AF59">
        <v>-0.2418</v>
      </c>
      <c r="AG59">
        <v>0.103</v>
      </c>
      <c r="AH59" t="s">
        <v>176</v>
      </c>
      <c r="AI59" t="s">
        <v>176</v>
      </c>
      <c r="AJ59" t="s">
        <v>176</v>
      </c>
      <c r="AK59" t="s">
        <v>176</v>
      </c>
      <c r="AL59" t="s">
        <v>176</v>
      </c>
    </row>
    <row r="60" spans="1:38" ht="12.75">
      <c r="A60" t="s">
        <v>37</v>
      </c>
      <c r="B60">
        <v>369</v>
      </c>
      <c r="C60">
        <v>3815</v>
      </c>
      <c r="D60">
        <v>0.0580282901</v>
      </c>
      <c r="E60">
        <v>0.0507034178</v>
      </c>
      <c r="F60">
        <v>0.0664113505</v>
      </c>
      <c r="G60">
        <v>0.5593352509</v>
      </c>
      <c r="H60">
        <v>0.09672346</v>
      </c>
      <c r="I60">
        <v>0.0050352222</v>
      </c>
      <c r="J60">
        <v>-0.0402</v>
      </c>
      <c r="K60">
        <v>-0.1751</v>
      </c>
      <c r="L60">
        <v>0.0947</v>
      </c>
      <c r="M60">
        <v>0.9606023005</v>
      </c>
      <c r="N60">
        <v>0.8393461134</v>
      </c>
      <c r="O60">
        <v>1.09937577</v>
      </c>
      <c r="P60">
        <v>794</v>
      </c>
      <c r="Q60">
        <v>16608</v>
      </c>
      <c r="R60">
        <v>0.0527984569</v>
      </c>
      <c r="S60">
        <v>0.0474826613</v>
      </c>
      <c r="T60">
        <v>0.0587093683</v>
      </c>
      <c r="U60">
        <v>0.1409633116</v>
      </c>
      <c r="V60">
        <v>0.0478082852</v>
      </c>
      <c r="W60">
        <v>0.0016966526</v>
      </c>
      <c r="X60">
        <v>0.0797</v>
      </c>
      <c r="Y60">
        <v>-0.0264</v>
      </c>
      <c r="Z60">
        <v>0.1858</v>
      </c>
      <c r="AA60">
        <v>1.0829722029</v>
      </c>
      <c r="AB60">
        <v>0.9739375977</v>
      </c>
      <c r="AC60">
        <v>1.2042134885</v>
      </c>
      <c r="AD60">
        <v>0.2235914307</v>
      </c>
      <c r="AE60">
        <v>-0.0944</v>
      </c>
      <c r="AF60">
        <v>-0.2466</v>
      </c>
      <c r="AG60">
        <v>0.0577</v>
      </c>
      <c r="AH60" t="s">
        <v>176</v>
      </c>
      <c r="AI60" t="s">
        <v>176</v>
      </c>
      <c r="AJ60" t="s">
        <v>176</v>
      </c>
      <c r="AK60" t="s">
        <v>176</v>
      </c>
      <c r="AL60" t="s">
        <v>176</v>
      </c>
    </row>
    <row r="61" spans="1:38" ht="12.75">
      <c r="A61" t="s">
        <v>36</v>
      </c>
      <c r="B61">
        <v>148</v>
      </c>
      <c r="C61">
        <v>1363</v>
      </c>
      <c r="D61">
        <v>0.0648049008</v>
      </c>
      <c r="E61">
        <v>0.0538607772</v>
      </c>
      <c r="F61">
        <v>0.0779727918</v>
      </c>
      <c r="G61">
        <v>0.4566323876</v>
      </c>
      <c r="H61">
        <v>0.1085840059</v>
      </c>
      <c r="I61">
        <v>0.0089255503</v>
      </c>
      <c r="J61">
        <v>0.0703</v>
      </c>
      <c r="K61">
        <v>-0.1147</v>
      </c>
      <c r="L61">
        <v>0.2552</v>
      </c>
      <c r="M61">
        <v>1.0727825464</v>
      </c>
      <c r="N61">
        <v>0.8916131498</v>
      </c>
      <c r="O61">
        <v>1.2907642648</v>
      </c>
      <c r="P61">
        <v>271</v>
      </c>
      <c r="Q61">
        <v>4821</v>
      </c>
      <c r="R61">
        <v>0.0571404039</v>
      </c>
      <c r="S61">
        <v>0.0493930035</v>
      </c>
      <c r="T61">
        <v>0.0661030009</v>
      </c>
      <c r="U61">
        <v>0.0327346087</v>
      </c>
      <c r="V61">
        <v>0.0562124041</v>
      </c>
      <c r="W61">
        <v>0.0034146604</v>
      </c>
      <c r="X61">
        <v>0.1587</v>
      </c>
      <c r="Y61">
        <v>0.013</v>
      </c>
      <c r="Z61">
        <v>0.3044</v>
      </c>
      <c r="AA61">
        <v>1.1720317733</v>
      </c>
      <c r="AB61">
        <v>1.013121461</v>
      </c>
      <c r="AC61">
        <v>1.3558675149</v>
      </c>
      <c r="AD61">
        <v>0.2655969257</v>
      </c>
      <c r="AE61">
        <v>-0.1259</v>
      </c>
      <c r="AF61">
        <v>-0.3475</v>
      </c>
      <c r="AG61">
        <v>0.0957</v>
      </c>
      <c r="AH61" t="s">
        <v>176</v>
      </c>
      <c r="AI61" t="s">
        <v>176</v>
      </c>
      <c r="AJ61" t="s">
        <v>176</v>
      </c>
      <c r="AK61" t="s">
        <v>176</v>
      </c>
      <c r="AL61" t="s">
        <v>176</v>
      </c>
    </row>
    <row r="62" spans="1:38" ht="12.75">
      <c r="A62" t="s">
        <v>27</v>
      </c>
      <c r="B62">
        <v>54</v>
      </c>
      <c r="C62">
        <v>511</v>
      </c>
      <c r="D62">
        <v>0.0562154117</v>
      </c>
      <c r="E62">
        <v>0.0423711398</v>
      </c>
      <c r="F62">
        <v>0.0745831367</v>
      </c>
      <c r="G62">
        <v>0.6180036448</v>
      </c>
      <c r="H62">
        <v>0.1056751468</v>
      </c>
      <c r="I62">
        <v>0.014380566</v>
      </c>
      <c r="J62">
        <v>-0.0719</v>
      </c>
      <c r="K62">
        <v>-0.3547</v>
      </c>
      <c r="L62">
        <v>0.2108</v>
      </c>
      <c r="M62">
        <v>0.9305918497</v>
      </c>
      <c r="N62">
        <v>0.701413299</v>
      </c>
      <c r="O62">
        <v>1.2346517981</v>
      </c>
      <c r="P62">
        <v>89</v>
      </c>
      <c r="Q62">
        <v>1720</v>
      </c>
      <c r="R62">
        <v>0.0457107836</v>
      </c>
      <c r="S62">
        <v>0.0365305678</v>
      </c>
      <c r="T62">
        <v>0.0571980086</v>
      </c>
      <c r="U62">
        <v>0.5731890866</v>
      </c>
      <c r="V62">
        <v>0.051744186</v>
      </c>
      <c r="W62">
        <v>0.0054848728</v>
      </c>
      <c r="X62">
        <v>-0.0644</v>
      </c>
      <c r="Y62">
        <v>-0.2886</v>
      </c>
      <c r="Z62">
        <v>0.1597</v>
      </c>
      <c r="AA62">
        <v>0.9375938403</v>
      </c>
      <c r="AB62">
        <v>0.7492944267</v>
      </c>
      <c r="AC62">
        <v>1.1732133298</v>
      </c>
      <c r="AD62">
        <v>0.2491652225</v>
      </c>
      <c r="AE62">
        <v>-0.2069</v>
      </c>
      <c r="AF62">
        <v>-0.5587</v>
      </c>
      <c r="AG62">
        <v>0.145</v>
      </c>
      <c r="AH62" t="s">
        <v>176</v>
      </c>
      <c r="AI62" t="s">
        <v>176</v>
      </c>
      <c r="AJ62" t="s">
        <v>176</v>
      </c>
      <c r="AK62" t="s">
        <v>176</v>
      </c>
      <c r="AL62" t="s">
        <v>176</v>
      </c>
    </row>
    <row r="63" spans="1:38" ht="12.75">
      <c r="A63" t="s">
        <v>28</v>
      </c>
      <c r="B63">
        <v>89</v>
      </c>
      <c r="C63">
        <v>1410</v>
      </c>
      <c r="D63">
        <v>0.0467384028</v>
      </c>
      <c r="E63">
        <v>0.0372696901</v>
      </c>
      <c r="F63">
        <v>0.0586127304</v>
      </c>
      <c r="G63">
        <v>0.0263377409</v>
      </c>
      <c r="H63">
        <v>0.0631205674</v>
      </c>
      <c r="I63">
        <v>0.0066907668</v>
      </c>
      <c r="J63">
        <v>-0.2566</v>
      </c>
      <c r="K63">
        <v>-0.4829</v>
      </c>
      <c r="L63">
        <v>-0.0302</v>
      </c>
      <c r="M63">
        <v>0.7737091199</v>
      </c>
      <c r="N63">
        <v>0.6169637253</v>
      </c>
      <c r="O63">
        <v>0.9702771456</v>
      </c>
      <c r="P63">
        <v>203</v>
      </c>
      <c r="Q63">
        <v>6673</v>
      </c>
      <c r="R63">
        <v>0.0423960906</v>
      </c>
      <c r="S63">
        <v>0.0361362222</v>
      </c>
      <c r="T63">
        <v>0.0497403543</v>
      </c>
      <c r="U63">
        <v>0.086517242</v>
      </c>
      <c r="V63">
        <v>0.0304211</v>
      </c>
      <c r="W63">
        <v>0.0021351426</v>
      </c>
      <c r="X63">
        <v>-0.1397</v>
      </c>
      <c r="Y63">
        <v>-0.2995</v>
      </c>
      <c r="Z63">
        <v>0.02</v>
      </c>
      <c r="AA63">
        <v>0.8696047248</v>
      </c>
      <c r="AB63">
        <v>0.7412058317</v>
      </c>
      <c r="AC63">
        <v>1.0202461247</v>
      </c>
      <c r="AD63">
        <v>0.4714487976</v>
      </c>
      <c r="AE63">
        <v>-0.0975</v>
      </c>
      <c r="AF63">
        <v>-0.3629</v>
      </c>
      <c r="AG63">
        <v>0.1679</v>
      </c>
      <c r="AH63" t="s">
        <v>176</v>
      </c>
      <c r="AI63" t="s">
        <v>176</v>
      </c>
      <c r="AJ63" t="s">
        <v>176</v>
      </c>
      <c r="AK63" t="s">
        <v>176</v>
      </c>
      <c r="AL63" t="s">
        <v>176</v>
      </c>
    </row>
    <row r="64" spans="1:38" ht="12.75">
      <c r="A64" t="s">
        <v>30</v>
      </c>
      <c r="B64">
        <v>100</v>
      </c>
      <c r="C64">
        <v>975</v>
      </c>
      <c r="D64">
        <v>0.0573216967</v>
      </c>
      <c r="E64">
        <v>0.0461297133</v>
      </c>
      <c r="F64">
        <v>0.0712290774</v>
      </c>
      <c r="G64">
        <v>0.63605955</v>
      </c>
      <c r="H64">
        <v>0.1025641026</v>
      </c>
      <c r="I64">
        <v>0.0102564103</v>
      </c>
      <c r="J64">
        <v>-0.0524</v>
      </c>
      <c r="K64">
        <v>-0.2697</v>
      </c>
      <c r="L64">
        <v>0.1648</v>
      </c>
      <c r="M64">
        <v>0.9489053303</v>
      </c>
      <c r="N64">
        <v>0.7636328532</v>
      </c>
      <c r="O64">
        <v>1.1791285853</v>
      </c>
      <c r="P64">
        <v>156</v>
      </c>
      <c r="Q64">
        <v>3121</v>
      </c>
      <c r="R64">
        <v>0.0471455653</v>
      </c>
      <c r="S64">
        <v>0.0394280812</v>
      </c>
      <c r="T64">
        <v>0.0563736367</v>
      </c>
      <c r="U64">
        <v>0.7131292755</v>
      </c>
      <c r="V64">
        <v>0.0499839795</v>
      </c>
      <c r="W64">
        <v>0.0040019212</v>
      </c>
      <c r="X64">
        <v>-0.0335</v>
      </c>
      <c r="Y64">
        <v>-0.2123</v>
      </c>
      <c r="Z64">
        <v>0.1452</v>
      </c>
      <c r="AA64">
        <v>0.9670232745</v>
      </c>
      <c r="AB64">
        <v>0.8087265881</v>
      </c>
      <c r="AC64">
        <v>1.1563042779</v>
      </c>
      <c r="AD64">
        <v>0.1554434015</v>
      </c>
      <c r="AE64">
        <v>-0.1954</v>
      </c>
      <c r="AF64">
        <v>-0.4651</v>
      </c>
      <c r="AG64">
        <v>0.0742</v>
      </c>
      <c r="AH64" t="s">
        <v>176</v>
      </c>
      <c r="AI64" t="s">
        <v>176</v>
      </c>
      <c r="AJ64" t="s">
        <v>176</v>
      </c>
      <c r="AK64" t="s">
        <v>176</v>
      </c>
      <c r="AL64" t="s">
        <v>176</v>
      </c>
    </row>
    <row r="65" spans="1:38" ht="12.75">
      <c r="A65" t="s">
        <v>26</v>
      </c>
      <c r="B65">
        <v>113</v>
      </c>
      <c r="C65">
        <v>1133</v>
      </c>
      <c r="D65">
        <v>0.0481773891</v>
      </c>
      <c r="E65">
        <v>0.0392052708</v>
      </c>
      <c r="F65">
        <v>0.0592027748</v>
      </c>
      <c r="G65">
        <v>0.0314231438</v>
      </c>
      <c r="H65">
        <v>0.0997352162</v>
      </c>
      <c r="I65">
        <v>0.0093822999</v>
      </c>
      <c r="J65">
        <v>-0.2262</v>
      </c>
      <c r="K65">
        <v>-0.4323</v>
      </c>
      <c r="L65">
        <v>-0.0202</v>
      </c>
      <c r="M65">
        <v>0.7975301484</v>
      </c>
      <c r="N65">
        <v>0.6490053952</v>
      </c>
      <c r="O65">
        <v>0.9800447613</v>
      </c>
      <c r="P65">
        <v>232</v>
      </c>
      <c r="Q65">
        <v>3918</v>
      </c>
      <c r="R65">
        <v>0.0543199996</v>
      </c>
      <c r="S65">
        <v>0.0465988729</v>
      </c>
      <c r="T65">
        <v>0.0633204663</v>
      </c>
      <c r="U65">
        <v>0.1669155176</v>
      </c>
      <c r="V65">
        <v>0.0592138846</v>
      </c>
      <c r="W65">
        <v>0.003887582</v>
      </c>
      <c r="X65">
        <v>0.1081</v>
      </c>
      <c r="Y65">
        <v>-0.0452</v>
      </c>
      <c r="Z65">
        <v>0.2614</v>
      </c>
      <c r="AA65">
        <v>1.1141812303</v>
      </c>
      <c r="AB65">
        <v>0.9558098284</v>
      </c>
      <c r="AC65">
        <v>1.2987937319</v>
      </c>
      <c r="AD65">
        <v>0.3352149112</v>
      </c>
      <c r="AE65">
        <v>0.12</v>
      </c>
      <c r="AF65">
        <v>-0.1241</v>
      </c>
      <c r="AG65">
        <v>0.3641</v>
      </c>
      <c r="AH65" t="s">
        <v>176</v>
      </c>
      <c r="AI65" t="s">
        <v>176</v>
      </c>
      <c r="AJ65" t="s">
        <v>176</v>
      </c>
      <c r="AK65" t="s">
        <v>176</v>
      </c>
      <c r="AL65" t="s">
        <v>176</v>
      </c>
    </row>
    <row r="66" spans="1:38" ht="12.75">
      <c r="A66" t="s">
        <v>25</v>
      </c>
      <c r="B66">
        <v>108</v>
      </c>
      <c r="C66">
        <v>1446</v>
      </c>
      <c r="D66">
        <v>0.0568051089</v>
      </c>
      <c r="E66">
        <v>0.0460934365</v>
      </c>
      <c r="F66">
        <v>0.0700060711</v>
      </c>
      <c r="G66">
        <v>0.5640405311</v>
      </c>
      <c r="H66">
        <v>0.0746887967</v>
      </c>
      <c r="I66">
        <v>0.0071869328</v>
      </c>
      <c r="J66">
        <v>-0.0615</v>
      </c>
      <c r="K66">
        <v>-0.2705</v>
      </c>
      <c r="L66">
        <v>0.1475</v>
      </c>
      <c r="M66">
        <v>0.9403537175</v>
      </c>
      <c r="N66">
        <v>0.7630323264</v>
      </c>
      <c r="O66">
        <v>1.1588828984</v>
      </c>
      <c r="P66">
        <v>144</v>
      </c>
      <c r="Q66">
        <v>3592</v>
      </c>
      <c r="R66">
        <v>0.0506275761</v>
      </c>
      <c r="S66">
        <v>0.0421233645</v>
      </c>
      <c r="T66">
        <v>0.0608486879</v>
      </c>
      <c r="U66">
        <v>0.6876365792</v>
      </c>
      <c r="V66">
        <v>0.0400890869</v>
      </c>
      <c r="W66">
        <v>0.0033407572</v>
      </c>
      <c r="X66">
        <v>0.0377</v>
      </c>
      <c r="Y66">
        <v>-0.1462</v>
      </c>
      <c r="Z66">
        <v>0.2216</v>
      </c>
      <c r="AA66">
        <v>1.0384443182</v>
      </c>
      <c r="AB66">
        <v>0.8640107214</v>
      </c>
      <c r="AC66">
        <v>1.2480940054</v>
      </c>
      <c r="AD66">
        <v>0.3974361618</v>
      </c>
      <c r="AE66">
        <v>-0.1151</v>
      </c>
      <c r="AF66">
        <v>-0.3818</v>
      </c>
      <c r="AG66">
        <v>0.1515</v>
      </c>
      <c r="AH66" t="s">
        <v>176</v>
      </c>
      <c r="AI66" t="s">
        <v>176</v>
      </c>
      <c r="AJ66" t="s">
        <v>176</v>
      </c>
      <c r="AK66" t="s">
        <v>176</v>
      </c>
      <c r="AL66" t="s">
        <v>176</v>
      </c>
    </row>
    <row r="67" spans="1:38" ht="12.75">
      <c r="A67" t="s">
        <v>29</v>
      </c>
      <c r="B67">
        <v>20</v>
      </c>
      <c r="C67">
        <v>121</v>
      </c>
      <c r="D67">
        <v>0.1487554191</v>
      </c>
      <c r="E67">
        <v>0.0950210903</v>
      </c>
      <c r="F67">
        <v>0.2328764554</v>
      </c>
      <c r="G67">
        <v>8.12165E-05</v>
      </c>
      <c r="H67">
        <v>0.1652892562</v>
      </c>
      <c r="I67">
        <v>0.0369598013</v>
      </c>
      <c r="J67">
        <v>0.9012</v>
      </c>
      <c r="K67">
        <v>0.453</v>
      </c>
      <c r="L67">
        <v>1.3494</v>
      </c>
      <c r="M67">
        <v>2.4625023002</v>
      </c>
      <c r="N67">
        <v>1.5729823825</v>
      </c>
      <c r="O67">
        <v>3.8550448154</v>
      </c>
      <c r="P67">
        <v>84</v>
      </c>
      <c r="Q67">
        <v>1591</v>
      </c>
      <c r="R67">
        <v>0.1182387598</v>
      </c>
      <c r="S67">
        <v>0.094084119</v>
      </c>
      <c r="T67">
        <v>0.1485947307</v>
      </c>
      <c r="U67" s="45">
        <v>2.994492E-14</v>
      </c>
      <c r="V67">
        <v>0.052796983</v>
      </c>
      <c r="W67">
        <v>0.0057606231</v>
      </c>
      <c r="X67">
        <v>0.8859</v>
      </c>
      <c r="Y67">
        <v>0.6574</v>
      </c>
      <c r="Z67">
        <v>1.1145</v>
      </c>
      <c r="AA67">
        <v>2.425246829</v>
      </c>
      <c r="AB67">
        <v>1.9298004439</v>
      </c>
      <c r="AC67">
        <v>3.0478914024</v>
      </c>
      <c r="AD67">
        <v>0.3650814583</v>
      </c>
      <c r="AE67">
        <v>-0.2296</v>
      </c>
      <c r="AF67">
        <v>-0.7264</v>
      </c>
      <c r="AG67">
        <v>0.2672</v>
      </c>
      <c r="AH67" t="s">
        <v>283</v>
      </c>
      <c r="AI67" t="s">
        <v>284</v>
      </c>
      <c r="AJ67" t="s">
        <v>176</v>
      </c>
      <c r="AK67" t="s">
        <v>176</v>
      </c>
      <c r="AL67" t="s">
        <v>176</v>
      </c>
    </row>
    <row r="68" spans="1:38" ht="12.75">
      <c r="A68" t="s">
        <v>45</v>
      </c>
      <c r="B68">
        <v>133</v>
      </c>
      <c r="C68">
        <v>938</v>
      </c>
      <c r="D68">
        <v>0.0511107552</v>
      </c>
      <c r="E68">
        <v>0.0420342254</v>
      </c>
      <c r="F68">
        <v>0.0621471972</v>
      </c>
      <c r="G68">
        <v>0.0938447361</v>
      </c>
      <c r="H68">
        <v>0.1417910448</v>
      </c>
      <c r="I68">
        <v>0.0122948429</v>
      </c>
      <c r="J68">
        <v>-0.1671</v>
      </c>
      <c r="K68">
        <v>-0.3626</v>
      </c>
      <c r="L68">
        <v>0.0284</v>
      </c>
      <c r="M68">
        <v>0.8460891915</v>
      </c>
      <c r="N68">
        <v>0.6958360065</v>
      </c>
      <c r="O68">
        <v>1.0287868308</v>
      </c>
      <c r="P68">
        <v>228</v>
      </c>
      <c r="Q68">
        <v>3046</v>
      </c>
      <c r="R68">
        <v>0.0492988101</v>
      </c>
      <c r="S68">
        <v>0.0421707183</v>
      </c>
      <c r="T68">
        <v>0.0576317589</v>
      </c>
      <c r="U68">
        <v>0.8889396149</v>
      </c>
      <c r="V68">
        <v>0.0748522653</v>
      </c>
      <c r="W68">
        <v>0.0049572124</v>
      </c>
      <c r="X68">
        <v>0.0111</v>
      </c>
      <c r="Y68">
        <v>-0.145</v>
      </c>
      <c r="Z68">
        <v>0.1673</v>
      </c>
      <c r="AA68">
        <v>1.0111894184</v>
      </c>
      <c r="AB68">
        <v>0.8649820171</v>
      </c>
      <c r="AC68">
        <v>1.1821101707</v>
      </c>
      <c r="AD68">
        <v>0.7654031086</v>
      </c>
      <c r="AE68">
        <v>-0.0361</v>
      </c>
      <c r="AF68">
        <v>-0.2732</v>
      </c>
      <c r="AG68">
        <v>0.201</v>
      </c>
      <c r="AH68" t="s">
        <v>176</v>
      </c>
      <c r="AI68" t="s">
        <v>176</v>
      </c>
      <c r="AJ68" t="s">
        <v>176</v>
      </c>
      <c r="AK68" t="s">
        <v>176</v>
      </c>
      <c r="AL68" t="s">
        <v>176</v>
      </c>
    </row>
    <row r="69" spans="1:38" ht="12.75">
      <c r="A69" t="s">
        <v>43</v>
      </c>
      <c r="B69">
        <v>143</v>
      </c>
      <c r="C69">
        <v>1343</v>
      </c>
      <c r="D69">
        <v>0.0554200565</v>
      </c>
      <c r="E69">
        <v>0.0459166086</v>
      </c>
      <c r="F69">
        <v>0.0668904511</v>
      </c>
      <c r="G69">
        <v>0.369212904</v>
      </c>
      <c r="H69">
        <v>0.1064780343</v>
      </c>
      <c r="I69">
        <v>0.0089041405</v>
      </c>
      <c r="J69">
        <v>-0.0862</v>
      </c>
      <c r="K69">
        <v>-0.2743</v>
      </c>
      <c r="L69">
        <v>0.1019</v>
      </c>
      <c r="M69">
        <v>0.9174255121</v>
      </c>
      <c r="N69">
        <v>0.7601051103</v>
      </c>
      <c r="O69">
        <v>1.107306817</v>
      </c>
      <c r="P69">
        <v>228</v>
      </c>
      <c r="Q69">
        <v>3971</v>
      </c>
      <c r="R69">
        <v>0.051186683</v>
      </c>
      <c r="S69">
        <v>0.0438529699</v>
      </c>
      <c r="T69">
        <v>0.0597468433</v>
      </c>
      <c r="U69">
        <v>0.5370110347</v>
      </c>
      <c r="V69">
        <v>0.0574162679</v>
      </c>
      <c r="W69">
        <v>0.0038024852</v>
      </c>
      <c r="X69">
        <v>0.0487</v>
      </c>
      <c r="Y69">
        <v>-0.1059</v>
      </c>
      <c r="Z69">
        <v>0.2033</v>
      </c>
      <c r="AA69">
        <v>1.0499124054</v>
      </c>
      <c r="AB69">
        <v>0.8994874126</v>
      </c>
      <c r="AC69">
        <v>1.2254935906</v>
      </c>
      <c r="AD69">
        <v>0.4984233022</v>
      </c>
      <c r="AE69">
        <v>-0.0795</v>
      </c>
      <c r="AF69">
        <v>-0.3095</v>
      </c>
      <c r="AG69">
        <v>0.1506</v>
      </c>
      <c r="AH69" t="s">
        <v>176</v>
      </c>
      <c r="AI69" t="s">
        <v>176</v>
      </c>
      <c r="AJ69" t="s">
        <v>176</v>
      </c>
      <c r="AK69" t="s">
        <v>176</v>
      </c>
      <c r="AL69" t="s">
        <v>176</v>
      </c>
    </row>
    <row r="70" spans="1:38" ht="13.5" customHeight="1">
      <c r="A70" t="s">
        <v>42</v>
      </c>
      <c r="B70">
        <v>367</v>
      </c>
      <c r="C70">
        <v>2660</v>
      </c>
      <c r="D70">
        <v>0.0575582661</v>
      </c>
      <c r="E70">
        <v>0.050099599</v>
      </c>
      <c r="F70">
        <v>0.0661273555</v>
      </c>
      <c r="G70">
        <v>0.4949231412</v>
      </c>
      <c r="H70">
        <v>0.1379699248</v>
      </c>
      <c r="I70">
        <v>0.0072019715</v>
      </c>
      <c r="J70">
        <v>-0.0483</v>
      </c>
      <c r="K70">
        <v>-0.1871</v>
      </c>
      <c r="L70">
        <v>0.0905</v>
      </c>
      <c r="M70">
        <v>0.9528215071</v>
      </c>
      <c r="N70">
        <v>0.8293504765</v>
      </c>
      <c r="O70">
        <v>1.0946745074</v>
      </c>
      <c r="P70">
        <v>574</v>
      </c>
      <c r="Q70">
        <v>7684</v>
      </c>
      <c r="R70">
        <v>0.0493937747</v>
      </c>
      <c r="S70">
        <v>0.0438846518</v>
      </c>
      <c r="T70">
        <v>0.0555944932</v>
      </c>
      <c r="U70">
        <v>0.8287450617</v>
      </c>
      <c r="V70">
        <v>0.0747006767</v>
      </c>
      <c r="W70">
        <v>0.003117946</v>
      </c>
      <c r="X70">
        <v>0.0131</v>
      </c>
      <c r="Y70">
        <v>-0.1052</v>
      </c>
      <c r="Z70">
        <v>0.1313</v>
      </c>
      <c r="AA70">
        <v>1.0131372792</v>
      </c>
      <c r="AB70">
        <v>0.900137254</v>
      </c>
      <c r="AC70">
        <v>1.1403229251</v>
      </c>
      <c r="AD70">
        <v>0.0672848146</v>
      </c>
      <c r="AE70">
        <v>-0.153</v>
      </c>
      <c r="AF70">
        <v>-0.3168</v>
      </c>
      <c r="AG70">
        <v>0.0109</v>
      </c>
      <c r="AH70" t="s">
        <v>176</v>
      </c>
      <c r="AI70" t="s">
        <v>176</v>
      </c>
      <c r="AJ70" t="s">
        <v>176</v>
      </c>
      <c r="AK70" t="s">
        <v>176</v>
      </c>
      <c r="AL70" t="s">
        <v>176</v>
      </c>
    </row>
    <row r="71" spans="1:38" ht="12.75">
      <c r="A71" t="s">
        <v>44</v>
      </c>
      <c r="B71">
        <v>336</v>
      </c>
      <c r="C71">
        <v>2752</v>
      </c>
      <c r="D71">
        <v>0.0672938043</v>
      </c>
      <c r="E71">
        <v>0.0584476838</v>
      </c>
      <c r="F71">
        <v>0.0774787946</v>
      </c>
      <c r="G71">
        <v>0.1333211542</v>
      </c>
      <c r="H71">
        <v>0.1220930233</v>
      </c>
      <c r="I71">
        <v>0.0066607205</v>
      </c>
      <c r="J71">
        <v>0.1079</v>
      </c>
      <c r="K71">
        <v>-0.033</v>
      </c>
      <c r="L71">
        <v>0.2489</v>
      </c>
      <c r="M71">
        <v>1.1139839395</v>
      </c>
      <c r="N71">
        <v>0.9675449588</v>
      </c>
      <c r="O71">
        <v>1.2825866189</v>
      </c>
      <c r="P71">
        <v>452</v>
      </c>
      <c r="Q71">
        <v>7175</v>
      </c>
      <c r="R71">
        <v>0.0563738212</v>
      </c>
      <c r="S71">
        <v>0.0497813101</v>
      </c>
      <c r="T71">
        <v>0.0638393748</v>
      </c>
      <c r="U71">
        <v>0.022089717</v>
      </c>
      <c r="V71">
        <v>0.0629965157</v>
      </c>
      <c r="W71">
        <v>0.0029631068</v>
      </c>
      <c r="X71">
        <v>0.1452</v>
      </c>
      <c r="Y71">
        <v>0.0209</v>
      </c>
      <c r="Z71">
        <v>0.2696</v>
      </c>
      <c r="AA71">
        <v>1.156308061</v>
      </c>
      <c r="AB71">
        <v>1.0210861885</v>
      </c>
      <c r="AC71">
        <v>1.3094372904</v>
      </c>
      <c r="AD71">
        <v>0.0416042363</v>
      </c>
      <c r="AE71">
        <v>-0.1771</v>
      </c>
      <c r="AF71">
        <v>-0.3474</v>
      </c>
      <c r="AG71">
        <v>-0.0067</v>
      </c>
      <c r="AH71" t="s">
        <v>176</v>
      </c>
      <c r="AI71" t="s">
        <v>176</v>
      </c>
      <c r="AJ71" t="s">
        <v>285</v>
      </c>
      <c r="AK71" t="s">
        <v>176</v>
      </c>
      <c r="AL71" t="s">
        <v>176</v>
      </c>
    </row>
    <row r="72" spans="1:38" ht="12.75">
      <c r="A72" t="s">
        <v>39</v>
      </c>
      <c r="B72">
        <v>134</v>
      </c>
      <c r="C72">
        <v>1454</v>
      </c>
      <c r="D72">
        <v>0.0592341576</v>
      </c>
      <c r="E72">
        <v>0.048841094</v>
      </c>
      <c r="F72">
        <v>0.0718387967</v>
      </c>
      <c r="G72">
        <v>0.8419544293</v>
      </c>
      <c r="H72">
        <v>0.0921595598</v>
      </c>
      <c r="I72">
        <v>0.0079613734</v>
      </c>
      <c r="J72">
        <v>-0.0196</v>
      </c>
      <c r="K72">
        <v>-0.2126</v>
      </c>
      <c r="L72">
        <v>0.1733</v>
      </c>
      <c r="M72">
        <v>0.9805642722</v>
      </c>
      <c r="N72">
        <v>0.8085171417</v>
      </c>
      <c r="O72">
        <v>1.1892219005</v>
      </c>
      <c r="P72">
        <v>194</v>
      </c>
      <c r="Q72">
        <v>3789</v>
      </c>
      <c r="R72">
        <v>0.0591338506</v>
      </c>
      <c r="S72">
        <v>0.0502642443</v>
      </c>
      <c r="T72">
        <v>0.0695685837</v>
      </c>
      <c r="U72">
        <v>0.0199084108</v>
      </c>
      <c r="V72">
        <v>0.0512008446</v>
      </c>
      <c r="W72">
        <v>0.0036760064</v>
      </c>
      <c r="X72">
        <v>0.193</v>
      </c>
      <c r="Y72">
        <v>0.0305</v>
      </c>
      <c r="Z72">
        <v>0.3555</v>
      </c>
      <c r="AA72">
        <v>1.2129202298</v>
      </c>
      <c r="AB72">
        <v>1.0309918619</v>
      </c>
      <c r="AC72">
        <v>1.426951597</v>
      </c>
      <c r="AD72">
        <v>0.9889267374</v>
      </c>
      <c r="AE72">
        <v>-0.0017</v>
      </c>
      <c r="AF72">
        <v>-0.241</v>
      </c>
      <c r="AG72">
        <v>0.2377</v>
      </c>
      <c r="AH72" t="s">
        <v>176</v>
      </c>
      <c r="AI72" t="s">
        <v>176</v>
      </c>
      <c r="AJ72" t="s">
        <v>176</v>
      </c>
      <c r="AK72" t="s">
        <v>176</v>
      </c>
      <c r="AL72" t="s">
        <v>176</v>
      </c>
    </row>
    <row r="73" spans="1:38" ht="12.75">
      <c r="A73" t="s">
        <v>40</v>
      </c>
      <c r="B73">
        <v>137</v>
      </c>
      <c r="C73">
        <v>1529</v>
      </c>
      <c r="D73">
        <v>0.0779246347</v>
      </c>
      <c r="E73">
        <v>0.0645146774</v>
      </c>
      <c r="F73">
        <v>0.0941219725</v>
      </c>
      <c r="G73">
        <v>0.0082289966</v>
      </c>
      <c r="H73">
        <v>0.0896010464</v>
      </c>
      <c r="I73">
        <v>0.007655134</v>
      </c>
      <c r="J73">
        <v>0.2546</v>
      </c>
      <c r="K73">
        <v>0.0658</v>
      </c>
      <c r="L73">
        <v>0.4435</v>
      </c>
      <c r="M73">
        <v>1.2899670708</v>
      </c>
      <c r="N73">
        <v>1.0679781789</v>
      </c>
      <c r="O73">
        <v>1.5580983552</v>
      </c>
      <c r="P73">
        <v>169</v>
      </c>
      <c r="Q73">
        <v>4945</v>
      </c>
      <c r="R73">
        <v>0.0593759047</v>
      </c>
      <c r="S73">
        <v>0.0500732199</v>
      </c>
      <c r="T73">
        <v>0.0704068575</v>
      </c>
      <c r="U73">
        <v>0.023376525</v>
      </c>
      <c r="V73">
        <v>0.0341759353</v>
      </c>
      <c r="W73">
        <v>0.0026289181</v>
      </c>
      <c r="X73">
        <v>0.1971</v>
      </c>
      <c r="Y73">
        <v>0.0267</v>
      </c>
      <c r="Z73">
        <v>0.3675</v>
      </c>
      <c r="AA73">
        <v>1.2178851072</v>
      </c>
      <c r="AB73">
        <v>1.0270736778</v>
      </c>
      <c r="AC73">
        <v>1.4441457963</v>
      </c>
      <c r="AD73">
        <v>0.0274894101</v>
      </c>
      <c r="AE73">
        <v>-0.2719</v>
      </c>
      <c r="AF73">
        <v>-0.5136</v>
      </c>
      <c r="AG73">
        <v>-0.0302</v>
      </c>
      <c r="AH73" t="s">
        <v>176</v>
      </c>
      <c r="AI73" t="s">
        <v>176</v>
      </c>
      <c r="AJ73" t="s">
        <v>285</v>
      </c>
      <c r="AK73" t="s">
        <v>176</v>
      </c>
      <c r="AL73" t="s">
        <v>176</v>
      </c>
    </row>
    <row r="74" spans="1:38" ht="13.5" customHeight="1">
      <c r="A74" t="s">
        <v>41</v>
      </c>
      <c r="B74">
        <v>43</v>
      </c>
      <c r="C74">
        <v>440</v>
      </c>
      <c r="D74">
        <v>0.0913277781</v>
      </c>
      <c r="E74">
        <v>0.0668489934</v>
      </c>
      <c r="F74">
        <v>0.1247702117</v>
      </c>
      <c r="G74">
        <v>0.0094219023</v>
      </c>
      <c r="H74">
        <v>0.0977272727</v>
      </c>
      <c r="I74">
        <v>0.0149032694</v>
      </c>
      <c r="J74">
        <v>0.4133</v>
      </c>
      <c r="K74">
        <v>0.1013</v>
      </c>
      <c r="L74">
        <v>0.7253</v>
      </c>
      <c r="M74">
        <v>1.5118431657</v>
      </c>
      <c r="N74">
        <v>1.1066205253</v>
      </c>
      <c r="O74">
        <v>2.0654503557</v>
      </c>
      <c r="P74">
        <v>93</v>
      </c>
      <c r="Q74">
        <v>2288</v>
      </c>
      <c r="R74">
        <v>0.0939762311</v>
      </c>
      <c r="S74">
        <v>0.075449073</v>
      </c>
      <c r="T74">
        <v>0.1170528897</v>
      </c>
      <c r="U74" s="45">
        <v>4.6923268E-09</v>
      </c>
      <c r="V74">
        <v>0.0406468531</v>
      </c>
      <c r="W74">
        <v>0.0042148823</v>
      </c>
      <c r="X74">
        <v>0.6563</v>
      </c>
      <c r="Y74">
        <v>0.4367</v>
      </c>
      <c r="Z74">
        <v>0.8759</v>
      </c>
      <c r="AA74">
        <v>1.9275875097</v>
      </c>
      <c r="AB74">
        <v>1.5475688792</v>
      </c>
      <c r="AC74">
        <v>2.4009229298</v>
      </c>
      <c r="AD74">
        <v>0.8806659822</v>
      </c>
      <c r="AE74">
        <v>0.0286</v>
      </c>
      <c r="AF74">
        <v>-0.3446</v>
      </c>
      <c r="AG74">
        <v>0.4018</v>
      </c>
      <c r="AH74" t="s">
        <v>176</v>
      </c>
      <c r="AI74" t="s">
        <v>284</v>
      </c>
      <c r="AJ74" t="s">
        <v>176</v>
      </c>
      <c r="AK74" t="s">
        <v>176</v>
      </c>
      <c r="AL74" t="s">
        <v>176</v>
      </c>
    </row>
    <row r="75" spans="1:38" ht="12.75">
      <c r="A75" t="s">
        <v>46</v>
      </c>
      <c r="B75">
        <v>77</v>
      </c>
      <c r="C75">
        <v>1694</v>
      </c>
      <c r="D75">
        <v>0.0770693613</v>
      </c>
      <c r="E75">
        <v>0.060587627</v>
      </c>
      <c r="F75">
        <v>0.0980346442</v>
      </c>
      <c r="G75">
        <v>0.0472427038</v>
      </c>
      <c r="H75">
        <v>0.0454545455</v>
      </c>
      <c r="I75">
        <v>0.0051800262</v>
      </c>
      <c r="J75">
        <v>0.2436</v>
      </c>
      <c r="K75">
        <v>0.003</v>
      </c>
      <c r="L75">
        <v>0.4842</v>
      </c>
      <c r="M75">
        <v>1.2758088459</v>
      </c>
      <c r="N75">
        <v>1.0029696516</v>
      </c>
      <c r="O75">
        <v>1.6228688562</v>
      </c>
      <c r="P75">
        <v>126</v>
      </c>
      <c r="Q75">
        <v>5971</v>
      </c>
      <c r="R75">
        <v>0.0569351615</v>
      </c>
      <c r="S75">
        <v>0.0469214358</v>
      </c>
      <c r="T75">
        <v>0.0690859639</v>
      </c>
      <c r="U75">
        <v>0.1159692756</v>
      </c>
      <c r="V75">
        <v>0.021101993</v>
      </c>
      <c r="W75">
        <v>0.0018799149</v>
      </c>
      <c r="X75">
        <v>0.1551</v>
      </c>
      <c r="Y75">
        <v>-0.0383</v>
      </c>
      <c r="Z75">
        <v>0.3486</v>
      </c>
      <c r="AA75">
        <v>1.1678219574</v>
      </c>
      <c r="AB75">
        <v>0.9624260562</v>
      </c>
      <c r="AC75">
        <v>1.4170523703</v>
      </c>
      <c r="AD75">
        <v>0.0466754569</v>
      </c>
      <c r="AE75">
        <v>-0.3028</v>
      </c>
      <c r="AF75">
        <v>-0.6011</v>
      </c>
      <c r="AG75">
        <v>-0.0045</v>
      </c>
      <c r="AH75" t="s">
        <v>176</v>
      </c>
      <c r="AI75" t="s">
        <v>176</v>
      </c>
      <c r="AJ75" t="s">
        <v>285</v>
      </c>
      <c r="AK75" t="s">
        <v>176</v>
      </c>
      <c r="AL75" t="s">
        <v>176</v>
      </c>
    </row>
    <row r="76" spans="1:38" ht="12.75">
      <c r="A76" t="s">
        <v>48</v>
      </c>
      <c r="B76">
        <v>11</v>
      </c>
      <c r="C76">
        <v>216</v>
      </c>
      <c r="D76">
        <v>0.0920931151</v>
      </c>
      <c r="E76">
        <v>0.0506221245</v>
      </c>
      <c r="F76">
        <v>0.1675382439</v>
      </c>
      <c r="G76">
        <v>0.1672475826</v>
      </c>
      <c r="H76">
        <v>0.0509259259</v>
      </c>
      <c r="I76">
        <v>0.0153547444</v>
      </c>
      <c r="J76">
        <v>0.4217</v>
      </c>
      <c r="K76">
        <v>-0.1767</v>
      </c>
      <c r="L76">
        <v>1.0201</v>
      </c>
      <c r="M76">
        <v>1.5245125798</v>
      </c>
      <c r="N76">
        <v>0.8380003821</v>
      </c>
      <c r="O76">
        <v>2.7734338259</v>
      </c>
      <c r="P76">
        <v>19</v>
      </c>
      <c r="Q76">
        <v>567</v>
      </c>
      <c r="R76">
        <v>0.0973902649</v>
      </c>
      <c r="S76">
        <v>0.0616212744</v>
      </c>
      <c r="T76">
        <v>0.1539219009</v>
      </c>
      <c r="U76">
        <v>0.0030469445</v>
      </c>
      <c r="V76">
        <v>0.0335097002</v>
      </c>
      <c r="W76">
        <v>0.0076876525</v>
      </c>
      <c r="X76">
        <v>0.692</v>
      </c>
      <c r="Y76">
        <v>0.2342</v>
      </c>
      <c r="Z76">
        <v>1.1497</v>
      </c>
      <c r="AA76">
        <v>1.9976142461</v>
      </c>
      <c r="AB76">
        <v>1.2639408647</v>
      </c>
      <c r="AC76">
        <v>3.1571593161</v>
      </c>
      <c r="AD76">
        <v>0.8836769609</v>
      </c>
      <c r="AE76">
        <v>0.0559</v>
      </c>
      <c r="AF76">
        <v>-0.6933</v>
      </c>
      <c r="AG76">
        <v>0.8051</v>
      </c>
      <c r="AH76" t="s">
        <v>176</v>
      </c>
      <c r="AI76" t="s">
        <v>284</v>
      </c>
      <c r="AJ76" t="s">
        <v>176</v>
      </c>
      <c r="AK76" t="s">
        <v>176</v>
      </c>
      <c r="AL76" t="s">
        <v>176</v>
      </c>
    </row>
    <row r="77" spans="1:38" ht="12.75">
      <c r="A77" t="s">
        <v>47</v>
      </c>
      <c r="B77">
        <v>23</v>
      </c>
      <c r="C77">
        <v>326</v>
      </c>
      <c r="D77">
        <v>0.0958628119</v>
      </c>
      <c r="E77">
        <v>0.063095265</v>
      </c>
      <c r="F77">
        <v>0.145647676</v>
      </c>
      <c r="G77">
        <v>0.0304725068</v>
      </c>
      <c r="H77">
        <v>0.0705521472</v>
      </c>
      <c r="I77">
        <v>0.0147111396</v>
      </c>
      <c r="J77">
        <v>0.4618</v>
      </c>
      <c r="K77">
        <v>0.0435</v>
      </c>
      <c r="L77">
        <v>0.8801</v>
      </c>
      <c r="M77">
        <v>1.5869162702</v>
      </c>
      <c r="N77">
        <v>1.0444811761</v>
      </c>
      <c r="O77">
        <v>2.4110566146</v>
      </c>
      <c r="P77">
        <v>47</v>
      </c>
      <c r="Q77">
        <v>1166</v>
      </c>
      <c r="R77">
        <v>0.090870026</v>
      </c>
      <c r="S77">
        <v>0.0674815674</v>
      </c>
      <c r="T77">
        <v>0.1223646983</v>
      </c>
      <c r="U77">
        <v>4.11199E-05</v>
      </c>
      <c r="V77">
        <v>0.0403087479</v>
      </c>
      <c r="W77">
        <v>0.0058796352</v>
      </c>
      <c r="X77">
        <v>0.6227</v>
      </c>
      <c r="Y77">
        <v>0.3251</v>
      </c>
      <c r="Z77">
        <v>0.9202</v>
      </c>
      <c r="AA77">
        <v>1.8638747809</v>
      </c>
      <c r="AB77">
        <v>1.384143893</v>
      </c>
      <c r="AC77">
        <v>2.5098757553</v>
      </c>
      <c r="AD77">
        <v>0.8362333631</v>
      </c>
      <c r="AE77">
        <v>-0.0535</v>
      </c>
      <c r="AF77">
        <v>-0.5606</v>
      </c>
      <c r="AG77">
        <v>0.4537</v>
      </c>
      <c r="AH77" t="s">
        <v>176</v>
      </c>
      <c r="AI77" t="s">
        <v>284</v>
      </c>
      <c r="AJ77" t="s">
        <v>176</v>
      </c>
      <c r="AK77" t="s">
        <v>176</v>
      </c>
      <c r="AL77" t="s">
        <v>176</v>
      </c>
    </row>
    <row r="78" spans="1:38" ht="12.75">
      <c r="A78" t="s">
        <v>53</v>
      </c>
      <c r="B78">
        <v>7</v>
      </c>
      <c r="C78">
        <v>114</v>
      </c>
      <c r="D78">
        <v>0.0716723575</v>
      </c>
      <c r="E78">
        <v>0.033889273</v>
      </c>
      <c r="F78">
        <v>0.1515797295</v>
      </c>
      <c r="G78">
        <v>0.6545780925</v>
      </c>
      <c r="H78">
        <v>0.0614035088</v>
      </c>
      <c r="I78">
        <v>0.0232083448</v>
      </c>
      <c r="J78">
        <v>0.171</v>
      </c>
      <c r="K78">
        <v>-0.578</v>
      </c>
      <c r="L78">
        <v>0.92</v>
      </c>
      <c r="M78">
        <v>1.18646666</v>
      </c>
      <c r="N78">
        <v>0.561004185</v>
      </c>
      <c r="O78">
        <v>2.5092560322</v>
      </c>
      <c r="P78">
        <v>22</v>
      </c>
      <c r="Q78">
        <v>457</v>
      </c>
      <c r="R78">
        <v>0.1009462553</v>
      </c>
      <c r="S78">
        <v>0.0658889688</v>
      </c>
      <c r="T78">
        <v>0.1546563354</v>
      </c>
      <c r="U78">
        <v>0.0008266045</v>
      </c>
      <c r="V78">
        <v>0.0481400438</v>
      </c>
      <c r="W78">
        <v>0.0102634918</v>
      </c>
      <c r="X78">
        <v>0.7278</v>
      </c>
      <c r="Y78">
        <v>0.3012</v>
      </c>
      <c r="Z78">
        <v>1.1544</v>
      </c>
      <c r="AA78">
        <v>2.0705527183</v>
      </c>
      <c r="AB78">
        <v>1.3514774077</v>
      </c>
      <c r="AC78">
        <v>3.1722236235</v>
      </c>
      <c r="AD78">
        <v>0.4341694404</v>
      </c>
      <c r="AE78">
        <v>0.3425</v>
      </c>
      <c r="AF78">
        <v>-0.5158</v>
      </c>
      <c r="AG78">
        <v>1.2008</v>
      </c>
      <c r="AH78" t="s">
        <v>176</v>
      </c>
      <c r="AI78" t="s">
        <v>284</v>
      </c>
      <c r="AJ78" t="s">
        <v>176</v>
      </c>
      <c r="AK78" t="s">
        <v>176</v>
      </c>
      <c r="AL78" t="s">
        <v>176</v>
      </c>
    </row>
    <row r="79" spans="1:38" ht="12.75">
      <c r="A79" t="s">
        <v>55</v>
      </c>
      <c r="B79">
        <v>23</v>
      </c>
      <c r="C79">
        <v>275</v>
      </c>
      <c r="D79">
        <v>0.0714047037</v>
      </c>
      <c r="E79">
        <v>0.0469819606</v>
      </c>
      <c r="F79">
        <v>0.1085231788</v>
      </c>
      <c r="G79">
        <v>0.433602963</v>
      </c>
      <c r="H79">
        <v>0.0836363636</v>
      </c>
      <c r="I79">
        <v>0.0174393874</v>
      </c>
      <c r="J79">
        <v>0.1672</v>
      </c>
      <c r="K79">
        <v>-0.2514</v>
      </c>
      <c r="L79">
        <v>0.5858</v>
      </c>
      <c r="M79">
        <v>1.1820359091</v>
      </c>
      <c r="N79">
        <v>0.7777409835</v>
      </c>
      <c r="O79">
        <v>1.7964964172</v>
      </c>
      <c r="P79">
        <v>46</v>
      </c>
      <c r="Q79">
        <v>1382</v>
      </c>
      <c r="R79">
        <v>0.072893826</v>
      </c>
      <c r="S79">
        <v>0.0539897254</v>
      </c>
      <c r="T79">
        <v>0.0984170569</v>
      </c>
      <c r="U79">
        <v>0.0086389007</v>
      </c>
      <c r="V79">
        <v>0.0332850941</v>
      </c>
      <c r="W79">
        <v>0.0049076194</v>
      </c>
      <c r="X79">
        <v>0.4022</v>
      </c>
      <c r="Y79">
        <v>0.102</v>
      </c>
      <c r="Z79">
        <v>0.7024</v>
      </c>
      <c r="AA79">
        <v>1.4951570931</v>
      </c>
      <c r="AB79">
        <v>1.1074068306</v>
      </c>
      <c r="AC79">
        <v>2.0186752251</v>
      </c>
      <c r="AD79">
        <v>0.9366528788</v>
      </c>
      <c r="AE79">
        <v>0.0206</v>
      </c>
      <c r="AF79">
        <v>-0.4884</v>
      </c>
      <c r="AG79">
        <v>0.5296</v>
      </c>
      <c r="AH79" t="s">
        <v>176</v>
      </c>
      <c r="AI79" t="s">
        <v>176</v>
      </c>
      <c r="AJ79" t="s">
        <v>176</v>
      </c>
      <c r="AK79" t="s">
        <v>176</v>
      </c>
      <c r="AL79" t="s">
        <v>176</v>
      </c>
    </row>
    <row r="80" spans="1:38" ht="12.75">
      <c r="A80" t="s">
        <v>51</v>
      </c>
      <c r="B80">
        <v>32</v>
      </c>
      <c r="C80">
        <v>324</v>
      </c>
      <c r="D80">
        <v>0.0843548621</v>
      </c>
      <c r="E80">
        <v>0.059010752</v>
      </c>
      <c r="F80">
        <v>0.1205838346</v>
      </c>
      <c r="G80">
        <v>0.0670145401</v>
      </c>
      <c r="H80">
        <v>0.0987654321</v>
      </c>
      <c r="I80">
        <v>0.0174594267</v>
      </c>
      <c r="J80">
        <v>0.3339</v>
      </c>
      <c r="K80">
        <v>-0.0234</v>
      </c>
      <c r="L80">
        <v>0.6912</v>
      </c>
      <c r="M80">
        <v>1.3964132754</v>
      </c>
      <c r="N80">
        <v>0.9768660094</v>
      </c>
      <c r="O80">
        <v>1.9961489262</v>
      </c>
      <c r="P80">
        <v>56</v>
      </c>
      <c r="Q80">
        <v>1730</v>
      </c>
      <c r="R80">
        <v>0.0778310637</v>
      </c>
      <c r="S80">
        <v>0.0591988498</v>
      </c>
      <c r="T80">
        <v>0.1023275705</v>
      </c>
      <c r="U80">
        <v>0.0008068442</v>
      </c>
      <c r="V80">
        <v>0.0323699422</v>
      </c>
      <c r="W80">
        <v>0.0043256155</v>
      </c>
      <c r="X80">
        <v>0.4678</v>
      </c>
      <c r="Y80">
        <v>0.1941</v>
      </c>
      <c r="Z80">
        <v>0.7414</v>
      </c>
      <c r="AA80">
        <v>1.5964269315</v>
      </c>
      <c r="AB80">
        <v>1.2142534571</v>
      </c>
      <c r="AC80">
        <v>2.098885478</v>
      </c>
      <c r="AD80">
        <v>0.7217956897</v>
      </c>
      <c r="AE80">
        <v>-0.0805</v>
      </c>
      <c r="AF80">
        <v>-0.5236</v>
      </c>
      <c r="AG80">
        <v>0.3626</v>
      </c>
      <c r="AH80" t="s">
        <v>176</v>
      </c>
      <c r="AI80" t="s">
        <v>284</v>
      </c>
      <c r="AJ80" t="s">
        <v>176</v>
      </c>
      <c r="AK80" t="s">
        <v>176</v>
      </c>
      <c r="AL80" t="s">
        <v>176</v>
      </c>
    </row>
    <row r="81" spans="1:38" ht="12.75">
      <c r="A81" t="s">
        <v>54</v>
      </c>
      <c r="B81">
        <v>7</v>
      </c>
      <c r="C81">
        <v>103</v>
      </c>
      <c r="D81">
        <v>0.0939864455</v>
      </c>
      <c r="E81">
        <v>0.0444740779</v>
      </c>
      <c r="F81">
        <v>0.1986202378</v>
      </c>
      <c r="G81">
        <v>0.2469258377</v>
      </c>
      <c r="H81">
        <v>0.067961165</v>
      </c>
      <c r="I81">
        <v>0.0256869059</v>
      </c>
      <c r="J81">
        <v>0.442</v>
      </c>
      <c r="K81">
        <v>-0.3062</v>
      </c>
      <c r="L81">
        <v>1.1903</v>
      </c>
      <c r="M81">
        <v>1.5558548363</v>
      </c>
      <c r="N81">
        <v>0.7362254089</v>
      </c>
      <c r="O81">
        <v>3.2879662159</v>
      </c>
      <c r="P81">
        <v>32</v>
      </c>
      <c r="Q81">
        <v>676</v>
      </c>
      <c r="R81">
        <v>0.092305881</v>
      </c>
      <c r="S81">
        <v>0.0646175716</v>
      </c>
      <c r="T81">
        <v>0.1318584937</v>
      </c>
      <c r="U81">
        <v>0.0004510807</v>
      </c>
      <c r="V81">
        <v>0.0473372781</v>
      </c>
      <c r="W81">
        <v>0.0083681276</v>
      </c>
      <c r="X81">
        <v>0.6383</v>
      </c>
      <c r="Y81">
        <v>0.2817</v>
      </c>
      <c r="Z81">
        <v>0.995</v>
      </c>
      <c r="AA81">
        <v>1.8933262284</v>
      </c>
      <c r="AB81">
        <v>1.325399226</v>
      </c>
      <c r="AC81">
        <v>2.7046071379</v>
      </c>
      <c r="AD81">
        <v>0.965813353</v>
      </c>
      <c r="AE81">
        <v>-0.018</v>
      </c>
      <c r="AF81">
        <v>-0.8431</v>
      </c>
      <c r="AG81">
        <v>0.807</v>
      </c>
      <c r="AH81" t="s">
        <v>176</v>
      </c>
      <c r="AI81" t="s">
        <v>284</v>
      </c>
      <c r="AJ81" t="s">
        <v>176</v>
      </c>
      <c r="AK81" t="s">
        <v>176</v>
      </c>
      <c r="AL81" t="s">
        <v>176</v>
      </c>
    </row>
    <row r="82" spans="1:38" ht="12.75">
      <c r="A82" t="s">
        <v>50</v>
      </c>
      <c r="B82">
        <v>46</v>
      </c>
      <c r="C82">
        <v>503</v>
      </c>
      <c r="D82">
        <v>0.1128003636</v>
      </c>
      <c r="E82">
        <v>0.0833590157</v>
      </c>
      <c r="F82">
        <v>0.1526400224</v>
      </c>
      <c r="G82">
        <v>5.19376E-05</v>
      </c>
      <c r="H82">
        <v>0.0914512922</v>
      </c>
      <c r="I82">
        <v>0.0134837574</v>
      </c>
      <c r="J82">
        <v>0.6245</v>
      </c>
      <c r="K82">
        <v>0.322</v>
      </c>
      <c r="L82">
        <v>0.927</v>
      </c>
      <c r="M82">
        <v>1.867301081</v>
      </c>
      <c r="N82">
        <v>1.3799280001</v>
      </c>
      <c r="O82">
        <v>2.5268081573</v>
      </c>
      <c r="P82">
        <v>78</v>
      </c>
      <c r="Q82">
        <v>1954</v>
      </c>
      <c r="R82">
        <v>0.0996124598</v>
      </c>
      <c r="S82">
        <v>0.0787172884</v>
      </c>
      <c r="T82">
        <v>0.1260541663</v>
      </c>
      <c r="U82" s="45">
        <v>2.706072E-09</v>
      </c>
      <c r="V82">
        <v>0.0399181167</v>
      </c>
      <c r="W82">
        <v>0.0045198367</v>
      </c>
      <c r="X82">
        <v>0.7145</v>
      </c>
      <c r="Y82">
        <v>0.4791</v>
      </c>
      <c r="Z82">
        <v>0.9499</v>
      </c>
      <c r="AA82">
        <v>2.0431946575</v>
      </c>
      <c r="AB82">
        <v>1.6146046719</v>
      </c>
      <c r="AC82">
        <v>2.5855520432</v>
      </c>
      <c r="AD82">
        <v>0.5158545563</v>
      </c>
      <c r="AE82">
        <v>-0.1243</v>
      </c>
      <c r="AF82">
        <v>-0.4994</v>
      </c>
      <c r="AG82">
        <v>0.2507</v>
      </c>
      <c r="AH82" t="s">
        <v>283</v>
      </c>
      <c r="AI82" t="s">
        <v>284</v>
      </c>
      <c r="AJ82" t="s">
        <v>176</v>
      </c>
      <c r="AK82" t="s">
        <v>176</v>
      </c>
      <c r="AL82" t="s">
        <v>176</v>
      </c>
    </row>
    <row r="83" spans="1:38" ht="12.75">
      <c r="A83" t="s">
        <v>52</v>
      </c>
      <c r="B83">
        <v>31</v>
      </c>
      <c r="C83">
        <v>315</v>
      </c>
      <c r="D83">
        <v>0.1200542162</v>
      </c>
      <c r="E83">
        <v>0.0834246276</v>
      </c>
      <c r="F83">
        <v>0.1727669064</v>
      </c>
      <c r="G83">
        <v>0.0002171475</v>
      </c>
      <c r="H83">
        <v>0.0984126984</v>
      </c>
      <c r="I83">
        <v>0.0176754424</v>
      </c>
      <c r="J83">
        <v>0.6868</v>
      </c>
      <c r="K83">
        <v>0.3228</v>
      </c>
      <c r="L83">
        <v>1.0508</v>
      </c>
      <c r="M83">
        <v>1.9873816046</v>
      </c>
      <c r="N83">
        <v>1.3810141407</v>
      </c>
      <c r="O83">
        <v>2.8599892832</v>
      </c>
      <c r="P83">
        <v>103</v>
      </c>
      <c r="Q83">
        <v>2969</v>
      </c>
      <c r="R83">
        <v>0.0955360187</v>
      </c>
      <c r="S83">
        <v>0.0775320837</v>
      </c>
      <c r="T83">
        <v>0.1177206962</v>
      </c>
      <c r="U83" s="45">
        <v>2.711399E-10</v>
      </c>
      <c r="V83">
        <v>0.0346918154</v>
      </c>
      <c r="W83">
        <v>0.0034182861</v>
      </c>
      <c r="X83">
        <v>0.6727</v>
      </c>
      <c r="Y83">
        <v>0.4639</v>
      </c>
      <c r="Z83">
        <v>0.8815</v>
      </c>
      <c r="AA83">
        <v>1.9595809935</v>
      </c>
      <c r="AB83">
        <v>1.5902944207</v>
      </c>
      <c r="AC83">
        <v>2.414620601</v>
      </c>
      <c r="AD83">
        <v>0.2773037033</v>
      </c>
      <c r="AE83">
        <v>-0.2284</v>
      </c>
      <c r="AF83">
        <v>-0.6406</v>
      </c>
      <c r="AG83">
        <v>0.1837</v>
      </c>
      <c r="AH83" t="s">
        <v>283</v>
      </c>
      <c r="AI83" t="s">
        <v>284</v>
      </c>
      <c r="AJ83" t="s">
        <v>176</v>
      </c>
      <c r="AK83" t="s">
        <v>176</v>
      </c>
      <c r="AL83" t="s">
        <v>176</v>
      </c>
    </row>
    <row r="84" spans="1:38" ht="12.75">
      <c r="A84" t="s">
        <v>56</v>
      </c>
      <c r="B84">
        <v>20</v>
      </c>
      <c r="C84">
        <v>199</v>
      </c>
      <c r="D84">
        <v>0.0931721649</v>
      </c>
      <c r="E84">
        <v>0.0594953194</v>
      </c>
      <c r="F84">
        <v>0.1459115172</v>
      </c>
      <c r="G84">
        <v>0.0583013117</v>
      </c>
      <c r="H84">
        <v>0.1005025126</v>
      </c>
      <c r="I84">
        <v>0.022473045</v>
      </c>
      <c r="J84">
        <v>0.4333</v>
      </c>
      <c r="K84">
        <v>-0.0152</v>
      </c>
      <c r="L84">
        <v>0.8819</v>
      </c>
      <c r="M84">
        <v>1.542375208</v>
      </c>
      <c r="N84">
        <v>0.9848875541</v>
      </c>
      <c r="O84">
        <v>2.4154242504</v>
      </c>
      <c r="P84">
        <v>45</v>
      </c>
      <c r="Q84">
        <v>1368</v>
      </c>
      <c r="R84">
        <v>0.0823362431</v>
      </c>
      <c r="S84">
        <v>0.0607689044</v>
      </c>
      <c r="T84">
        <v>0.1115579915</v>
      </c>
      <c r="U84">
        <v>0.000720711</v>
      </c>
      <c r="V84">
        <v>0.0328947368</v>
      </c>
      <c r="W84">
        <v>0.0049036578</v>
      </c>
      <c r="X84">
        <v>0.524</v>
      </c>
      <c r="Y84">
        <v>0.2203</v>
      </c>
      <c r="Z84">
        <v>0.8278</v>
      </c>
      <c r="AA84">
        <v>1.6888346323</v>
      </c>
      <c r="AB84">
        <v>1.2464575324</v>
      </c>
      <c r="AC84">
        <v>2.2882146732</v>
      </c>
      <c r="AD84">
        <v>0.6511379783</v>
      </c>
      <c r="AE84">
        <v>-0.1236</v>
      </c>
      <c r="AF84">
        <v>-0.6595</v>
      </c>
      <c r="AG84">
        <v>0.4123</v>
      </c>
      <c r="AH84" t="s">
        <v>176</v>
      </c>
      <c r="AI84" t="s">
        <v>284</v>
      </c>
      <c r="AJ84" t="s">
        <v>176</v>
      </c>
      <c r="AK84" t="s">
        <v>176</v>
      </c>
      <c r="AL84" t="s">
        <v>176</v>
      </c>
    </row>
    <row r="85" spans="1:38" ht="12.75">
      <c r="A85" t="s">
        <v>49</v>
      </c>
      <c r="B85">
        <v>7</v>
      </c>
      <c r="C85">
        <v>104</v>
      </c>
      <c r="D85">
        <v>0.0774072335</v>
      </c>
      <c r="E85">
        <v>0.0366082173</v>
      </c>
      <c r="F85">
        <v>0.1636758151</v>
      </c>
      <c r="G85">
        <v>0.5163328667</v>
      </c>
      <c r="H85">
        <v>0.0673076923</v>
      </c>
      <c r="I85">
        <v>0.0254399165</v>
      </c>
      <c r="J85">
        <v>0.248</v>
      </c>
      <c r="K85">
        <v>-0.5009</v>
      </c>
      <c r="L85">
        <v>0.9968</v>
      </c>
      <c r="M85">
        <v>1.2814019942</v>
      </c>
      <c r="N85">
        <v>0.6060136822</v>
      </c>
      <c r="O85">
        <v>2.7094950475</v>
      </c>
      <c r="P85">
        <v>33</v>
      </c>
      <c r="Q85">
        <v>910</v>
      </c>
      <c r="R85">
        <v>0.08412606</v>
      </c>
      <c r="S85">
        <v>0.0592587197</v>
      </c>
      <c r="T85">
        <v>0.1194287357</v>
      </c>
      <c r="U85">
        <v>0.0022772287</v>
      </c>
      <c r="V85">
        <v>0.0362637363</v>
      </c>
      <c r="W85">
        <v>0.0063127062</v>
      </c>
      <c r="X85">
        <v>0.5455</v>
      </c>
      <c r="Y85">
        <v>0.1951</v>
      </c>
      <c r="Z85">
        <v>0.8959</v>
      </c>
      <c r="AA85">
        <v>1.7255463483</v>
      </c>
      <c r="AB85">
        <v>1.2154814732</v>
      </c>
      <c r="AC85">
        <v>2.4496549439</v>
      </c>
      <c r="AD85">
        <v>0.8428586844</v>
      </c>
      <c r="AE85">
        <v>0.0832</v>
      </c>
      <c r="AF85">
        <v>-0.7397</v>
      </c>
      <c r="AG85">
        <v>0.9062</v>
      </c>
      <c r="AH85" t="s">
        <v>176</v>
      </c>
      <c r="AI85" t="s">
        <v>284</v>
      </c>
      <c r="AJ85" t="s">
        <v>176</v>
      </c>
      <c r="AK85" t="s">
        <v>176</v>
      </c>
      <c r="AL85" t="s">
        <v>176</v>
      </c>
    </row>
    <row r="86" spans="1:38" ht="12.75">
      <c r="A86" t="s">
        <v>87</v>
      </c>
      <c r="B86">
        <v>300</v>
      </c>
      <c r="C86">
        <v>4072</v>
      </c>
      <c r="D86">
        <v>0.0510430795</v>
      </c>
      <c r="E86">
        <v>0.0441736432</v>
      </c>
      <c r="F86">
        <v>0.0589807809</v>
      </c>
      <c r="G86">
        <v>0.0223579196</v>
      </c>
      <c r="H86">
        <v>0.0736738703</v>
      </c>
      <c r="I86">
        <v>0.0042535629</v>
      </c>
      <c r="J86">
        <v>-0.1685</v>
      </c>
      <c r="K86">
        <v>-0.313</v>
      </c>
      <c r="L86">
        <v>-0.0239</v>
      </c>
      <c r="M86">
        <v>0.8449688863</v>
      </c>
      <c r="N86">
        <v>0.7312520012</v>
      </c>
      <c r="O86">
        <v>0.9763698665</v>
      </c>
      <c r="P86">
        <v>482</v>
      </c>
      <c r="Q86">
        <v>18370</v>
      </c>
      <c r="R86">
        <v>0.0365020287</v>
      </c>
      <c r="S86">
        <v>0.0323727539</v>
      </c>
      <c r="T86">
        <v>0.041158009</v>
      </c>
      <c r="U86" s="45">
        <v>2.3027124E-06</v>
      </c>
      <c r="V86">
        <v>0.0262384322</v>
      </c>
      <c r="W86">
        <v>0.0011951278</v>
      </c>
      <c r="X86">
        <v>-0.2894</v>
      </c>
      <c r="Y86">
        <v>-0.4095</v>
      </c>
      <c r="Z86">
        <v>-0.1694</v>
      </c>
      <c r="AA86">
        <v>0.7487090477</v>
      </c>
      <c r="AB86">
        <v>0.6640116896</v>
      </c>
      <c r="AC86">
        <v>0.8442098939</v>
      </c>
      <c r="AD86">
        <v>0.000113119</v>
      </c>
      <c r="AE86">
        <v>-0.3353</v>
      </c>
      <c r="AF86">
        <v>-0.5055</v>
      </c>
      <c r="AG86">
        <v>-0.1651</v>
      </c>
      <c r="AH86" t="s">
        <v>176</v>
      </c>
      <c r="AI86" t="s">
        <v>284</v>
      </c>
      <c r="AJ86" t="s">
        <v>285</v>
      </c>
      <c r="AK86" t="s">
        <v>176</v>
      </c>
      <c r="AL86" t="s">
        <v>176</v>
      </c>
    </row>
    <row r="87" spans="1:38" ht="12.75">
      <c r="A87" t="s">
        <v>86</v>
      </c>
      <c r="B87">
        <v>323</v>
      </c>
      <c r="C87">
        <v>3505</v>
      </c>
      <c r="D87">
        <v>0.0483347548</v>
      </c>
      <c r="E87">
        <v>0.0418819655</v>
      </c>
      <c r="F87">
        <v>0.0557817306</v>
      </c>
      <c r="G87">
        <v>0.0022899699</v>
      </c>
      <c r="H87">
        <v>0.0921540656</v>
      </c>
      <c r="I87">
        <v>0.0051275894</v>
      </c>
      <c r="J87">
        <v>-0.223</v>
      </c>
      <c r="K87">
        <v>-0.3663</v>
      </c>
      <c r="L87">
        <v>-0.0797</v>
      </c>
      <c r="M87">
        <v>0.8001351853</v>
      </c>
      <c r="N87">
        <v>0.6933154915</v>
      </c>
      <c r="O87">
        <v>0.9234126781</v>
      </c>
      <c r="P87">
        <v>587</v>
      </c>
      <c r="Q87">
        <v>13879</v>
      </c>
      <c r="R87">
        <v>0.0446157897</v>
      </c>
      <c r="S87">
        <v>0.0398037159</v>
      </c>
      <c r="T87">
        <v>0.0500096196</v>
      </c>
      <c r="U87">
        <v>0.1277525093</v>
      </c>
      <c r="V87">
        <v>0.0422941134</v>
      </c>
      <c r="W87">
        <v>0.0017456649</v>
      </c>
      <c r="X87">
        <v>-0.0887</v>
      </c>
      <c r="Y87">
        <v>-0.2028</v>
      </c>
      <c r="Z87">
        <v>0.0254</v>
      </c>
      <c r="AA87">
        <v>0.9151339429</v>
      </c>
      <c r="AB87">
        <v>0.8164313962</v>
      </c>
      <c r="AC87">
        <v>1.0257691427</v>
      </c>
      <c r="AD87">
        <v>0.3410683084</v>
      </c>
      <c r="AE87">
        <v>-0.0801</v>
      </c>
      <c r="AF87">
        <v>-0.2449</v>
      </c>
      <c r="AG87">
        <v>0.0848</v>
      </c>
      <c r="AH87" t="s">
        <v>283</v>
      </c>
      <c r="AI87" t="s">
        <v>176</v>
      </c>
      <c r="AJ87" t="s">
        <v>176</v>
      </c>
      <c r="AK87" t="s">
        <v>176</v>
      </c>
      <c r="AL87" t="s">
        <v>176</v>
      </c>
    </row>
    <row r="88" spans="1:38" ht="12.75">
      <c r="A88" t="s">
        <v>82</v>
      </c>
      <c r="B88">
        <v>549</v>
      </c>
      <c r="C88">
        <v>5510</v>
      </c>
      <c r="D88">
        <v>0.0474322713</v>
      </c>
      <c r="E88">
        <v>0.0419342768</v>
      </c>
      <c r="F88">
        <v>0.0536511067</v>
      </c>
      <c r="G88">
        <v>0.0001195095</v>
      </c>
      <c r="H88">
        <v>0.0996370236</v>
      </c>
      <c r="I88">
        <v>0.0042524045</v>
      </c>
      <c r="J88">
        <v>-0.2418</v>
      </c>
      <c r="K88">
        <v>-0.365</v>
      </c>
      <c r="L88">
        <v>-0.1186</v>
      </c>
      <c r="M88">
        <v>0.7851954428</v>
      </c>
      <c r="N88">
        <v>0.6941814545</v>
      </c>
      <c r="O88">
        <v>0.8881422566</v>
      </c>
      <c r="P88">
        <v>817</v>
      </c>
      <c r="Q88">
        <v>19088</v>
      </c>
      <c r="R88">
        <v>0.0432578158</v>
      </c>
      <c r="S88">
        <v>0.0389394003</v>
      </c>
      <c r="T88">
        <v>0.0480551476</v>
      </c>
      <c r="U88">
        <v>0.0258300564</v>
      </c>
      <c r="V88">
        <v>0.0428017603</v>
      </c>
      <c r="W88">
        <v>0.001497444</v>
      </c>
      <c r="X88">
        <v>-0.1196</v>
      </c>
      <c r="Y88">
        <v>-0.2248</v>
      </c>
      <c r="Z88">
        <v>-0.0144</v>
      </c>
      <c r="AA88">
        <v>0.8872799484</v>
      </c>
      <c r="AB88">
        <v>0.7987030425</v>
      </c>
      <c r="AC88">
        <v>0.9856801151</v>
      </c>
      <c r="AD88">
        <v>0.1994432275</v>
      </c>
      <c r="AE88">
        <v>-0.0921</v>
      </c>
      <c r="AF88">
        <v>-0.2328</v>
      </c>
      <c r="AG88">
        <v>0.0486</v>
      </c>
      <c r="AH88" t="s">
        <v>283</v>
      </c>
      <c r="AI88" t="s">
        <v>176</v>
      </c>
      <c r="AJ88" t="s">
        <v>176</v>
      </c>
      <c r="AK88" t="s">
        <v>176</v>
      </c>
      <c r="AL88" t="s">
        <v>176</v>
      </c>
    </row>
    <row r="89" spans="1:38" ht="12.75">
      <c r="A89" t="s">
        <v>91</v>
      </c>
      <c r="B89">
        <v>247</v>
      </c>
      <c r="C89">
        <v>4009</v>
      </c>
      <c r="D89">
        <v>0.0439313191</v>
      </c>
      <c r="E89">
        <v>0.0376358088</v>
      </c>
      <c r="F89">
        <v>0.0512799076</v>
      </c>
      <c r="G89">
        <v>5.43848E-05</v>
      </c>
      <c r="H89">
        <v>0.0616113744</v>
      </c>
      <c r="I89">
        <v>0.0039202379</v>
      </c>
      <c r="J89">
        <v>-0.3185</v>
      </c>
      <c r="K89">
        <v>-0.4732</v>
      </c>
      <c r="L89">
        <v>-0.1638</v>
      </c>
      <c r="M89">
        <v>0.727240561</v>
      </c>
      <c r="N89">
        <v>0.6230244682</v>
      </c>
      <c r="O89">
        <v>0.8488893463</v>
      </c>
      <c r="P89">
        <v>487</v>
      </c>
      <c r="Q89">
        <v>17624</v>
      </c>
      <c r="R89">
        <v>0.0377725072</v>
      </c>
      <c r="S89">
        <v>0.0334897933</v>
      </c>
      <c r="T89">
        <v>0.0426028996</v>
      </c>
      <c r="U89">
        <v>3.23526E-05</v>
      </c>
      <c r="V89">
        <v>0.0276327735</v>
      </c>
      <c r="W89">
        <v>0.0012521605</v>
      </c>
      <c r="X89">
        <v>-0.2552</v>
      </c>
      <c r="Y89">
        <v>-0.3755</v>
      </c>
      <c r="Z89">
        <v>-0.1349</v>
      </c>
      <c r="AA89">
        <v>0.7747683882</v>
      </c>
      <c r="AB89">
        <v>0.6869237731</v>
      </c>
      <c r="AC89">
        <v>0.8738466754</v>
      </c>
      <c r="AD89">
        <v>0.0980423229</v>
      </c>
      <c r="AE89">
        <v>-0.151</v>
      </c>
      <c r="AF89">
        <v>-0.33</v>
      </c>
      <c r="AG89">
        <v>0.0279</v>
      </c>
      <c r="AH89" t="s">
        <v>283</v>
      </c>
      <c r="AI89" t="s">
        <v>284</v>
      </c>
      <c r="AJ89" t="s">
        <v>176</v>
      </c>
      <c r="AK89" t="s">
        <v>176</v>
      </c>
      <c r="AL89" t="s">
        <v>176</v>
      </c>
    </row>
    <row r="90" spans="1:38" ht="13.5" customHeight="1">
      <c r="A90" t="s">
        <v>90</v>
      </c>
      <c r="B90">
        <v>353</v>
      </c>
      <c r="C90">
        <v>2469</v>
      </c>
      <c r="D90">
        <v>0.0582006616</v>
      </c>
      <c r="E90">
        <v>0.0504945163</v>
      </c>
      <c r="F90">
        <v>0.0670828687</v>
      </c>
      <c r="G90">
        <v>0.6074364912</v>
      </c>
      <c r="H90">
        <v>0.1429728635</v>
      </c>
      <c r="I90">
        <v>0.0076096777</v>
      </c>
      <c r="J90">
        <v>-0.0372</v>
      </c>
      <c r="K90">
        <v>-0.1793</v>
      </c>
      <c r="L90">
        <v>0.1048</v>
      </c>
      <c r="M90">
        <v>0.9634557445</v>
      </c>
      <c r="N90">
        <v>0.8358879522</v>
      </c>
      <c r="O90">
        <v>1.110492105</v>
      </c>
      <c r="P90">
        <v>629</v>
      </c>
      <c r="Q90">
        <v>8855</v>
      </c>
      <c r="R90">
        <v>0.0568145349</v>
      </c>
      <c r="S90">
        <v>0.0506636468</v>
      </c>
      <c r="T90">
        <v>0.0637121798</v>
      </c>
      <c r="U90">
        <v>0.0088598489</v>
      </c>
      <c r="V90">
        <v>0.0710333145</v>
      </c>
      <c r="W90">
        <v>0.0028322837</v>
      </c>
      <c r="X90">
        <v>0.153</v>
      </c>
      <c r="Y90">
        <v>0.0384</v>
      </c>
      <c r="Z90">
        <v>0.2676</v>
      </c>
      <c r="AA90">
        <v>1.165347732</v>
      </c>
      <c r="AB90">
        <v>1.0391841814</v>
      </c>
      <c r="AC90">
        <v>1.3068283377</v>
      </c>
      <c r="AD90">
        <v>0.7735117731</v>
      </c>
      <c r="AE90">
        <v>-0.0241</v>
      </c>
      <c r="AF90">
        <v>-0.1883</v>
      </c>
      <c r="AG90">
        <v>0.1401</v>
      </c>
      <c r="AH90" t="s">
        <v>176</v>
      </c>
      <c r="AI90" t="s">
        <v>176</v>
      </c>
      <c r="AJ90" t="s">
        <v>176</v>
      </c>
      <c r="AK90" t="s">
        <v>176</v>
      </c>
      <c r="AL90" t="s">
        <v>176</v>
      </c>
    </row>
    <row r="91" spans="1:38" ht="12.75">
      <c r="A91" t="s">
        <v>89</v>
      </c>
      <c r="B91">
        <v>307</v>
      </c>
      <c r="C91">
        <v>4112</v>
      </c>
      <c r="D91">
        <v>0.0487746011</v>
      </c>
      <c r="E91">
        <v>0.042282683</v>
      </c>
      <c r="F91">
        <v>0.056263263</v>
      </c>
      <c r="G91">
        <v>0.0033313435</v>
      </c>
      <c r="H91">
        <v>0.0746595331</v>
      </c>
      <c r="I91">
        <v>0.0042610446</v>
      </c>
      <c r="J91">
        <v>-0.2139</v>
      </c>
      <c r="K91">
        <v>-0.3567</v>
      </c>
      <c r="L91">
        <v>-0.0711</v>
      </c>
      <c r="M91">
        <v>0.8074164172</v>
      </c>
      <c r="N91">
        <v>0.6999489826</v>
      </c>
      <c r="O91">
        <v>0.9313839823</v>
      </c>
      <c r="P91">
        <v>526</v>
      </c>
      <c r="Q91">
        <v>17972</v>
      </c>
      <c r="R91">
        <v>0.0404874978</v>
      </c>
      <c r="S91">
        <v>0.0360500488</v>
      </c>
      <c r="T91">
        <v>0.0454711584</v>
      </c>
      <c r="U91">
        <v>0.0017087522</v>
      </c>
      <c r="V91">
        <v>0.0292677498</v>
      </c>
      <c r="W91">
        <v>0.0012761345</v>
      </c>
      <c r="X91">
        <v>-0.1858</v>
      </c>
      <c r="Y91">
        <v>-0.3019</v>
      </c>
      <c r="Z91">
        <v>-0.0697</v>
      </c>
      <c r="AA91">
        <v>0.8304567463</v>
      </c>
      <c r="AB91">
        <v>0.7394382924</v>
      </c>
      <c r="AC91">
        <v>0.9326787842</v>
      </c>
      <c r="AD91">
        <v>0.0277935051</v>
      </c>
      <c r="AE91">
        <v>-0.1862</v>
      </c>
      <c r="AF91">
        <v>-0.3521</v>
      </c>
      <c r="AG91">
        <v>-0.0203</v>
      </c>
      <c r="AH91" t="s">
        <v>283</v>
      </c>
      <c r="AI91" t="s">
        <v>284</v>
      </c>
      <c r="AJ91" t="s">
        <v>285</v>
      </c>
      <c r="AK91" t="s">
        <v>176</v>
      </c>
      <c r="AL91" t="s">
        <v>176</v>
      </c>
    </row>
    <row r="92" spans="1:38" ht="12.75">
      <c r="A92" t="s">
        <v>88</v>
      </c>
      <c r="B92">
        <v>448</v>
      </c>
      <c r="C92">
        <v>4204</v>
      </c>
      <c r="D92">
        <v>0.0513993697</v>
      </c>
      <c r="E92">
        <v>0.0450703256</v>
      </c>
      <c r="F92">
        <v>0.0586171759</v>
      </c>
      <c r="G92">
        <v>0.0160008936</v>
      </c>
      <c r="H92">
        <v>0.106565176</v>
      </c>
      <c r="I92">
        <v>0.0050347313</v>
      </c>
      <c r="J92">
        <v>-0.1615</v>
      </c>
      <c r="K92">
        <v>-0.2929</v>
      </c>
      <c r="L92">
        <v>-0.0301</v>
      </c>
      <c r="M92">
        <v>0.8508669255</v>
      </c>
      <c r="N92">
        <v>0.7460957135</v>
      </c>
      <c r="O92">
        <v>0.9703507363</v>
      </c>
      <c r="P92">
        <v>786</v>
      </c>
      <c r="Q92">
        <v>15174</v>
      </c>
      <c r="R92">
        <v>0.0486920404</v>
      </c>
      <c r="S92">
        <v>0.0437004434</v>
      </c>
      <c r="T92">
        <v>0.0542537928</v>
      </c>
      <c r="U92">
        <v>0.9818255907</v>
      </c>
      <c r="V92">
        <v>0.0517991301</v>
      </c>
      <c r="W92">
        <v>0.0018476138</v>
      </c>
      <c r="X92">
        <v>-0.0013</v>
      </c>
      <c r="Y92">
        <v>-0.1094</v>
      </c>
      <c r="Z92">
        <v>0.1069</v>
      </c>
      <c r="AA92">
        <v>0.9987437019</v>
      </c>
      <c r="AB92">
        <v>0.8963588761</v>
      </c>
      <c r="AC92">
        <v>1.1128232326</v>
      </c>
      <c r="AD92">
        <v>0.4805049922</v>
      </c>
      <c r="AE92">
        <v>-0.0541</v>
      </c>
      <c r="AF92">
        <v>-0.2044</v>
      </c>
      <c r="AG92">
        <v>0.0962</v>
      </c>
      <c r="AH92" t="s">
        <v>176</v>
      </c>
      <c r="AI92" t="s">
        <v>176</v>
      </c>
      <c r="AJ92" t="s">
        <v>176</v>
      </c>
      <c r="AK92" t="s">
        <v>176</v>
      </c>
      <c r="AL92" t="s">
        <v>176</v>
      </c>
    </row>
    <row r="93" spans="1:38" ht="12.75">
      <c r="A93" t="s">
        <v>83</v>
      </c>
      <c r="B93">
        <v>317</v>
      </c>
      <c r="C93">
        <v>4258</v>
      </c>
      <c r="D93">
        <v>0.0529958865</v>
      </c>
      <c r="E93">
        <v>0.046009004</v>
      </c>
      <c r="F93">
        <v>0.0610437903</v>
      </c>
      <c r="G93">
        <v>0.069543966</v>
      </c>
      <c r="H93">
        <v>0.0744480977</v>
      </c>
      <c r="I93">
        <v>0.0041814218</v>
      </c>
      <c r="J93">
        <v>-0.1309</v>
      </c>
      <c r="K93">
        <v>-0.2723</v>
      </c>
      <c r="L93">
        <v>0.0105</v>
      </c>
      <c r="M93">
        <v>0.8772957202</v>
      </c>
      <c r="N93">
        <v>0.7616346274</v>
      </c>
      <c r="O93">
        <v>1.010520994</v>
      </c>
      <c r="P93">
        <v>635</v>
      </c>
      <c r="Q93">
        <v>18441</v>
      </c>
      <c r="R93">
        <v>0.049124889</v>
      </c>
      <c r="S93">
        <v>0.0439500845</v>
      </c>
      <c r="T93">
        <v>0.0549089894</v>
      </c>
      <c r="U93">
        <v>0.893639953</v>
      </c>
      <c r="V93">
        <v>0.0344341413</v>
      </c>
      <c r="W93">
        <v>0.0013664772</v>
      </c>
      <c r="X93">
        <v>0.0076</v>
      </c>
      <c r="Y93">
        <v>-0.1037</v>
      </c>
      <c r="Z93">
        <v>0.1189</v>
      </c>
      <c r="AA93">
        <v>1.0076220484</v>
      </c>
      <c r="AB93">
        <v>0.9014793724</v>
      </c>
      <c r="AC93">
        <v>1.1262622568</v>
      </c>
      <c r="AD93">
        <v>0.3569384757</v>
      </c>
      <c r="AE93">
        <v>-0.0758</v>
      </c>
      <c r="AF93">
        <v>-0.2372</v>
      </c>
      <c r="AG93">
        <v>0.0855</v>
      </c>
      <c r="AH93" t="s">
        <v>176</v>
      </c>
      <c r="AI93" t="s">
        <v>176</v>
      </c>
      <c r="AJ93" t="s">
        <v>176</v>
      </c>
      <c r="AK93" t="s">
        <v>176</v>
      </c>
      <c r="AL93" t="s">
        <v>176</v>
      </c>
    </row>
    <row r="94" spans="1:38" ht="12.75">
      <c r="A94" t="s">
        <v>105</v>
      </c>
      <c r="B94">
        <v>676</v>
      </c>
      <c r="C94">
        <v>5499</v>
      </c>
      <c r="D94">
        <v>0.0529110012</v>
      </c>
      <c r="E94">
        <v>0.0469551469</v>
      </c>
      <c r="F94">
        <v>0.059622304</v>
      </c>
      <c r="G94">
        <v>0.0296377357</v>
      </c>
      <c r="H94">
        <v>0.1229314421</v>
      </c>
      <c r="I94">
        <v>0.0047281324</v>
      </c>
      <c r="J94">
        <v>-0.1325</v>
      </c>
      <c r="K94">
        <v>-0.2519</v>
      </c>
      <c r="L94">
        <v>-0.0131</v>
      </c>
      <c r="M94">
        <v>0.875890525</v>
      </c>
      <c r="N94">
        <v>0.7772971101</v>
      </c>
      <c r="O94">
        <v>0.9869896618</v>
      </c>
      <c r="P94">
        <v>930</v>
      </c>
      <c r="Q94">
        <v>19206</v>
      </c>
      <c r="R94">
        <v>0.044359935</v>
      </c>
      <c r="S94">
        <v>0.0399823572</v>
      </c>
      <c r="T94">
        <v>0.0492168039</v>
      </c>
      <c r="U94">
        <v>0.0748369714</v>
      </c>
      <c r="V94">
        <v>0.048422368</v>
      </c>
      <c r="W94">
        <v>0.001587832</v>
      </c>
      <c r="X94">
        <v>-0.0944</v>
      </c>
      <c r="Y94">
        <v>-0.1983</v>
      </c>
      <c r="Z94">
        <v>0.0095</v>
      </c>
      <c r="AA94">
        <v>0.9098859958</v>
      </c>
      <c r="AB94">
        <v>0.8200955859</v>
      </c>
      <c r="AC94">
        <v>1.0095073545</v>
      </c>
      <c r="AD94">
        <v>0.0114625524</v>
      </c>
      <c r="AE94">
        <v>-0.1763</v>
      </c>
      <c r="AF94">
        <v>-0.3129</v>
      </c>
      <c r="AG94">
        <v>-0.0396</v>
      </c>
      <c r="AH94" t="s">
        <v>176</v>
      </c>
      <c r="AI94" t="s">
        <v>176</v>
      </c>
      <c r="AJ94" t="s">
        <v>285</v>
      </c>
      <c r="AK94" t="s">
        <v>176</v>
      </c>
      <c r="AL94" t="s">
        <v>176</v>
      </c>
    </row>
    <row r="95" spans="1:38" ht="12.75">
      <c r="A95" t="s">
        <v>106</v>
      </c>
      <c r="B95">
        <v>431</v>
      </c>
      <c r="C95">
        <v>3313</v>
      </c>
      <c r="D95">
        <v>0.057953776</v>
      </c>
      <c r="E95">
        <v>0.0506679267</v>
      </c>
      <c r="F95">
        <v>0.0662873019</v>
      </c>
      <c r="G95">
        <v>0.5451027543</v>
      </c>
      <c r="H95">
        <v>0.1300935708</v>
      </c>
      <c r="I95">
        <v>0.0062663868</v>
      </c>
      <c r="J95">
        <v>-0.0415</v>
      </c>
      <c r="K95">
        <v>-0.1758</v>
      </c>
      <c r="L95">
        <v>0.0929</v>
      </c>
      <c r="M95">
        <v>0.9593687918</v>
      </c>
      <c r="N95">
        <v>0.8387585931</v>
      </c>
      <c r="O95">
        <v>1.0973222645</v>
      </c>
      <c r="P95">
        <v>721</v>
      </c>
      <c r="Q95">
        <v>11898</v>
      </c>
      <c r="R95">
        <v>0.0545194564</v>
      </c>
      <c r="S95">
        <v>0.0487987858</v>
      </c>
      <c r="T95">
        <v>0.06091076</v>
      </c>
      <c r="U95">
        <v>0.0481031396</v>
      </c>
      <c r="V95">
        <v>0.0605984199</v>
      </c>
      <c r="W95">
        <v>0.0022568031</v>
      </c>
      <c r="X95">
        <v>0.1118</v>
      </c>
      <c r="Y95">
        <v>0.0009</v>
      </c>
      <c r="Z95">
        <v>0.2226</v>
      </c>
      <c r="AA95">
        <v>1.118272376</v>
      </c>
      <c r="AB95">
        <v>1.0009332027</v>
      </c>
      <c r="AC95">
        <v>1.2493671941</v>
      </c>
      <c r="AD95">
        <v>0.4400280349</v>
      </c>
      <c r="AE95">
        <v>-0.0611</v>
      </c>
      <c r="AF95">
        <v>-0.2162</v>
      </c>
      <c r="AG95">
        <v>0.094</v>
      </c>
      <c r="AH95" t="s">
        <v>176</v>
      </c>
      <c r="AI95" t="s">
        <v>176</v>
      </c>
      <c r="AJ95" t="s">
        <v>176</v>
      </c>
      <c r="AK95" t="s">
        <v>176</v>
      </c>
      <c r="AL95" t="s">
        <v>176</v>
      </c>
    </row>
    <row r="96" spans="1:38" ht="12.75">
      <c r="A96" t="s">
        <v>95</v>
      </c>
      <c r="B96">
        <v>42</v>
      </c>
      <c r="C96">
        <v>976</v>
      </c>
      <c r="D96">
        <v>0.0367375504</v>
      </c>
      <c r="E96">
        <v>0.0267991386</v>
      </c>
      <c r="F96">
        <v>0.0503616043</v>
      </c>
      <c r="G96">
        <v>0.0020002091</v>
      </c>
      <c r="H96">
        <v>0.0430327869</v>
      </c>
      <c r="I96">
        <v>0.0066401032</v>
      </c>
      <c r="J96">
        <v>-0.4973</v>
      </c>
      <c r="K96">
        <v>-0.8128</v>
      </c>
      <c r="L96">
        <v>-0.1819</v>
      </c>
      <c r="M96">
        <v>0.6081546677</v>
      </c>
      <c r="N96">
        <v>0.4436338576</v>
      </c>
      <c r="O96">
        <v>0.8336877213</v>
      </c>
      <c r="P96">
        <v>111</v>
      </c>
      <c r="Q96">
        <v>4765</v>
      </c>
      <c r="R96">
        <v>0.0363241087</v>
      </c>
      <c r="S96">
        <v>0.0296392464</v>
      </c>
      <c r="T96">
        <v>0.0445166808</v>
      </c>
      <c r="U96">
        <v>0.0045677134</v>
      </c>
      <c r="V96">
        <v>0.0232948583</v>
      </c>
      <c r="W96">
        <v>0.0022110501</v>
      </c>
      <c r="X96">
        <v>-0.2943</v>
      </c>
      <c r="Y96">
        <v>-0.4977</v>
      </c>
      <c r="Z96">
        <v>-0.0909</v>
      </c>
      <c r="AA96">
        <v>0.7450596529</v>
      </c>
      <c r="AB96">
        <v>0.607943524</v>
      </c>
      <c r="AC96">
        <v>0.9131010767</v>
      </c>
      <c r="AD96">
        <v>0.9517688616</v>
      </c>
      <c r="AE96">
        <v>-0.0113</v>
      </c>
      <c r="AF96">
        <v>-0.3781</v>
      </c>
      <c r="AG96">
        <v>0.3554</v>
      </c>
      <c r="AH96" t="s">
        <v>283</v>
      </c>
      <c r="AI96" t="s">
        <v>284</v>
      </c>
      <c r="AJ96" t="s">
        <v>176</v>
      </c>
      <c r="AK96" t="s">
        <v>176</v>
      </c>
      <c r="AL96" t="s">
        <v>176</v>
      </c>
    </row>
    <row r="97" spans="1:38" ht="12.75">
      <c r="A97" t="s">
        <v>94</v>
      </c>
      <c r="B97">
        <v>348</v>
      </c>
      <c r="C97">
        <v>3580</v>
      </c>
      <c r="D97">
        <v>0.0619887344</v>
      </c>
      <c r="E97">
        <v>0.0540055268</v>
      </c>
      <c r="F97">
        <v>0.0711520361</v>
      </c>
      <c r="G97">
        <v>0.7134919033</v>
      </c>
      <c r="H97">
        <v>0.0972067039</v>
      </c>
      <c r="I97">
        <v>0.0052108263</v>
      </c>
      <c r="J97">
        <v>0.0258</v>
      </c>
      <c r="K97">
        <v>-0.112</v>
      </c>
      <c r="L97">
        <v>0.1637</v>
      </c>
      <c r="M97">
        <v>1.0261636311</v>
      </c>
      <c r="N97">
        <v>0.8940093394</v>
      </c>
      <c r="O97">
        <v>1.1778532408</v>
      </c>
      <c r="P97">
        <v>542</v>
      </c>
      <c r="Q97">
        <v>15022</v>
      </c>
      <c r="R97">
        <v>0.050290591</v>
      </c>
      <c r="S97">
        <v>0.0448400231</v>
      </c>
      <c r="T97">
        <v>0.0564037073</v>
      </c>
      <c r="U97">
        <v>0.5958231133</v>
      </c>
      <c r="V97">
        <v>0.0360804154</v>
      </c>
      <c r="W97">
        <v>0.0015497865</v>
      </c>
      <c r="X97">
        <v>0.031</v>
      </c>
      <c r="Y97">
        <v>-0.0837</v>
      </c>
      <c r="Z97">
        <v>0.1458</v>
      </c>
      <c r="AA97">
        <v>1.0315322695</v>
      </c>
      <c r="AB97">
        <v>0.9197332922</v>
      </c>
      <c r="AC97">
        <v>1.1569210683</v>
      </c>
      <c r="AD97">
        <v>0.0107490158</v>
      </c>
      <c r="AE97">
        <v>-0.2091</v>
      </c>
      <c r="AF97">
        <v>-0.3698</v>
      </c>
      <c r="AG97">
        <v>-0.0484</v>
      </c>
      <c r="AH97" t="s">
        <v>176</v>
      </c>
      <c r="AI97" t="s">
        <v>176</v>
      </c>
      <c r="AJ97" t="s">
        <v>285</v>
      </c>
      <c r="AK97" t="s">
        <v>176</v>
      </c>
      <c r="AL97" t="s">
        <v>176</v>
      </c>
    </row>
    <row r="98" spans="1:38" ht="12.75">
      <c r="A98" t="s">
        <v>93</v>
      </c>
      <c r="B98">
        <v>796</v>
      </c>
      <c r="C98">
        <v>6097</v>
      </c>
      <c r="D98">
        <v>0.055528175</v>
      </c>
      <c r="E98">
        <v>0.0494176816</v>
      </c>
      <c r="F98">
        <v>0.0623942305</v>
      </c>
      <c r="G98">
        <v>0.1567331122</v>
      </c>
      <c r="H98">
        <v>0.1305560112</v>
      </c>
      <c r="I98">
        <v>0.0046274351</v>
      </c>
      <c r="J98">
        <v>-0.0842</v>
      </c>
      <c r="K98">
        <v>-0.2008</v>
      </c>
      <c r="L98">
        <v>0.0323</v>
      </c>
      <c r="M98">
        <v>0.9192153095</v>
      </c>
      <c r="N98">
        <v>0.8180619926</v>
      </c>
      <c r="O98">
        <v>1.0328762279</v>
      </c>
      <c r="P98">
        <v>1170</v>
      </c>
      <c r="Q98">
        <v>21968</v>
      </c>
      <c r="R98">
        <v>0.0444824296</v>
      </c>
      <c r="S98">
        <v>0.0402334072</v>
      </c>
      <c r="T98">
        <v>0.0491801884</v>
      </c>
      <c r="U98">
        <v>0.0734916417</v>
      </c>
      <c r="V98">
        <v>0.0532592862</v>
      </c>
      <c r="W98">
        <v>0.0015570495</v>
      </c>
      <c r="X98">
        <v>-0.0917</v>
      </c>
      <c r="Y98">
        <v>-0.1921</v>
      </c>
      <c r="Z98">
        <v>0.0087</v>
      </c>
      <c r="AA98">
        <v>0.9123985365</v>
      </c>
      <c r="AB98">
        <v>0.8252449828</v>
      </c>
      <c r="AC98">
        <v>1.008756317</v>
      </c>
      <c r="AD98">
        <v>0.0009506889</v>
      </c>
      <c r="AE98">
        <v>-0.2218</v>
      </c>
      <c r="AF98">
        <v>-0.3533</v>
      </c>
      <c r="AG98">
        <v>-0.0903</v>
      </c>
      <c r="AH98" t="s">
        <v>176</v>
      </c>
      <c r="AI98" t="s">
        <v>176</v>
      </c>
      <c r="AJ98" t="s">
        <v>285</v>
      </c>
      <c r="AK98" t="s">
        <v>176</v>
      </c>
      <c r="AL98" t="s">
        <v>176</v>
      </c>
    </row>
    <row r="99" spans="1:38" ht="12.75">
      <c r="A99" t="s">
        <v>92</v>
      </c>
      <c r="B99">
        <v>226</v>
      </c>
      <c r="C99">
        <v>2387</v>
      </c>
      <c r="D99">
        <v>0.0626320406</v>
      </c>
      <c r="E99">
        <v>0.0533574755</v>
      </c>
      <c r="F99">
        <v>0.0735187052</v>
      </c>
      <c r="G99">
        <v>0.658401148</v>
      </c>
      <c r="H99">
        <v>0.094679514</v>
      </c>
      <c r="I99">
        <v>0.0062979876</v>
      </c>
      <c r="J99">
        <v>0.0362</v>
      </c>
      <c r="K99">
        <v>-0.1241</v>
      </c>
      <c r="L99">
        <v>0.1964</v>
      </c>
      <c r="M99">
        <v>1.0368129442</v>
      </c>
      <c r="N99">
        <v>0.8832814758</v>
      </c>
      <c r="O99">
        <v>1.2170311626</v>
      </c>
      <c r="P99">
        <v>427</v>
      </c>
      <c r="Q99">
        <v>9434</v>
      </c>
      <c r="R99">
        <v>0.0589837538</v>
      </c>
      <c r="S99">
        <v>0.0520304814</v>
      </c>
      <c r="T99">
        <v>0.0668662506</v>
      </c>
      <c r="U99">
        <v>0.0029153608</v>
      </c>
      <c r="V99">
        <v>0.045261819</v>
      </c>
      <c r="W99">
        <v>0.0021903729</v>
      </c>
      <c r="X99">
        <v>0.1905</v>
      </c>
      <c r="Y99">
        <v>0.0651</v>
      </c>
      <c r="Z99">
        <v>0.3159</v>
      </c>
      <c r="AA99">
        <v>1.2098415277</v>
      </c>
      <c r="AB99">
        <v>1.067219923</v>
      </c>
      <c r="AC99">
        <v>1.371522861</v>
      </c>
      <c r="AD99">
        <v>0.530233437</v>
      </c>
      <c r="AE99">
        <v>-0.06</v>
      </c>
      <c r="AF99">
        <v>-0.2474</v>
      </c>
      <c r="AG99">
        <v>0.1274</v>
      </c>
      <c r="AH99" t="s">
        <v>176</v>
      </c>
      <c r="AI99" t="s">
        <v>284</v>
      </c>
      <c r="AJ99" t="s">
        <v>176</v>
      </c>
      <c r="AK99" t="s">
        <v>176</v>
      </c>
      <c r="AL99" t="s">
        <v>176</v>
      </c>
    </row>
    <row r="100" spans="1:38" ht="11.25" customHeight="1">
      <c r="A100" t="s">
        <v>98</v>
      </c>
      <c r="B100">
        <v>117</v>
      </c>
      <c r="C100">
        <v>680</v>
      </c>
      <c r="D100">
        <v>0.0657748422</v>
      </c>
      <c r="E100">
        <v>0.0534405914</v>
      </c>
      <c r="F100">
        <v>0.0809558756</v>
      </c>
      <c r="G100">
        <v>0.4218078913</v>
      </c>
      <c r="H100">
        <v>0.1720588235</v>
      </c>
      <c r="I100">
        <v>0.0159068439</v>
      </c>
      <c r="J100">
        <v>0.0851</v>
      </c>
      <c r="K100">
        <v>-0.1226</v>
      </c>
      <c r="L100">
        <v>0.2928</v>
      </c>
      <c r="M100">
        <v>1.0888389899</v>
      </c>
      <c r="N100">
        <v>0.8846573793</v>
      </c>
      <c r="O100">
        <v>1.3401463364</v>
      </c>
      <c r="P100">
        <v>137</v>
      </c>
      <c r="Q100">
        <v>2267</v>
      </c>
      <c r="R100">
        <v>0.0554987897</v>
      </c>
      <c r="S100">
        <v>0.0460567954</v>
      </c>
      <c r="T100">
        <v>0.0668764648</v>
      </c>
      <c r="U100">
        <v>0.1732061782</v>
      </c>
      <c r="V100">
        <v>0.0604322894</v>
      </c>
      <c r="W100">
        <v>0.0051630789</v>
      </c>
      <c r="X100">
        <v>0.1296</v>
      </c>
      <c r="Y100">
        <v>-0.0569</v>
      </c>
      <c r="Z100">
        <v>0.3161</v>
      </c>
      <c r="AA100">
        <v>1.1383599078</v>
      </c>
      <c r="AB100">
        <v>0.9446910404</v>
      </c>
      <c r="AC100">
        <v>1.3717323698</v>
      </c>
      <c r="AD100">
        <v>0.2129432298</v>
      </c>
      <c r="AE100">
        <v>-0.1699</v>
      </c>
      <c r="AF100">
        <v>-0.4372</v>
      </c>
      <c r="AG100">
        <v>0.0974</v>
      </c>
      <c r="AH100" t="s">
        <v>176</v>
      </c>
      <c r="AI100" t="s">
        <v>176</v>
      </c>
      <c r="AJ100" t="s">
        <v>176</v>
      </c>
      <c r="AK100" t="s">
        <v>176</v>
      </c>
      <c r="AL100" t="s">
        <v>176</v>
      </c>
    </row>
    <row r="101" spans="1:38" ht="12.75">
      <c r="A101" t="s">
        <v>96</v>
      </c>
      <c r="B101">
        <v>232</v>
      </c>
      <c r="C101">
        <v>2929</v>
      </c>
      <c r="D101">
        <v>0.0582123011</v>
      </c>
      <c r="E101">
        <v>0.0497920274</v>
      </c>
      <c r="F101">
        <v>0.0680565179</v>
      </c>
      <c r="G101">
        <v>0.6422863363</v>
      </c>
      <c r="H101">
        <v>0.0792079208</v>
      </c>
      <c r="I101">
        <v>0.0052002548</v>
      </c>
      <c r="J101">
        <v>-0.037</v>
      </c>
      <c r="K101">
        <v>-0.1933</v>
      </c>
      <c r="L101">
        <v>0.1192</v>
      </c>
      <c r="M101">
        <v>0.9636484256</v>
      </c>
      <c r="N101">
        <v>0.824258926</v>
      </c>
      <c r="O101">
        <v>1.1266099268</v>
      </c>
      <c r="P101">
        <v>376</v>
      </c>
      <c r="Q101">
        <v>11170</v>
      </c>
      <c r="R101">
        <v>0.0465032571</v>
      </c>
      <c r="S101">
        <v>0.0408977861</v>
      </c>
      <c r="T101">
        <v>0.0528770168</v>
      </c>
      <c r="U101">
        <v>0.4709141579</v>
      </c>
      <c r="V101">
        <v>0.0336615936</v>
      </c>
      <c r="W101">
        <v>0.0017359641</v>
      </c>
      <c r="X101">
        <v>-0.0473</v>
      </c>
      <c r="Y101">
        <v>-0.1757</v>
      </c>
      <c r="Z101">
        <v>0.0812</v>
      </c>
      <c r="AA101">
        <v>0.9538486113</v>
      </c>
      <c r="AB101">
        <v>0.838872347</v>
      </c>
      <c r="AC101">
        <v>1.0845835801</v>
      </c>
      <c r="AD101">
        <v>0.0179151527</v>
      </c>
      <c r="AE101">
        <v>-0.2246</v>
      </c>
      <c r="AF101">
        <v>-0.4105</v>
      </c>
      <c r="AG101">
        <v>-0.0386</v>
      </c>
      <c r="AH101" t="s">
        <v>176</v>
      </c>
      <c r="AI101" t="s">
        <v>176</v>
      </c>
      <c r="AJ101" t="s">
        <v>285</v>
      </c>
      <c r="AK101" t="s">
        <v>176</v>
      </c>
      <c r="AL101" t="s">
        <v>176</v>
      </c>
    </row>
    <row r="102" spans="1:38" ht="12.75">
      <c r="A102" t="s">
        <v>97</v>
      </c>
      <c r="B102">
        <v>632</v>
      </c>
      <c r="C102">
        <v>5422</v>
      </c>
      <c r="D102">
        <v>0.0589286496</v>
      </c>
      <c r="E102">
        <v>0.0522629154</v>
      </c>
      <c r="F102">
        <v>0.066444547</v>
      </c>
      <c r="G102">
        <v>0.6855572697</v>
      </c>
      <c r="H102">
        <v>0.1165621542</v>
      </c>
      <c r="I102">
        <v>0.0046365935</v>
      </c>
      <c r="J102">
        <v>-0.0248</v>
      </c>
      <c r="K102">
        <v>-0.1448</v>
      </c>
      <c r="L102">
        <v>0.0952</v>
      </c>
      <c r="M102">
        <v>0.9755068824</v>
      </c>
      <c r="N102">
        <v>0.8651620914</v>
      </c>
      <c r="O102">
        <v>1.0999253055</v>
      </c>
      <c r="P102">
        <v>964</v>
      </c>
      <c r="Q102">
        <v>18036</v>
      </c>
      <c r="R102">
        <v>0.0503778228</v>
      </c>
      <c r="S102">
        <v>0.0454414293</v>
      </c>
      <c r="T102">
        <v>0.0558504665</v>
      </c>
      <c r="U102">
        <v>0.5333071347</v>
      </c>
      <c r="V102">
        <v>0.0534486582</v>
      </c>
      <c r="W102">
        <v>0.0017214654</v>
      </c>
      <c r="X102">
        <v>0.0328</v>
      </c>
      <c r="Y102">
        <v>-0.0703</v>
      </c>
      <c r="Z102">
        <v>0.1359</v>
      </c>
      <c r="AA102">
        <v>1.033321519</v>
      </c>
      <c r="AB102">
        <v>0.9320689979</v>
      </c>
      <c r="AC102">
        <v>1.1455733042</v>
      </c>
      <c r="AD102">
        <v>0.0247346468</v>
      </c>
      <c r="AE102">
        <v>-0.1568</v>
      </c>
      <c r="AF102">
        <v>-0.2936</v>
      </c>
      <c r="AG102">
        <v>-0.0199</v>
      </c>
      <c r="AH102" t="s">
        <v>176</v>
      </c>
      <c r="AI102" t="s">
        <v>176</v>
      </c>
      <c r="AJ102" t="s">
        <v>285</v>
      </c>
      <c r="AK102" t="s">
        <v>176</v>
      </c>
      <c r="AL102" t="s">
        <v>176</v>
      </c>
    </row>
    <row r="103" spans="1:38" ht="12.75">
      <c r="A103" t="s">
        <v>84</v>
      </c>
      <c r="B103">
        <v>473</v>
      </c>
      <c r="C103">
        <v>5073</v>
      </c>
      <c r="D103">
        <v>0.0514258992</v>
      </c>
      <c r="E103">
        <v>0.0452997345</v>
      </c>
      <c r="F103">
        <v>0.0583805432</v>
      </c>
      <c r="G103">
        <v>0.0128628633</v>
      </c>
      <c r="H103">
        <v>0.0932387148</v>
      </c>
      <c r="I103">
        <v>0.0042871207</v>
      </c>
      <c r="J103">
        <v>-0.161</v>
      </c>
      <c r="K103">
        <v>-0.2878</v>
      </c>
      <c r="L103">
        <v>-0.0341</v>
      </c>
      <c r="M103">
        <v>0.8513060954</v>
      </c>
      <c r="N103">
        <v>0.7498933552</v>
      </c>
      <c r="O103">
        <v>0.9664335108</v>
      </c>
      <c r="P103">
        <v>741</v>
      </c>
      <c r="Q103">
        <v>17817</v>
      </c>
      <c r="R103">
        <v>0.0441538107</v>
      </c>
      <c r="S103">
        <v>0.0396188866</v>
      </c>
      <c r="T103">
        <v>0.0492078189</v>
      </c>
      <c r="U103">
        <v>0.0731113838</v>
      </c>
      <c r="V103">
        <v>0.0415894932</v>
      </c>
      <c r="W103">
        <v>0.0015278282</v>
      </c>
      <c r="X103">
        <v>-0.0991</v>
      </c>
      <c r="Y103">
        <v>-0.2075</v>
      </c>
      <c r="Z103">
        <v>0.0093</v>
      </c>
      <c r="AA103">
        <v>0.9056580895</v>
      </c>
      <c r="AB103">
        <v>0.8126402812</v>
      </c>
      <c r="AC103">
        <v>1.0093230598</v>
      </c>
      <c r="AD103">
        <v>0.0414010455</v>
      </c>
      <c r="AE103">
        <v>-0.1525</v>
      </c>
      <c r="AF103">
        <v>-0.299</v>
      </c>
      <c r="AG103">
        <v>-0.0059</v>
      </c>
      <c r="AH103" t="s">
        <v>176</v>
      </c>
      <c r="AI103" t="s">
        <v>176</v>
      </c>
      <c r="AJ103" t="s">
        <v>285</v>
      </c>
      <c r="AK103" t="s">
        <v>176</v>
      </c>
      <c r="AL103" t="s">
        <v>176</v>
      </c>
    </row>
    <row r="104" spans="1:38" ht="12.75">
      <c r="A104" t="s">
        <v>85</v>
      </c>
      <c r="B104">
        <v>679</v>
      </c>
      <c r="C104">
        <v>4465</v>
      </c>
      <c r="D104">
        <v>0.060586535</v>
      </c>
      <c r="E104">
        <v>0.0537337912</v>
      </c>
      <c r="F104">
        <v>0.0683132187</v>
      </c>
      <c r="G104">
        <v>0.9616167048</v>
      </c>
      <c r="H104">
        <v>0.1520716685</v>
      </c>
      <c r="I104">
        <v>0.005835975</v>
      </c>
      <c r="J104">
        <v>0.0029</v>
      </c>
      <c r="K104">
        <v>-0.1171</v>
      </c>
      <c r="L104">
        <v>0.123</v>
      </c>
      <c r="M104">
        <v>1.0029515754</v>
      </c>
      <c r="N104">
        <v>0.8895110193</v>
      </c>
      <c r="O104">
        <v>1.1308593605</v>
      </c>
      <c r="P104">
        <v>984</v>
      </c>
      <c r="Q104">
        <v>14835</v>
      </c>
      <c r="R104">
        <v>0.0521240669</v>
      </c>
      <c r="S104">
        <v>0.0469964323</v>
      </c>
      <c r="T104">
        <v>0.0578111618</v>
      </c>
      <c r="U104">
        <v>0.2057520278</v>
      </c>
      <c r="V104">
        <v>0.0663296259</v>
      </c>
      <c r="W104">
        <v>0.0021145112</v>
      </c>
      <c r="X104">
        <v>0.0669</v>
      </c>
      <c r="Y104">
        <v>-0.0367</v>
      </c>
      <c r="Z104">
        <v>0.1704</v>
      </c>
      <c r="AA104">
        <v>1.0691394954</v>
      </c>
      <c r="AB104">
        <v>0.963964343</v>
      </c>
      <c r="AC104">
        <v>1.1857899816</v>
      </c>
      <c r="AD104">
        <v>0.0313755207</v>
      </c>
      <c r="AE104">
        <v>-0.1504</v>
      </c>
      <c r="AF104">
        <v>-0.2874</v>
      </c>
      <c r="AG104">
        <v>-0.0134</v>
      </c>
      <c r="AH104" t="s">
        <v>176</v>
      </c>
      <c r="AI104" t="s">
        <v>176</v>
      </c>
      <c r="AJ104" t="s">
        <v>285</v>
      </c>
      <c r="AK104" t="s">
        <v>176</v>
      </c>
      <c r="AL104" t="s">
        <v>176</v>
      </c>
    </row>
    <row r="105" spans="1:38" ht="12.75">
      <c r="A105" t="s">
        <v>99</v>
      </c>
      <c r="B105">
        <v>71</v>
      </c>
      <c r="C105">
        <v>1996</v>
      </c>
      <c r="D105">
        <v>0.0420021598</v>
      </c>
      <c r="E105">
        <v>0.0327562529</v>
      </c>
      <c r="F105">
        <v>0.053857852</v>
      </c>
      <c r="G105">
        <v>0.0041731275</v>
      </c>
      <c r="H105">
        <v>0.0355711423</v>
      </c>
      <c r="I105">
        <v>0.0042215179</v>
      </c>
      <c r="J105">
        <v>-0.3634</v>
      </c>
      <c r="K105">
        <v>-0.612</v>
      </c>
      <c r="L105">
        <v>-0.1148</v>
      </c>
      <c r="M105">
        <v>0.6953051907</v>
      </c>
      <c r="N105">
        <v>0.5422481328</v>
      </c>
      <c r="O105">
        <v>0.8915647265</v>
      </c>
      <c r="P105">
        <v>174</v>
      </c>
      <c r="Q105">
        <v>8944</v>
      </c>
      <c r="R105">
        <v>0.0370063693</v>
      </c>
      <c r="S105">
        <v>0.0312657193</v>
      </c>
      <c r="T105">
        <v>0.0438010512</v>
      </c>
      <c r="U105">
        <v>0.0013487251</v>
      </c>
      <c r="V105">
        <v>0.0194543828</v>
      </c>
      <c r="W105">
        <v>0.001474833</v>
      </c>
      <c r="X105">
        <v>-0.2757</v>
      </c>
      <c r="Y105">
        <v>-0.4443</v>
      </c>
      <c r="Z105">
        <v>-0.1071</v>
      </c>
      <c r="AA105">
        <v>0.7590537999</v>
      </c>
      <c r="AB105">
        <v>0.64130482</v>
      </c>
      <c r="AC105">
        <v>0.8984224866</v>
      </c>
      <c r="AD105">
        <v>0.3915168275</v>
      </c>
      <c r="AE105">
        <v>-0.1266</v>
      </c>
      <c r="AF105">
        <v>-0.4163</v>
      </c>
      <c r="AG105">
        <v>0.163</v>
      </c>
      <c r="AH105" t="s">
        <v>283</v>
      </c>
      <c r="AI105" t="s">
        <v>284</v>
      </c>
      <c r="AJ105" t="s">
        <v>176</v>
      </c>
      <c r="AK105" t="s">
        <v>176</v>
      </c>
      <c r="AL105" t="s">
        <v>176</v>
      </c>
    </row>
    <row r="106" spans="1:38" ht="12.75">
      <c r="A106" t="s">
        <v>100</v>
      </c>
      <c r="B106">
        <v>205</v>
      </c>
      <c r="C106">
        <v>2046</v>
      </c>
      <c r="D106">
        <v>0.0623665976</v>
      </c>
      <c r="E106">
        <v>0.0528483218</v>
      </c>
      <c r="F106">
        <v>0.0735991675</v>
      </c>
      <c r="G106">
        <v>0.7057303163</v>
      </c>
      <c r="H106">
        <v>0.1001955034</v>
      </c>
      <c r="I106">
        <v>0.0069979575</v>
      </c>
      <c r="J106">
        <v>0.0319</v>
      </c>
      <c r="K106">
        <v>-0.1337</v>
      </c>
      <c r="L106">
        <v>0.1975</v>
      </c>
      <c r="M106">
        <v>1.0324187913</v>
      </c>
      <c r="N106">
        <v>0.8748529287</v>
      </c>
      <c r="O106">
        <v>1.2183631393</v>
      </c>
      <c r="P106">
        <v>430</v>
      </c>
      <c r="Q106">
        <v>6926</v>
      </c>
      <c r="R106">
        <v>0.0666200914</v>
      </c>
      <c r="S106">
        <v>0.0587696824</v>
      </c>
      <c r="T106">
        <v>0.0755191519</v>
      </c>
      <c r="U106" s="45">
        <v>1.056078E-06</v>
      </c>
      <c r="V106">
        <v>0.0620848975</v>
      </c>
      <c r="W106">
        <v>0.0029939996</v>
      </c>
      <c r="X106">
        <v>0.3122</v>
      </c>
      <c r="Y106">
        <v>0.1869</v>
      </c>
      <c r="Z106">
        <v>0.4376</v>
      </c>
      <c r="AA106">
        <v>1.3664737828</v>
      </c>
      <c r="AB106">
        <v>1.2054506173</v>
      </c>
      <c r="AC106">
        <v>1.5490062988</v>
      </c>
      <c r="AD106">
        <v>0.5003200017</v>
      </c>
      <c r="AE106">
        <v>0.066</v>
      </c>
      <c r="AF106">
        <v>-0.1259</v>
      </c>
      <c r="AG106">
        <v>0.2578</v>
      </c>
      <c r="AH106" t="s">
        <v>176</v>
      </c>
      <c r="AI106" t="s">
        <v>284</v>
      </c>
      <c r="AJ106" t="s">
        <v>176</v>
      </c>
      <c r="AK106" t="s">
        <v>176</v>
      </c>
      <c r="AL106" t="s">
        <v>176</v>
      </c>
    </row>
    <row r="107" spans="1:38" ht="12.75">
      <c r="A107" t="s">
        <v>103</v>
      </c>
      <c r="B107">
        <v>582</v>
      </c>
      <c r="C107">
        <v>5317</v>
      </c>
      <c r="D107">
        <v>0.0632417681</v>
      </c>
      <c r="E107">
        <v>0.0559901574</v>
      </c>
      <c r="F107">
        <v>0.0714325772</v>
      </c>
      <c r="G107">
        <v>0.4606966212</v>
      </c>
      <c r="H107">
        <v>0.1094602219</v>
      </c>
      <c r="I107">
        <v>0.0045372722</v>
      </c>
      <c r="J107">
        <v>0.0458</v>
      </c>
      <c r="K107">
        <v>-0.0759</v>
      </c>
      <c r="L107">
        <v>0.1676</v>
      </c>
      <c r="M107">
        <v>1.046906395</v>
      </c>
      <c r="N107">
        <v>0.926862982</v>
      </c>
      <c r="O107">
        <v>1.1824973282</v>
      </c>
      <c r="P107">
        <v>971</v>
      </c>
      <c r="Q107">
        <v>19663</v>
      </c>
      <c r="R107">
        <v>0.054275421</v>
      </c>
      <c r="S107">
        <v>0.0490103916</v>
      </c>
      <c r="T107">
        <v>0.0601060556</v>
      </c>
      <c r="U107">
        <v>0.0393038194</v>
      </c>
      <c r="V107">
        <v>0.0493820882</v>
      </c>
      <c r="W107">
        <v>0.0015847466</v>
      </c>
      <c r="X107">
        <v>0.1073</v>
      </c>
      <c r="Y107">
        <v>0.0053</v>
      </c>
      <c r="Z107">
        <v>0.2093</v>
      </c>
      <c r="AA107">
        <v>1.1132668581</v>
      </c>
      <c r="AB107">
        <v>1.0052735413</v>
      </c>
      <c r="AC107">
        <v>1.2328615509</v>
      </c>
      <c r="AD107">
        <v>0.0295975057</v>
      </c>
      <c r="AE107">
        <v>-0.1529</v>
      </c>
      <c r="AF107">
        <v>-0.2906</v>
      </c>
      <c r="AG107">
        <v>-0.0151</v>
      </c>
      <c r="AH107" t="s">
        <v>176</v>
      </c>
      <c r="AI107" t="s">
        <v>176</v>
      </c>
      <c r="AJ107" t="s">
        <v>285</v>
      </c>
      <c r="AK107" t="s">
        <v>176</v>
      </c>
      <c r="AL107" t="s">
        <v>176</v>
      </c>
    </row>
    <row r="108" spans="1:38" ht="12.75">
      <c r="A108" t="s">
        <v>104</v>
      </c>
      <c r="B108">
        <v>666</v>
      </c>
      <c r="C108">
        <v>5195</v>
      </c>
      <c r="D108">
        <v>0.086660165</v>
      </c>
      <c r="E108">
        <v>0.0770165342</v>
      </c>
      <c r="F108">
        <v>0.0975113237</v>
      </c>
      <c r="G108" s="45">
        <v>2.0311726E-09</v>
      </c>
      <c r="H108">
        <v>0.1282001925</v>
      </c>
      <c r="I108">
        <v>0.0049676566</v>
      </c>
      <c r="J108">
        <v>0.3609</v>
      </c>
      <c r="K108">
        <v>0.2429</v>
      </c>
      <c r="L108">
        <v>0.4788</v>
      </c>
      <c r="M108">
        <v>1.4345753383</v>
      </c>
      <c r="N108">
        <v>1.2749343444</v>
      </c>
      <c r="O108">
        <v>1.6142057906</v>
      </c>
      <c r="P108">
        <v>1070</v>
      </c>
      <c r="Q108">
        <v>15038</v>
      </c>
      <c r="R108">
        <v>0.0745105175</v>
      </c>
      <c r="S108">
        <v>0.0673813056</v>
      </c>
      <c r="T108">
        <v>0.0823940284</v>
      </c>
      <c r="U108" s="45">
        <v>1.383031E-16</v>
      </c>
      <c r="V108">
        <v>0.0711530789</v>
      </c>
      <c r="W108">
        <v>0.0021752131</v>
      </c>
      <c r="X108">
        <v>0.4242</v>
      </c>
      <c r="Y108">
        <v>0.3236</v>
      </c>
      <c r="Z108">
        <v>0.5247</v>
      </c>
      <c r="AA108">
        <v>1.5283177572</v>
      </c>
      <c r="AB108">
        <v>1.3820873806</v>
      </c>
      <c r="AC108">
        <v>1.6900198929</v>
      </c>
      <c r="AD108">
        <v>0.0265478045</v>
      </c>
      <c r="AE108">
        <v>-0.1511</v>
      </c>
      <c r="AF108">
        <v>-0.2845</v>
      </c>
      <c r="AG108">
        <v>-0.0176</v>
      </c>
      <c r="AH108" t="s">
        <v>283</v>
      </c>
      <c r="AI108" t="s">
        <v>284</v>
      </c>
      <c r="AJ108" t="s">
        <v>285</v>
      </c>
      <c r="AK108" t="s">
        <v>176</v>
      </c>
      <c r="AL108" t="s">
        <v>176</v>
      </c>
    </row>
    <row r="109" spans="1:38" ht="12.75">
      <c r="A109" t="s">
        <v>101</v>
      </c>
      <c r="B109">
        <v>413</v>
      </c>
      <c r="C109">
        <v>4088</v>
      </c>
      <c r="D109">
        <v>0.0640942919</v>
      </c>
      <c r="E109">
        <v>0.056105274</v>
      </c>
      <c r="F109">
        <v>0.0732208928</v>
      </c>
      <c r="G109">
        <v>0.3831962007</v>
      </c>
      <c r="H109">
        <v>0.1010273973</v>
      </c>
      <c r="I109">
        <v>0.0049712332</v>
      </c>
      <c r="J109">
        <v>0.0592</v>
      </c>
      <c r="K109">
        <v>-0.0739</v>
      </c>
      <c r="L109">
        <v>0.1924</v>
      </c>
      <c r="M109">
        <v>1.0610191023</v>
      </c>
      <c r="N109">
        <v>0.9287686271</v>
      </c>
      <c r="O109">
        <v>1.2121011654</v>
      </c>
      <c r="P109">
        <v>727</v>
      </c>
      <c r="Q109">
        <v>13676</v>
      </c>
      <c r="R109">
        <v>0.057146653</v>
      </c>
      <c r="S109">
        <v>0.0511993407</v>
      </c>
      <c r="T109">
        <v>0.0637848048</v>
      </c>
      <c r="U109">
        <v>0.0046104861</v>
      </c>
      <c r="V109">
        <v>0.0531588184</v>
      </c>
      <c r="W109">
        <v>0.0019715514</v>
      </c>
      <c r="X109">
        <v>0.1588</v>
      </c>
      <c r="Y109">
        <v>0.049</v>
      </c>
      <c r="Z109">
        <v>0.2687</v>
      </c>
      <c r="AA109">
        <v>1.1721599526</v>
      </c>
      <c r="AB109">
        <v>1.0501720333</v>
      </c>
      <c r="AC109">
        <v>1.3083179812</v>
      </c>
      <c r="AD109">
        <v>0.1427273633</v>
      </c>
      <c r="AE109">
        <v>-0.1147</v>
      </c>
      <c r="AF109">
        <v>-0.2682</v>
      </c>
      <c r="AG109">
        <v>0.0387</v>
      </c>
      <c r="AH109" t="s">
        <v>176</v>
      </c>
      <c r="AI109" t="s">
        <v>284</v>
      </c>
      <c r="AJ109" t="s">
        <v>176</v>
      </c>
      <c r="AK109" t="s">
        <v>176</v>
      </c>
      <c r="AL109" t="s">
        <v>176</v>
      </c>
    </row>
    <row r="110" spans="1:38" ht="12.75">
      <c r="A110" t="s">
        <v>102</v>
      </c>
      <c r="B110">
        <v>403</v>
      </c>
      <c r="C110">
        <v>2540</v>
      </c>
      <c r="D110">
        <v>0.0845474305</v>
      </c>
      <c r="E110">
        <v>0.0739280875</v>
      </c>
      <c r="F110">
        <v>0.0966921809</v>
      </c>
      <c r="G110" s="45">
        <v>9.1439066E-07</v>
      </c>
      <c r="H110">
        <v>0.1586614173</v>
      </c>
      <c r="I110">
        <v>0.0079034881</v>
      </c>
      <c r="J110">
        <v>0.3362</v>
      </c>
      <c r="K110">
        <v>0.202</v>
      </c>
      <c r="L110">
        <v>0.4704</v>
      </c>
      <c r="M110">
        <v>1.3996010597</v>
      </c>
      <c r="N110">
        <v>1.2238080912</v>
      </c>
      <c r="O110">
        <v>1.6006456735</v>
      </c>
      <c r="P110">
        <v>523</v>
      </c>
      <c r="Q110">
        <v>5959</v>
      </c>
      <c r="R110">
        <v>0.0785227785</v>
      </c>
      <c r="S110">
        <v>0.0696692551</v>
      </c>
      <c r="T110">
        <v>0.088501402</v>
      </c>
      <c r="U110" s="45">
        <v>5.778692E-15</v>
      </c>
      <c r="V110">
        <v>0.0877664038</v>
      </c>
      <c r="W110">
        <v>0.0038377569</v>
      </c>
      <c r="X110">
        <v>0.4766</v>
      </c>
      <c r="Y110">
        <v>0.357</v>
      </c>
      <c r="Z110">
        <v>0.5962</v>
      </c>
      <c r="AA110">
        <v>1.6106149957</v>
      </c>
      <c r="AB110">
        <v>1.4290165103</v>
      </c>
      <c r="AC110">
        <v>1.8152908982</v>
      </c>
      <c r="AD110">
        <v>0.369038072</v>
      </c>
      <c r="AE110">
        <v>-0.0739</v>
      </c>
      <c r="AF110">
        <v>-0.2352</v>
      </c>
      <c r="AG110">
        <v>0.0874</v>
      </c>
      <c r="AH110" t="s">
        <v>283</v>
      </c>
      <c r="AI110" t="s">
        <v>284</v>
      </c>
      <c r="AJ110" t="s">
        <v>176</v>
      </c>
      <c r="AK110" t="s">
        <v>176</v>
      </c>
      <c r="AL110" t="s">
        <v>176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pane xSplit="1" ySplit="3" topLeftCell="B4" activePane="bottomRight" state="frozen"/>
      <selection pane="topLeft" activeCell="E55" sqref="E55"/>
      <selection pane="topRight" activeCell="E55" sqref="E55"/>
      <selection pane="bottomLeft" activeCell="E55" sqref="E55"/>
      <selection pane="bottomRight" activeCell="B17" sqref="B17:B26"/>
    </sheetView>
  </sheetViews>
  <sheetFormatPr defaultColWidth="9.140625" defaultRowHeight="12.75"/>
  <cols>
    <col min="1" max="1" width="26.57421875" style="0" customWidth="1"/>
    <col min="2" max="2" width="15.140625" style="65" customWidth="1"/>
    <col min="3" max="3" width="14.421875" style="69" customWidth="1"/>
    <col min="4" max="4" width="1.28515625" style="70" customWidth="1"/>
    <col min="5" max="5" width="9.57421875" style="62" customWidth="1"/>
    <col min="6" max="6" width="9.28125" style="63" bestFit="1" customWidth="1"/>
    <col min="7" max="7" width="9.28125" style="51" bestFit="1" customWidth="1"/>
    <col min="8" max="8" width="10.57421875" style="64" customWidth="1"/>
    <col min="9" max="9" width="1.28515625" style="0" customWidth="1"/>
    <col min="10" max="10" width="9.28125" style="0" bestFit="1" customWidth="1"/>
    <col min="12" max="12" width="9.421875" style="0" bestFit="1" customWidth="1"/>
  </cols>
  <sheetData>
    <row r="1" spans="2:13" s="52" customFormat="1" ht="12.75">
      <c r="B1" s="53" t="s">
        <v>197</v>
      </c>
      <c r="C1" s="54" t="s">
        <v>198</v>
      </c>
      <c r="D1" s="55"/>
      <c r="E1" s="56" t="s">
        <v>197</v>
      </c>
      <c r="F1" s="57" t="s">
        <v>197</v>
      </c>
      <c r="G1" s="58" t="s">
        <v>197</v>
      </c>
      <c r="H1" s="59" t="s">
        <v>197</v>
      </c>
      <c r="I1" s="60"/>
      <c r="J1" s="57" t="s">
        <v>198</v>
      </c>
      <c r="K1" s="57" t="s">
        <v>198</v>
      </c>
      <c r="L1" s="57" t="s">
        <v>198</v>
      </c>
      <c r="M1" s="57" t="s">
        <v>198</v>
      </c>
    </row>
    <row r="2" spans="2:13" s="52" customFormat="1" ht="12.75">
      <c r="B2" s="127" t="s">
        <v>353</v>
      </c>
      <c r="C2" s="127"/>
      <c r="D2" s="55"/>
      <c r="E2" s="57" t="s">
        <v>286</v>
      </c>
      <c r="F2" s="61" t="s">
        <v>287</v>
      </c>
      <c r="G2" s="58" t="s">
        <v>288</v>
      </c>
      <c r="H2" s="59" t="s">
        <v>289</v>
      </c>
      <c r="I2" s="60"/>
      <c r="J2" s="52" t="s">
        <v>286</v>
      </c>
      <c r="K2" s="52" t="s">
        <v>287</v>
      </c>
      <c r="L2" s="52" t="s">
        <v>288</v>
      </c>
      <c r="M2" s="52" t="s">
        <v>289</v>
      </c>
    </row>
    <row r="3" spans="2:9" ht="12.75">
      <c r="B3" s="53" t="s">
        <v>276</v>
      </c>
      <c r="C3" s="54" t="s">
        <v>277</v>
      </c>
      <c r="D3" s="55"/>
      <c r="I3" s="60"/>
    </row>
    <row r="4" spans="1:13" ht="12.75">
      <c r="A4" t="s">
        <v>290</v>
      </c>
      <c r="B4" s="65">
        <f>'orig inc data'!E4</f>
        <v>0.1309870842</v>
      </c>
      <c r="C4" s="66">
        <f>'orig inc data'!E16</f>
        <v>0.0847867229</v>
      </c>
      <c r="D4" s="67"/>
      <c r="E4" s="62">
        <f>'orig inc data'!C4</f>
        <v>2063</v>
      </c>
      <c r="F4" s="62">
        <f>'orig inc data'!D4</f>
        <v>3118</v>
      </c>
      <c r="G4" s="51">
        <f>'orig inc data'!H4</f>
        <v>3.62064E-138</v>
      </c>
      <c r="H4" s="64">
        <f>'orig inc data'!I4</f>
        <v>0.6616420783</v>
      </c>
      <c r="I4" s="68"/>
      <c r="J4">
        <f>'orig inc data'!C16</f>
        <v>2761</v>
      </c>
      <c r="K4">
        <f>'orig inc data'!D16</f>
        <v>5887</v>
      </c>
      <c r="L4" s="45">
        <f>'orig inc data'!H16</f>
        <v>1.972329E-51</v>
      </c>
      <c r="M4">
        <f>'orig inc data'!I16</f>
        <v>0.4689994904</v>
      </c>
    </row>
    <row r="5" spans="1:12" ht="12.75">
      <c r="C5" s="66"/>
      <c r="D5" s="67"/>
      <c r="I5" s="68"/>
      <c r="L5" s="45"/>
    </row>
    <row r="6" spans="1:13" ht="12.75">
      <c r="A6" t="s">
        <v>291</v>
      </c>
      <c r="B6" s="65">
        <f>'orig inc data'!E5</f>
        <v>0.0701366415</v>
      </c>
      <c r="C6" s="66">
        <f>'orig inc data'!E17</f>
        <v>0.0554760935</v>
      </c>
      <c r="D6" s="67"/>
      <c r="E6" s="62">
        <f>'orig inc data'!C5</f>
        <v>1211</v>
      </c>
      <c r="F6" s="62">
        <f>'orig inc data'!D5</f>
        <v>11328</v>
      </c>
      <c r="G6" s="51">
        <f>'orig inc data'!H5</f>
        <v>6.63727E-10</v>
      </c>
      <c r="H6" s="64">
        <f>'orig inc data'!I5</f>
        <v>0.1069032486</v>
      </c>
      <c r="I6" s="68"/>
      <c r="J6">
        <f>'orig inc data'!C17</f>
        <v>2129</v>
      </c>
      <c r="K6">
        <f>'orig inc data'!D17</f>
        <v>41212</v>
      </c>
      <c r="L6" s="45">
        <f>'orig inc data'!H17</f>
        <v>0.00055376</v>
      </c>
      <c r="M6">
        <f>'orig inc data'!I17</f>
        <v>0.0516597108</v>
      </c>
    </row>
    <row r="7" spans="1:13" ht="12.75">
      <c r="A7" t="s">
        <v>292</v>
      </c>
      <c r="B7" s="65">
        <f>'orig inc data'!E6</f>
        <v>0.0588570447</v>
      </c>
      <c r="C7" s="66">
        <f>'orig inc data'!E18</f>
        <v>0.0464867437</v>
      </c>
      <c r="D7" s="67"/>
      <c r="E7" s="62">
        <f>'orig inc data'!C6</f>
        <v>1592</v>
      </c>
      <c r="F7" s="62">
        <f>'orig inc data'!D6</f>
        <v>12902</v>
      </c>
      <c r="G7" s="51">
        <f>'orig inc data'!H6</f>
        <v>0.6658940603</v>
      </c>
      <c r="H7" s="64">
        <f>'orig inc data'!I6</f>
        <v>0.1233917222</v>
      </c>
      <c r="I7" s="68"/>
      <c r="J7">
        <f>'orig inc data'!C18</f>
        <v>2841</v>
      </c>
      <c r="K7">
        <f>'orig inc data'!D18</f>
        <v>47050</v>
      </c>
      <c r="L7" s="45">
        <f>'orig inc data'!H18</f>
        <v>0.1727466412</v>
      </c>
      <c r="M7">
        <f>'orig inc data'!I18</f>
        <v>0.0603825717</v>
      </c>
    </row>
    <row r="8" spans="1:13" ht="12.75">
      <c r="A8" t="s">
        <v>293</v>
      </c>
      <c r="B8" s="65">
        <f>'orig inc data'!E7</f>
        <v>0.060229769</v>
      </c>
      <c r="C8" s="66">
        <f>'orig inc data'!E19</f>
        <v>0.047677993</v>
      </c>
      <c r="D8" s="67"/>
      <c r="E8" s="62">
        <f>'orig inc data'!C7</f>
        <v>1531</v>
      </c>
      <c r="F8" s="62">
        <f>'orig inc data'!D7</f>
        <v>13262</v>
      </c>
      <c r="G8" s="51">
        <f>'orig inc data'!H7</f>
        <v>0.2171837569</v>
      </c>
      <c r="H8" s="64">
        <f>'orig inc data'!I7</f>
        <v>0.115442618</v>
      </c>
      <c r="I8" s="68"/>
      <c r="J8">
        <f>'orig inc data'!C19</f>
        <v>2692</v>
      </c>
      <c r="K8">
        <f>'orig inc data'!D19</f>
        <v>47743</v>
      </c>
      <c r="L8" s="45">
        <f>'orig inc data'!H19</f>
        <v>0.5249565298</v>
      </c>
      <c r="M8">
        <f>'orig inc data'!I19</f>
        <v>0.0563852292</v>
      </c>
    </row>
    <row r="9" spans="1:13" ht="12.75">
      <c r="A9" t="s">
        <v>294</v>
      </c>
      <c r="B9" s="65">
        <f>'orig inc data'!E8</f>
        <v>0.0550082133</v>
      </c>
      <c r="C9" s="66">
        <f>'orig inc data'!E20</f>
        <v>0.0433605813</v>
      </c>
      <c r="D9" s="67"/>
      <c r="E9" s="62">
        <f>'orig inc data'!C8</f>
        <v>1103</v>
      </c>
      <c r="F9" s="62">
        <f>'orig inc data'!D8</f>
        <v>11705</v>
      </c>
      <c r="G9" s="51">
        <f>'orig inc data'!H8</f>
        <v>0.0706583835</v>
      </c>
      <c r="H9" s="64">
        <f>'orig inc data'!I8</f>
        <v>0.0942332337</v>
      </c>
      <c r="I9" s="68"/>
      <c r="J9">
        <f>'orig inc data'!C20</f>
        <v>2032</v>
      </c>
      <c r="K9">
        <f>'orig inc data'!D20</f>
        <v>45851</v>
      </c>
      <c r="L9" s="45">
        <f>'orig inc data'!H20</f>
        <v>0.0023169716</v>
      </c>
      <c r="M9">
        <f>'orig inc data'!I20</f>
        <v>0.0443174631</v>
      </c>
    </row>
    <row r="10" spans="1:13" ht="12.75">
      <c r="A10" t="s">
        <v>295</v>
      </c>
      <c r="B10" s="65">
        <f>'orig inc data'!E9</f>
        <v>0.0509740382</v>
      </c>
      <c r="C10" s="66">
        <f>'orig inc data'!E21</f>
        <v>0.0410853319</v>
      </c>
      <c r="D10" s="67"/>
      <c r="E10" s="62">
        <f>'orig inc data'!C9</f>
        <v>678</v>
      </c>
      <c r="F10" s="62">
        <f>'orig inc data'!D9</f>
        <v>11000</v>
      </c>
      <c r="G10" s="51">
        <f>'orig inc data'!H9</f>
        <v>9.46098E-05</v>
      </c>
      <c r="H10" s="64">
        <f>'orig inc data'!I9</f>
        <v>0.0616363636</v>
      </c>
      <c r="I10" s="68"/>
      <c r="J10">
        <f>'orig inc data'!C21</f>
        <v>1434</v>
      </c>
      <c r="K10">
        <f>'orig inc data'!D21</f>
        <v>48221</v>
      </c>
      <c r="L10" s="45">
        <f>'orig inc data'!H21</f>
        <v>0.0001427909</v>
      </c>
      <c r="M10">
        <f>'orig inc data'!I21</f>
        <v>0.0297380809</v>
      </c>
    </row>
    <row r="11" spans="1:12" ht="12.75">
      <c r="C11" s="66"/>
      <c r="D11" s="67"/>
      <c r="I11" s="68"/>
      <c r="L11" s="45"/>
    </row>
    <row r="12" spans="1:13" ht="12.75">
      <c r="A12" t="s">
        <v>296</v>
      </c>
      <c r="B12" s="65">
        <f>'orig inc data'!E10</f>
        <v>0.0760601176</v>
      </c>
      <c r="C12" s="66">
        <f>'orig inc data'!E22</f>
        <v>0.0599923401</v>
      </c>
      <c r="D12" s="67"/>
      <c r="E12" s="62">
        <f>'orig inc data'!C10</f>
        <v>3047</v>
      </c>
      <c r="F12" s="62">
        <f>'orig inc data'!D10</f>
        <v>22537</v>
      </c>
      <c r="G12" s="51">
        <f>'orig inc data'!H10</f>
        <v>2.876812E-25</v>
      </c>
      <c r="H12" s="64">
        <f>'orig inc data'!I10</f>
        <v>0.1351998935</v>
      </c>
      <c r="I12" s="68"/>
      <c r="J12">
        <f>'orig inc data'!C22</f>
        <v>4690</v>
      </c>
      <c r="K12">
        <f>'orig inc data'!D22</f>
        <v>66267</v>
      </c>
      <c r="L12" s="45">
        <f>'orig inc data'!H22</f>
        <v>1.068803E-11</v>
      </c>
      <c r="M12">
        <f>'orig inc data'!I22</f>
        <v>0.0707742919</v>
      </c>
    </row>
    <row r="13" spans="1:13" ht="12.75">
      <c r="A13" t="s">
        <v>297</v>
      </c>
      <c r="B13" s="65">
        <f>'orig inc data'!E11</f>
        <v>0.0594258582</v>
      </c>
      <c r="C13" s="66">
        <f>'orig inc data'!E23</f>
        <v>0.047354964</v>
      </c>
      <c r="D13" s="67"/>
      <c r="E13" s="62">
        <f>'orig inc data'!C11</f>
        <v>2071</v>
      </c>
      <c r="F13" s="62">
        <f>'orig inc data'!D11</f>
        <v>20714</v>
      </c>
      <c r="G13" s="51">
        <f>'orig inc data'!H11</f>
        <v>0.4176972993</v>
      </c>
      <c r="H13" s="64">
        <f>'orig inc data'!I11</f>
        <v>0.0999806894</v>
      </c>
      <c r="I13" s="68"/>
      <c r="J13">
        <f>'orig inc data'!C23</f>
        <v>3532</v>
      </c>
      <c r="K13">
        <f>'orig inc data'!D23</f>
        <v>75393</v>
      </c>
      <c r="L13" s="45">
        <f>'orig inc data'!H23</f>
        <v>0.3734383016</v>
      </c>
      <c r="M13">
        <f>'orig inc data'!I23</f>
        <v>0.0468478506</v>
      </c>
    </row>
    <row r="14" spans="1:13" ht="12.75">
      <c r="A14" t="s">
        <v>298</v>
      </c>
      <c r="B14" s="65">
        <f>'orig inc data'!E12</f>
        <v>0.0542163277</v>
      </c>
      <c r="C14" s="66">
        <f>'orig inc data'!E24</f>
        <v>0.0445734516</v>
      </c>
      <c r="D14" s="67"/>
      <c r="E14" s="62">
        <f>'orig inc data'!C12</f>
        <v>1802</v>
      </c>
      <c r="F14" s="62">
        <f>'orig inc data'!D12</f>
        <v>20148</v>
      </c>
      <c r="G14" s="51">
        <f>'orig inc data'!H12</f>
        <v>0.0111406843</v>
      </c>
      <c r="H14" s="64">
        <f>'orig inc data'!I12</f>
        <v>0.0894381576</v>
      </c>
      <c r="I14" s="68"/>
      <c r="J14">
        <f>'orig inc data'!C24</f>
        <v>3194</v>
      </c>
      <c r="K14">
        <f>'orig inc data'!D24</f>
        <v>77232</v>
      </c>
      <c r="L14" s="45">
        <f>'orig inc data'!H24</f>
        <v>0.0079225347</v>
      </c>
      <c r="M14">
        <f>'orig inc data'!I24</f>
        <v>0.0413559146</v>
      </c>
    </row>
    <row r="15" spans="1:13" ht="12.75">
      <c r="A15" t="s">
        <v>299</v>
      </c>
      <c r="B15" s="65">
        <f>'orig inc data'!E13</f>
        <v>0.0457232437</v>
      </c>
      <c r="C15" s="66">
        <f>'orig inc data'!E25</f>
        <v>0.0376712751</v>
      </c>
      <c r="D15" s="67"/>
      <c r="E15" s="62">
        <f>'orig inc data'!C13</f>
        <v>1159</v>
      </c>
      <c r="F15" s="62">
        <f>'orig inc data'!D13</f>
        <v>18090</v>
      </c>
      <c r="G15" s="51">
        <f>'orig inc data'!H13</f>
        <v>1.08461E-15</v>
      </c>
      <c r="H15" s="64">
        <f>'orig inc data'!I13</f>
        <v>0.0640685462</v>
      </c>
      <c r="I15" s="68"/>
      <c r="J15">
        <f>'orig inc data'!C25</f>
        <v>2166</v>
      </c>
      <c r="K15">
        <f>'orig inc data'!D25</f>
        <v>76117</v>
      </c>
      <c r="L15" s="45">
        <f>'orig inc data'!H25</f>
        <v>9.492623E-12</v>
      </c>
      <c r="M15">
        <f>'orig inc data'!I25</f>
        <v>0.0284561924</v>
      </c>
    </row>
    <row r="16" spans="1:13" ht="12.75">
      <c r="A16" t="s">
        <v>300</v>
      </c>
      <c r="B16" s="65">
        <f>'orig inc data'!E14</f>
        <v>0.0429058561</v>
      </c>
      <c r="C16" s="66">
        <f>'orig inc data'!E26</f>
        <v>0.0349610534</v>
      </c>
      <c r="D16" s="67"/>
      <c r="E16" s="62">
        <f>'orig inc data'!C14</f>
        <v>1013</v>
      </c>
      <c r="F16" s="62">
        <f>'orig inc data'!D14</f>
        <v>16773</v>
      </c>
      <c r="G16" s="51">
        <f>'orig inc data'!H14</f>
        <v>5.842949E-23</v>
      </c>
      <c r="H16" s="64">
        <f>'orig inc data'!I14</f>
        <v>0.0603946819</v>
      </c>
      <c r="I16" s="68"/>
      <c r="J16">
        <f>'orig inc data'!C26</f>
        <v>1952</v>
      </c>
      <c r="K16">
        <f>'orig inc data'!D26</f>
        <v>72535</v>
      </c>
      <c r="L16" s="45">
        <f>'orig inc data'!H26</f>
        <v>2.203908E-17</v>
      </c>
      <c r="M16">
        <f>'orig inc data'!I26</f>
        <v>0.0269111463</v>
      </c>
    </row>
    <row r="17" ht="12.75">
      <c r="B17" s="71"/>
    </row>
    <row r="18" spans="1:2" ht="12.75">
      <c r="A18" t="s">
        <v>340</v>
      </c>
      <c r="B18" s="71">
        <f>'orig inc data'!L5</f>
        <v>1.32037E-15</v>
      </c>
    </row>
    <row r="19" spans="1:2" ht="12.75">
      <c r="A19" t="s">
        <v>341</v>
      </c>
      <c r="B19" s="71">
        <f>'orig inc data'!L17</f>
        <v>8.7113169E-09</v>
      </c>
    </row>
    <row r="20" spans="1:2" ht="12.75">
      <c r="A20" t="s">
        <v>301</v>
      </c>
      <c r="B20" s="107">
        <f>'orig inc data'!L15</f>
        <v>0.8070532897</v>
      </c>
    </row>
    <row r="21" ht="12.75">
      <c r="B21" s="71"/>
    </row>
    <row r="22" spans="1:2" ht="12.75">
      <c r="A22" t="s">
        <v>342</v>
      </c>
      <c r="B22" s="71">
        <f>'orig inc data'!L10</f>
        <v>1.301481E-74</v>
      </c>
    </row>
    <row r="23" spans="1:2" ht="12.75">
      <c r="A23" t="s">
        <v>343</v>
      </c>
      <c r="B23" s="71">
        <f>'orig inc data'!L22</f>
        <v>1.065936E-40</v>
      </c>
    </row>
    <row r="24" spans="1:2" ht="12.75">
      <c r="A24" t="s">
        <v>302</v>
      </c>
      <c r="B24" s="107">
        <f>'orig inc data'!L27</f>
        <v>0.4286900075</v>
      </c>
    </row>
    <row r="25" ht="12.75">
      <c r="B25" s="71"/>
    </row>
    <row r="26" ht="12.75">
      <c r="B26" s="71"/>
    </row>
    <row r="27" spans="2:7" ht="12.75">
      <c r="B27" s="71"/>
      <c r="C27" s="72"/>
      <c r="D27" s="63"/>
      <c r="F27" s="62"/>
      <c r="G27" s="63"/>
    </row>
  </sheetData>
  <sheetProtection/>
  <mergeCells count="1">
    <mergeCell ref="B2:C2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62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20.57421875" style="0" customWidth="1"/>
    <col min="10" max="10" width="9.140625" style="4" customWidth="1"/>
    <col min="11" max="11" width="42.28125" style="0" customWidth="1"/>
  </cols>
  <sheetData>
    <row r="1" spans="1:10" ht="12.75">
      <c r="A1" t="s">
        <v>303</v>
      </c>
      <c r="J1"/>
    </row>
    <row r="2" ht="12.75">
      <c r="J2"/>
    </row>
    <row r="3" spans="1:24" ht="12.75">
      <c r="A3" t="s">
        <v>304</v>
      </c>
      <c r="B3" t="s">
        <v>305</v>
      </c>
      <c r="C3" t="s">
        <v>286</v>
      </c>
      <c r="D3" t="s">
        <v>287</v>
      </c>
      <c r="E3" t="s">
        <v>306</v>
      </c>
      <c r="F3" t="s">
        <v>307</v>
      </c>
      <c r="G3" t="s">
        <v>308</v>
      </c>
      <c r="H3" t="s">
        <v>288</v>
      </c>
      <c r="I3" t="s">
        <v>309</v>
      </c>
      <c r="J3" t="s">
        <v>310</v>
      </c>
      <c r="K3" t="s">
        <v>311</v>
      </c>
      <c r="L3" t="s">
        <v>312</v>
      </c>
      <c r="M3" t="s">
        <v>313</v>
      </c>
      <c r="N3" t="s">
        <v>314</v>
      </c>
      <c r="O3" t="s">
        <v>315</v>
      </c>
      <c r="P3" t="s">
        <v>316</v>
      </c>
      <c r="Q3" t="s">
        <v>317</v>
      </c>
      <c r="R3" t="s">
        <v>318</v>
      </c>
      <c r="S3" t="s">
        <v>319</v>
      </c>
      <c r="T3" t="s">
        <v>320</v>
      </c>
      <c r="U3" t="s">
        <v>321</v>
      </c>
      <c r="V3" t="s">
        <v>322</v>
      </c>
      <c r="W3" t="s">
        <v>323</v>
      </c>
      <c r="X3" t="s">
        <v>324</v>
      </c>
    </row>
    <row r="4" spans="1:24" ht="12.75">
      <c r="A4" t="s">
        <v>325</v>
      </c>
      <c r="B4" t="s">
        <v>326</v>
      </c>
      <c r="C4">
        <v>2063</v>
      </c>
      <c r="D4">
        <v>3118</v>
      </c>
      <c r="E4">
        <v>0.1309870842</v>
      </c>
      <c r="F4">
        <v>0.1229126506</v>
      </c>
      <c r="G4">
        <v>0.1395919472</v>
      </c>
      <c r="H4" s="45">
        <v>3.62064E-138</v>
      </c>
      <c r="I4">
        <v>0.6616420783</v>
      </c>
      <c r="J4">
        <v>0.0145671135</v>
      </c>
      <c r="K4" t="s">
        <v>176</v>
      </c>
      <c r="L4" t="s">
        <v>176</v>
      </c>
      <c r="M4" t="s">
        <v>176</v>
      </c>
      <c r="N4" t="s">
        <v>176</v>
      </c>
      <c r="O4" t="s">
        <v>176</v>
      </c>
      <c r="P4">
        <v>0.8122</v>
      </c>
      <c r="Q4">
        <v>0.7486</v>
      </c>
      <c r="R4">
        <v>0.8759</v>
      </c>
      <c r="S4">
        <v>2.2529360731</v>
      </c>
      <c r="T4">
        <v>2.1140583901</v>
      </c>
      <c r="U4">
        <v>2.4009369718</v>
      </c>
      <c r="V4" t="s">
        <v>327</v>
      </c>
      <c r="W4" t="s">
        <v>176</v>
      </c>
      <c r="X4" t="s">
        <v>176</v>
      </c>
    </row>
    <row r="5" spans="1:24" ht="12.75">
      <c r="A5" t="s">
        <v>325</v>
      </c>
      <c r="B5" t="s">
        <v>328</v>
      </c>
      <c r="C5">
        <v>1211</v>
      </c>
      <c r="D5">
        <v>11328</v>
      </c>
      <c r="E5">
        <v>0.0701366415</v>
      </c>
      <c r="F5">
        <v>0.0660823564</v>
      </c>
      <c r="G5">
        <v>0.0744396651</v>
      </c>
      <c r="H5" s="45">
        <v>6.63727E-10</v>
      </c>
      <c r="I5">
        <v>0.1069032486</v>
      </c>
      <c r="J5">
        <v>0.0030719832</v>
      </c>
      <c r="K5" t="s">
        <v>329</v>
      </c>
      <c r="L5" s="45">
        <v>1.32037E-15</v>
      </c>
      <c r="M5">
        <v>-0.7059</v>
      </c>
      <c r="N5">
        <v>-0.879</v>
      </c>
      <c r="O5">
        <v>-0.5328</v>
      </c>
      <c r="P5">
        <v>0.1876</v>
      </c>
      <c r="Q5">
        <v>0.128</v>
      </c>
      <c r="R5">
        <v>0.2471</v>
      </c>
      <c r="S5">
        <v>1.2063278646</v>
      </c>
      <c r="T5">
        <v>1.1365954545</v>
      </c>
      <c r="U5">
        <v>1.2803384979</v>
      </c>
      <c r="V5" t="s">
        <v>327</v>
      </c>
      <c r="W5" t="s">
        <v>327</v>
      </c>
      <c r="X5" t="s">
        <v>176</v>
      </c>
    </row>
    <row r="6" spans="1:24" ht="12.75">
      <c r="A6" t="s">
        <v>325</v>
      </c>
      <c r="B6" t="s">
        <v>292</v>
      </c>
      <c r="C6">
        <v>1592</v>
      </c>
      <c r="D6">
        <v>12902</v>
      </c>
      <c r="E6">
        <v>0.0588570447</v>
      </c>
      <c r="F6">
        <v>0.055674376</v>
      </c>
      <c r="G6">
        <v>0.0622216531</v>
      </c>
      <c r="H6">
        <v>0.6658940603</v>
      </c>
      <c r="I6">
        <v>0.1233917222</v>
      </c>
      <c r="J6">
        <v>0.0030925341</v>
      </c>
      <c r="K6" t="s">
        <v>176</v>
      </c>
      <c r="L6" t="s">
        <v>176</v>
      </c>
      <c r="M6" t="s">
        <v>176</v>
      </c>
      <c r="N6" t="s">
        <v>176</v>
      </c>
      <c r="O6" t="s">
        <v>176</v>
      </c>
      <c r="P6">
        <v>0.0122</v>
      </c>
      <c r="Q6">
        <v>-0.0433</v>
      </c>
      <c r="R6">
        <v>0.0678</v>
      </c>
      <c r="S6">
        <v>1.0123223974</v>
      </c>
      <c r="T6">
        <v>0.9575815114</v>
      </c>
      <c r="U6">
        <v>1.0701925885</v>
      </c>
      <c r="V6" t="s">
        <v>176</v>
      </c>
      <c r="W6" t="s">
        <v>176</v>
      </c>
      <c r="X6" t="s">
        <v>176</v>
      </c>
    </row>
    <row r="7" spans="1:24" ht="12.75">
      <c r="A7" t="s">
        <v>325</v>
      </c>
      <c r="B7" t="s">
        <v>293</v>
      </c>
      <c r="C7">
        <v>1531</v>
      </c>
      <c r="D7">
        <v>13262</v>
      </c>
      <c r="E7">
        <v>0.060229769</v>
      </c>
      <c r="F7">
        <v>0.0569457114</v>
      </c>
      <c r="G7">
        <v>0.0637032181</v>
      </c>
      <c r="H7">
        <v>0.2171837569</v>
      </c>
      <c r="I7">
        <v>0.115442618</v>
      </c>
      <c r="J7">
        <v>0.0029503842</v>
      </c>
      <c r="K7" t="s">
        <v>176</v>
      </c>
      <c r="L7" t="s">
        <v>176</v>
      </c>
      <c r="M7" t="s">
        <v>176</v>
      </c>
      <c r="N7" t="s">
        <v>176</v>
      </c>
      <c r="O7" t="s">
        <v>176</v>
      </c>
      <c r="P7">
        <v>0.0353</v>
      </c>
      <c r="Q7">
        <v>-0.0208</v>
      </c>
      <c r="R7">
        <v>0.0914</v>
      </c>
      <c r="S7">
        <v>1.0359328174</v>
      </c>
      <c r="T7">
        <v>0.9794480741</v>
      </c>
      <c r="U7">
        <v>1.0956750342</v>
      </c>
      <c r="V7" t="s">
        <v>176</v>
      </c>
      <c r="W7" t="s">
        <v>176</v>
      </c>
      <c r="X7" t="s">
        <v>176</v>
      </c>
    </row>
    <row r="8" spans="1:24" ht="12.75">
      <c r="A8" t="s">
        <v>325</v>
      </c>
      <c r="B8" t="s">
        <v>294</v>
      </c>
      <c r="C8">
        <v>1103</v>
      </c>
      <c r="D8">
        <v>11705</v>
      </c>
      <c r="E8">
        <v>0.0550082133</v>
      </c>
      <c r="F8">
        <v>0.0518023031</v>
      </c>
      <c r="G8">
        <v>0.0584125291</v>
      </c>
      <c r="H8">
        <v>0.0706583835</v>
      </c>
      <c r="I8">
        <v>0.0942332337</v>
      </c>
      <c r="J8">
        <v>0.0028373724</v>
      </c>
      <c r="K8" t="s">
        <v>176</v>
      </c>
      <c r="L8" t="s">
        <v>176</v>
      </c>
      <c r="M8" t="s">
        <v>176</v>
      </c>
      <c r="N8" t="s">
        <v>176</v>
      </c>
      <c r="O8" t="s">
        <v>176</v>
      </c>
      <c r="P8">
        <v>-0.0554</v>
      </c>
      <c r="Q8">
        <v>-0.1154</v>
      </c>
      <c r="R8">
        <v>0.0047</v>
      </c>
      <c r="S8">
        <v>0.9461237257</v>
      </c>
      <c r="T8">
        <v>0.8909830917</v>
      </c>
      <c r="U8">
        <v>1.0046768706</v>
      </c>
      <c r="V8" t="s">
        <v>176</v>
      </c>
      <c r="W8" t="s">
        <v>176</v>
      </c>
      <c r="X8" t="s">
        <v>176</v>
      </c>
    </row>
    <row r="9" spans="1:24" ht="12.75">
      <c r="A9" t="s">
        <v>325</v>
      </c>
      <c r="B9" t="s">
        <v>330</v>
      </c>
      <c r="C9">
        <v>678</v>
      </c>
      <c r="D9">
        <v>11000</v>
      </c>
      <c r="E9">
        <v>0.0509740382</v>
      </c>
      <c r="F9">
        <v>0.0477163621</v>
      </c>
      <c r="G9">
        <v>0.0544541213</v>
      </c>
      <c r="H9">
        <v>9.46098E-05</v>
      </c>
      <c r="I9">
        <v>0.0616363636</v>
      </c>
      <c r="J9">
        <v>0.0023671303</v>
      </c>
      <c r="K9" t="s">
        <v>176</v>
      </c>
      <c r="L9" t="s">
        <v>176</v>
      </c>
      <c r="M9" t="s">
        <v>176</v>
      </c>
      <c r="N9" t="s">
        <v>176</v>
      </c>
      <c r="O9" t="s">
        <v>176</v>
      </c>
      <c r="P9">
        <v>-0.1315</v>
      </c>
      <c r="Q9">
        <v>-0.1976</v>
      </c>
      <c r="R9">
        <v>-0.0655</v>
      </c>
      <c r="S9">
        <v>0.8767371995</v>
      </c>
      <c r="T9">
        <v>0.8207062091</v>
      </c>
      <c r="U9">
        <v>0.9365935198</v>
      </c>
      <c r="V9" t="s">
        <v>327</v>
      </c>
      <c r="W9" t="s">
        <v>176</v>
      </c>
      <c r="X9" t="s">
        <v>176</v>
      </c>
    </row>
    <row r="10" spans="1:24" ht="12.75">
      <c r="A10" t="s">
        <v>325</v>
      </c>
      <c r="B10" t="s">
        <v>331</v>
      </c>
      <c r="C10">
        <v>3047</v>
      </c>
      <c r="D10">
        <v>22537</v>
      </c>
      <c r="E10">
        <v>0.0760601176</v>
      </c>
      <c r="F10">
        <v>0.0722999803</v>
      </c>
      <c r="G10">
        <v>0.0800158101</v>
      </c>
      <c r="H10" s="45">
        <v>2.876812E-25</v>
      </c>
      <c r="I10">
        <v>0.1351998935</v>
      </c>
      <c r="J10">
        <v>0.0024492895</v>
      </c>
      <c r="K10" t="s">
        <v>332</v>
      </c>
      <c r="L10" s="45">
        <v>1.301481E-74</v>
      </c>
      <c r="M10">
        <v>-1.4072</v>
      </c>
      <c r="N10">
        <v>-1.5581</v>
      </c>
      <c r="O10">
        <v>-1.2562</v>
      </c>
      <c r="P10">
        <v>0.2687</v>
      </c>
      <c r="Q10">
        <v>0.218</v>
      </c>
      <c r="R10">
        <v>0.3194</v>
      </c>
      <c r="S10">
        <v>1.3082097653</v>
      </c>
      <c r="T10">
        <v>1.243536602</v>
      </c>
      <c r="U10">
        <v>1.3762464146</v>
      </c>
      <c r="V10" t="s">
        <v>327</v>
      </c>
      <c r="W10" t="s">
        <v>327</v>
      </c>
      <c r="X10" t="s">
        <v>176</v>
      </c>
    </row>
    <row r="11" spans="1:24" ht="12.75">
      <c r="A11" t="s">
        <v>325</v>
      </c>
      <c r="B11" t="s">
        <v>297</v>
      </c>
      <c r="C11">
        <v>2071</v>
      </c>
      <c r="D11">
        <v>20714</v>
      </c>
      <c r="E11">
        <v>0.0594258582</v>
      </c>
      <c r="F11">
        <v>0.0563650946</v>
      </c>
      <c r="G11">
        <v>0.0626528288</v>
      </c>
      <c r="H11">
        <v>0.4176972993</v>
      </c>
      <c r="I11">
        <v>0.0999806894</v>
      </c>
      <c r="J11">
        <v>0.0021969799</v>
      </c>
      <c r="K11" t="s">
        <v>176</v>
      </c>
      <c r="L11" t="s">
        <v>176</v>
      </c>
      <c r="M11" t="s">
        <v>176</v>
      </c>
      <c r="N11" t="s">
        <v>176</v>
      </c>
      <c r="O11" t="s">
        <v>176</v>
      </c>
      <c r="P11">
        <v>0.0219</v>
      </c>
      <c r="Q11">
        <v>-0.031</v>
      </c>
      <c r="R11">
        <v>0.0747</v>
      </c>
      <c r="S11">
        <v>1.0221058081</v>
      </c>
      <c r="T11">
        <v>0.969461651</v>
      </c>
      <c r="U11">
        <v>1.0776086727</v>
      </c>
      <c r="V11" t="s">
        <v>176</v>
      </c>
      <c r="W11" t="s">
        <v>176</v>
      </c>
      <c r="X11" t="s">
        <v>176</v>
      </c>
    </row>
    <row r="12" spans="1:24" ht="12.75">
      <c r="A12" t="s">
        <v>325</v>
      </c>
      <c r="B12" t="s">
        <v>298</v>
      </c>
      <c r="C12">
        <v>1802</v>
      </c>
      <c r="D12">
        <v>20148</v>
      </c>
      <c r="E12">
        <v>0.0542163277</v>
      </c>
      <c r="F12">
        <v>0.0513682913</v>
      </c>
      <c r="G12">
        <v>0.057222269</v>
      </c>
      <c r="H12">
        <v>0.0111406843</v>
      </c>
      <c r="I12">
        <v>0.0894381576</v>
      </c>
      <c r="J12">
        <v>0.0021069074</v>
      </c>
      <c r="K12" t="s">
        <v>176</v>
      </c>
      <c r="L12" t="s">
        <v>176</v>
      </c>
      <c r="M12" t="s">
        <v>176</v>
      </c>
      <c r="N12" t="s">
        <v>176</v>
      </c>
      <c r="O12" t="s">
        <v>176</v>
      </c>
      <c r="P12">
        <v>-0.0699</v>
      </c>
      <c r="Q12">
        <v>-0.1238</v>
      </c>
      <c r="R12">
        <v>-0.0159</v>
      </c>
      <c r="S12">
        <v>0.9325035447</v>
      </c>
      <c r="T12">
        <v>0.8835182279</v>
      </c>
      <c r="U12">
        <v>0.9842047775</v>
      </c>
      <c r="V12" t="s">
        <v>176</v>
      </c>
      <c r="W12" t="s">
        <v>176</v>
      </c>
      <c r="X12" t="s">
        <v>176</v>
      </c>
    </row>
    <row r="13" spans="1:24" ht="12.75">
      <c r="A13" t="s">
        <v>325</v>
      </c>
      <c r="B13" t="s">
        <v>299</v>
      </c>
      <c r="C13">
        <v>1159</v>
      </c>
      <c r="D13">
        <v>18090</v>
      </c>
      <c r="E13">
        <v>0.0457232437</v>
      </c>
      <c r="F13">
        <v>0.0431149028</v>
      </c>
      <c r="G13">
        <v>0.0484893825</v>
      </c>
      <c r="H13" s="45">
        <v>1.08461E-15</v>
      </c>
      <c r="I13">
        <v>0.0640685462</v>
      </c>
      <c r="J13">
        <v>0.0018819286</v>
      </c>
      <c r="K13" t="s">
        <v>176</v>
      </c>
      <c r="L13" t="s">
        <v>176</v>
      </c>
      <c r="M13" t="s">
        <v>176</v>
      </c>
      <c r="N13" t="s">
        <v>176</v>
      </c>
      <c r="O13" t="s">
        <v>176</v>
      </c>
      <c r="P13">
        <v>-0.2403</v>
      </c>
      <c r="Q13">
        <v>-0.299</v>
      </c>
      <c r="R13">
        <v>-0.1815</v>
      </c>
      <c r="S13">
        <v>0.7864252085</v>
      </c>
      <c r="T13">
        <v>0.7415625769</v>
      </c>
      <c r="U13">
        <v>0.8340019142</v>
      </c>
      <c r="V13" t="s">
        <v>327</v>
      </c>
      <c r="W13" t="s">
        <v>176</v>
      </c>
      <c r="X13" t="s">
        <v>176</v>
      </c>
    </row>
    <row r="14" spans="1:24" ht="12.75">
      <c r="A14" t="s">
        <v>325</v>
      </c>
      <c r="B14" t="s">
        <v>333</v>
      </c>
      <c r="C14">
        <v>1013</v>
      </c>
      <c r="D14">
        <v>16773</v>
      </c>
      <c r="E14">
        <v>0.0429058561</v>
      </c>
      <c r="F14">
        <v>0.0403925334</v>
      </c>
      <c r="G14">
        <v>0.0455755638</v>
      </c>
      <c r="H14" s="45">
        <v>5.842949E-23</v>
      </c>
      <c r="I14">
        <v>0.0603946819</v>
      </c>
      <c r="J14">
        <v>0.0018975533</v>
      </c>
      <c r="K14" t="s">
        <v>176</v>
      </c>
      <c r="L14" t="s">
        <v>176</v>
      </c>
      <c r="M14" t="s">
        <v>176</v>
      </c>
      <c r="N14" t="s">
        <v>176</v>
      </c>
      <c r="O14" t="s">
        <v>176</v>
      </c>
      <c r="P14">
        <v>-0.3039</v>
      </c>
      <c r="Q14">
        <v>-0.3642</v>
      </c>
      <c r="R14">
        <v>-0.2435</v>
      </c>
      <c r="S14">
        <v>0.7379670405</v>
      </c>
      <c r="T14">
        <v>0.6947386925</v>
      </c>
      <c r="U14">
        <v>0.7838851626</v>
      </c>
      <c r="V14" t="s">
        <v>327</v>
      </c>
      <c r="W14" t="s">
        <v>176</v>
      </c>
      <c r="X14" t="s">
        <v>176</v>
      </c>
    </row>
    <row r="15" spans="1:24" ht="12.75">
      <c r="A15" t="s">
        <v>325</v>
      </c>
      <c r="B15" t="s">
        <v>334</v>
      </c>
      <c r="C15">
        <v>17270</v>
      </c>
      <c r="D15">
        <v>161577</v>
      </c>
      <c r="E15">
        <v>0.058140613</v>
      </c>
      <c r="F15" t="s">
        <v>176</v>
      </c>
      <c r="G15" t="s">
        <v>176</v>
      </c>
      <c r="H15" t="s">
        <v>176</v>
      </c>
      <c r="I15">
        <v>0.1068840243</v>
      </c>
      <c r="J15">
        <v>0.0008133297</v>
      </c>
      <c r="K15" t="s">
        <v>335</v>
      </c>
      <c r="L15">
        <v>0.8070532897</v>
      </c>
      <c r="M15">
        <v>-0.0357</v>
      </c>
      <c r="N15">
        <v>-0.3219</v>
      </c>
      <c r="O15">
        <v>0.2506</v>
      </c>
      <c r="P15" t="s">
        <v>176</v>
      </c>
      <c r="Q15" t="s">
        <v>176</v>
      </c>
      <c r="R15" t="s">
        <v>176</v>
      </c>
      <c r="S15" t="s">
        <v>176</v>
      </c>
      <c r="T15" t="s">
        <v>176</v>
      </c>
      <c r="U15" t="s">
        <v>176</v>
      </c>
      <c r="V15" t="s">
        <v>176</v>
      </c>
      <c r="W15" t="s">
        <v>176</v>
      </c>
      <c r="X15" t="s">
        <v>176</v>
      </c>
    </row>
    <row r="16" spans="1:24" ht="12.75">
      <c r="A16" t="s">
        <v>336</v>
      </c>
      <c r="B16" t="s">
        <v>326</v>
      </c>
      <c r="C16">
        <v>2761</v>
      </c>
      <c r="D16">
        <v>5887</v>
      </c>
      <c r="E16">
        <v>0.0847867229</v>
      </c>
      <c r="F16">
        <v>0.0789054792</v>
      </c>
      <c r="G16">
        <v>0.0911063268</v>
      </c>
      <c r="H16" s="45">
        <v>1.972329E-51</v>
      </c>
      <c r="I16">
        <v>0.4689994904</v>
      </c>
      <c r="J16">
        <v>0.0089256359</v>
      </c>
      <c r="K16" t="s">
        <v>176</v>
      </c>
      <c r="L16" t="s">
        <v>176</v>
      </c>
      <c r="M16" t="s">
        <v>176</v>
      </c>
      <c r="N16" t="s">
        <v>176</v>
      </c>
      <c r="O16" t="s">
        <v>176</v>
      </c>
      <c r="P16">
        <v>0.5534</v>
      </c>
      <c r="Q16">
        <v>0.4815</v>
      </c>
      <c r="R16">
        <v>0.6253</v>
      </c>
      <c r="S16">
        <v>1.739097494</v>
      </c>
      <c r="T16">
        <v>1.6184647373</v>
      </c>
      <c r="U16">
        <v>1.8687216496</v>
      </c>
      <c r="V16" t="s">
        <v>327</v>
      </c>
      <c r="W16" t="s">
        <v>176</v>
      </c>
      <c r="X16" t="s">
        <v>176</v>
      </c>
    </row>
    <row r="17" spans="1:24" ht="12.75">
      <c r="A17" t="s">
        <v>336</v>
      </c>
      <c r="B17" t="s">
        <v>328</v>
      </c>
      <c r="C17">
        <v>2129</v>
      </c>
      <c r="D17">
        <v>41212</v>
      </c>
      <c r="E17">
        <v>0.0554760935</v>
      </c>
      <c r="F17">
        <v>0.0515542601</v>
      </c>
      <c r="G17">
        <v>0.0596962684</v>
      </c>
      <c r="H17">
        <v>0.00055376</v>
      </c>
      <c r="I17">
        <v>0.0516597108</v>
      </c>
      <c r="J17">
        <v>0.0011196032</v>
      </c>
      <c r="K17" t="s">
        <v>337</v>
      </c>
      <c r="L17" s="45">
        <v>8.7113169E-09</v>
      </c>
      <c r="M17">
        <v>-0.6702</v>
      </c>
      <c r="N17">
        <v>-0.8985</v>
      </c>
      <c r="O17">
        <v>-0.4419</v>
      </c>
      <c r="P17">
        <v>0.1292</v>
      </c>
      <c r="Q17">
        <v>0.0559</v>
      </c>
      <c r="R17">
        <v>0.2025</v>
      </c>
      <c r="S17">
        <v>1.1378943759</v>
      </c>
      <c r="T17">
        <v>1.0574519395</v>
      </c>
      <c r="U17">
        <v>1.2244562257</v>
      </c>
      <c r="V17" t="s">
        <v>327</v>
      </c>
      <c r="W17" t="s">
        <v>327</v>
      </c>
      <c r="X17" t="s">
        <v>176</v>
      </c>
    </row>
    <row r="18" spans="1:24" ht="12.75">
      <c r="A18" t="s">
        <v>336</v>
      </c>
      <c r="B18" t="s">
        <v>292</v>
      </c>
      <c r="C18">
        <v>2841</v>
      </c>
      <c r="D18">
        <v>47050</v>
      </c>
      <c r="E18">
        <v>0.0464867437</v>
      </c>
      <c r="F18">
        <v>0.0434118835</v>
      </c>
      <c r="G18">
        <v>0.0497793959</v>
      </c>
      <c r="H18">
        <v>0.1727466412</v>
      </c>
      <c r="I18">
        <v>0.0603825717</v>
      </c>
      <c r="J18">
        <v>0.0011328593</v>
      </c>
      <c r="K18" t="s">
        <v>176</v>
      </c>
      <c r="L18" t="s">
        <v>176</v>
      </c>
      <c r="M18" t="s">
        <v>176</v>
      </c>
      <c r="N18" t="s">
        <v>176</v>
      </c>
      <c r="O18" t="s">
        <v>176</v>
      </c>
      <c r="P18">
        <v>-0.0476</v>
      </c>
      <c r="Q18">
        <v>-0.116</v>
      </c>
      <c r="R18">
        <v>0.0208</v>
      </c>
      <c r="S18">
        <v>0.9535098968</v>
      </c>
      <c r="T18">
        <v>0.8904400977</v>
      </c>
      <c r="U18">
        <v>1.0210469247</v>
      </c>
      <c r="V18" t="s">
        <v>176</v>
      </c>
      <c r="W18" t="s">
        <v>176</v>
      </c>
      <c r="X18" t="s">
        <v>176</v>
      </c>
    </row>
    <row r="19" spans="1:24" ht="12.75">
      <c r="A19" t="s">
        <v>336</v>
      </c>
      <c r="B19" t="s">
        <v>293</v>
      </c>
      <c r="C19">
        <v>2692</v>
      </c>
      <c r="D19">
        <v>47743</v>
      </c>
      <c r="E19">
        <v>0.047677993</v>
      </c>
      <c r="F19">
        <v>0.0445098101</v>
      </c>
      <c r="G19">
        <v>0.0510716853</v>
      </c>
      <c r="H19">
        <v>0.5249565298</v>
      </c>
      <c r="I19">
        <v>0.0563852292</v>
      </c>
      <c r="J19">
        <v>0.0010867454</v>
      </c>
      <c r="K19" t="s">
        <v>176</v>
      </c>
      <c r="L19" t="s">
        <v>176</v>
      </c>
      <c r="M19" t="s">
        <v>176</v>
      </c>
      <c r="N19" t="s">
        <v>176</v>
      </c>
      <c r="O19" t="s">
        <v>176</v>
      </c>
      <c r="P19">
        <v>-0.0223</v>
      </c>
      <c r="Q19">
        <v>-0.0911</v>
      </c>
      <c r="R19">
        <v>0.0465</v>
      </c>
      <c r="S19">
        <v>0.9779441312</v>
      </c>
      <c r="T19">
        <v>0.9129601487</v>
      </c>
      <c r="U19">
        <v>1.0475536365</v>
      </c>
      <c r="V19" t="s">
        <v>176</v>
      </c>
      <c r="W19" t="s">
        <v>176</v>
      </c>
      <c r="X19" t="s">
        <v>176</v>
      </c>
    </row>
    <row r="20" spans="1:24" ht="12.75">
      <c r="A20" t="s">
        <v>336</v>
      </c>
      <c r="B20" t="s">
        <v>294</v>
      </c>
      <c r="C20">
        <v>2032</v>
      </c>
      <c r="D20">
        <v>45851</v>
      </c>
      <c r="E20">
        <v>0.0433605813</v>
      </c>
      <c r="F20">
        <v>0.0402105946</v>
      </c>
      <c r="G20">
        <v>0.0467573292</v>
      </c>
      <c r="H20">
        <v>0.0023169716</v>
      </c>
      <c r="I20">
        <v>0.0443174631</v>
      </c>
      <c r="J20">
        <v>0.0009831347</v>
      </c>
      <c r="K20" t="s">
        <v>176</v>
      </c>
      <c r="L20" t="s">
        <v>176</v>
      </c>
      <c r="M20" t="s">
        <v>176</v>
      </c>
      <c r="N20" t="s">
        <v>176</v>
      </c>
      <c r="O20" t="s">
        <v>176</v>
      </c>
      <c r="P20">
        <v>-0.1172</v>
      </c>
      <c r="Q20">
        <v>-0.1926</v>
      </c>
      <c r="R20">
        <v>-0.0418</v>
      </c>
      <c r="S20">
        <v>0.8893878153</v>
      </c>
      <c r="T20">
        <v>0.8247770635</v>
      </c>
      <c r="U20">
        <v>0.9590599945</v>
      </c>
      <c r="V20" t="s">
        <v>327</v>
      </c>
      <c r="W20" t="s">
        <v>176</v>
      </c>
      <c r="X20" t="s">
        <v>176</v>
      </c>
    </row>
    <row r="21" spans="1:24" ht="12.75">
      <c r="A21" t="s">
        <v>336</v>
      </c>
      <c r="B21" t="s">
        <v>330</v>
      </c>
      <c r="C21">
        <v>1434</v>
      </c>
      <c r="D21">
        <v>48221</v>
      </c>
      <c r="E21">
        <v>0.0410853319</v>
      </c>
      <c r="F21">
        <v>0.0376173854</v>
      </c>
      <c r="G21">
        <v>0.0448729884</v>
      </c>
      <c r="H21">
        <v>0.0001427909</v>
      </c>
      <c r="I21">
        <v>0.0297380809</v>
      </c>
      <c r="J21">
        <v>0.000785305</v>
      </c>
      <c r="K21" t="s">
        <v>176</v>
      </c>
      <c r="L21" t="s">
        <v>176</v>
      </c>
      <c r="M21" t="s">
        <v>176</v>
      </c>
      <c r="N21" t="s">
        <v>176</v>
      </c>
      <c r="O21" t="s">
        <v>176</v>
      </c>
      <c r="P21">
        <v>-0.1711</v>
      </c>
      <c r="Q21">
        <v>-0.2593</v>
      </c>
      <c r="R21">
        <v>-0.0829</v>
      </c>
      <c r="S21">
        <v>0.8427191826</v>
      </c>
      <c r="T21">
        <v>0.7715866174</v>
      </c>
      <c r="U21">
        <v>0.9204094586</v>
      </c>
      <c r="V21" t="s">
        <v>327</v>
      </c>
      <c r="W21" t="s">
        <v>176</v>
      </c>
      <c r="X21" t="s">
        <v>176</v>
      </c>
    </row>
    <row r="22" spans="1:24" ht="12.75">
      <c r="A22" t="s">
        <v>336</v>
      </c>
      <c r="B22" t="s">
        <v>331</v>
      </c>
      <c r="C22">
        <v>4690</v>
      </c>
      <c r="D22">
        <v>66267</v>
      </c>
      <c r="E22">
        <v>0.0599923401</v>
      </c>
      <c r="F22">
        <v>0.0565088993</v>
      </c>
      <c r="G22">
        <v>0.0636905145</v>
      </c>
      <c r="H22" s="45">
        <v>1.068803E-11</v>
      </c>
      <c r="I22">
        <v>0.0707742919</v>
      </c>
      <c r="J22">
        <v>0.0010334491</v>
      </c>
      <c r="K22" t="s">
        <v>338</v>
      </c>
      <c r="L22" s="45">
        <v>1.065936E-40</v>
      </c>
      <c r="M22">
        <v>-1.3087</v>
      </c>
      <c r="N22">
        <v>-1.5008</v>
      </c>
      <c r="O22">
        <v>-1.1167</v>
      </c>
      <c r="P22">
        <v>0.2074</v>
      </c>
      <c r="Q22">
        <v>0.1476</v>
      </c>
      <c r="R22">
        <v>0.2673</v>
      </c>
      <c r="S22">
        <v>1.2305290825</v>
      </c>
      <c r="T22">
        <v>1.1590787077</v>
      </c>
      <c r="U22">
        <v>1.3063839521</v>
      </c>
      <c r="V22" t="s">
        <v>327</v>
      </c>
      <c r="W22" t="s">
        <v>327</v>
      </c>
      <c r="X22" t="s">
        <v>176</v>
      </c>
    </row>
    <row r="23" spans="1:24" ht="12.75">
      <c r="A23" t="s">
        <v>336</v>
      </c>
      <c r="B23" t="s">
        <v>297</v>
      </c>
      <c r="C23">
        <v>3532</v>
      </c>
      <c r="D23">
        <v>75393</v>
      </c>
      <c r="E23">
        <v>0.047354964</v>
      </c>
      <c r="F23">
        <v>0.0444155175</v>
      </c>
      <c r="G23">
        <v>0.0504889449</v>
      </c>
      <c r="H23">
        <v>0.3734383016</v>
      </c>
      <c r="I23">
        <v>0.0468478506</v>
      </c>
      <c r="J23">
        <v>0.0007882778</v>
      </c>
      <c r="K23" t="s">
        <v>176</v>
      </c>
      <c r="L23" t="s">
        <v>176</v>
      </c>
      <c r="M23" t="s">
        <v>176</v>
      </c>
      <c r="N23" t="s">
        <v>176</v>
      </c>
      <c r="O23" t="s">
        <v>176</v>
      </c>
      <c r="P23">
        <v>-0.0291</v>
      </c>
      <c r="Q23">
        <v>-0.0932</v>
      </c>
      <c r="R23">
        <v>0.035</v>
      </c>
      <c r="S23">
        <v>0.9713183434</v>
      </c>
      <c r="T23">
        <v>0.9110260734</v>
      </c>
      <c r="U23">
        <v>1.0356007932</v>
      </c>
      <c r="V23" t="s">
        <v>176</v>
      </c>
      <c r="W23" t="s">
        <v>176</v>
      </c>
      <c r="X23" t="s">
        <v>176</v>
      </c>
    </row>
    <row r="24" spans="1:24" ht="12.75">
      <c r="A24" t="s">
        <v>336</v>
      </c>
      <c r="B24" t="s">
        <v>298</v>
      </c>
      <c r="C24">
        <v>3194</v>
      </c>
      <c r="D24">
        <v>77232</v>
      </c>
      <c r="E24">
        <v>0.0445734516</v>
      </c>
      <c r="F24">
        <v>0.0417198815</v>
      </c>
      <c r="G24">
        <v>0.0476222012</v>
      </c>
      <c r="H24">
        <v>0.0079225347</v>
      </c>
      <c r="I24">
        <v>0.0413559146</v>
      </c>
      <c r="J24">
        <v>0.0007317625</v>
      </c>
      <c r="K24" t="s">
        <v>176</v>
      </c>
      <c r="L24" t="s">
        <v>176</v>
      </c>
      <c r="M24" t="s">
        <v>176</v>
      </c>
      <c r="N24" t="s">
        <v>176</v>
      </c>
      <c r="O24" t="s">
        <v>176</v>
      </c>
      <c r="P24">
        <v>-0.0896</v>
      </c>
      <c r="Q24">
        <v>-0.1558</v>
      </c>
      <c r="R24">
        <v>-0.0235</v>
      </c>
      <c r="S24">
        <v>0.9142655284</v>
      </c>
      <c r="T24">
        <v>0.8557347055</v>
      </c>
      <c r="U24">
        <v>0.9767997617</v>
      </c>
      <c r="V24" t="s">
        <v>327</v>
      </c>
      <c r="W24" t="s">
        <v>176</v>
      </c>
      <c r="X24" t="s">
        <v>176</v>
      </c>
    </row>
    <row r="25" spans="1:24" ht="12.75">
      <c r="A25" t="s">
        <v>336</v>
      </c>
      <c r="B25" t="s">
        <v>299</v>
      </c>
      <c r="C25">
        <v>2166</v>
      </c>
      <c r="D25">
        <v>76117</v>
      </c>
      <c r="E25">
        <v>0.0376712751</v>
      </c>
      <c r="F25">
        <v>0.0349781386</v>
      </c>
      <c r="G25">
        <v>0.0405717691</v>
      </c>
      <c r="H25" s="45">
        <v>9.492623E-12</v>
      </c>
      <c r="I25">
        <v>0.0284561924</v>
      </c>
      <c r="J25">
        <v>0.0006114312</v>
      </c>
      <c r="K25" t="s">
        <v>176</v>
      </c>
      <c r="L25" t="s">
        <v>176</v>
      </c>
      <c r="M25" t="s">
        <v>176</v>
      </c>
      <c r="N25" t="s">
        <v>176</v>
      </c>
      <c r="O25" t="s">
        <v>176</v>
      </c>
      <c r="P25">
        <v>-0.2579</v>
      </c>
      <c r="Q25">
        <v>-0.332</v>
      </c>
      <c r="R25">
        <v>-0.1837</v>
      </c>
      <c r="S25">
        <v>0.7726919713</v>
      </c>
      <c r="T25">
        <v>0.7174518739</v>
      </c>
      <c r="U25">
        <v>0.8321852716</v>
      </c>
      <c r="V25" t="s">
        <v>327</v>
      </c>
      <c r="W25" t="s">
        <v>176</v>
      </c>
      <c r="X25" t="s">
        <v>176</v>
      </c>
    </row>
    <row r="26" spans="1:24" ht="12.75">
      <c r="A26" t="s">
        <v>336</v>
      </c>
      <c r="B26" t="s">
        <v>333</v>
      </c>
      <c r="C26">
        <v>1952</v>
      </c>
      <c r="D26">
        <v>72535</v>
      </c>
      <c r="E26">
        <v>0.0349610534</v>
      </c>
      <c r="F26">
        <v>0.0323753919</v>
      </c>
      <c r="G26">
        <v>0.0377532188</v>
      </c>
      <c r="H26" s="45">
        <v>2.203908E-17</v>
      </c>
      <c r="I26">
        <v>0.0269111463</v>
      </c>
      <c r="J26">
        <v>0.0006091052</v>
      </c>
      <c r="K26" t="s">
        <v>176</v>
      </c>
      <c r="L26" t="s">
        <v>176</v>
      </c>
      <c r="M26" t="s">
        <v>176</v>
      </c>
      <c r="N26" t="s">
        <v>176</v>
      </c>
      <c r="O26" t="s">
        <v>176</v>
      </c>
      <c r="P26">
        <v>-0.3325</v>
      </c>
      <c r="Q26">
        <v>-0.4094</v>
      </c>
      <c r="R26">
        <v>-0.2557</v>
      </c>
      <c r="S26">
        <v>0.7171014305</v>
      </c>
      <c r="T26">
        <v>0.6640657987</v>
      </c>
      <c r="U26">
        <v>0.7743727544</v>
      </c>
      <c r="V26" t="s">
        <v>327</v>
      </c>
      <c r="W26" t="s">
        <v>176</v>
      </c>
      <c r="X26" t="s">
        <v>176</v>
      </c>
    </row>
    <row r="27" spans="1:24" ht="12.75">
      <c r="A27" t="s">
        <v>336</v>
      </c>
      <c r="B27" t="s">
        <v>334</v>
      </c>
      <c r="C27">
        <v>29423</v>
      </c>
      <c r="D27">
        <v>603508</v>
      </c>
      <c r="E27">
        <v>0.0487532891</v>
      </c>
      <c r="F27" t="s">
        <v>176</v>
      </c>
      <c r="G27" t="s">
        <v>176</v>
      </c>
      <c r="H27" t="s">
        <v>176</v>
      </c>
      <c r="I27">
        <v>0.0487532891</v>
      </c>
      <c r="J27">
        <v>0.0002842238</v>
      </c>
      <c r="K27" t="s">
        <v>339</v>
      </c>
      <c r="L27">
        <v>0.4286900075</v>
      </c>
      <c r="M27">
        <v>-0.0984</v>
      </c>
      <c r="N27">
        <v>-0.3421</v>
      </c>
      <c r="O27">
        <v>0.1453</v>
      </c>
      <c r="P27" t="s">
        <v>176</v>
      </c>
      <c r="Q27" t="s">
        <v>176</v>
      </c>
      <c r="R27" t="s">
        <v>176</v>
      </c>
      <c r="S27" t="s">
        <v>176</v>
      </c>
      <c r="T27" t="s">
        <v>176</v>
      </c>
      <c r="U27" t="s">
        <v>176</v>
      </c>
      <c r="V27" t="s">
        <v>176</v>
      </c>
      <c r="W27" t="s">
        <v>176</v>
      </c>
      <c r="X27" t="s">
        <v>176</v>
      </c>
    </row>
    <row r="28" ht="12.75">
      <c r="J28"/>
    </row>
    <row r="29" ht="12.75">
      <c r="J29"/>
    </row>
    <row r="30" ht="12.75">
      <c r="J30"/>
    </row>
    <row r="31" ht="12.75">
      <c r="J31"/>
    </row>
    <row r="32" ht="12.75">
      <c r="J32"/>
    </row>
    <row r="33" ht="12.75">
      <c r="J33"/>
    </row>
    <row r="34" ht="12.75">
      <c r="J34"/>
    </row>
    <row r="35" ht="12.75">
      <c r="J35"/>
    </row>
    <row r="36" ht="12.75">
      <c r="J36"/>
    </row>
    <row r="37" ht="12.75">
      <c r="J37"/>
    </row>
    <row r="38" ht="12.75">
      <c r="J38"/>
    </row>
    <row r="39" ht="12.75">
      <c r="J39"/>
    </row>
    <row r="40" ht="12.75">
      <c r="J40"/>
    </row>
    <row r="41" ht="12.75">
      <c r="J41"/>
    </row>
    <row r="42" ht="12.75">
      <c r="J42"/>
    </row>
    <row r="43" ht="12.75">
      <c r="J43"/>
    </row>
    <row r="44" ht="12.75">
      <c r="J44"/>
    </row>
    <row r="45" ht="12.75">
      <c r="J45"/>
    </row>
    <row r="46" ht="12.75">
      <c r="J46"/>
    </row>
    <row r="47" ht="12.75">
      <c r="J47"/>
    </row>
    <row r="48" ht="12.75">
      <c r="J48"/>
    </row>
    <row r="49" ht="12.75">
      <c r="J49"/>
    </row>
    <row r="50" ht="12.75">
      <c r="J50"/>
    </row>
    <row r="51" ht="12.75">
      <c r="J51"/>
    </row>
    <row r="52" ht="12.75">
      <c r="J52"/>
    </row>
    <row r="53" ht="12.75">
      <c r="J53"/>
    </row>
    <row r="54" ht="12.75">
      <c r="J54"/>
    </row>
    <row r="55" ht="12.75">
      <c r="J55"/>
    </row>
    <row r="56" ht="12.75">
      <c r="J56"/>
    </row>
    <row r="57" ht="12.75">
      <c r="J57"/>
    </row>
    <row r="58" spans="8:10" ht="12.75">
      <c r="H58" s="45"/>
      <c r="J58"/>
    </row>
    <row r="59" ht="12.75">
      <c r="J59"/>
    </row>
    <row r="60" ht="12.75">
      <c r="J60"/>
    </row>
    <row r="61" ht="12.75">
      <c r="J61"/>
    </row>
    <row r="62" ht="12.75">
      <c r="J62"/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Manitoba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elaineb</dc:creator>
  <cp:keywords/>
  <dc:description/>
  <cp:lastModifiedBy>shelley mangiacotti</cp:lastModifiedBy>
  <cp:lastPrinted>2009-04-01T19:01:18Z</cp:lastPrinted>
  <dcterms:created xsi:type="dcterms:W3CDTF">2006-01-23T20:42:54Z</dcterms:created>
  <dcterms:modified xsi:type="dcterms:W3CDTF">2009-10-08T20:33:14Z</dcterms:modified>
  <cp:category/>
  <cp:version/>
  <cp:contentType/>
  <cp:contentStatus/>
</cp:coreProperties>
</file>