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9555" windowHeight="7425" tabRatio="665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<sst xmlns="http://schemas.openxmlformats.org/spreadsheetml/2006/main" count="1379" uniqueCount="347">
  <si>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</si>
  <si>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</si>
  <si>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</si>
  <si>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</si>
  <si>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</si>
  <si>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</si>
  <si>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</si>
  <si>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</si>
  <si>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</si>
  <si>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</si>
  <si>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</si>
  <si>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</si>
  <si>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</si>
  <si>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</si>
  <si>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</si>
  <si>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</si>
  <si>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</si>
  <si>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</si>
  <si>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</si>
  <si>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</si>
  <si>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</si>
  <si>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</si>
  <si>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</si>
  <si>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</si>
  <si>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</si>
  <si>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</si>
  <si>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</si>
  <si>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</si>
  <si>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</si>
  <si>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</si>
  <si>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</si>
  <si>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</si>
  <si>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</si>
  <si>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</si>
  <si>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</si>
  <si>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</si>
  <si>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</si>
  <si>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</si>
  <si>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</si>
  <si>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</si>
  <si>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</si>
  <si>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</si>
  <si>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</si>
  <si>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</si>
  <si>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</si>
  <si>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</si>
  <si>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</si>
  <si>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</si>
  <si>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</si>
  <si>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</si>
  <si>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</si>
  <si>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</si>
  <si>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</si>
  <si>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</si>
  <si>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</si>
  <si>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</si>
  <si>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</si>
  <si>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</si>
  <si>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</si>
  <si>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</si>
  <si>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</si>
  <si>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</si>
  <si>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</si>
  <si>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</si>
  <si>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</si>
  <si>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</si>
  <si>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</si>
  <si>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</si>
  <si>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</si>
  <si>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</si>
  <si>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</si>
  <si>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</si>
  <si>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</si>
  <si>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</si>
  <si>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</si>
  <si>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</si>
  <si>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</si>
  <si>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</si>
  <si>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</si>
  <si>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</si>
  <si>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</si>
  <si>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</si>
  <si>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</si>
  <si>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</si>
  <si>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</si>
  <si>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</si>
  <si>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</si>
  <si>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</si>
  <si>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</si>
  <si>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</si>
  <si>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</si>
  <si>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</si>
  <si>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</si>
  <si>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</si>
  <si>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</si>
  <si>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</si>
  <si>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</si>
  <si>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</si>
  <si>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</si>
  <si>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</si>
  <si>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</si>
  <si>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</si>
  <si>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</si>
  <si>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</si>
  <si>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</si>
  <si>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</si>
  <si>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</si>
  <si>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</si>
  <si>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T1pop</t>
  </si>
  <si>
    <t>T1_adj_rate</t>
  </si>
  <si>
    <t>T1prob</t>
  </si>
  <si>
    <t>T1_crd_rate</t>
  </si>
  <si>
    <t>T2pop</t>
  </si>
  <si>
    <t>T2_adj_rate</t>
  </si>
  <si>
    <t>T2prob</t>
  </si>
  <si>
    <t>T2_crd_rate</t>
  </si>
  <si>
    <t>T1T2prob</t>
  </si>
  <si>
    <t>T1 avg</t>
  </si>
  <si>
    <t>T2 avg</t>
  </si>
  <si>
    <t>T1 adj</t>
  </si>
  <si>
    <t>T2 adj</t>
  </si>
  <si>
    <t>T1 pop</t>
  </si>
  <si>
    <t>T1 prob</t>
  </si>
  <si>
    <t>T2 pop</t>
  </si>
  <si>
    <t>T2 prob</t>
  </si>
  <si>
    <t>CI work</t>
  </si>
  <si>
    <t>BDN Southeast</t>
  </si>
  <si>
    <t>t</t>
  </si>
  <si>
    <t>Suppression</t>
  </si>
  <si>
    <t>T1T2 prob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</si>
  <si>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</si>
  <si>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</si>
  <si>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</si>
  <si>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</si>
  <si>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</si>
  <si>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</si>
  <si>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</si>
  <si>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</si>
  <si>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</si>
  <si>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</si>
  <si>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</si>
  <si>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</si>
  <si>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</si>
  <si>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</si>
  <si>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</si>
  <si>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</si>
  <si>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</si>
  <si>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</si>
  <si>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</si>
  <si>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</si>
  <si>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</si>
  <si>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</si>
  <si>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</si>
  <si>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</si>
  <si>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</si>
  <si>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</si>
  <si>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</si>
  <si>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</si>
  <si>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</si>
  <si>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</si>
  <si>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</si>
  <si>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</si>
  <si>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</si>
  <si>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T1_Lci_adj</t>
  </si>
  <si>
    <t>T1_Uci_adj</t>
  </si>
  <si>
    <t>T1_std_error</t>
  </si>
  <si>
    <t>T1_estimate</t>
  </si>
  <si>
    <t>T1_Lci_est</t>
  </si>
  <si>
    <t>T1_Uci_est</t>
  </si>
  <si>
    <t>T1_rate_ratio</t>
  </si>
  <si>
    <t>T1_Lci_ratio</t>
  </si>
  <si>
    <t>T1_Uci_ratio</t>
  </si>
  <si>
    <t>T2_Lci_adj</t>
  </si>
  <si>
    <t>T2_Uci_adj</t>
  </si>
  <si>
    <t>T2_std_error</t>
  </si>
  <si>
    <t>T2_estimate</t>
  </si>
  <si>
    <t>T2_Lci_est</t>
  </si>
  <si>
    <t>T2_Uci_est</t>
  </si>
  <si>
    <t>T2_rate_ratio</t>
  </si>
  <si>
    <t>T2_Lci_ratio</t>
  </si>
  <si>
    <t>T2_Uci_ratio</t>
  </si>
  <si>
    <t>T1T2_estimate</t>
  </si>
  <si>
    <t>T1T2_Lci_est</t>
  </si>
  <si>
    <t>T1T2_Uci_est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</si>
  <si>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</si>
  <si>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</si>
  <si>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</si>
  <si>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</si>
  <si>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</si>
  <si>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</si>
  <si>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</si>
  <si>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</si>
  <si>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</si>
  <si>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</si>
  <si>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</si>
  <si>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</si>
  <si>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</si>
  <si>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</si>
  <si>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</si>
  <si>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</si>
  <si>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</si>
  <si>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</si>
  <si>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</si>
  <si>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</si>
  <si>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</si>
  <si>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</si>
  <si>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</si>
  <si>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</si>
  <si>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</si>
  <si>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per 1,000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</si>
  <si>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</si>
  <si>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</si>
  <si>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</si>
  <si>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</si>
  <si>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</si>
  <si>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</si>
  <si>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</si>
  <si>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</si>
  <si>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</si>
  <si>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</si>
  <si>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</si>
  <si>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</si>
  <si>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</si>
  <si>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</si>
  <si>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</si>
  <si>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</si>
  <si>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</si>
  <si>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</si>
  <si>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</si>
  <si>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</si>
  <si>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</si>
  <si>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</si>
  <si>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</si>
  <si>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</si>
  <si>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</si>
  <si>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</si>
  <si>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</si>
  <si>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</si>
  <si>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</si>
  <si>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</si>
  <si>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</si>
  <si>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</si>
  <si>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</si>
  <si>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</si>
  <si>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</si>
  <si>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</si>
  <si>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</si>
  <si>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</si>
  <si>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</si>
  <si>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</si>
  <si>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</si>
  <si>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</si>
  <si>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</si>
  <si>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</si>
  <si>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</si>
  <si>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</si>
  <si>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</si>
  <si>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</si>
  <si>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</si>
  <si>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</si>
  <si>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</si>
  <si>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</si>
  <si>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</si>
  <si>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</si>
  <si>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s</t>
  </si>
  <si>
    <t>*RHAs &amp; CAs testing @ .01</t>
  </si>
  <si>
    <t>*districts &amp; NCs testing @ .005</t>
  </si>
  <si>
    <t>Crude</t>
  </si>
  <si>
    <t>Crude and Adjusted Rates of Knee Replacement Surgery, 1996/97-2000/01 and 2001/02-2005/06, per 1000 age 40+</t>
  </si>
  <si>
    <t>1996/97-2000/01</t>
  </si>
  <si>
    <t>MB Avg 1996/97-2000/01</t>
  </si>
  <si>
    <t xml:space="preserve"> 2001/02-2005/06</t>
  </si>
  <si>
    <t>MB Avg 2001/02-2005/06</t>
  </si>
  <si>
    <t>2001/02-2005/06</t>
  </si>
  <si>
    <t>Rate</t>
  </si>
  <si>
    <t>Source: Manitoba Centre for Health Policy, 2009</t>
  </si>
  <si>
    <t>Rural South</t>
  </si>
  <si>
    <t>change</t>
  </si>
  <si>
    <t>knee replace</t>
  </si>
  <si>
    <t>count</t>
  </si>
  <si>
    <t>pop</t>
  </si>
  <si>
    <t>prob</t>
  </si>
  <si>
    <t>crude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</si>
  <si>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</si>
  <si>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</si>
  <si>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</si>
  <si>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</si>
  <si>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</si>
  <si>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</si>
  <si>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</si>
  <si>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</si>
  <si>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</si>
  <si>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</si>
  <si>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</si>
  <si>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</si>
  <si>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</si>
  <si>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Crude and Adjusted Rates of Knee Replacement Surgery by Income Quintile, 1996/97-2000/01 and 2001/02-2005/06, per 1000 age 40+</t>
  </si>
  <si>
    <t>time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</si>
  <si>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</si>
  <si>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</si>
  <si>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</si>
  <si>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</si>
  <si>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</si>
  <si>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</si>
  <si>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</si>
  <si>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</si>
  <si>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</si>
  <si>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</si>
  <si>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</si>
  <si>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</si>
  <si>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</si>
  <si>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</si>
  <si>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</si>
  <si>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</si>
  <si>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</si>
  <si>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</si>
  <si>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</si>
  <si>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</si>
  <si>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NF</t>
  </si>
  <si>
    <t>*</t>
  </si>
  <si>
    <t>R1</t>
  </si>
  <si>
    <t>Linear Trend For Rural Time 1</t>
  </si>
  <si>
    <t>R5</t>
  </si>
  <si>
    <t>U1</t>
  </si>
  <si>
    <t>Linear Trend For Urban Time 1</t>
  </si>
  <si>
    <t>U5</t>
  </si>
  <si>
    <t>Z</t>
  </si>
  <si>
    <t>Compare Rural Trends Overtime</t>
  </si>
  <si>
    <t>Linear Trend For Rural Time 2</t>
  </si>
  <si>
    <t>Linear Trend For Urban Time 2</t>
  </si>
  <si>
    <t>Compare Urban Trends Overtime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</si>
  <si>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</si>
  <si>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</si>
  <si>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</si>
  <si>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</si>
  <si>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Income Quintile</t>
  </si>
  <si>
    <t>ADJUSTED 
rate per 1,000</t>
  </si>
  <si>
    <t>linear trend rural T1</t>
  </si>
  <si>
    <t>linear trend rural T2</t>
  </si>
  <si>
    <t>linear trend urban T1</t>
  </si>
  <si>
    <t>linear trend urban T2</t>
  </si>
  <si>
    <t>CRUDE</t>
  </si>
  <si>
    <t>Regional
Health
Authority</t>
  </si>
  <si>
    <t>Winnipeg
Community
Area</t>
  </si>
  <si>
    <t>CE Morden/Winkler</t>
  </si>
  <si>
    <t>BW Nelson House+B99</t>
  </si>
  <si>
    <t>Appendix Table 2.46: Knee Replacement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</si>
</sst>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  <numFmt numFmtId="167" formatCode="0.00000"/>
    <numFmt numFmtId="168" formatCode="0.000000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.25"/>
      <color indexed="8"/>
      <name val="Univers 45 Light"/>
      <family val="0"/>
    </font>
    <font>
      <b/>
      <sz val="10.75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b/>
      <sz val="7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57">
      <alignment/>
      <protection/>
    </xf>
    <xf numFmtId="0" fontId="0" fillId="0" borderId="0" xfId="0" applyFont="1" applyAlignment="1">
      <alignment/>
    </xf>
    <xf numFmtId="0" fontId="4" fillId="0" borderId="0" xfId="57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7" applyFont="1" applyAlignment="1">
      <alignment horizontal="center"/>
      <protection/>
    </xf>
    <xf numFmtId="0" fontId="0" fillId="33" borderId="0" xfId="57" applyFont="1" applyFill="1" applyAlignment="1">
      <alignment horizontal="center"/>
      <protection/>
    </xf>
    <xf numFmtId="0" fontId="4" fillId="33" borderId="0" xfId="57" applyFont="1" applyFill="1" applyAlignment="1">
      <alignment horizontal="center"/>
      <protection/>
    </xf>
    <xf numFmtId="0" fontId="2" fillId="33" borderId="0" xfId="57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7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5" fontId="0" fillId="0" borderId="0" xfId="57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7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7" applyFont="1" applyFill="1" applyAlignment="1">
      <alignment horizontal="center"/>
      <protection/>
    </xf>
    <xf numFmtId="11" fontId="0" fillId="0" borderId="0" xfId="57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0" fontId="0" fillId="0" borderId="0" xfId="0" applyAlignment="1">
      <alignment horizontal="center"/>
    </xf>
    <xf numFmtId="168" fontId="4" fillId="0" borderId="0" xfId="60" applyNumberFormat="1" applyFont="1" applyAlignment="1">
      <alignment horizontal="center"/>
    </xf>
    <xf numFmtId="166" fontId="4" fillId="0" borderId="0" xfId="60" applyNumberFormat="1" applyFont="1" applyAlignment="1">
      <alignment horizontal="center"/>
    </xf>
    <xf numFmtId="9" fontId="4" fillId="33" borderId="0" xfId="60" applyFont="1" applyFill="1" applyAlignment="1">
      <alignment horizontal="center"/>
    </xf>
    <xf numFmtId="9" fontId="0" fillId="0" borderId="0" xfId="60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4" fillId="0" borderId="0" xfId="60" applyNumberFormat="1" applyFont="1" applyAlignment="1">
      <alignment/>
    </xf>
    <xf numFmtId="167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6" fontId="4" fillId="0" borderId="0" xfId="60" applyNumberFormat="1" applyFont="1" applyAlignment="1">
      <alignment/>
    </xf>
    <xf numFmtId="9" fontId="4" fillId="0" borderId="0" xfId="60" applyFont="1" applyAlignment="1">
      <alignment/>
    </xf>
    <xf numFmtId="168" fontId="4" fillId="0" borderId="0" xfId="60" applyNumberFormat="1" applyFont="1" applyFill="1" applyAlignment="1">
      <alignment/>
    </xf>
    <xf numFmtId="9" fontId="0" fillId="0" borderId="0" xfId="60" applyFont="1" applyAlignment="1">
      <alignment/>
    </xf>
    <xf numFmtId="0" fontId="10" fillId="0" borderId="0" xfId="56">
      <alignment/>
      <protection/>
    </xf>
    <xf numFmtId="11" fontId="10" fillId="0" borderId="0" xfId="56" applyNumberFormat="1">
      <alignment/>
      <protection/>
    </xf>
    <xf numFmtId="168" fontId="9" fillId="0" borderId="10" xfId="0" applyNumberFormat="1" applyFont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2" fontId="10" fillId="0" borderId="20" xfId="60" applyNumberFormat="1" applyFont="1" applyBorder="1" applyAlignment="1">
      <alignment horizontal="right" indent="1"/>
    </xf>
    <xf numFmtId="2" fontId="10" fillId="0" borderId="12" xfId="0" applyNumberFormat="1" applyFont="1" applyBorder="1" applyAlignment="1">
      <alignment horizontal="right" indent="1"/>
    </xf>
    <xf numFmtId="2" fontId="10" fillId="0" borderId="21" xfId="60" applyNumberFormat="1" applyFont="1" applyBorder="1" applyAlignment="1">
      <alignment horizontal="right" indent="1"/>
    </xf>
    <xf numFmtId="2" fontId="10" fillId="0" borderId="18" xfId="0" applyNumberFormat="1" applyFont="1" applyBorder="1" applyAlignment="1">
      <alignment horizontal="right" indent="1"/>
    </xf>
    <xf numFmtId="0" fontId="9" fillId="0" borderId="22" xfId="0" applyFont="1" applyBorder="1" applyAlignment="1">
      <alignment vertical="center"/>
    </xf>
    <xf numFmtId="2" fontId="10" fillId="0" borderId="23" xfId="60" applyNumberFormat="1" applyFont="1" applyBorder="1" applyAlignment="1">
      <alignment horizontal="right" indent="1"/>
    </xf>
    <xf numFmtId="2" fontId="10" fillId="0" borderId="24" xfId="0" applyNumberFormat="1" applyFont="1" applyBorder="1" applyAlignment="1">
      <alignment horizontal="right" inden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164" fontId="10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indent="1"/>
    </xf>
    <xf numFmtId="0" fontId="3" fillId="0" borderId="0" xfId="0" applyFont="1" applyAlignment="1">
      <alignment/>
    </xf>
    <xf numFmtId="2" fontId="9" fillId="0" borderId="25" xfId="0" applyNumberFormat="1" applyFont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" fontId="10" fillId="0" borderId="26" xfId="0" applyNumberFormat="1" applyFont="1" applyFill="1" applyBorder="1" applyAlignment="1" quotePrefix="1">
      <alignment horizontal="right" indent="1"/>
    </xf>
    <xf numFmtId="2" fontId="10" fillId="33" borderId="26" xfId="0" applyNumberFormat="1" applyFont="1" applyFill="1" applyBorder="1" applyAlignment="1" quotePrefix="1">
      <alignment horizontal="right" indent="1"/>
    </xf>
    <xf numFmtId="2" fontId="10" fillId="0" borderId="27" xfId="0" applyNumberFormat="1" applyFont="1" applyFill="1" applyBorder="1" applyAlignment="1" quotePrefix="1">
      <alignment horizontal="right" indent="1"/>
    </xf>
    <xf numFmtId="2" fontId="10" fillId="0" borderId="18" xfId="0" applyNumberFormat="1" applyFont="1" applyFill="1" applyBorder="1" applyAlignment="1">
      <alignment horizontal="right" indent="1"/>
    </xf>
    <xf numFmtId="2" fontId="10" fillId="33" borderId="18" xfId="0" applyNumberFormat="1" applyFont="1" applyFill="1" applyBorder="1" applyAlignment="1">
      <alignment horizontal="right" indent="1"/>
    </xf>
    <xf numFmtId="2" fontId="10" fillId="0" borderId="24" xfId="0" applyNumberFormat="1" applyFont="1" applyFill="1" applyBorder="1" applyAlignment="1">
      <alignment horizontal="right" indent="1"/>
    </xf>
    <xf numFmtId="2" fontId="10" fillId="0" borderId="28" xfId="0" applyNumberFormat="1" applyFont="1" applyFill="1" applyBorder="1" applyAlignment="1" quotePrefix="1">
      <alignment horizontal="right" indent="1"/>
    </xf>
    <xf numFmtId="168" fontId="9" fillId="0" borderId="29" xfId="0" applyNumberFormat="1" applyFont="1" applyBorder="1" applyAlignment="1">
      <alignment horizontal="center" vertical="center" wrapText="1"/>
    </xf>
    <xf numFmtId="166" fontId="9" fillId="0" borderId="30" xfId="0" applyNumberFormat="1" applyFont="1" applyBorder="1" applyAlignment="1">
      <alignment horizontal="center" vertical="center" wrapText="1"/>
    </xf>
    <xf numFmtId="168" fontId="0" fillId="0" borderId="0" xfId="60" applyNumberFormat="1" applyFont="1" applyFill="1" applyAlignment="1">
      <alignment/>
    </xf>
    <xf numFmtId="11" fontId="0" fillId="0" borderId="0" xfId="0" applyNumberFormat="1" applyFill="1" applyAlignment="1">
      <alignment/>
    </xf>
    <xf numFmtId="2" fontId="9" fillId="0" borderId="13" xfId="0" applyNumberFormat="1" applyFont="1" applyBorder="1" applyAlignment="1">
      <alignment horizontal="center" wrapText="1"/>
    </xf>
    <xf numFmtId="2" fontId="9" fillId="0" borderId="31" xfId="0" applyNumberFormat="1" applyFont="1" applyBorder="1" applyAlignment="1">
      <alignment horizontal="center" wrapText="1"/>
    </xf>
    <xf numFmtId="2" fontId="9" fillId="0" borderId="15" xfId="0" applyNumberFormat="1" applyFont="1" applyBorder="1" applyAlignment="1">
      <alignment horizontal="center" wrapText="1"/>
    </xf>
    <xf numFmtId="2" fontId="9" fillId="0" borderId="32" xfId="0" applyNumberFormat="1" applyFont="1" applyBorder="1" applyAlignment="1">
      <alignment horizontal="center" wrapText="1"/>
    </xf>
    <xf numFmtId="2" fontId="9" fillId="0" borderId="33" xfId="0" applyNumberFormat="1" applyFont="1" applyBorder="1" applyAlignment="1">
      <alignment horizontal="center" wrapText="1"/>
    </xf>
    <xf numFmtId="2" fontId="9" fillId="0" borderId="34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orig data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35"/>
          <c:w val="0.983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 (t)</c:v>
                </c:pt>
                <c:pt idx="2">
                  <c:v>Assiniboine (t)</c:v>
                </c:pt>
                <c:pt idx="3">
                  <c:v>Brandon (1,t)</c:v>
                </c:pt>
                <c:pt idx="4">
                  <c:v>Winnipeg (t)</c:v>
                </c:pt>
                <c:pt idx="5">
                  <c:v>Interlake (1,t)</c:v>
                </c:pt>
                <c:pt idx="6">
                  <c:v>North Eastman (t)</c:v>
                </c:pt>
                <c:pt idx="7">
                  <c:v>Parkland (t)</c:v>
                </c:pt>
                <c:pt idx="8">
                  <c:v>Churchill (s)</c:v>
                </c:pt>
                <c:pt idx="9">
                  <c:v>Nor-Man (t)</c:v>
                </c:pt>
                <c:pt idx="10">
                  <c:v>Burntwood (1,2,t)</c:v>
                </c:pt>
                <c:pt idx="12">
                  <c:v>Rural South (t)</c:v>
                </c:pt>
                <c:pt idx="13">
                  <c:v>Mid (t)</c:v>
                </c:pt>
                <c:pt idx="14">
                  <c:v>North (t)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2.0444712304</c:v>
                </c:pt>
                <c:pt idx="1">
                  <c:v>2.0444712304</c:v>
                </c:pt>
                <c:pt idx="2">
                  <c:v>2.0444712304</c:v>
                </c:pt>
                <c:pt idx="3">
                  <c:v>2.0444712304</c:v>
                </c:pt>
                <c:pt idx="4">
                  <c:v>2.0444712304</c:v>
                </c:pt>
                <c:pt idx="5">
                  <c:v>2.0444712304</c:v>
                </c:pt>
                <c:pt idx="6">
                  <c:v>2.0444712304</c:v>
                </c:pt>
                <c:pt idx="7">
                  <c:v>2.0444712304</c:v>
                </c:pt>
                <c:pt idx="8">
                  <c:v>2.0444712304</c:v>
                </c:pt>
                <c:pt idx="9">
                  <c:v>2.0444712304</c:v>
                </c:pt>
                <c:pt idx="10">
                  <c:v>2.0444712304</c:v>
                </c:pt>
                <c:pt idx="12">
                  <c:v>2.0444712304</c:v>
                </c:pt>
                <c:pt idx="13">
                  <c:v>2.0444712304</c:v>
                </c:pt>
                <c:pt idx="14">
                  <c:v>2.0444712304</c:v>
                </c:pt>
                <c:pt idx="15">
                  <c:v>2.0444712304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 (t)</c:v>
                </c:pt>
                <c:pt idx="2">
                  <c:v>Assiniboine (t)</c:v>
                </c:pt>
                <c:pt idx="3">
                  <c:v>Brandon (1,t)</c:v>
                </c:pt>
                <c:pt idx="4">
                  <c:v>Winnipeg (t)</c:v>
                </c:pt>
                <c:pt idx="5">
                  <c:v>Interlake (1,t)</c:v>
                </c:pt>
                <c:pt idx="6">
                  <c:v>North Eastman (t)</c:v>
                </c:pt>
                <c:pt idx="7">
                  <c:v>Parkland (t)</c:v>
                </c:pt>
                <c:pt idx="8">
                  <c:v>Churchill (s)</c:v>
                </c:pt>
                <c:pt idx="9">
                  <c:v>Nor-Man (t)</c:v>
                </c:pt>
                <c:pt idx="10">
                  <c:v>Burntwood (1,2,t)</c:v>
                </c:pt>
                <c:pt idx="12">
                  <c:v>Rural South (t)</c:v>
                </c:pt>
                <c:pt idx="13">
                  <c:v>Mid (t)</c:v>
                </c:pt>
                <c:pt idx="14">
                  <c:v>North (t)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2.3947142194</c:v>
                </c:pt>
                <c:pt idx="1">
                  <c:v>2.2024852005</c:v>
                </c:pt>
                <c:pt idx="2">
                  <c:v>1.7954099698</c:v>
                </c:pt>
                <c:pt idx="3">
                  <c:v>1.4768685508</c:v>
                </c:pt>
                <c:pt idx="4">
                  <c:v>2.1005805842</c:v>
                </c:pt>
                <c:pt idx="5">
                  <c:v>2.5606376775</c:v>
                </c:pt>
                <c:pt idx="6">
                  <c:v>2.3092813782</c:v>
                </c:pt>
                <c:pt idx="7">
                  <c:v>2.0484792345</c:v>
                </c:pt>
                <c:pt idx="8">
                  <c:v>0</c:v>
                </c:pt>
                <c:pt idx="9">
                  <c:v>1.7125178552</c:v>
                </c:pt>
                <c:pt idx="10">
                  <c:v>2.8372259503</c:v>
                </c:pt>
                <c:pt idx="12">
                  <c:v>2.0346639154</c:v>
                </c:pt>
                <c:pt idx="13">
                  <c:v>2.2640024704</c:v>
                </c:pt>
                <c:pt idx="14">
                  <c:v>2.2142837334</c:v>
                </c:pt>
                <c:pt idx="15">
                  <c:v>2.0444712304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 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 (t)</c:v>
                </c:pt>
                <c:pt idx="2">
                  <c:v>Assiniboine (t)</c:v>
                </c:pt>
                <c:pt idx="3">
                  <c:v>Brandon (1,t)</c:v>
                </c:pt>
                <c:pt idx="4">
                  <c:v>Winnipeg (t)</c:v>
                </c:pt>
                <c:pt idx="5">
                  <c:v>Interlake (1,t)</c:v>
                </c:pt>
                <c:pt idx="6">
                  <c:v>North Eastman (t)</c:v>
                </c:pt>
                <c:pt idx="7">
                  <c:v>Parkland (t)</c:v>
                </c:pt>
                <c:pt idx="8">
                  <c:v>Churchill (s)</c:v>
                </c:pt>
                <c:pt idx="9">
                  <c:v>Nor-Man (t)</c:v>
                </c:pt>
                <c:pt idx="10">
                  <c:v>Burntwood (1,2,t)</c:v>
                </c:pt>
                <c:pt idx="12">
                  <c:v>Rural South (t)</c:v>
                </c:pt>
                <c:pt idx="13">
                  <c:v>Mid (t)</c:v>
                </c:pt>
                <c:pt idx="14">
                  <c:v>North (t)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2.8818893515</c:v>
                </c:pt>
                <c:pt idx="1">
                  <c:v>2.6659073526</c:v>
                </c:pt>
                <c:pt idx="2">
                  <c:v>2.6373433826</c:v>
                </c:pt>
                <c:pt idx="3">
                  <c:v>2.5252258909</c:v>
                </c:pt>
                <c:pt idx="4">
                  <c:v>2.8294554397</c:v>
                </c:pt>
                <c:pt idx="5">
                  <c:v>3.1642142676</c:v>
                </c:pt>
                <c:pt idx="6">
                  <c:v>3.1556262141</c:v>
                </c:pt>
                <c:pt idx="7">
                  <c:v>2.5545069755</c:v>
                </c:pt>
                <c:pt idx="8">
                  <c:v>5.0080892441</c:v>
                </c:pt>
                <c:pt idx="9">
                  <c:v>2.8167821041</c:v>
                </c:pt>
                <c:pt idx="10">
                  <c:v>4.0149070621</c:v>
                </c:pt>
                <c:pt idx="12">
                  <c:v>2.748396648</c:v>
                </c:pt>
                <c:pt idx="13">
                  <c:v>2.9440665863</c:v>
                </c:pt>
                <c:pt idx="14">
                  <c:v>3.4356612824</c:v>
                </c:pt>
                <c:pt idx="15">
                  <c:v>2.8355038864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 (t)</c:v>
                </c:pt>
                <c:pt idx="2">
                  <c:v>Assiniboine (t)</c:v>
                </c:pt>
                <c:pt idx="3">
                  <c:v>Brandon (1,t)</c:v>
                </c:pt>
                <c:pt idx="4">
                  <c:v>Winnipeg (t)</c:v>
                </c:pt>
                <c:pt idx="5">
                  <c:v>Interlake (1,t)</c:v>
                </c:pt>
                <c:pt idx="6">
                  <c:v>North Eastman (t)</c:v>
                </c:pt>
                <c:pt idx="7">
                  <c:v>Parkland (t)</c:v>
                </c:pt>
                <c:pt idx="8">
                  <c:v>Churchill (s)</c:v>
                </c:pt>
                <c:pt idx="9">
                  <c:v>Nor-Man (t)</c:v>
                </c:pt>
                <c:pt idx="10">
                  <c:v>Burntwood (1,2,t)</c:v>
                </c:pt>
                <c:pt idx="12">
                  <c:v>Rural South (t)</c:v>
                </c:pt>
                <c:pt idx="13">
                  <c:v>Mid (t)</c:v>
                </c:pt>
                <c:pt idx="14">
                  <c:v>North (t)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2.8355038864</c:v>
                </c:pt>
                <c:pt idx="1">
                  <c:v>2.8355038864</c:v>
                </c:pt>
                <c:pt idx="2">
                  <c:v>2.8355038864</c:v>
                </c:pt>
                <c:pt idx="3">
                  <c:v>2.8355038864</c:v>
                </c:pt>
                <c:pt idx="4">
                  <c:v>2.8355038864</c:v>
                </c:pt>
                <c:pt idx="5">
                  <c:v>2.8355038864</c:v>
                </c:pt>
                <c:pt idx="6">
                  <c:v>2.8355038864</c:v>
                </c:pt>
                <c:pt idx="7">
                  <c:v>2.8355038864</c:v>
                </c:pt>
                <c:pt idx="8">
                  <c:v>2.8355038864</c:v>
                </c:pt>
                <c:pt idx="9">
                  <c:v>2.8355038864</c:v>
                </c:pt>
                <c:pt idx="10">
                  <c:v>2.8355038864</c:v>
                </c:pt>
                <c:pt idx="12">
                  <c:v>2.8355038864</c:v>
                </c:pt>
                <c:pt idx="13">
                  <c:v>2.8355038864</c:v>
                </c:pt>
                <c:pt idx="14">
                  <c:v>2.8355038864</c:v>
                </c:pt>
                <c:pt idx="15">
                  <c:v>2.8355038864</c:v>
                </c:pt>
              </c:numCache>
            </c:numRef>
          </c:val>
        </c:ser>
        <c:gapWidth val="0"/>
        <c:axId val="54761290"/>
        <c:axId val="23089563"/>
      </c:barChart>
      <c:catAx>
        <c:axId val="547612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089563"/>
        <c:crosses val="autoZero"/>
        <c:auto val="1"/>
        <c:lblOffset val="100"/>
        <c:tickLblSkip val="1"/>
        <c:noMultiLvlLbl val="0"/>
      </c:catAx>
      <c:valAx>
        <c:axId val="23089563"/>
        <c:scaling>
          <c:orientation val="minMax"/>
          <c:max val="8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4761290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5"/>
          <c:y val="0.107"/>
          <c:w val="0.283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2825"/>
          <c:w val="0.94825"/>
          <c:h val="0.95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(t)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 (t)</c:v>
                </c:pt>
                <c:pt idx="18">
                  <c:v>AS West 2 (t)</c:v>
                </c:pt>
                <c:pt idx="19">
                  <c:v>AS East 1 (t)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(t)</c:v>
                </c:pt>
                <c:pt idx="25">
                  <c:v>BDN Southwest (t)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(t)</c:v>
                </c:pt>
                <c:pt idx="30">
                  <c:v>IL Southwest (t)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 (1)</c:v>
                </c:pt>
                <c:pt idx="35">
                  <c:v>NE Iron Rose</c:v>
                </c:pt>
                <c:pt idx="36">
                  <c:v>NE Springfield (t)</c:v>
                </c:pt>
                <c:pt idx="37">
                  <c:v>NE Winnipeg River (t)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(s)</c:v>
                </c:pt>
                <c:pt idx="42">
                  <c:v>PL West (t)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 (t)</c:v>
                </c:pt>
                <c:pt idx="52">
                  <c:v>BW Gillam/Fox Lake (s)</c:v>
                </c:pt>
                <c:pt idx="53">
                  <c:v>BW Lynn/Leaf/SIL (s)</c:v>
                </c:pt>
                <c:pt idx="54">
                  <c:v>BW Thick Por/Pik/Wab (1)</c:v>
                </c:pt>
                <c:pt idx="55">
                  <c:v>BW Oxford H &amp; Gods (1)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 (2,t)</c:v>
                </c:pt>
                <c:pt idx="59">
                  <c:v>BW Island Lake (1)</c:v>
                </c:pt>
                <c:pt idx="60">
                  <c:v>BW Sha/York/Split/War (s)</c:v>
                </c:pt>
                <c:pt idx="61">
                  <c:v>BW Nelson House+B99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2.0444712304</c:v>
                </c:pt>
                <c:pt idx="1">
                  <c:v>2.0444712304</c:v>
                </c:pt>
                <c:pt idx="2">
                  <c:v>2.0444712304</c:v>
                </c:pt>
                <c:pt idx="3">
                  <c:v>2.0444712304</c:v>
                </c:pt>
                <c:pt idx="5">
                  <c:v>2.0444712304</c:v>
                </c:pt>
                <c:pt idx="6">
                  <c:v>2.0444712304</c:v>
                </c:pt>
                <c:pt idx="7">
                  <c:v>2.0444712304</c:v>
                </c:pt>
                <c:pt idx="8">
                  <c:v>2.0444712304</c:v>
                </c:pt>
                <c:pt idx="9">
                  <c:v>2.0444712304</c:v>
                </c:pt>
                <c:pt idx="10">
                  <c:v>2.0444712304</c:v>
                </c:pt>
                <c:pt idx="11">
                  <c:v>2.0444712304</c:v>
                </c:pt>
                <c:pt idx="12">
                  <c:v>2.0444712304</c:v>
                </c:pt>
                <c:pt idx="13">
                  <c:v>2.0444712304</c:v>
                </c:pt>
                <c:pt idx="15">
                  <c:v>2.0444712304</c:v>
                </c:pt>
                <c:pt idx="16">
                  <c:v>2.0444712304</c:v>
                </c:pt>
                <c:pt idx="17">
                  <c:v>2.0444712304</c:v>
                </c:pt>
                <c:pt idx="18">
                  <c:v>2.0444712304</c:v>
                </c:pt>
                <c:pt idx="19">
                  <c:v>2.0444712304</c:v>
                </c:pt>
                <c:pt idx="20">
                  <c:v>2.0444712304</c:v>
                </c:pt>
                <c:pt idx="22">
                  <c:v>2.0444712304</c:v>
                </c:pt>
                <c:pt idx="23">
                  <c:v>2.0444712304</c:v>
                </c:pt>
                <c:pt idx="24">
                  <c:v>2.0444712304</c:v>
                </c:pt>
                <c:pt idx="25">
                  <c:v>2.0444712304</c:v>
                </c:pt>
                <c:pt idx="26">
                  <c:v>2.0444712304</c:v>
                </c:pt>
                <c:pt idx="27">
                  <c:v>2.0444712304</c:v>
                </c:pt>
                <c:pt idx="28">
                  <c:v>2.0444712304</c:v>
                </c:pt>
                <c:pt idx="30">
                  <c:v>2.0444712304</c:v>
                </c:pt>
                <c:pt idx="31">
                  <c:v>2.0444712304</c:v>
                </c:pt>
                <c:pt idx="32">
                  <c:v>2.0444712304</c:v>
                </c:pt>
                <c:pt idx="33">
                  <c:v>2.0444712304</c:v>
                </c:pt>
                <c:pt idx="35">
                  <c:v>2.0444712304</c:v>
                </c:pt>
                <c:pt idx="36">
                  <c:v>2.0444712304</c:v>
                </c:pt>
                <c:pt idx="37">
                  <c:v>2.0444712304</c:v>
                </c:pt>
                <c:pt idx="38">
                  <c:v>2.0444712304</c:v>
                </c:pt>
                <c:pt idx="39">
                  <c:v>2.0444712304</c:v>
                </c:pt>
                <c:pt idx="40">
                  <c:v>2.0444712304</c:v>
                </c:pt>
                <c:pt idx="42">
                  <c:v>2.0444712304</c:v>
                </c:pt>
                <c:pt idx="43">
                  <c:v>2.0444712304</c:v>
                </c:pt>
                <c:pt idx="44">
                  <c:v>2.0444712304</c:v>
                </c:pt>
                <c:pt idx="45">
                  <c:v>2.0444712304</c:v>
                </c:pt>
                <c:pt idx="47">
                  <c:v>2.0444712304</c:v>
                </c:pt>
                <c:pt idx="48">
                  <c:v>2.0444712304</c:v>
                </c:pt>
                <c:pt idx="49">
                  <c:v>2.0444712304</c:v>
                </c:pt>
                <c:pt idx="51">
                  <c:v>2.0444712304</c:v>
                </c:pt>
                <c:pt idx="52">
                  <c:v>2.0444712304</c:v>
                </c:pt>
                <c:pt idx="53">
                  <c:v>2.0444712304</c:v>
                </c:pt>
                <c:pt idx="54">
                  <c:v>2.0444712304</c:v>
                </c:pt>
                <c:pt idx="55">
                  <c:v>2.0444712304</c:v>
                </c:pt>
                <c:pt idx="56">
                  <c:v>2.0444712304</c:v>
                </c:pt>
                <c:pt idx="57">
                  <c:v>2.0444712304</c:v>
                </c:pt>
                <c:pt idx="58">
                  <c:v>2.0444712304</c:v>
                </c:pt>
                <c:pt idx="59">
                  <c:v>2.0444712304</c:v>
                </c:pt>
                <c:pt idx="60">
                  <c:v>2.0444712304</c:v>
                </c:pt>
                <c:pt idx="61">
                  <c:v>2.0444712304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(t)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 (t)</c:v>
                </c:pt>
                <c:pt idx="18">
                  <c:v>AS West 2 (t)</c:v>
                </c:pt>
                <c:pt idx="19">
                  <c:v>AS East 1 (t)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(t)</c:v>
                </c:pt>
                <c:pt idx="25">
                  <c:v>BDN Southwest (t)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(t)</c:v>
                </c:pt>
                <c:pt idx="30">
                  <c:v>IL Southwest (t)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 (1)</c:v>
                </c:pt>
                <c:pt idx="35">
                  <c:v>NE Iron Rose</c:v>
                </c:pt>
                <c:pt idx="36">
                  <c:v>NE Springfield (t)</c:v>
                </c:pt>
                <c:pt idx="37">
                  <c:v>NE Winnipeg River (t)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(s)</c:v>
                </c:pt>
                <c:pt idx="42">
                  <c:v>PL West (t)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 (t)</c:v>
                </c:pt>
                <c:pt idx="52">
                  <c:v>BW Gillam/Fox Lake (s)</c:v>
                </c:pt>
                <c:pt idx="53">
                  <c:v>BW Lynn/Leaf/SIL (s)</c:v>
                </c:pt>
                <c:pt idx="54">
                  <c:v>BW Thick Por/Pik/Wab (1)</c:v>
                </c:pt>
                <c:pt idx="55">
                  <c:v>BW Oxford H &amp; Gods (1)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 (2,t)</c:v>
                </c:pt>
                <c:pt idx="59">
                  <c:v>BW Island Lake (1)</c:v>
                </c:pt>
                <c:pt idx="60">
                  <c:v>BW Sha/York/Split/War (s)</c:v>
                </c:pt>
                <c:pt idx="61">
                  <c:v>BW Nelson House+B99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2.1068416736</c:v>
                </c:pt>
                <c:pt idx="1">
                  <c:v>2.423685943</c:v>
                </c:pt>
                <c:pt idx="2">
                  <c:v>2.9642444882</c:v>
                </c:pt>
                <c:pt idx="3">
                  <c:v>2.3253491039</c:v>
                </c:pt>
                <c:pt idx="5">
                  <c:v>2.2783571097</c:v>
                </c:pt>
                <c:pt idx="6">
                  <c:v>2.6870064214</c:v>
                </c:pt>
                <c:pt idx="7">
                  <c:v>2.0227358289</c:v>
                </c:pt>
                <c:pt idx="8">
                  <c:v>2.1532827892</c:v>
                </c:pt>
                <c:pt idx="9">
                  <c:v>2.6560539985</c:v>
                </c:pt>
                <c:pt idx="10">
                  <c:v>2.3618116866</c:v>
                </c:pt>
                <c:pt idx="11">
                  <c:v>2.3222912225</c:v>
                </c:pt>
                <c:pt idx="12">
                  <c:v>1.998497382</c:v>
                </c:pt>
                <c:pt idx="13">
                  <c:v>2.1413657435</c:v>
                </c:pt>
                <c:pt idx="15">
                  <c:v>1.7280607087</c:v>
                </c:pt>
                <c:pt idx="16">
                  <c:v>2.2339897177</c:v>
                </c:pt>
                <c:pt idx="17">
                  <c:v>1.828813898</c:v>
                </c:pt>
                <c:pt idx="18">
                  <c:v>1.6126693607</c:v>
                </c:pt>
                <c:pt idx="19">
                  <c:v>2.1321472385</c:v>
                </c:pt>
                <c:pt idx="20">
                  <c:v>1.5555934501</c:v>
                </c:pt>
                <c:pt idx="22">
                  <c:v>2.1399939612</c:v>
                </c:pt>
                <c:pt idx="23">
                  <c:v>1.7006464329</c:v>
                </c:pt>
                <c:pt idx="24">
                  <c:v>1.6497437131</c:v>
                </c:pt>
                <c:pt idx="25">
                  <c:v>1.5005120076</c:v>
                </c:pt>
                <c:pt idx="26">
                  <c:v>1.1617391249</c:v>
                </c:pt>
                <c:pt idx="27">
                  <c:v>1.096316268</c:v>
                </c:pt>
                <c:pt idx="28">
                  <c:v>1.3087664795</c:v>
                </c:pt>
                <c:pt idx="30">
                  <c:v>2.2366766325</c:v>
                </c:pt>
                <c:pt idx="31">
                  <c:v>2.8573203565</c:v>
                </c:pt>
                <c:pt idx="32">
                  <c:v>2.318147529</c:v>
                </c:pt>
                <c:pt idx="33">
                  <c:v>3.5702031475</c:v>
                </c:pt>
                <c:pt idx="35">
                  <c:v>3.1600111498</c:v>
                </c:pt>
                <c:pt idx="36">
                  <c:v>1.6273167718</c:v>
                </c:pt>
                <c:pt idx="37">
                  <c:v>2.5879129306</c:v>
                </c:pt>
                <c:pt idx="38">
                  <c:v>1.6963711777</c:v>
                </c:pt>
                <c:pt idx="39">
                  <c:v>3.0563960902</c:v>
                </c:pt>
                <c:pt idx="40">
                  <c:v>2.9204860399</c:v>
                </c:pt>
                <c:pt idx="42">
                  <c:v>1.6549467741</c:v>
                </c:pt>
                <c:pt idx="43">
                  <c:v>1.989902351</c:v>
                </c:pt>
                <c:pt idx="44">
                  <c:v>1.987136163</c:v>
                </c:pt>
                <c:pt idx="45">
                  <c:v>2.4810800056</c:v>
                </c:pt>
                <c:pt idx="47">
                  <c:v>1.8765120935</c:v>
                </c:pt>
                <c:pt idx="48">
                  <c:v>1.3469730963</c:v>
                </c:pt>
                <c:pt idx="49">
                  <c:v>2.1107882302</c:v>
                </c:pt>
                <c:pt idx="51">
                  <c:v>1.2725151823</c:v>
                </c:pt>
                <c:pt idx="52">
                  <c:v>0</c:v>
                </c:pt>
                <c:pt idx="53">
                  <c:v>0</c:v>
                </c:pt>
                <c:pt idx="54">
                  <c:v>7.0332053786</c:v>
                </c:pt>
                <c:pt idx="55">
                  <c:v>8.5292887</c:v>
                </c:pt>
                <c:pt idx="56">
                  <c:v>3.6856017763</c:v>
                </c:pt>
                <c:pt idx="57">
                  <c:v>0</c:v>
                </c:pt>
                <c:pt idx="58">
                  <c:v>2.8390394369</c:v>
                </c:pt>
                <c:pt idx="59">
                  <c:v>5.4903725878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(t)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 (t)</c:v>
                </c:pt>
                <c:pt idx="18">
                  <c:v>AS West 2 (t)</c:v>
                </c:pt>
                <c:pt idx="19">
                  <c:v>AS East 1 (t)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(t)</c:v>
                </c:pt>
                <c:pt idx="25">
                  <c:v>BDN Southwest (t)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(t)</c:v>
                </c:pt>
                <c:pt idx="30">
                  <c:v>IL Southwest (t)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 (1)</c:v>
                </c:pt>
                <c:pt idx="35">
                  <c:v>NE Iron Rose</c:v>
                </c:pt>
                <c:pt idx="36">
                  <c:v>NE Springfield (t)</c:v>
                </c:pt>
                <c:pt idx="37">
                  <c:v>NE Winnipeg River (t)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(s)</c:v>
                </c:pt>
                <c:pt idx="42">
                  <c:v>PL West (t)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 (t)</c:v>
                </c:pt>
                <c:pt idx="52">
                  <c:v>BW Gillam/Fox Lake (s)</c:v>
                </c:pt>
                <c:pt idx="53">
                  <c:v>BW Lynn/Leaf/SIL (s)</c:v>
                </c:pt>
                <c:pt idx="54">
                  <c:v>BW Thick Por/Pik/Wab (1)</c:v>
                </c:pt>
                <c:pt idx="55">
                  <c:v>BW Oxford H &amp; Gods (1)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 (2,t)</c:v>
                </c:pt>
                <c:pt idx="59">
                  <c:v>BW Island Lake (1)</c:v>
                </c:pt>
                <c:pt idx="60">
                  <c:v>BW Sha/York/Split/War (s)</c:v>
                </c:pt>
                <c:pt idx="61">
                  <c:v>BW Nelson House+B99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2.4516743875</c:v>
                </c:pt>
                <c:pt idx="1">
                  <c:v>3.1553110815</c:v>
                </c:pt>
                <c:pt idx="2">
                  <c:v>2.6106785243</c:v>
                </c:pt>
                <c:pt idx="3">
                  <c:v>2.8608136334</c:v>
                </c:pt>
                <c:pt idx="5">
                  <c:v>2.6268983073</c:v>
                </c:pt>
                <c:pt idx="6">
                  <c:v>3.7313798061</c:v>
                </c:pt>
                <c:pt idx="7">
                  <c:v>2.5923209506</c:v>
                </c:pt>
                <c:pt idx="8">
                  <c:v>1.9804578527</c:v>
                </c:pt>
                <c:pt idx="9">
                  <c:v>2.5016863485</c:v>
                </c:pt>
                <c:pt idx="10">
                  <c:v>2.7056673944</c:v>
                </c:pt>
                <c:pt idx="11">
                  <c:v>2.0675421736</c:v>
                </c:pt>
                <c:pt idx="12">
                  <c:v>3.0230394369</c:v>
                </c:pt>
                <c:pt idx="13">
                  <c:v>3.1123940974</c:v>
                </c:pt>
                <c:pt idx="15">
                  <c:v>2.4926396037</c:v>
                </c:pt>
                <c:pt idx="16">
                  <c:v>2.1395923245</c:v>
                </c:pt>
                <c:pt idx="17">
                  <c:v>3.2701384615</c:v>
                </c:pt>
                <c:pt idx="18">
                  <c:v>2.8517520155</c:v>
                </c:pt>
                <c:pt idx="19">
                  <c:v>3.2361692353</c:v>
                </c:pt>
                <c:pt idx="20">
                  <c:v>1.8209044708</c:v>
                </c:pt>
                <c:pt idx="22">
                  <c:v>2.6548455269</c:v>
                </c:pt>
                <c:pt idx="23">
                  <c:v>1.5022002351</c:v>
                </c:pt>
                <c:pt idx="24">
                  <c:v>2.5971166978</c:v>
                </c:pt>
                <c:pt idx="25">
                  <c:v>3.0576942567</c:v>
                </c:pt>
                <c:pt idx="26">
                  <c:v>2.4383231561</c:v>
                </c:pt>
                <c:pt idx="27">
                  <c:v>1.9687375082</c:v>
                </c:pt>
                <c:pt idx="28">
                  <c:v>2.7877616277</c:v>
                </c:pt>
                <c:pt idx="30">
                  <c:v>3.3836918732</c:v>
                </c:pt>
                <c:pt idx="31">
                  <c:v>3.2021652303</c:v>
                </c:pt>
                <c:pt idx="32">
                  <c:v>2.9390401677</c:v>
                </c:pt>
                <c:pt idx="33">
                  <c:v>3.5152677631</c:v>
                </c:pt>
                <c:pt idx="35">
                  <c:v>3.3717527564</c:v>
                </c:pt>
                <c:pt idx="36">
                  <c:v>2.948992997</c:v>
                </c:pt>
                <c:pt idx="37">
                  <c:v>4.0411315745</c:v>
                </c:pt>
                <c:pt idx="38">
                  <c:v>2.6321538671</c:v>
                </c:pt>
                <c:pt idx="39">
                  <c:v>3.0318417791</c:v>
                </c:pt>
                <c:pt idx="40">
                  <c:v>0</c:v>
                </c:pt>
                <c:pt idx="42">
                  <c:v>3.7075097104</c:v>
                </c:pt>
                <c:pt idx="43">
                  <c:v>2.2361225616</c:v>
                </c:pt>
                <c:pt idx="44">
                  <c:v>2.2797335652</c:v>
                </c:pt>
                <c:pt idx="45">
                  <c:v>2.6307811278</c:v>
                </c:pt>
                <c:pt idx="47">
                  <c:v>2.9420575373</c:v>
                </c:pt>
                <c:pt idx="48">
                  <c:v>2.2863937725</c:v>
                </c:pt>
                <c:pt idx="49">
                  <c:v>3.8875159503</c:v>
                </c:pt>
                <c:pt idx="51">
                  <c:v>2.5264849924</c:v>
                </c:pt>
                <c:pt idx="52">
                  <c:v>0</c:v>
                </c:pt>
                <c:pt idx="53">
                  <c:v>3.4684138358</c:v>
                </c:pt>
                <c:pt idx="54">
                  <c:v>6.649350161</c:v>
                </c:pt>
                <c:pt idx="55">
                  <c:v>4.6964622748</c:v>
                </c:pt>
                <c:pt idx="56">
                  <c:v>4.9034004483</c:v>
                </c:pt>
                <c:pt idx="57">
                  <c:v>0</c:v>
                </c:pt>
                <c:pt idx="58">
                  <c:v>7.302621041</c:v>
                </c:pt>
                <c:pt idx="59">
                  <c:v>5.0781162255</c:v>
                </c:pt>
                <c:pt idx="60">
                  <c:v>4.3496181363</c:v>
                </c:pt>
                <c:pt idx="6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(t)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 (t)</c:v>
                </c:pt>
                <c:pt idx="18">
                  <c:v>AS West 2 (t)</c:v>
                </c:pt>
                <c:pt idx="19">
                  <c:v>AS East 1 (t)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(t)</c:v>
                </c:pt>
                <c:pt idx="25">
                  <c:v>BDN Southwest (t)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(t)</c:v>
                </c:pt>
                <c:pt idx="30">
                  <c:v>IL Southwest (t)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 (1)</c:v>
                </c:pt>
                <c:pt idx="35">
                  <c:v>NE Iron Rose</c:v>
                </c:pt>
                <c:pt idx="36">
                  <c:v>NE Springfield (t)</c:v>
                </c:pt>
                <c:pt idx="37">
                  <c:v>NE Winnipeg River (t)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(s)</c:v>
                </c:pt>
                <c:pt idx="42">
                  <c:v>PL West (t)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 (t)</c:v>
                </c:pt>
                <c:pt idx="52">
                  <c:v>BW Gillam/Fox Lake (s)</c:v>
                </c:pt>
                <c:pt idx="53">
                  <c:v>BW Lynn/Leaf/SIL (s)</c:v>
                </c:pt>
                <c:pt idx="54">
                  <c:v>BW Thick Por/Pik/Wab (1)</c:v>
                </c:pt>
                <c:pt idx="55">
                  <c:v>BW Oxford H &amp; Gods (1)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 (2,t)</c:v>
                </c:pt>
                <c:pt idx="59">
                  <c:v>BW Island Lake (1)</c:v>
                </c:pt>
                <c:pt idx="60">
                  <c:v>BW Sha/York/Split/War (s)</c:v>
                </c:pt>
                <c:pt idx="61">
                  <c:v>BW Nelson House+B99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2.8355038864</c:v>
                </c:pt>
                <c:pt idx="1">
                  <c:v>2.8355038864</c:v>
                </c:pt>
                <c:pt idx="2">
                  <c:v>2.8355038864</c:v>
                </c:pt>
                <c:pt idx="3">
                  <c:v>2.8355038864</c:v>
                </c:pt>
                <c:pt idx="5">
                  <c:v>2.8355038864</c:v>
                </c:pt>
                <c:pt idx="6">
                  <c:v>2.8355038864</c:v>
                </c:pt>
                <c:pt idx="7">
                  <c:v>2.8355038864</c:v>
                </c:pt>
                <c:pt idx="8">
                  <c:v>2.8355038864</c:v>
                </c:pt>
                <c:pt idx="9">
                  <c:v>2.8355038864</c:v>
                </c:pt>
                <c:pt idx="10">
                  <c:v>2.8355038864</c:v>
                </c:pt>
                <c:pt idx="11">
                  <c:v>2.8355038864</c:v>
                </c:pt>
                <c:pt idx="12">
                  <c:v>2.8355038864</c:v>
                </c:pt>
                <c:pt idx="13">
                  <c:v>2.8355038864</c:v>
                </c:pt>
                <c:pt idx="15">
                  <c:v>2.8355038864</c:v>
                </c:pt>
                <c:pt idx="16">
                  <c:v>2.8355038864</c:v>
                </c:pt>
                <c:pt idx="17">
                  <c:v>2.8355038864</c:v>
                </c:pt>
                <c:pt idx="18">
                  <c:v>2.8355038864</c:v>
                </c:pt>
                <c:pt idx="19">
                  <c:v>2.8355038864</c:v>
                </c:pt>
                <c:pt idx="20">
                  <c:v>2.8355038864</c:v>
                </c:pt>
                <c:pt idx="22">
                  <c:v>2.8355038864</c:v>
                </c:pt>
                <c:pt idx="23">
                  <c:v>2.8355038864</c:v>
                </c:pt>
                <c:pt idx="24">
                  <c:v>2.8355038864</c:v>
                </c:pt>
                <c:pt idx="25">
                  <c:v>2.8355038864</c:v>
                </c:pt>
                <c:pt idx="26">
                  <c:v>2.8355038864</c:v>
                </c:pt>
                <c:pt idx="27">
                  <c:v>2.8355038864</c:v>
                </c:pt>
                <c:pt idx="28">
                  <c:v>2.8355038864</c:v>
                </c:pt>
                <c:pt idx="30">
                  <c:v>2.8355038864</c:v>
                </c:pt>
                <c:pt idx="31">
                  <c:v>2.8355038864</c:v>
                </c:pt>
                <c:pt idx="32">
                  <c:v>2.8355038864</c:v>
                </c:pt>
                <c:pt idx="33">
                  <c:v>2.8355038864</c:v>
                </c:pt>
                <c:pt idx="35">
                  <c:v>2.8355038864</c:v>
                </c:pt>
                <c:pt idx="36">
                  <c:v>2.8355038864</c:v>
                </c:pt>
                <c:pt idx="37">
                  <c:v>2.8355038864</c:v>
                </c:pt>
                <c:pt idx="38">
                  <c:v>2.8355038864</c:v>
                </c:pt>
                <c:pt idx="39">
                  <c:v>2.8355038864</c:v>
                </c:pt>
                <c:pt idx="40">
                  <c:v>2.8355038864</c:v>
                </c:pt>
                <c:pt idx="42">
                  <c:v>2.8355038864</c:v>
                </c:pt>
                <c:pt idx="43">
                  <c:v>2.8355038864</c:v>
                </c:pt>
                <c:pt idx="44">
                  <c:v>2.8355038864</c:v>
                </c:pt>
                <c:pt idx="45">
                  <c:v>2.8355038864</c:v>
                </c:pt>
                <c:pt idx="47">
                  <c:v>2.8355038864</c:v>
                </c:pt>
                <c:pt idx="48">
                  <c:v>2.8355038864</c:v>
                </c:pt>
                <c:pt idx="49">
                  <c:v>2.8355038864</c:v>
                </c:pt>
                <c:pt idx="51">
                  <c:v>2.8355038864</c:v>
                </c:pt>
                <c:pt idx="52">
                  <c:v>2.8355038864</c:v>
                </c:pt>
                <c:pt idx="53">
                  <c:v>2.8355038864</c:v>
                </c:pt>
                <c:pt idx="54">
                  <c:v>2.8355038864</c:v>
                </c:pt>
                <c:pt idx="55">
                  <c:v>2.8355038864</c:v>
                </c:pt>
                <c:pt idx="56">
                  <c:v>2.8355038864</c:v>
                </c:pt>
                <c:pt idx="57">
                  <c:v>2.8355038864</c:v>
                </c:pt>
                <c:pt idx="58">
                  <c:v>2.8355038864</c:v>
                </c:pt>
                <c:pt idx="59">
                  <c:v>2.8355038864</c:v>
                </c:pt>
                <c:pt idx="60">
                  <c:v>2.8355038864</c:v>
                </c:pt>
                <c:pt idx="61">
                  <c:v>2.8355038864</c:v>
                </c:pt>
              </c:numCache>
            </c:numRef>
          </c:val>
        </c:ser>
        <c:gapWidth val="0"/>
        <c:axId val="6479476"/>
        <c:axId val="58315285"/>
      </c:barChart>
      <c:catAx>
        <c:axId val="64794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15285"/>
        <c:crosses val="autoZero"/>
        <c:auto val="1"/>
        <c:lblOffset val="100"/>
        <c:tickLblSkip val="1"/>
        <c:noMultiLvlLbl val="0"/>
      </c:catAx>
      <c:valAx>
        <c:axId val="58315285"/>
        <c:scaling>
          <c:orientation val="minMax"/>
          <c:max val="8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479476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55"/>
          <c:y val="0.0465"/>
          <c:w val="0.23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85"/>
          <c:w val="0.97175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(t)</c:v>
                </c:pt>
                <c:pt idx="1">
                  <c:v>Fort Garry N (t)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 (t)</c:v>
                </c:pt>
                <c:pt idx="8">
                  <c:v>St. Vital S (t)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 (t)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(t)</c:v>
                </c:pt>
                <c:pt idx="26">
                  <c:v>St. James - Assiniboia E (t)</c:v>
                </c:pt>
                <c:pt idx="28">
                  <c:v>Inkster West (1,t)</c:v>
                </c:pt>
                <c:pt idx="29">
                  <c:v>Inkster East</c:v>
                </c:pt>
                <c:pt idx="31">
                  <c:v>Downtown W (2)</c:v>
                </c:pt>
                <c:pt idx="32">
                  <c:v>Downtown E (t)</c:v>
                </c:pt>
                <c:pt idx="34">
                  <c:v>Point Douglas N</c:v>
                </c:pt>
                <c:pt idx="35">
                  <c:v>Point Douglas S</c:v>
                </c:pt>
                <c:pt idx="37">
                  <c:v>Winnipeg (t)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2.0444712304</c:v>
                </c:pt>
                <c:pt idx="1">
                  <c:v>2.0444712304</c:v>
                </c:pt>
                <c:pt idx="3">
                  <c:v>2.0444712304</c:v>
                </c:pt>
                <c:pt idx="5">
                  <c:v>2.0444712304</c:v>
                </c:pt>
                <c:pt idx="6">
                  <c:v>2.0444712304</c:v>
                </c:pt>
                <c:pt idx="8">
                  <c:v>2.0444712304</c:v>
                </c:pt>
                <c:pt idx="9">
                  <c:v>2.0444712304</c:v>
                </c:pt>
                <c:pt idx="11">
                  <c:v>2.0444712304</c:v>
                </c:pt>
                <c:pt idx="13">
                  <c:v>2.0444712304</c:v>
                </c:pt>
                <c:pt idx="14">
                  <c:v>2.0444712304</c:v>
                </c:pt>
                <c:pt idx="16">
                  <c:v>2.0444712304</c:v>
                </c:pt>
                <c:pt idx="17">
                  <c:v>2.0444712304</c:v>
                </c:pt>
                <c:pt idx="18">
                  <c:v>2.0444712304</c:v>
                </c:pt>
                <c:pt idx="19">
                  <c:v>2.0444712304</c:v>
                </c:pt>
                <c:pt idx="21">
                  <c:v>2.0444712304</c:v>
                </c:pt>
                <c:pt idx="22">
                  <c:v>2.0444712304</c:v>
                </c:pt>
                <c:pt idx="23">
                  <c:v>2.0444712304</c:v>
                </c:pt>
                <c:pt idx="25">
                  <c:v>2.0444712304</c:v>
                </c:pt>
                <c:pt idx="26">
                  <c:v>2.0444712304</c:v>
                </c:pt>
                <c:pt idx="28">
                  <c:v>2.0444712304</c:v>
                </c:pt>
                <c:pt idx="29">
                  <c:v>2.0444712304</c:v>
                </c:pt>
                <c:pt idx="31">
                  <c:v>2.0444712304</c:v>
                </c:pt>
                <c:pt idx="32">
                  <c:v>2.0444712304</c:v>
                </c:pt>
                <c:pt idx="34">
                  <c:v>2.0444712304</c:v>
                </c:pt>
                <c:pt idx="35">
                  <c:v>2.0444712304</c:v>
                </c:pt>
                <c:pt idx="37">
                  <c:v>2.0444712304</c:v>
                </c:pt>
                <c:pt idx="38">
                  <c:v>2.0444712304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(t)</c:v>
                </c:pt>
                <c:pt idx="1">
                  <c:v>Fort Garry N (t)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 (t)</c:v>
                </c:pt>
                <c:pt idx="8">
                  <c:v>St. Vital S (t)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 (t)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(t)</c:v>
                </c:pt>
                <c:pt idx="26">
                  <c:v>St. James - Assiniboia E (t)</c:v>
                </c:pt>
                <c:pt idx="28">
                  <c:v>Inkster West (1,t)</c:v>
                </c:pt>
                <c:pt idx="29">
                  <c:v>Inkster East</c:v>
                </c:pt>
                <c:pt idx="31">
                  <c:v>Downtown W (2)</c:v>
                </c:pt>
                <c:pt idx="32">
                  <c:v>Downtown E (t)</c:v>
                </c:pt>
                <c:pt idx="34">
                  <c:v>Point Douglas N</c:v>
                </c:pt>
                <c:pt idx="35">
                  <c:v>Point Douglas S</c:v>
                </c:pt>
                <c:pt idx="37">
                  <c:v>Winnipeg (t)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2.2143664502</c:v>
                </c:pt>
                <c:pt idx="1">
                  <c:v>2.2630450009</c:v>
                </c:pt>
                <c:pt idx="3">
                  <c:v>2.3951355019</c:v>
                </c:pt>
                <c:pt idx="5">
                  <c:v>2.3034877504</c:v>
                </c:pt>
                <c:pt idx="6">
                  <c:v>1.6443659908</c:v>
                </c:pt>
                <c:pt idx="8">
                  <c:v>1.8251396338</c:v>
                </c:pt>
                <c:pt idx="9">
                  <c:v>2.743926674</c:v>
                </c:pt>
                <c:pt idx="11">
                  <c:v>2.5450107457</c:v>
                </c:pt>
                <c:pt idx="13">
                  <c:v>1.8572581795</c:v>
                </c:pt>
                <c:pt idx="14">
                  <c:v>1.8805798751</c:v>
                </c:pt>
                <c:pt idx="16">
                  <c:v>1.4111768485</c:v>
                </c:pt>
                <c:pt idx="17">
                  <c:v>2.1314912765</c:v>
                </c:pt>
                <c:pt idx="18">
                  <c:v>2.6256609568</c:v>
                </c:pt>
                <c:pt idx="19">
                  <c:v>2.6273144355</c:v>
                </c:pt>
                <c:pt idx="21">
                  <c:v>1.8977446947</c:v>
                </c:pt>
                <c:pt idx="22">
                  <c:v>1.9558893622</c:v>
                </c:pt>
                <c:pt idx="23">
                  <c:v>1.8038956214</c:v>
                </c:pt>
                <c:pt idx="25">
                  <c:v>2.2756428649</c:v>
                </c:pt>
                <c:pt idx="26">
                  <c:v>2.5706609493</c:v>
                </c:pt>
                <c:pt idx="28">
                  <c:v>0.9773848075</c:v>
                </c:pt>
                <c:pt idx="29">
                  <c:v>1.8118270202</c:v>
                </c:pt>
                <c:pt idx="31">
                  <c:v>1.554987345</c:v>
                </c:pt>
                <c:pt idx="32">
                  <c:v>1.5243483182</c:v>
                </c:pt>
                <c:pt idx="34">
                  <c:v>2.3548762706</c:v>
                </c:pt>
                <c:pt idx="35">
                  <c:v>1.5452923159</c:v>
                </c:pt>
                <c:pt idx="37">
                  <c:v>2.1005805842</c:v>
                </c:pt>
                <c:pt idx="38">
                  <c:v>2.0444712304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(t)</c:v>
                </c:pt>
                <c:pt idx="1">
                  <c:v>Fort Garry N (t)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 (t)</c:v>
                </c:pt>
                <c:pt idx="8">
                  <c:v>St. Vital S (t)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 (t)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(t)</c:v>
                </c:pt>
                <c:pt idx="26">
                  <c:v>St. James - Assiniboia E (t)</c:v>
                </c:pt>
                <c:pt idx="28">
                  <c:v>Inkster West (1,t)</c:v>
                </c:pt>
                <c:pt idx="29">
                  <c:v>Inkster East</c:v>
                </c:pt>
                <c:pt idx="31">
                  <c:v>Downtown W (2)</c:v>
                </c:pt>
                <c:pt idx="32">
                  <c:v>Downtown E (t)</c:v>
                </c:pt>
                <c:pt idx="34">
                  <c:v>Point Douglas N</c:v>
                </c:pt>
                <c:pt idx="35">
                  <c:v>Point Douglas S</c:v>
                </c:pt>
                <c:pt idx="37">
                  <c:v>Winnipeg (t)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3.0488617374</c:v>
                </c:pt>
                <c:pt idx="1">
                  <c:v>3.1036077343</c:v>
                </c:pt>
                <c:pt idx="3">
                  <c:v>3.0041602592</c:v>
                </c:pt>
                <c:pt idx="5">
                  <c:v>2.7904217357</c:v>
                </c:pt>
                <c:pt idx="6">
                  <c:v>2.4377009151</c:v>
                </c:pt>
                <c:pt idx="8">
                  <c:v>2.9018710589</c:v>
                </c:pt>
                <c:pt idx="9">
                  <c:v>3.0736914848</c:v>
                </c:pt>
                <c:pt idx="11">
                  <c:v>3.2591925687</c:v>
                </c:pt>
                <c:pt idx="13">
                  <c:v>2.4499892424</c:v>
                </c:pt>
                <c:pt idx="14">
                  <c:v>2.3527277909</c:v>
                </c:pt>
                <c:pt idx="16">
                  <c:v>3.297569544</c:v>
                </c:pt>
                <c:pt idx="17">
                  <c:v>2.5894382777</c:v>
                </c:pt>
                <c:pt idx="18">
                  <c:v>3.3377143232</c:v>
                </c:pt>
                <c:pt idx="19">
                  <c:v>3.1244796498</c:v>
                </c:pt>
                <c:pt idx="21">
                  <c:v>2.9348639245</c:v>
                </c:pt>
                <c:pt idx="22">
                  <c:v>2.72292473</c:v>
                </c:pt>
                <c:pt idx="23">
                  <c:v>2.3664523845</c:v>
                </c:pt>
                <c:pt idx="25">
                  <c:v>3.5926563748</c:v>
                </c:pt>
                <c:pt idx="26">
                  <c:v>3.3612734249</c:v>
                </c:pt>
                <c:pt idx="28">
                  <c:v>1.8773692884</c:v>
                </c:pt>
                <c:pt idx="29">
                  <c:v>2.1695791291</c:v>
                </c:pt>
                <c:pt idx="31">
                  <c:v>1.962598342</c:v>
                </c:pt>
                <c:pt idx="32">
                  <c:v>2.1821329912</c:v>
                </c:pt>
                <c:pt idx="34">
                  <c:v>2.5454969</c:v>
                </c:pt>
                <c:pt idx="35">
                  <c:v>2.3047825575</c:v>
                </c:pt>
                <c:pt idx="37">
                  <c:v>2.8294554397</c:v>
                </c:pt>
                <c:pt idx="38">
                  <c:v>2.8355038864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(t)</c:v>
                </c:pt>
                <c:pt idx="1">
                  <c:v>Fort Garry N (t)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 (t)</c:v>
                </c:pt>
                <c:pt idx="8">
                  <c:v>St. Vital S (t)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 (t)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(t)</c:v>
                </c:pt>
                <c:pt idx="26">
                  <c:v>St. James - Assiniboia E (t)</c:v>
                </c:pt>
                <c:pt idx="28">
                  <c:v>Inkster West (1,t)</c:v>
                </c:pt>
                <c:pt idx="29">
                  <c:v>Inkster East</c:v>
                </c:pt>
                <c:pt idx="31">
                  <c:v>Downtown W (2)</c:v>
                </c:pt>
                <c:pt idx="32">
                  <c:v>Downtown E (t)</c:v>
                </c:pt>
                <c:pt idx="34">
                  <c:v>Point Douglas N</c:v>
                </c:pt>
                <c:pt idx="35">
                  <c:v>Point Douglas S</c:v>
                </c:pt>
                <c:pt idx="37">
                  <c:v>Winnipeg (t)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2.8355038864</c:v>
                </c:pt>
                <c:pt idx="1">
                  <c:v>2.8355038864</c:v>
                </c:pt>
                <c:pt idx="3">
                  <c:v>2.8355038864</c:v>
                </c:pt>
                <c:pt idx="5">
                  <c:v>2.8355038864</c:v>
                </c:pt>
                <c:pt idx="6">
                  <c:v>2.8355038864</c:v>
                </c:pt>
                <c:pt idx="8">
                  <c:v>2.8355038864</c:v>
                </c:pt>
                <c:pt idx="9">
                  <c:v>2.8355038864</c:v>
                </c:pt>
                <c:pt idx="11">
                  <c:v>2.8355038864</c:v>
                </c:pt>
                <c:pt idx="13">
                  <c:v>2.8355038864</c:v>
                </c:pt>
                <c:pt idx="14">
                  <c:v>2.8355038864</c:v>
                </c:pt>
                <c:pt idx="16">
                  <c:v>2.8355038864</c:v>
                </c:pt>
                <c:pt idx="17">
                  <c:v>2.8355038864</c:v>
                </c:pt>
                <c:pt idx="18">
                  <c:v>2.8355038864</c:v>
                </c:pt>
                <c:pt idx="19">
                  <c:v>2.8355038864</c:v>
                </c:pt>
                <c:pt idx="21">
                  <c:v>2.8355038864</c:v>
                </c:pt>
                <c:pt idx="22">
                  <c:v>2.8355038864</c:v>
                </c:pt>
                <c:pt idx="23">
                  <c:v>2.8355038864</c:v>
                </c:pt>
                <c:pt idx="25">
                  <c:v>2.8355038864</c:v>
                </c:pt>
                <c:pt idx="26">
                  <c:v>2.8355038864</c:v>
                </c:pt>
                <c:pt idx="28">
                  <c:v>2.8355038864</c:v>
                </c:pt>
                <c:pt idx="29">
                  <c:v>2.8355038864</c:v>
                </c:pt>
                <c:pt idx="31">
                  <c:v>2.8355038864</c:v>
                </c:pt>
                <c:pt idx="32">
                  <c:v>2.8355038864</c:v>
                </c:pt>
                <c:pt idx="34">
                  <c:v>2.8355038864</c:v>
                </c:pt>
                <c:pt idx="35">
                  <c:v>2.8355038864</c:v>
                </c:pt>
                <c:pt idx="37">
                  <c:v>2.8355038864</c:v>
                </c:pt>
                <c:pt idx="38">
                  <c:v>2.8355038864</c:v>
                </c:pt>
              </c:numCache>
            </c:numRef>
          </c:val>
        </c:ser>
        <c:gapWidth val="0"/>
        <c:axId val="55075518"/>
        <c:axId val="25917615"/>
      </c:barChart>
      <c:catAx>
        <c:axId val="5507551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917615"/>
        <c:crosses val="autoZero"/>
        <c:auto val="1"/>
        <c:lblOffset val="100"/>
        <c:tickLblSkip val="1"/>
        <c:noMultiLvlLbl val="0"/>
      </c:catAx>
      <c:valAx>
        <c:axId val="25917615"/>
        <c:scaling>
          <c:orientation val="minMax"/>
          <c:max val="8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5075518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625"/>
          <c:y val="0.0775"/>
          <c:w val="0.2897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10175"/>
          <c:w val="0.9552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(t)</c:v>
                </c:pt>
                <c:pt idx="1">
                  <c:v>Assiniboine South</c:v>
                </c:pt>
                <c:pt idx="2">
                  <c:v>St. Boniface (t)</c:v>
                </c:pt>
                <c:pt idx="3">
                  <c:v>St. Vital (t)</c:v>
                </c:pt>
                <c:pt idx="4">
                  <c:v>Transcona (t)</c:v>
                </c:pt>
                <c:pt idx="5">
                  <c:v>River Heights (t)</c:v>
                </c:pt>
                <c:pt idx="6">
                  <c:v>River East (t)</c:v>
                </c:pt>
                <c:pt idx="7">
                  <c:v>Seven Oaks (t)</c:v>
                </c:pt>
                <c:pt idx="8">
                  <c:v>St. James - Assiniboia (t)</c:v>
                </c:pt>
                <c:pt idx="9">
                  <c:v>Inkster (2)</c:v>
                </c:pt>
                <c:pt idx="10">
                  <c:v>Downtown (1,2,t)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2.0444712304</c:v>
                </c:pt>
                <c:pt idx="1">
                  <c:v>2.0444712304</c:v>
                </c:pt>
                <c:pt idx="2">
                  <c:v>2.0444712304</c:v>
                </c:pt>
                <c:pt idx="3">
                  <c:v>2.0444712304</c:v>
                </c:pt>
                <c:pt idx="4">
                  <c:v>2.0444712304</c:v>
                </c:pt>
                <c:pt idx="5">
                  <c:v>2.0444712304</c:v>
                </c:pt>
                <c:pt idx="6">
                  <c:v>2.0444712304</c:v>
                </c:pt>
                <c:pt idx="7">
                  <c:v>2.0444712304</c:v>
                </c:pt>
                <c:pt idx="8">
                  <c:v>2.0444712304</c:v>
                </c:pt>
                <c:pt idx="9">
                  <c:v>2.0444712304</c:v>
                </c:pt>
                <c:pt idx="10">
                  <c:v>2.0444712304</c:v>
                </c:pt>
                <c:pt idx="11">
                  <c:v>2.0444712304</c:v>
                </c:pt>
                <c:pt idx="13">
                  <c:v>2.0444712304</c:v>
                </c:pt>
                <c:pt idx="14">
                  <c:v>2.0444712304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(t)</c:v>
                </c:pt>
                <c:pt idx="1">
                  <c:v>Assiniboine South</c:v>
                </c:pt>
                <c:pt idx="2">
                  <c:v>St. Boniface (t)</c:v>
                </c:pt>
                <c:pt idx="3">
                  <c:v>St. Vital (t)</c:v>
                </c:pt>
                <c:pt idx="4">
                  <c:v>Transcona (t)</c:v>
                </c:pt>
                <c:pt idx="5">
                  <c:v>River Heights (t)</c:v>
                </c:pt>
                <c:pt idx="6">
                  <c:v>River East (t)</c:v>
                </c:pt>
                <c:pt idx="7">
                  <c:v>Seven Oaks (t)</c:v>
                </c:pt>
                <c:pt idx="8">
                  <c:v>St. James - Assiniboia (t)</c:v>
                </c:pt>
                <c:pt idx="9">
                  <c:v>Inkster (2)</c:v>
                </c:pt>
                <c:pt idx="10">
                  <c:v>Downtown (1,2,t)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2.2468869155</c:v>
                </c:pt>
                <c:pt idx="1">
                  <c:v>2.3957692164</c:v>
                </c:pt>
                <c:pt idx="2">
                  <c:v>2.0362845966</c:v>
                </c:pt>
                <c:pt idx="3">
                  <c:v>2.3275248205</c:v>
                </c:pt>
                <c:pt idx="4">
                  <c:v>2.4998214828</c:v>
                </c:pt>
                <c:pt idx="5">
                  <c:v>1.8431379708</c:v>
                </c:pt>
                <c:pt idx="6">
                  <c:v>2.4336226138</c:v>
                </c:pt>
                <c:pt idx="7">
                  <c:v>1.8474090914</c:v>
                </c:pt>
                <c:pt idx="8">
                  <c:v>2.442086049</c:v>
                </c:pt>
                <c:pt idx="9">
                  <c:v>1.4619259456</c:v>
                </c:pt>
                <c:pt idx="10">
                  <c:v>1.5403187725</c:v>
                </c:pt>
                <c:pt idx="11">
                  <c:v>2.0712436715</c:v>
                </c:pt>
                <c:pt idx="13">
                  <c:v>2.1005805842</c:v>
                </c:pt>
                <c:pt idx="14">
                  <c:v>2.0444712304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 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(t)</c:v>
                </c:pt>
                <c:pt idx="1">
                  <c:v>Assiniboine South</c:v>
                </c:pt>
                <c:pt idx="2">
                  <c:v>St. Boniface (t)</c:v>
                </c:pt>
                <c:pt idx="3">
                  <c:v>St. Vital (t)</c:v>
                </c:pt>
                <c:pt idx="4">
                  <c:v>Transcona (t)</c:v>
                </c:pt>
                <c:pt idx="5">
                  <c:v>River Heights (t)</c:v>
                </c:pt>
                <c:pt idx="6">
                  <c:v>River East (t)</c:v>
                </c:pt>
                <c:pt idx="7">
                  <c:v>Seven Oaks (t)</c:v>
                </c:pt>
                <c:pt idx="8">
                  <c:v>St. James - Assiniboia (t)</c:v>
                </c:pt>
                <c:pt idx="9">
                  <c:v>Inkster (2)</c:v>
                </c:pt>
                <c:pt idx="10">
                  <c:v>Downtown (1,2,t)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3.0473642884</c:v>
                </c:pt>
                <c:pt idx="1">
                  <c:v>3.019002338</c:v>
                </c:pt>
                <c:pt idx="2">
                  <c:v>2.7014902696</c:v>
                </c:pt>
                <c:pt idx="3">
                  <c:v>2.9635546506</c:v>
                </c:pt>
                <c:pt idx="4">
                  <c:v>3.2591173357</c:v>
                </c:pt>
                <c:pt idx="5">
                  <c:v>2.4149204767</c:v>
                </c:pt>
                <c:pt idx="6">
                  <c:v>3.0944944741</c:v>
                </c:pt>
                <c:pt idx="7">
                  <c:v>2.4880350021</c:v>
                </c:pt>
                <c:pt idx="8">
                  <c:v>3.4522011055</c:v>
                </c:pt>
                <c:pt idx="9">
                  <c:v>2.0202758006</c:v>
                </c:pt>
                <c:pt idx="10">
                  <c:v>2.0781697801</c:v>
                </c:pt>
                <c:pt idx="11">
                  <c:v>2.4808513641</c:v>
                </c:pt>
                <c:pt idx="13">
                  <c:v>2.8294554397</c:v>
                </c:pt>
                <c:pt idx="14">
                  <c:v>2.8355038864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(t)</c:v>
                </c:pt>
                <c:pt idx="1">
                  <c:v>Assiniboine South</c:v>
                </c:pt>
                <c:pt idx="2">
                  <c:v>St. Boniface (t)</c:v>
                </c:pt>
                <c:pt idx="3">
                  <c:v>St. Vital (t)</c:v>
                </c:pt>
                <c:pt idx="4">
                  <c:v>Transcona (t)</c:v>
                </c:pt>
                <c:pt idx="5">
                  <c:v>River Heights (t)</c:v>
                </c:pt>
                <c:pt idx="6">
                  <c:v>River East (t)</c:v>
                </c:pt>
                <c:pt idx="7">
                  <c:v>Seven Oaks (t)</c:v>
                </c:pt>
                <c:pt idx="8">
                  <c:v>St. James - Assiniboia (t)</c:v>
                </c:pt>
                <c:pt idx="9">
                  <c:v>Inkster (2)</c:v>
                </c:pt>
                <c:pt idx="10">
                  <c:v>Downtown (1,2,t)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2.8355038864</c:v>
                </c:pt>
                <c:pt idx="1">
                  <c:v>2.8355038864</c:v>
                </c:pt>
                <c:pt idx="2">
                  <c:v>2.8355038864</c:v>
                </c:pt>
                <c:pt idx="3">
                  <c:v>2.8355038864</c:v>
                </c:pt>
                <c:pt idx="4">
                  <c:v>2.8355038864</c:v>
                </c:pt>
                <c:pt idx="5">
                  <c:v>2.8355038864</c:v>
                </c:pt>
                <c:pt idx="6">
                  <c:v>2.8355038864</c:v>
                </c:pt>
                <c:pt idx="7">
                  <c:v>2.8355038864</c:v>
                </c:pt>
                <c:pt idx="8">
                  <c:v>2.8355038864</c:v>
                </c:pt>
                <c:pt idx="9">
                  <c:v>2.8355038864</c:v>
                </c:pt>
                <c:pt idx="10">
                  <c:v>2.8355038864</c:v>
                </c:pt>
                <c:pt idx="11">
                  <c:v>2.8355038864</c:v>
                </c:pt>
                <c:pt idx="13">
                  <c:v>2.8355038864</c:v>
                </c:pt>
                <c:pt idx="14">
                  <c:v>2.8355038864</c:v>
                </c:pt>
              </c:numCache>
            </c:numRef>
          </c:val>
        </c:ser>
        <c:gapWidth val="0"/>
        <c:axId val="31931944"/>
        <c:axId val="18952041"/>
      </c:barChart>
      <c:catAx>
        <c:axId val="3193194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952041"/>
        <c:crosses val="autoZero"/>
        <c:auto val="1"/>
        <c:lblOffset val="100"/>
        <c:tickLblSkip val="1"/>
        <c:noMultiLvlLbl val="0"/>
      </c:catAx>
      <c:valAx>
        <c:axId val="18952041"/>
        <c:scaling>
          <c:orientation val="minMax"/>
          <c:max val="8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931944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6"/>
          <c:y val="0.13675"/>
          <c:w val="0.2897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5"/>
          <c:w val="0.98325"/>
          <c:h val="0.8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(t)</c:v>
                </c:pt>
                <c:pt idx="1">
                  <c:v>Mid (t)</c:v>
                </c:pt>
                <c:pt idx="2">
                  <c:v>North (t)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2.0444712304</c:v>
                </c:pt>
                <c:pt idx="1">
                  <c:v>2.0444712304</c:v>
                </c:pt>
                <c:pt idx="2">
                  <c:v>2.0444712304</c:v>
                </c:pt>
                <c:pt idx="3">
                  <c:v>2.0444712304</c:v>
                </c:pt>
                <c:pt idx="4">
                  <c:v>2.0444712304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(t)</c:v>
                </c:pt>
                <c:pt idx="1">
                  <c:v>Mid (t)</c:v>
                </c:pt>
                <c:pt idx="2">
                  <c:v>North (t)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2.0346639154</c:v>
                </c:pt>
                <c:pt idx="1">
                  <c:v>2.2640024704</c:v>
                </c:pt>
                <c:pt idx="2">
                  <c:v>2.2142837334</c:v>
                </c:pt>
                <c:pt idx="3">
                  <c:v>2.1005805842</c:v>
                </c:pt>
                <c:pt idx="4">
                  <c:v>2.0444712304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 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(t)</c:v>
                </c:pt>
                <c:pt idx="1">
                  <c:v>Mid (t)</c:v>
                </c:pt>
                <c:pt idx="2">
                  <c:v>North (t)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2.748396648</c:v>
                </c:pt>
                <c:pt idx="1">
                  <c:v>2.9440665863</c:v>
                </c:pt>
                <c:pt idx="2">
                  <c:v>3.4356612824</c:v>
                </c:pt>
                <c:pt idx="3">
                  <c:v>2.8294554397</c:v>
                </c:pt>
                <c:pt idx="4">
                  <c:v>2.8355038864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(t)</c:v>
                </c:pt>
                <c:pt idx="1">
                  <c:v>Mid (t)</c:v>
                </c:pt>
                <c:pt idx="2">
                  <c:v>North (t)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2.8355038864</c:v>
                </c:pt>
                <c:pt idx="1">
                  <c:v>2.8355038864</c:v>
                </c:pt>
                <c:pt idx="2">
                  <c:v>2.8355038864</c:v>
                </c:pt>
                <c:pt idx="3">
                  <c:v>2.8355038864</c:v>
                </c:pt>
                <c:pt idx="4">
                  <c:v>2.8355038864</c:v>
                </c:pt>
              </c:numCache>
            </c:numRef>
          </c:val>
        </c:ser>
        <c:axId val="36350642"/>
        <c:axId val="58720323"/>
      </c:barChart>
      <c:catAx>
        <c:axId val="3635064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720323"/>
        <c:crosses val="autoZero"/>
        <c:auto val="1"/>
        <c:lblOffset val="100"/>
        <c:tickLblSkip val="1"/>
        <c:noMultiLvlLbl val="0"/>
      </c:catAx>
      <c:valAx>
        <c:axId val="58720323"/>
        <c:scaling>
          <c:orientation val="minMax"/>
          <c:max val="8"/>
          <c:min val="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6350642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975"/>
          <c:y val="0.14125"/>
          <c:w val="0.291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14025"/>
          <c:w val="0.9815"/>
          <c:h val="0.7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1.1396336751</c:v>
                </c:pt>
                <c:pt idx="2">
                  <c:v>2.8923919467</c:v>
                </c:pt>
                <c:pt idx="3">
                  <c:v>2.7475484208</c:v>
                </c:pt>
                <c:pt idx="4">
                  <c:v>2.9573139735</c:v>
                </c:pt>
                <c:pt idx="5">
                  <c:v>2.8932459698</c:v>
                </c:pt>
                <c:pt idx="6">
                  <c:v>3.0817604456</c:v>
                </c:pt>
                <c:pt idx="8">
                  <c:v>2.7441979008</c:v>
                </c:pt>
                <c:pt idx="9">
                  <c:v>2.7554728695</c:v>
                </c:pt>
                <c:pt idx="10">
                  <c:v>2.8978013431</c:v>
                </c:pt>
                <c:pt idx="11">
                  <c:v>3.0584772483</c:v>
                </c:pt>
                <c:pt idx="12">
                  <c:v>2.8279431631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0.4665836967</c:v>
                </c:pt>
                <c:pt idx="2">
                  <c:v>2.177187656</c:v>
                </c:pt>
                <c:pt idx="3">
                  <c:v>2.2042605237</c:v>
                </c:pt>
                <c:pt idx="4">
                  <c:v>2.039202875</c:v>
                </c:pt>
                <c:pt idx="5">
                  <c:v>2.5193975965</c:v>
                </c:pt>
                <c:pt idx="6">
                  <c:v>2.0772459306</c:v>
                </c:pt>
                <c:pt idx="8">
                  <c:v>2.1555793463</c:v>
                </c:pt>
                <c:pt idx="9">
                  <c:v>2.1019791227</c:v>
                </c:pt>
                <c:pt idx="10">
                  <c:v>2.2190991839</c:v>
                </c:pt>
                <c:pt idx="11">
                  <c:v>1.9568844176</c:v>
                </c:pt>
                <c:pt idx="12">
                  <c:v>2.143090901</c:v>
                </c:pt>
              </c:numCache>
            </c:numRef>
          </c:val>
        </c:ser>
        <c:gapWidth val="200"/>
        <c:axId val="58720860"/>
        <c:axId val="58725693"/>
      </c:barChart>
      <c:catAx>
        <c:axId val="587208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8725693"/>
        <c:crosses val="autoZero"/>
        <c:auto val="0"/>
        <c:lblOffset val="100"/>
        <c:tickLblSkip val="1"/>
        <c:noMultiLvlLbl val="0"/>
      </c:catAx>
      <c:valAx>
        <c:axId val="58725693"/>
        <c:scaling>
          <c:orientation val="minMax"/>
          <c:max val="8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208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307"/>
          <c:w val="0.167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0.87075</cdr:y>
    </cdr:from>
    <cdr:to>
      <cdr:x>0.9405</cdr:x>
      <cdr:y>0.9865</cdr:y>
    </cdr:to>
    <cdr:sp>
      <cdr:nvSpPr>
        <cdr:cNvPr id="1" name="Text Box 4"/>
        <cdr:cNvSpPr txBox="1">
          <a:spLocks noChangeArrowheads="1"/>
        </cdr:cNvSpPr>
      </cdr:nvSpPr>
      <cdr:spPr>
        <a:xfrm>
          <a:off x="1047750" y="3952875"/>
          <a:ext cx="43243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0.63575</cdr:x>
      <cdr:y>0.9655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629025" y="4381500"/>
          <a:ext cx="20574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0.99625</cdr:x>
      <cdr:y>0.075</cdr:y>
    </cdr:to>
    <cdr:sp>
      <cdr:nvSpPr>
        <cdr:cNvPr id="3" name="Text Box 7"/>
        <cdr:cNvSpPr txBox="1">
          <a:spLocks noChangeArrowheads="1"/>
        </cdr:cNvSpPr>
      </cdr:nvSpPr>
      <cdr:spPr>
        <a:xfrm>
          <a:off x="0" y="0"/>
          <a:ext cx="5686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8.5.1: Knee Replacement Rates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rates per 1,000 residents aged 40+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0.96075</cdr:y>
    </cdr:from>
    <cdr:to>
      <cdr:x>0.99925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09950" y="4143375"/>
          <a:ext cx="2295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0.021</cdr:x>
      <cdr:y>0.8685</cdr:y>
    </cdr:from>
    <cdr:to>
      <cdr:x>0.9815</cdr:x>
      <cdr:y>0.97075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43325"/>
          <a:ext cx="5486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Not Significant      Urban Time 2: Not Significant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Not Significant     Rural Time 2: Not Significant </a:t>
          </a:r>
        </a:p>
      </cdr:txBody>
    </cdr:sp>
  </cdr:relSizeAnchor>
  <cdr:relSizeAnchor xmlns:cdr="http://schemas.openxmlformats.org/drawingml/2006/chartDrawing">
    <cdr:from>
      <cdr:x>0</cdr:x>
      <cdr:y>0.0045</cdr:y>
    </cdr:from>
    <cdr:to>
      <cdr:x>1</cdr:x>
      <cdr:y>0.10775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19050"/>
          <a:ext cx="5715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8.5.6: Knee Replacement Rates by Income Quintile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rates per 1,000 residents aged 40+</a:t>
          </a:r>
        </a:p>
      </cdr:txBody>
    </cdr:sp>
  </cdr:relSizeAnchor>
  <cdr:relSizeAnchor xmlns:cdr="http://schemas.openxmlformats.org/drawingml/2006/chartDrawing">
    <cdr:from>
      <cdr:x>0.933</cdr:x>
      <cdr:y>0.7185</cdr:y>
    </cdr:from>
    <cdr:to>
      <cdr:x>0.98025</cdr:x>
      <cdr:y>0.74125</cdr:y>
    </cdr:to>
    <cdr:sp>
      <cdr:nvSpPr>
        <cdr:cNvPr id="4" name="Text Box 4"/>
        <cdr:cNvSpPr txBox="1">
          <a:spLocks noChangeArrowheads="1"/>
        </cdr:cNvSpPr>
      </cdr:nvSpPr>
      <cdr:spPr>
        <a:xfrm>
          <a:off x="5324475" y="3095625"/>
          <a:ext cx="2667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0.6375</cdr:x>
      <cdr:y>0.98125</cdr:y>
    </cdr:from>
    <cdr:to>
      <cdr:x>0.989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638675" y="9544050"/>
          <a:ext cx="2562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0.027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0"/>
          <a:ext cx="7277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8.5.2: Knee Replacement Rates by District</a:t>
          </a:r>
          <a:r>
            <a:rPr lang="en-US" cap="none" sz="82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rates per 1,000 residents aged 40+</a:t>
          </a:r>
        </a:p>
      </cdr:txBody>
    </cdr:sp>
  </cdr:relSizeAnchor>
  <cdr:relSizeAnchor xmlns:cdr="http://schemas.openxmlformats.org/drawingml/2006/chartDrawing">
    <cdr:from>
      <cdr:x>0.9575</cdr:x>
      <cdr:y>0.84775</cdr:y>
    </cdr:from>
    <cdr:to>
      <cdr:x>1</cdr:x>
      <cdr:y>0.871</cdr:y>
    </cdr:to>
    <cdr:sp>
      <cdr:nvSpPr>
        <cdr:cNvPr id="3" name="Text Box 5"/>
        <cdr:cNvSpPr txBox="1">
          <a:spLocks noChangeArrowheads="1"/>
        </cdr:cNvSpPr>
      </cdr:nvSpPr>
      <cdr:spPr>
        <a:xfrm>
          <a:off x="6962775" y="8248650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8.5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2771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0.6245</cdr:x>
      <cdr:y>0.98</cdr:y>
    </cdr:from>
    <cdr:to>
      <cdr:x>0.99075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62350" y="8029575"/>
          <a:ext cx="2095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0.01275</cdr:y>
    </cdr:from>
    <cdr:to>
      <cdr:x>1</cdr:x>
      <cdr:y>0.04925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95250"/>
          <a:ext cx="5715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8.5.3: Knee Replacement Rates by Winnipeg Neighbourhood Clusters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rates per 1,000 residents aged 40+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0.22025</cdr:x>
      <cdr:y>0.89125</cdr:y>
    </cdr:from>
    <cdr:to>
      <cdr:x>0.972</cdr:x>
      <cdr:y>0.98875</cdr:y>
    </cdr:to>
    <cdr:sp>
      <cdr:nvSpPr>
        <cdr:cNvPr id="1" name="Text Box 6"/>
        <cdr:cNvSpPr txBox="1">
          <a:spLocks noChangeArrowheads="1"/>
        </cdr:cNvSpPr>
      </cdr:nvSpPr>
      <cdr:spPr>
        <a:xfrm>
          <a:off x="1257300" y="4857750"/>
          <a:ext cx="4295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0.608</cdr:x>
      <cdr:y>0.9745</cdr:y>
    </cdr:from>
    <cdr:to>
      <cdr:x>0.98375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467100" y="5314950"/>
          <a:ext cx="21431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  <cdr:relSizeAnchor xmlns:cdr="http://schemas.openxmlformats.org/drawingml/2006/chartDrawing">
    <cdr:from>
      <cdr:x>0</cdr:x>
      <cdr:y>0.02925</cdr:y>
    </cdr:from>
    <cdr:to>
      <cdr:x>0.99875</cdr:x>
      <cdr:y>0.1085</cdr:y>
    </cdr:to>
    <cdr:sp>
      <cdr:nvSpPr>
        <cdr:cNvPr id="3" name="Text Box 8"/>
        <cdr:cNvSpPr txBox="1">
          <a:spLocks noChangeArrowheads="1"/>
        </cdr:cNvSpPr>
      </cdr:nvSpPr>
      <cdr:spPr>
        <a:xfrm>
          <a:off x="0" y="152400"/>
          <a:ext cx="5705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8.5.4: Knee Replacement Rates by Winnipeg Community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rates per 1,000 residents aged 40+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0.59775</cdr:x>
      <cdr:y>0.96725</cdr:y>
    </cdr:from>
    <cdr:to>
      <cdr:x>0.99025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09950" y="4391025"/>
          <a:ext cx="2247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0.019</cdr:y>
    </cdr:from>
    <cdr:to>
      <cdr:x>1</cdr:x>
      <cdr:y>0.09725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85725"/>
          <a:ext cx="57150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8.5.5: Knee Replacement Rates by Aggregate RHA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rates per 1,000 residents aged 40+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3" customWidth="1"/>
    <col min="2" max="3" width="9.28125" style="23" customWidth="1"/>
    <col min="4" max="4" width="2.7109375" style="23" customWidth="1"/>
    <col min="5" max="5" width="18.140625" style="23" customWidth="1"/>
    <col min="6" max="7" width="9.28125" style="23" customWidth="1"/>
    <col min="8" max="8" width="2.7109375" style="23" customWidth="1"/>
    <col min="9" max="9" width="15.28125" style="23" bestFit="1" customWidth="1"/>
    <col min="10" max="16384" width="9.140625" style="23" customWidth="1"/>
  </cols>
  <sheetData>
    <row r="1" spans="1:3" ht="15.75" thickBot="1">
      <c r="A1" s="15" t="s">
        <v>346</v>
      </c>
      <c r="B1" s="15"/>
      <c r="C1" s="15"/>
    </row>
    <row r="2" spans="1:11" ht="12.75" customHeight="1">
      <c r="A2" s="104" t="s">
        <v>342</v>
      </c>
      <c r="B2" s="84" t="s">
        <v>341</v>
      </c>
      <c r="C2" s="19" t="s">
        <v>267</v>
      </c>
      <c r="E2" s="104" t="s">
        <v>343</v>
      </c>
      <c r="F2" s="84" t="s">
        <v>267</v>
      </c>
      <c r="G2" s="19" t="s">
        <v>341</v>
      </c>
      <c r="I2" s="108" t="s">
        <v>335</v>
      </c>
      <c r="J2" s="98" t="s">
        <v>336</v>
      </c>
      <c r="K2" s="99"/>
    </row>
    <row r="3" spans="1:11" ht="12.75">
      <c r="A3" s="105"/>
      <c r="B3" s="16" t="s">
        <v>274</v>
      </c>
      <c r="C3" s="32" t="s">
        <v>274</v>
      </c>
      <c r="E3" s="105"/>
      <c r="F3" s="16" t="s">
        <v>274</v>
      </c>
      <c r="G3" s="32" t="s">
        <v>274</v>
      </c>
      <c r="I3" s="105"/>
      <c r="J3" s="100"/>
      <c r="K3" s="101"/>
    </row>
    <row r="4" spans="1:11" ht="12.75">
      <c r="A4" s="105"/>
      <c r="B4" s="17" t="s">
        <v>209</v>
      </c>
      <c r="C4" s="33" t="s">
        <v>209</v>
      </c>
      <c r="E4" s="105"/>
      <c r="F4" s="17" t="s">
        <v>209</v>
      </c>
      <c r="G4" s="33" t="s">
        <v>209</v>
      </c>
      <c r="I4" s="105"/>
      <c r="J4" s="102"/>
      <c r="K4" s="103"/>
    </row>
    <row r="5" spans="1:11" ht="23.25" thickBot="1">
      <c r="A5" s="106"/>
      <c r="B5" s="94" t="str">
        <f>'ordered inc data'!$B$3</f>
        <v>1996/97-2000/01</v>
      </c>
      <c r="C5" s="95" t="str">
        <f>'ordered inc data'!$C$3</f>
        <v>2001/02-2005/06</v>
      </c>
      <c r="E5" s="106"/>
      <c r="F5" s="94" t="str">
        <f>'ordered inc data'!$B$3</f>
        <v>1996/97-2000/01</v>
      </c>
      <c r="G5" s="95" t="str">
        <f>'ordered inc data'!$C$3</f>
        <v>2001/02-2005/06</v>
      </c>
      <c r="I5" s="106"/>
      <c r="J5" s="68" t="str">
        <f>'ordered inc data'!$B$3</f>
        <v>1996/97-2000/01</v>
      </c>
      <c r="K5" s="69" t="str">
        <f>'ordered inc data'!$C$3</f>
        <v>2001/02-2005/06</v>
      </c>
    </row>
    <row r="6" spans="1:11" ht="12.75">
      <c r="A6" s="24" t="s">
        <v>130</v>
      </c>
      <c r="B6" s="87">
        <f>'orig. data'!G4</f>
        <v>2.1746685865</v>
      </c>
      <c r="C6" s="90">
        <f>'orig. data'!T4</f>
        <v>2.4004006424</v>
      </c>
      <c r="E6" s="25" t="s">
        <v>144</v>
      </c>
      <c r="F6" s="87">
        <f>'orig. data'!G20</f>
        <v>1.9006097466</v>
      </c>
      <c r="G6" s="90">
        <f>'orig. data'!T20</f>
        <v>2.5607932313</v>
      </c>
      <c r="I6" s="70" t="s">
        <v>283</v>
      </c>
      <c r="J6" s="71">
        <f>'ordered inc data'!$B$4</f>
        <v>0.4665836967</v>
      </c>
      <c r="K6" s="72">
        <f>'ordered inc data'!$C$4</f>
        <v>1.1396336751</v>
      </c>
    </row>
    <row r="7" spans="1:11" ht="12.75">
      <c r="A7" s="26" t="s">
        <v>131</v>
      </c>
      <c r="B7" s="87">
        <f>'orig. data'!G5</f>
        <v>2.2359581313</v>
      </c>
      <c r="C7" s="90">
        <f>'orig. data'!T5</f>
        <v>2.4360363088</v>
      </c>
      <c r="E7" s="27" t="s">
        <v>145</v>
      </c>
      <c r="F7" s="87">
        <f>'orig. data'!G21</f>
        <v>1.9881871454</v>
      </c>
      <c r="G7" s="90">
        <f>'orig. data'!T21</f>
        <v>2.6998983568</v>
      </c>
      <c r="I7" s="70" t="s">
        <v>284</v>
      </c>
      <c r="J7" s="73">
        <f>'ordered inc data'!$B$6</f>
        <v>2.177187656</v>
      </c>
      <c r="K7" s="74">
        <f>'ordered inc data'!$C$6</f>
        <v>2.8923919467</v>
      </c>
    </row>
    <row r="8" spans="1:11" ht="12.75">
      <c r="A8" s="26" t="s">
        <v>132</v>
      </c>
      <c r="B8" s="87">
        <f>'orig. data'!G6</f>
        <v>2.0317381265</v>
      </c>
      <c r="C8" s="90">
        <f>'orig. data'!T6</f>
        <v>2.8652816878</v>
      </c>
      <c r="E8" s="27" t="s">
        <v>149</v>
      </c>
      <c r="F8" s="87">
        <f>'orig. data'!G22</f>
        <v>1.898570319</v>
      </c>
      <c r="G8" s="90">
        <f>'orig. data'!T22</f>
        <v>2.4775046023</v>
      </c>
      <c r="I8" s="70" t="s">
        <v>285</v>
      </c>
      <c r="J8" s="73">
        <f>'ordered inc data'!$B$7</f>
        <v>2.2042605237</v>
      </c>
      <c r="K8" s="74">
        <f>'ordered inc data'!$C$7</f>
        <v>2.7475484208</v>
      </c>
    </row>
    <row r="9" spans="1:11" ht="12.75">
      <c r="A9" s="26" t="s">
        <v>107</v>
      </c>
      <c r="B9" s="87">
        <f>'orig. data'!G7</f>
        <v>1.458972682</v>
      </c>
      <c r="C9" s="90">
        <f>'orig. data'!T7</f>
        <v>2.400860231</v>
      </c>
      <c r="E9" s="27" t="s">
        <v>147</v>
      </c>
      <c r="F9" s="87">
        <f>'orig. data'!G23</f>
        <v>2.0509548334</v>
      </c>
      <c r="G9" s="90">
        <f>'orig. data'!T23</f>
        <v>2.5606533422</v>
      </c>
      <c r="I9" s="70" t="s">
        <v>286</v>
      </c>
      <c r="J9" s="73">
        <f>'ordered inc data'!$B$8</f>
        <v>2.039202875</v>
      </c>
      <c r="K9" s="74">
        <f>'ordered inc data'!$C$8</f>
        <v>2.9573139735</v>
      </c>
    </row>
    <row r="10" spans="1:11" ht="12.75">
      <c r="A10" s="26" t="s">
        <v>140</v>
      </c>
      <c r="B10" s="87">
        <f>'orig. data'!G8</f>
        <v>2.0200717161</v>
      </c>
      <c r="C10" s="90">
        <f>'orig. data'!T8</f>
        <v>2.5391148161</v>
      </c>
      <c r="E10" s="27" t="s">
        <v>150</v>
      </c>
      <c r="F10" s="87">
        <f>'orig. data'!G24</f>
        <v>2.0402611534</v>
      </c>
      <c r="G10" s="90">
        <f>'orig. data'!T24</f>
        <v>2.5873221216</v>
      </c>
      <c r="I10" s="70" t="s">
        <v>287</v>
      </c>
      <c r="J10" s="73">
        <f>'ordered inc data'!$B$9</f>
        <v>2.5193975965</v>
      </c>
      <c r="K10" s="74">
        <f>'ordered inc data'!$C$9</f>
        <v>2.8932459698</v>
      </c>
    </row>
    <row r="11" spans="1:11" ht="12.75">
      <c r="A11" s="26" t="s">
        <v>134</v>
      </c>
      <c r="B11" s="87">
        <f>'orig. data'!G9</f>
        <v>2.5154083664</v>
      </c>
      <c r="C11" s="90">
        <f>'orig. data'!T9</f>
        <v>2.9544964417</v>
      </c>
      <c r="E11" s="27" t="s">
        <v>146</v>
      </c>
      <c r="F11" s="87">
        <f>'orig. data'!G25</f>
        <v>2.0004478615</v>
      </c>
      <c r="G11" s="90">
        <f>'orig. data'!T25</f>
        <v>2.4516203905</v>
      </c>
      <c r="I11" s="70" t="s">
        <v>288</v>
      </c>
      <c r="J11" s="73">
        <f>'ordered inc data'!$B$10</f>
        <v>2.0772459306</v>
      </c>
      <c r="K11" s="74">
        <f>'ordered inc data'!$C$10</f>
        <v>3.0817604456</v>
      </c>
    </row>
    <row r="12" spans="1:11" ht="12.75">
      <c r="A12" s="26" t="s">
        <v>135</v>
      </c>
      <c r="B12" s="87">
        <f>'orig. data'!G10</f>
        <v>2.0746887967</v>
      </c>
      <c r="C12" s="90">
        <f>'orig. data'!T10</f>
        <v>2.8017172503</v>
      </c>
      <c r="E12" s="27" t="s">
        <v>148</v>
      </c>
      <c r="F12" s="87">
        <f>'orig. data'!G26</f>
        <v>2.4477927832</v>
      </c>
      <c r="G12" s="90">
        <f>'orig. data'!T26</f>
        <v>2.8682866678</v>
      </c>
      <c r="I12" s="70" t="s">
        <v>289</v>
      </c>
      <c r="J12" s="73">
        <f>'ordered inc data'!$B$12</f>
        <v>2.1555793463</v>
      </c>
      <c r="K12" s="74">
        <f>'ordered inc data'!$C$12</f>
        <v>2.7441979008</v>
      </c>
    </row>
    <row r="13" spans="1:11" ht="12.75">
      <c r="A13" s="26" t="s">
        <v>133</v>
      </c>
      <c r="B13" s="87">
        <f>'orig. data'!G11</f>
        <v>2.3866123311</v>
      </c>
      <c r="C13" s="90">
        <f>'orig. data'!T11</f>
        <v>2.8231479497</v>
      </c>
      <c r="E13" s="27" t="s">
        <v>151</v>
      </c>
      <c r="F13" s="87">
        <f>'orig. data'!G27</f>
        <v>1.7779609154</v>
      </c>
      <c r="G13" s="90">
        <f>'orig. data'!T27</f>
        <v>2.339033853</v>
      </c>
      <c r="I13" s="70" t="s">
        <v>290</v>
      </c>
      <c r="J13" s="73">
        <f>'ordered inc data'!$B$13</f>
        <v>2.1019791227</v>
      </c>
      <c r="K13" s="74">
        <f>'ordered inc data'!$C$13</f>
        <v>2.7554728695</v>
      </c>
    </row>
    <row r="14" spans="1:11" ht="12.75">
      <c r="A14" s="26" t="s">
        <v>136</v>
      </c>
      <c r="B14" s="87" t="str">
        <f>'orig. data'!G12</f>
        <v> </v>
      </c>
      <c r="C14" s="90">
        <f>'orig. data'!T12</f>
        <v>3.2119914347</v>
      </c>
      <c r="E14" s="27" t="s">
        <v>152</v>
      </c>
      <c r="F14" s="87">
        <f>'orig. data'!G28</f>
        <v>2.6601229018</v>
      </c>
      <c r="G14" s="90">
        <f>'orig. data'!T28</f>
        <v>3.6067167709</v>
      </c>
      <c r="I14" s="70" t="s">
        <v>291</v>
      </c>
      <c r="J14" s="73">
        <f>'ordered inc data'!$B$14</f>
        <v>2.2190991839</v>
      </c>
      <c r="K14" s="74">
        <f>'ordered inc data'!$C$14</f>
        <v>2.8978013431</v>
      </c>
    </row>
    <row r="15" spans="1:11" ht="12.75">
      <c r="A15" s="26" t="s">
        <v>137</v>
      </c>
      <c r="B15" s="87">
        <f>'orig. data'!G13</f>
        <v>1.3038107873</v>
      </c>
      <c r="C15" s="90">
        <f>'orig. data'!T13</f>
        <v>2.0597755265</v>
      </c>
      <c r="E15" s="27" t="s">
        <v>153</v>
      </c>
      <c r="F15" s="87">
        <f>'orig. data'!G29</f>
        <v>1.1680637625</v>
      </c>
      <c r="G15" s="90">
        <f>'orig. data'!T29</f>
        <v>1.5454744138</v>
      </c>
      <c r="I15" s="70" t="s">
        <v>292</v>
      </c>
      <c r="J15" s="73">
        <f>'ordered inc data'!$B$15</f>
        <v>1.9568844176</v>
      </c>
      <c r="K15" s="74">
        <f>'ordered inc data'!$C$15</f>
        <v>3.0584772483</v>
      </c>
    </row>
    <row r="16" spans="1:11" ht="13.5" thickBot="1">
      <c r="A16" s="26" t="s">
        <v>138</v>
      </c>
      <c r="B16" s="87">
        <f>'orig. data'!G14</f>
        <v>1.6646092844</v>
      </c>
      <c r="C16" s="90">
        <f>'orig. data'!T14</f>
        <v>2.4273481222</v>
      </c>
      <c r="E16" s="27" t="s">
        <v>154</v>
      </c>
      <c r="F16" s="87">
        <f>'orig. data'!G30</f>
        <v>1.4546491728</v>
      </c>
      <c r="G16" s="90">
        <f>'orig. data'!T30</f>
        <v>1.7199312028</v>
      </c>
      <c r="I16" s="75" t="s">
        <v>293</v>
      </c>
      <c r="J16" s="76">
        <f>'ordered inc data'!$B$16</f>
        <v>2.143090901</v>
      </c>
      <c r="K16" s="77">
        <f>'ordered inc data'!$C$16</f>
        <v>2.8279431631</v>
      </c>
    </row>
    <row r="17" spans="1:11" ht="12.75">
      <c r="A17" s="28"/>
      <c r="B17" s="88"/>
      <c r="C17" s="91"/>
      <c r="E17" s="27" t="s">
        <v>155</v>
      </c>
      <c r="F17" s="87">
        <f>'orig. data'!G31</f>
        <v>2.1296161851</v>
      </c>
      <c r="G17" s="90">
        <f>'orig. data'!T31</f>
        <v>2.2284058239</v>
      </c>
      <c r="I17" s="78" t="s">
        <v>337</v>
      </c>
      <c r="J17" s="79"/>
      <c r="K17" s="80">
        <f>'ordered inc data'!$B$18</f>
        <v>0.8658178081</v>
      </c>
    </row>
    <row r="18" spans="1:11" ht="12.75">
      <c r="A18" s="26" t="s">
        <v>276</v>
      </c>
      <c r="B18" s="87">
        <f>'orig. data'!G15</f>
        <v>2.1462507483</v>
      </c>
      <c r="C18" s="90">
        <f>'orig. data'!T15</f>
        <v>2.5800801245</v>
      </c>
      <c r="E18" s="29"/>
      <c r="F18" s="88"/>
      <c r="G18" s="91"/>
      <c r="I18" s="78" t="s">
        <v>338</v>
      </c>
      <c r="J18" s="79"/>
      <c r="K18" s="80">
        <f>'ordered inc data'!$B$19</f>
        <v>0.4007865853</v>
      </c>
    </row>
    <row r="19" spans="1:11" ht="13.5" thickBot="1">
      <c r="A19" s="26" t="s">
        <v>143</v>
      </c>
      <c r="B19" s="87">
        <f>'orig. data'!G16</f>
        <v>2.3742860343</v>
      </c>
      <c r="C19" s="90">
        <f>'orig. data'!T16</f>
        <v>2.8809500411</v>
      </c>
      <c r="E19" s="30" t="s">
        <v>140</v>
      </c>
      <c r="F19" s="93">
        <f>'orig. data'!G8</f>
        <v>2.0200717161</v>
      </c>
      <c r="G19" s="92">
        <f>'orig. data'!T8</f>
        <v>2.5391148161</v>
      </c>
      <c r="I19" s="81" t="s">
        <v>294</v>
      </c>
      <c r="J19" s="82"/>
      <c r="K19" s="80">
        <f>'ordered inc data'!$B$20</f>
        <v>0.6606336267</v>
      </c>
    </row>
    <row r="20" spans="1:11" ht="12.75">
      <c r="A20" s="26" t="s">
        <v>139</v>
      </c>
      <c r="B20" s="87">
        <f>'orig. data'!G17</f>
        <v>1.5075326042</v>
      </c>
      <c r="C20" s="90">
        <f>'orig. data'!T17</f>
        <v>2.2800404523</v>
      </c>
      <c r="E20" s="85" t="s">
        <v>142</v>
      </c>
      <c r="F20" s="86"/>
      <c r="G20" s="85"/>
      <c r="I20" s="78" t="s">
        <v>339</v>
      </c>
      <c r="J20" s="82"/>
      <c r="K20" s="80">
        <f>'ordered inc data'!$B$22</f>
        <v>0.687569097</v>
      </c>
    </row>
    <row r="21" spans="1:11" ht="12.75">
      <c r="A21" s="28"/>
      <c r="B21" s="88"/>
      <c r="C21" s="91"/>
      <c r="E21" s="107" t="s">
        <v>275</v>
      </c>
      <c r="F21" s="107"/>
      <c r="G21" s="107"/>
      <c r="I21" s="78" t="s">
        <v>340</v>
      </c>
      <c r="J21" s="82"/>
      <c r="K21" s="80">
        <f>'ordered inc data'!$B$23</f>
        <v>0.3841875267</v>
      </c>
    </row>
    <row r="22" spans="1:11" ht="13.5" thickBot="1">
      <c r="A22" s="30" t="s">
        <v>141</v>
      </c>
      <c r="B22" s="89">
        <f>'orig. data'!G18</f>
        <v>2.0444712304</v>
      </c>
      <c r="C22" s="92">
        <f>'orig. data'!T18</f>
        <v>2.5695207951</v>
      </c>
      <c r="I22" s="81" t="s">
        <v>295</v>
      </c>
      <c r="J22" s="82"/>
      <c r="K22" s="80">
        <f>'ordered inc data'!$B$24</f>
        <v>0.3764245127</v>
      </c>
    </row>
    <row r="23" spans="1:11" ht="12.75">
      <c r="A23" s="85" t="s">
        <v>142</v>
      </c>
      <c r="B23" s="31"/>
      <c r="I23" s="22" t="s">
        <v>142</v>
      </c>
      <c r="J23" s="18"/>
      <c r="K23" s="18"/>
    </row>
    <row r="24" spans="1:11" ht="12.75">
      <c r="A24" s="22" t="s">
        <v>275</v>
      </c>
      <c r="B24" s="22"/>
      <c r="C24" s="22"/>
      <c r="I24" s="22" t="s">
        <v>275</v>
      </c>
      <c r="J24" s="83"/>
      <c r="K24" s="83"/>
    </row>
  </sheetData>
  <sheetProtection/>
  <mergeCells count="5">
    <mergeCell ref="J2:K4"/>
    <mergeCell ref="A2:A5"/>
    <mergeCell ref="E2:E5"/>
    <mergeCell ref="E21:G21"/>
    <mergeCell ref="I2:I5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O1" sqref="O1:O655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9" width="9.140625" style="2" customWidth="1"/>
    <col min="10" max="10" width="9.140625" style="11" customWidth="1"/>
    <col min="11" max="13" width="9.140625" style="2" customWidth="1"/>
    <col min="14" max="14" width="2.8515625" style="10" customWidth="1"/>
    <col min="15" max="16" width="9.140625" style="2" customWidth="1"/>
    <col min="17" max="17" width="2.8515625" style="10" customWidth="1"/>
    <col min="18" max="18" width="9.28125" style="2" bestFit="1" customWidth="1"/>
    <col min="19" max="16384" width="9.140625" style="2" customWidth="1"/>
  </cols>
  <sheetData>
    <row r="1" spans="1:18" ht="12.75">
      <c r="A1" s="43" t="s">
        <v>265</v>
      </c>
      <c r="B1" s="5" t="s">
        <v>213</v>
      </c>
      <c r="C1" s="109" t="s">
        <v>125</v>
      </c>
      <c r="D1" s="109"/>
      <c r="E1" s="109"/>
      <c r="F1" s="109" t="s">
        <v>128</v>
      </c>
      <c r="G1" s="109"/>
      <c r="H1" s="6" t="s">
        <v>117</v>
      </c>
      <c r="I1" s="3" t="s">
        <v>119</v>
      </c>
      <c r="J1" s="3" t="s">
        <v>120</v>
      </c>
      <c r="K1" s="6" t="s">
        <v>118</v>
      </c>
      <c r="L1" s="6" t="s">
        <v>121</v>
      </c>
      <c r="M1" s="6" t="s">
        <v>122</v>
      </c>
      <c r="N1" s="7"/>
      <c r="O1" s="6" t="s">
        <v>123</v>
      </c>
      <c r="P1" s="6" t="s">
        <v>124</v>
      </c>
      <c r="Q1" s="7"/>
      <c r="R1" s="6" t="s">
        <v>129</v>
      </c>
    </row>
    <row r="2" spans="2:18" ht="12.75">
      <c r="B2" s="5"/>
      <c r="C2" s="13"/>
      <c r="D2" s="13"/>
      <c r="E2" s="13"/>
      <c r="F2" s="14"/>
      <c r="G2" s="14"/>
      <c r="H2" s="6"/>
      <c r="I2" s="110" t="s">
        <v>278</v>
      </c>
      <c r="J2" s="110"/>
      <c r="K2" s="6"/>
      <c r="L2" s="6"/>
      <c r="M2" s="6"/>
      <c r="N2" s="7"/>
      <c r="O2" s="6"/>
      <c r="P2" s="6"/>
      <c r="Q2" s="7"/>
      <c r="R2" s="6"/>
    </row>
    <row r="3" spans="1:25" ht="12.75">
      <c r="A3" s="5" t="s">
        <v>0</v>
      </c>
      <c r="B3" s="5"/>
      <c r="C3" s="13">
        <v>1</v>
      </c>
      <c r="D3" s="13">
        <v>2</v>
      </c>
      <c r="E3" s="13" t="s">
        <v>127</v>
      </c>
      <c r="F3" s="13" t="s">
        <v>241</v>
      </c>
      <c r="G3" s="13" t="s">
        <v>242</v>
      </c>
      <c r="H3" s="2" t="s">
        <v>270</v>
      </c>
      <c r="I3" s="5" t="s">
        <v>269</v>
      </c>
      <c r="J3" s="5" t="s">
        <v>271</v>
      </c>
      <c r="K3" s="2" t="s">
        <v>272</v>
      </c>
      <c r="S3" s="6"/>
      <c r="T3" s="6"/>
      <c r="U3" s="6"/>
      <c r="V3" s="6"/>
      <c r="W3" s="6"/>
      <c r="X3" s="6"/>
      <c r="Y3" s="6"/>
    </row>
    <row r="4" spans="1:25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</v>
      </c>
      <c r="B4" t="s">
        <v>130</v>
      </c>
      <c r="C4" t="str">
        <f>'orig. data'!AF4</f>
        <v> </v>
      </c>
      <c r="D4" t="str">
        <f>'orig. data'!AG4</f>
        <v> </v>
      </c>
      <c r="E4">
        <f ca="1">IF(CELL("contents",F4)="s","s",IF(CELL("contents",G4)="s","s",IF(CELL("contents",'orig. data'!AH4)="t","t","")))</f>
      </c>
      <c r="F4" t="str">
        <f>'orig. data'!AI4</f>
        <v> </v>
      </c>
      <c r="G4" t="str">
        <f>'orig. data'!AJ4</f>
        <v> </v>
      </c>
      <c r="H4" s="20">
        <f aca="true" t="shared" si="0" ref="H4:H14">I$19</f>
        <v>2.0444712304</v>
      </c>
      <c r="I4" s="3">
        <f>'orig. data'!C4</f>
        <v>2.3947142194</v>
      </c>
      <c r="J4" s="3">
        <f>'orig. data'!P4</f>
        <v>2.8818893515</v>
      </c>
      <c r="K4" s="20">
        <f aca="true" t="shared" si="1" ref="K4:K14">J$19</f>
        <v>2.8355038864</v>
      </c>
      <c r="L4" s="6">
        <f>'orig. data'!B4</f>
        <v>100705</v>
      </c>
      <c r="M4" s="12">
        <f>'orig. data'!F4</f>
        <v>0.0947031558</v>
      </c>
      <c r="N4" s="8"/>
      <c r="O4" s="6">
        <f>'orig. data'!O4</f>
        <v>115814</v>
      </c>
      <c r="P4" s="12">
        <f>'orig. data'!S4</f>
        <v>0.854411942</v>
      </c>
      <c r="Q4" s="8"/>
      <c r="R4" s="12">
        <f>'orig. data'!AB4</f>
        <v>0.1018312902</v>
      </c>
      <c r="S4" s="3"/>
      <c r="T4" s="3"/>
      <c r="U4" s="3"/>
      <c r="V4" s="3"/>
      <c r="W4" s="3"/>
      <c r="X4" s="3"/>
      <c r="Y4" s="3"/>
    </row>
    <row r="5" spans="1:25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 (t)</v>
      </c>
      <c r="B5" t="s">
        <v>131</v>
      </c>
      <c r="C5" t="str">
        <f>'orig. data'!AF5</f>
        <v> </v>
      </c>
      <c r="D5" t="str">
        <f>'orig. data'!AG5</f>
        <v> </v>
      </c>
      <c r="E5" t="str">
        <f ca="1">IF(CELL("contents",F5)="s","s",IF(CELL("contents",G5)="s","s",IF(CELL("contents",'orig. data'!AH5)="t","t","")))</f>
        <v>t</v>
      </c>
      <c r="F5" t="str">
        <f>'orig. data'!AI5</f>
        <v> </v>
      </c>
      <c r="G5" t="str">
        <f>'orig. data'!AJ5</f>
        <v> </v>
      </c>
      <c r="H5" s="20">
        <f t="shared" si="0"/>
        <v>2.0444712304</v>
      </c>
      <c r="I5" s="3">
        <f>'orig. data'!C5</f>
        <v>2.2024852005</v>
      </c>
      <c r="J5" s="3">
        <f>'orig. data'!P5</f>
        <v>2.6659073526</v>
      </c>
      <c r="K5" s="20">
        <f t="shared" si="1"/>
        <v>2.8355038864</v>
      </c>
      <c r="L5" s="6">
        <f>'orig. data'!B5</f>
        <v>193653</v>
      </c>
      <c r="M5" s="12">
        <f>'orig. data'!F5</f>
        <v>0.3607374301</v>
      </c>
      <c r="N5" s="9"/>
      <c r="O5" s="6">
        <f>'orig. data'!O5</f>
        <v>211409</v>
      </c>
      <c r="P5" s="12">
        <f>'orig. data'!S5</f>
        <v>0.4290729841</v>
      </c>
      <c r="Q5" s="9"/>
      <c r="R5" s="12">
        <f>'orig. data'!AB5</f>
        <v>0.0415167239</v>
      </c>
      <c r="S5" s="1"/>
      <c r="T5" s="1"/>
      <c r="U5" s="1"/>
      <c r="V5" s="1"/>
      <c r="W5" s="1"/>
      <c r="X5" s="1"/>
      <c r="Y5" s="1"/>
    </row>
    <row r="6" spans="1:25" ht="12.75">
      <c r="A6" s="2" t="str">
        <f ca="1" t="shared" si="2"/>
        <v>Assiniboine (t)</v>
      </c>
      <c r="B6" t="s">
        <v>132</v>
      </c>
      <c r="C6" t="str">
        <f>'orig. data'!AF6</f>
        <v> </v>
      </c>
      <c r="D6" t="str">
        <f>'orig. data'!AG6</f>
        <v> </v>
      </c>
      <c r="E6" t="str">
        <f ca="1">IF(CELL("contents",F6)="s","s",IF(CELL("contents",G6)="s","s",IF(CELL("contents",'orig. data'!AH6)="t","t","")))</f>
        <v>t</v>
      </c>
      <c r="F6" t="str">
        <f>'orig. data'!AI6</f>
        <v> </v>
      </c>
      <c r="G6" t="str">
        <f>'orig. data'!AJ6</f>
        <v> </v>
      </c>
      <c r="H6" s="20">
        <f t="shared" si="0"/>
        <v>2.0444712304</v>
      </c>
      <c r="I6" s="3">
        <f>'orig. data'!C6</f>
        <v>1.7954099698</v>
      </c>
      <c r="J6" s="3">
        <f>'orig. data'!P6</f>
        <v>2.6373433826</v>
      </c>
      <c r="K6" s="20">
        <f t="shared" si="1"/>
        <v>2.8355038864</v>
      </c>
      <c r="L6" s="6">
        <f>'orig. data'!B6</f>
        <v>176696</v>
      </c>
      <c r="M6" s="12">
        <f>'orig. data'!F6</f>
        <v>0.1252016428</v>
      </c>
      <c r="N6" s="9"/>
      <c r="O6" s="6">
        <f>'orig. data'!O6</f>
        <v>179738</v>
      </c>
      <c r="P6" s="12">
        <f>'orig. data'!S6</f>
        <v>0.3541215597</v>
      </c>
      <c r="Q6" s="9"/>
      <c r="R6" s="12">
        <f>'orig. data'!AB6</f>
        <v>6.76401E-05</v>
      </c>
      <c r="S6" s="1"/>
      <c r="T6" s="1"/>
      <c r="U6" s="1"/>
      <c r="V6" s="1"/>
      <c r="W6" s="1"/>
      <c r="X6" s="1"/>
      <c r="Y6" s="1"/>
    </row>
    <row r="7" spans="1:25" ht="12.75">
      <c r="A7" s="2" t="str">
        <f ca="1" t="shared" si="2"/>
        <v>Brandon (1,t)</v>
      </c>
      <c r="B7" t="s">
        <v>107</v>
      </c>
      <c r="C7">
        <f>'orig. data'!AF7</f>
        <v>1</v>
      </c>
      <c r="D7" t="str">
        <f>'orig. data'!AG7</f>
        <v> </v>
      </c>
      <c r="E7" t="str">
        <f ca="1">IF(CELL("contents",F7)="s","s",IF(CELL("contents",G7)="s","s",IF(CELL("contents",'orig. data'!AH7)="t","t","")))</f>
        <v>t</v>
      </c>
      <c r="F7" t="str">
        <f>'orig. data'!AI7</f>
        <v> </v>
      </c>
      <c r="G7" t="str">
        <f>'orig. data'!AJ7</f>
        <v> </v>
      </c>
      <c r="H7" s="20">
        <f t="shared" si="0"/>
        <v>2.0444712304</v>
      </c>
      <c r="I7" s="3">
        <f>'orig. data'!C7</f>
        <v>1.4768685508</v>
      </c>
      <c r="J7" s="3">
        <f>'orig. data'!P7</f>
        <v>2.5252258909</v>
      </c>
      <c r="K7" s="20">
        <f t="shared" si="1"/>
        <v>2.8355038864</v>
      </c>
      <c r="L7" s="6">
        <f>'orig. data'!B7</f>
        <v>99385</v>
      </c>
      <c r="M7" s="12">
        <f>'orig. data'!F7</f>
        <v>0.0023326592</v>
      </c>
      <c r="N7" s="9"/>
      <c r="O7" s="6">
        <f>'orig. data'!O7</f>
        <v>107878</v>
      </c>
      <c r="P7" s="12">
        <f>'orig. data'!S7</f>
        <v>0.1976694713</v>
      </c>
      <c r="Q7" s="9"/>
      <c r="R7" s="12">
        <f>'orig. data'!AB7</f>
        <v>1.65916E-05</v>
      </c>
      <c r="S7" s="1"/>
      <c r="T7" s="1"/>
      <c r="U7" s="1"/>
      <c r="V7" s="1"/>
      <c r="W7" s="1"/>
      <c r="X7" s="1"/>
      <c r="Y7" s="1"/>
    </row>
    <row r="8" spans="1:25" ht="12.75">
      <c r="A8" s="2" t="str">
        <f ca="1" t="shared" si="2"/>
        <v>Winnipeg (t)</v>
      </c>
      <c r="B8" t="s">
        <v>140</v>
      </c>
      <c r="C8" t="str">
        <f>'orig. data'!AF8</f>
        <v> </v>
      </c>
      <c r="D8" t="str">
        <f>'orig. data'!AG8</f>
        <v> </v>
      </c>
      <c r="E8" t="str">
        <f ca="1">IF(CELL("contents",F8)="s","s",IF(CELL("contents",G8)="s","s",IF(CELL("contents",'orig. data'!AH8)="t","t","")))</f>
        <v>t</v>
      </c>
      <c r="F8" t="str">
        <f>'orig. data'!AI8</f>
        <v> </v>
      </c>
      <c r="G8" t="str">
        <f>'orig. data'!AJ8</f>
        <v> </v>
      </c>
      <c r="H8" s="20">
        <f t="shared" si="0"/>
        <v>2.0444712304</v>
      </c>
      <c r="I8" s="3">
        <f>'orig. data'!C8</f>
        <v>2.1005805842</v>
      </c>
      <c r="J8" s="3">
        <f>'orig. data'!P8</f>
        <v>2.8294554397</v>
      </c>
      <c r="K8" s="20">
        <f t="shared" si="1"/>
        <v>2.8355038864</v>
      </c>
      <c r="L8" s="6">
        <f>'orig. data'!B8</f>
        <v>1410841</v>
      </c>
      <c r="M8" s="12">
        <f>'orig. data'!F8</f>
        <v>0.7057235533</v>
      </c>
      <c r="N8" s="9"/>
      <c r="O8" s="6">
        <f>'orig. data'!O8</f>
        <v>1534393</v>
      </c>
      <c r="P8" s="12">
        <f>'orig. data'!S8</f>
        <v>0.9304593204</v>
      </c>
      <c r="Q8" s="9"/>
      <c r="R8" s="12">
        <f>'orig. data'!AB8</f>
        <v>3.84714E-05</v>
      </c>
      <c r="S8" s="1"/>
      <c r="T8" s="1"/>
      <c r="U8" s="1"/>
      <c r="V8" s="1"/>
      <c r="W8" s="1"/>
      <c r="X8" s="1"/>
      <c r="Y8" s="1"/>
    </row>
    <row r="9" spans="1:25" ht="12.75">
      <c r="A9" s="2" t="str">
        <f ca="1" t="shared" si="2"/>
        <v>Interlake (1,t)</v>
      </c>
      <c r="B9" t="s">
        <v>134</v>
      </c>
      <c r="C9">
        <f>'orig. data'!AF9</f>
        <v>1</v>
      </c>
      <c r="D9" t="str">
        <f>'orig. data'!AG9</f>
        <v> </v>
      </c>
      <c r="E9" t="str">
        <f ca="1">IF(CELL("contents",F9)="s","s",IF(CELL("contents",G9)="s","s",IF(CELL("contents",'orig. data'!AH9)="t","t","")))</f>
        <v>t</v>
      </c>
      <c r="F9" t="str">
        <f>'orig. data'!AI9</f>
        <v> </v>
      </c>
      <c r="G9" t="str">
        <f>'orig. data'!AJ9</f>
        <v> </v>
      </c>
      <c r="H9" s="20">
        <f t="shared" si="0"/>
        <v>2.0444712304</v>
      </c>
      <c r="I9" s="3">
        <f>'orig. data'!C9</f>
        <v>2.5606376775</v>
      </c>
      <c r="J9" s="3">
        <f>'orig. data'!P9</f>
        <v>3.1642142676</v>
      </c>
      <c r="K9" s="20">
        <f t="shared" si="1"/>
        <v>2.8355038864</v>
      </c>
      <c r="L9" s="6">
        <f>'orig. data'!B9</f>
        <v>167766</v>
      </c>
      <c r="M9" s="12">
        <f>'orig. data'!F9</f>
        <v>0.0059297891</v>
      </c>
      <c r="N9" s="9"/>
      <c r="O9" s="6">
        <f>'orig. data'!O9</f>
        <v>185480</v>
      </c>
      <c r="P9" s="12">
        <f>'orig. data'!S9</f>
        <v>0.1559158624</v>
      </c>
      <c r="Q9" s="9"/>
      <c r="R9" s="12">
        <f>'orig. data'!AB9</f>
        <v>0.0232875558</v>
      </c>
      <c r="S9" s="1"/>
      <c r="T9" s="1"/>
      <c r="U9" s="1"/>
      <c r="V9" s="1"/>
      <c r="W9" s="1"/>
      <c r="X9" s="1"/>
      <c r="Y9" s="1"/>
    </row>
    <row r="10" spans="1:18" ht="12.75">
      <c r="A10" s="2" t="str">
        <f ca="1" t="shared" si="2"/>
        <v>North Eastman (t)</v>
      </c>
      <c r="B10" t="s">
        <v>135</v>
      </c>
      <c r="C10" t="str">
        <f>'orig. data'!AF10</f>
        <v> </v>
      </c>
      <c r="D10" t="str">
        <f>'orig. data'!AG10</f>
        <v> </v>
      </c>
      <c r="E10" t="str">
        <f ca="1">IF(CELL("contents",F10)="s","s",IF(CELL("contents",G10)="s","s",IF(CELL("contents",'orig. data'!AH10)="t","t","")))</f>
        <v>t</v>
      </c>
      <c r="F10" t="str">
        <f>'orig. data'!AI10</f>
        <v> </v>
      </c>
      <c r="G10" t="str">
        <f>'orig. data'!AJ10</f>
        <v> </v>
      </c>
      <c r="H10" s="20">
        <f t="shared" si="0"/>
        <v>2.0444712304</v>
      </c>
      <c r="I10" s="3">
        <f>'orig. data'!C10</f>
        <v>2.3092813782</v>
      </c>
      <c r="J10" s="3">
        <f>'orig. data'!P10</f>
        <v>3.1556262141</v>
      </c>
      <c r="K10" s="20">
        <f t="shared" si="1"/>
        <v>2.8355038864</v>
      </c>
      <c r="L10" s="6">
        <f>'orig. data'!B10</f>
        <v>83386</v>
      </c>
      <c r="M10" s="12">
        <f>'orig. data'!F10</f>
        <v>0.2285456569</v>
      </c>
      <c r="O10" s="6">
        <f>'orig. data'!O10</f>
        <v>93871</v>
      </c>
      <c r="P10" s="12">
        <f>'orig. data'!S10</f>
        <v>0.2353091695</v>
      </c>
      <c r="R10" s="12">
        <f>'orig. data'!AB10</f>
        <v>0.0091638382</v>
      </c>
    </row>
    <row r="11" spans="1:25" ht="12.75">
      <c r="A11" s="2" t="str">
        <f ca="1" t="shared" si="2"/>
        <v>Parkland (t)</v>
      </c>
      <c r="B11" t="s">
        <v>133</v>
      </c>
      <c r="C11" t="str">
        <f>'orig. data'!AF11</f>
        <v> </v>
      </c>
      <c r="D11" t="str">
        <f>'orig. data'!AG11</f>
        <v> </v>
      </c>
      <c r="E11" t="str">
        <f ca="1">IF(CELL("contents",F11)="s","s",IF(CELL("contents",G11)="s","s",IF(CELL("contents",'orig. data'!AH11)="t","t","")))</f>
        <v>t</v>
      </c>
      <c r="F11" t="str">
        <f>'orig. data'!AI11</f>
        <v> </v>
      </c>
      <c r="G11" t="str">
        <f>'orig. data'!AJ11</f>
        <v> </v>
      </c>
      <c r="H11" s="20">
        <f t="shared" si="0"/>
        <v>2.0444712304</v>
      </c>
      <c r="I11" s="3">
        <f>'orig. data'!C11</f>
        <v>2.0484792345</v>
      </c>
      <c r="J11" s="3">
        <f>'orig. data'!P11</f>
        <v>2.5545069755</v>
      </c>
      <c r="K11" s="20">
        <f t="shared" si="1"/>
        <v>2.8355038864</v>
      </c>
      <c r="L11" s="6">
        <f>'orig. data'!B11</f>
        <v>106008</v>
      </c>
      <c r="M11" s="12">
        <f>'orig. data'!F11</f>
        <v>0.9829629033</v>
      </c>
      <c r="N11" s="9"/>
      <c r="O11" s="6">
        <f>'orig. data'!O11</f>
        <v>107327</v>
      </c>
      <c r="P11" s="12">
        <f>'orig. data'!S11</f>
        <v>0.2301336855</v>
      </c>
      <c r="Q11" s="9"/>
      <c r="R11" s="12">
        <f>'orig. data'!AB11</f>
        <v>0.0435214738</v>
      </c>
      <c r="S11" s="1"/>
      <c r="T11" s="1"/>
      <c r="U11" s="1"/>
      <c r="V11" s="1"/>
      <c r="W11" s="1"/>
      <c r="X11" s="1"/>
      <c r="Y11" s="1"/>
    </row>
    <row r="12" spans="1:25" ht="12.75">
      <c r="A12" s="2" t="str">
        <f ca="1" t="shared" si="2"/>
        <v>Churchill (s)</v>
      </c>
      <c r="B12" t="s">
        <v>136</v>
      </c>
      <c r="C12" t="str">
        <f>'orig. data'!AF12</f>
        <v> </v>
      </c>
      <c r="D12" t="str">
        <f>'orig. data'!AG12</f>
        <v> </v>
      </c>
      <c r="E12" t="str">
        <f ca="1">IF(CELL("contents",F12)="s","s",IF(CELL("contents",G12)="s","s",IF(CELL("contents",'orig. data'!AH12)="t","t","")))</f>
        <v>s</v>
      </c>
      <c r="F12" t="str">
        <f>'orig. data'!AI12</f>
        <v>s</v>
      </c>
      <c r="G12" t="str">
        <f>'orig. data'!AJ12</f>
        <v> </v>
      </c>
      <c r="H12" s="20">
        <f t="shared" si="0"/>
        <v>2.0444712304</v>
      </c>
      <c r="I12" s="3" t="str">
        <f>'orig. data'!C12</f>
        <v> </v>
      </c>
      <c r="J12" s="3">
        <f>'orig. data'!P12</f>
        <v>5.0080892441</v>
      </c>
      <c r="K12" s="20">
        <f t="shared" si="1"/>
        <v>2.8355038864</v>
      </c>
      <c r="L12" s="6" t="str">
        <f>'orig. data'!B12</f>
        <v> </v>
      </c>
      <c r="M12" s="12" t="str">
        <f>'orig. data'!F12</f>
        <v> </v>
      </c>
      <c r="N12" s="9"/>
      <c r="O12" s="6">
        <f>'orig. data'!O12</f>
        <v>1868</v>
      </c>
      <c r="P12" s="12">
        <f>'orig. data'!S12</f>
        <v>0.16937087</v>
      </c>
      <c r="Q12" s="9"/>
      <c r="R12" s="12" t="str">
        <f>'orig. data'!AB12</f>
        <v> </v>
      </c>
      <c r="S12" s="1"/>
      <c r="T12" s="1"/>
      <c r="U12" s="1"/>
      <c r="V12" s="1"/>
      <c r="W12" s="1"/>
      <c r="X12" s="1"/>
      <c r="Y12" s="1"/>
    </row>
    <row r="13" spans="1:25" ht="12.75">
      <c r="A13" s="2" t="str">
        <f ca="1" t="shared" si="2"/>
        <v>Nor-Man (t)</v>
      </c>
      <c r="B13" t="s">
        <v>137</v>
      </c>
      <c r="C13" t="str">
        <f>'orig. data'!AF13</f>
        <v> </v>
      </c>
      <c r="D13" t="str">
        <f>'orig. data'!AG13</f>
        <v> </v>
      </c>
      <c r="E13" t="str">
        <f ca="1">IF(CELL("contents",F13)="s","s",IF(CELL("contents",G13)="s","s",IF(CELL("contents",'orig. data'!AH13)="t","t","")))</f>
        <v>t</v>
      </c>
      <c r="F13" t="str">
        <f>'orig. data'!AI13</f>
        <v> </v>
      </c>
      <c r="G13" t="str">
        <f>'orig. data'!AJ13</f>
        <v> </v>
      </c>
      <c r="H13" s="20">
        <f t="shared" si="0"/>
        <v>2.0444712304</v>
      </c>
      <c r="I13" s="3">
        <f>'orig. data'!C13</f>
        <v>1.7125178552</v>
      </c>
      <c r="J13" s="3">
        <f>'orig. data'!P13</f>
        <v>2.8167821041</v>
      </c>
      <c r="K13" s="20">
        <f t="shared" si="1"/>
        <v>2.8355038864</v>
      </c>
      <c r="L13" s="6">
        <f>'orig. data'!B13</f>
        <v>43718</v>
      </c>
      <c r="M13" s="12">
        <f>'orig. data'!F13</f>
        <v>0.2317460482</v>
      </c>
      <c r="N13" s="9"/>
      <c r="O13" s="6">
        <f>'orig. data'!O13</f>
        <v>47578</v>
      </c>
      <c r="P13" s="12">
        <f>'orig. data'!S13</f>
        <v>0.9560658814</v>
      </c>
      <c r="Q13" s="9"/>
      <c r="R13" s="12">
        <f>'orig. data'!AB13</f>
        <v>0.0057117904</v>
      </c>
      <c r="S13" s="1"/>
      <c r="T13" s="1"/>
      <c r="U13" s="1"/>
      <c r="V13" s="1"/>
      <c r="W13" s="1"/>
      <c r="X13" s="1"/>
      <c r="Y13" s="1"/>
    </row>
    <row r="14" spans="1:25" ht="12.75">
      <c r="A14" s="2" t="str">
        <f ca="1" t="shared" si="2"/>
        <v>Burntwood (1,2,t)</v>
      </c>
      <c r="B14" t="s">
        <v>138</v>
      </c>
      <c r="C14">
        <f>'orig. data'!AF14</f>
        <v>1</v>
      </c>
      <c r="D14">
        <f>'orig. data'!AG14</f>
        <v>2</v>
      </c>
      <c r="E14" t="str">
        <f ca="1">IF(CELL("contents",F14)="s","s",IF(CELL("contents",G14)="s","s",IF(CELL("contents",'orig. data'!AH14)="t","t","")))</f>
        <v>t</v>
      </c>
      <c r="F14" t="str">
        <f>'orig. data'!AI14</f>
        <v> </v>
      </c>
      <c r="G14" t="str">
        <f>'orig. data'!AJ14</f>
        <v> </v>
      </c>
      <c r="H14" s="20">
        <f t="shared" si="0"/>
        <v>2.0444712304</v>
      </c>
      <c r="I14" s="3">
        <f>'orig. data'!C14</f>
        <v>2.8372259503</v>
      </c>
      <c r="J14" s="3">
        <f>'orig. data'!P14</f>
        <v>4.0149070621</v>
      </c>
      <c r="K14" s="20">
        <f t="shared" si="1"/>
        <v>2.8355038864</v>
      </c>
      <c r="L14" s="6">
        <f>'orig. data'!B14</f>
        <v>53466</v>
      </c>
      <c r="M14" s="12">
        <f>'orig. data'!F14</f>
        <v>0.0088138074</v>
      </c>
      <c r="N14" s="9"/>
      <c r="O14" s="6">
        <f>'orig. data'!O14</f>
        <v>59324</v>
      </c>
      <c r="P14" s="12">
        <f>'orig. data'!S14</f>
        <v>0.0010678329</v>
      </c>
      <c r="Q14" s="9"/>
      <c r="R14" s="12">
        <f>'orig. data'!AB14</f>
        <v>0.0218935001</v>
      </c>
      <c r="S14" s="1"/>
      <c r="T14" s="1"/>
      <c r="U14" s="1"/>
      <c r="V14" s="1"/>
      <c r="W14" s="1"/>
      <c r="X14" s="1"/>
      <c r="Y14" s="1"/>
    </row>
    <row r="15" spans="1:25" ht="12.75">
      <c r="B15"/>
      <c r="C15"/>
      <c r="D15"/>
      <c r="E15"/>
      <c r="F15"/>
      <c r="G15"/>
      <c r="H15" s="20"/>
      <c r="I15" s="3"/>
      <c r="J15" s="3"/>
      <c r="K15" s="20"/>
      <c r="L15" s="6"/>
      <c r="M15" s="12"/>
      <c r="N15" s="9"/>
      <c r="O15" s="6"/>
      <c r="P15" s="12"/>
      <c r="Q15" s="9"/>
      <c r="R15" s="12"/>
      <c r="S15" s="1"/>
      <c r="T15" s="1"/>
      <c r="U15" s="1"/>
      <c r="V15" s="1"/>
      <c r="W15" s="1"/>
      <c r="X15" s="1"/>
      <c r="Y15" s="1"/>
    </row>
    <row r="16" spans="1:25" ht="12.75">
      <c r="A16" s="2" t="str">
        <f ca="1" t="shared" si="2"/>
        <v>Rural South (t)</v>
      </c>
      <c r="B16" t="s">
        <v>276</v>
      </c>
      <c r="C16" t="str">
        <f>'orig. data'!AF15</f>
        <v> </v>
      </c>
      <c r="D16" t="str">
        <f>'orig. data'!AG15</f>
        <v> </v>
      </c>
      <c r="E16" t="str">
        <f ca="1">IF(CELL("contents",F16)="s","s",IF(CELL("contents",G16)="s","s",IF(CELL("contents",'orig. data'!AH15)="t","t","")))</f>
        <v>t</v>
      </c>
      <c r="F16" t="str">
        <f>'orig. data'!AI15</f>
        <v> </v>
      </c>
      <c r="G16" t="str">
        <f>'orig. data'!AJ15</f>
        <v> </v>
      </c>
      <c r="H16" s="20">
        <f>I$19</f>
        <v>2.0444712304</v>
      </c>
      <c r="I16" s="3">
        <f>'orig. data'!C15</f>
        <v>2.0346639154</v>
      </c>
      <c r="J16" s="3">
        <f>'orig. data'!P15</f>
        <v>2.748396648</v>
      </c>
      <c r="K16" s="20">
        <f>J$19</f>
        <v>2.8355038864</v>
      </c>
      <c r="L16" s="6">
        <f>'orig. data'!B15</f>
        <v>471054</v>
      </c>
      <c r="M16" s="12">
        <f>'orig. data'!F15</f>
        <v>0.950705542</v>
      </c>
      <c r="N16" s="9"/>
      <c r="O16" s="6">
        <f>'orig. data'!O15</f>
        <v>506961</v>
      </c>
      <c r="P16" s="12">
        <f>'orig. data'!S15</f>
        <v>0.640130211</v>
      </c>
      <c r="Q16" s="9"/>
      <c r="R16" s="12">
        <f>'orig. data'!AB15</f>
        <v>0.0003085922</v>
      </c>
      <c r="S16" s="1"/>
      <c r="T16" s="1"/>
      <c r="U16" s="1"/>
      <c r="V16" s="1"/>
      <c r="W16" s="1"/>
      <c r="X16" s="1"/>
      <c r="Y16" s="1"/>
    </row>
    <row r="17" spans="1:18" ht="12.75">
      <c r="A17" s="2" t="str">
        <f ca="1" t="shared" si="2"/>
        <v>Mid (t)</v>
      </c>
      <c r="B17" t="s">
        <v>143</v>
      </c>
      <c r="C17" t="str">
        <f>'orig. data'!AF16</f>
        <v> </v>
      </c>
      <c r="D17" t="str">
        <f>'orig. data'!AG16</f>
        <v> </v>
      </c>
      <c r="E17" t="str">
        <f ca="1">IF(CELL("contents",F17)="s","s",IF(CELL("contents",G17)="s","s",IF(CELL("contents",'orig. data'!AH16)="t","t","")))</f>
        <v>t</v>
      </c>
      <c r="F17" t="str">
        <f>'orig. data'!AI16</f>
        <v> </v>
      </c>
      <c r="G17" t="str">
        <f>'orig. data'!AJ16</f>
        <v> </v>
      </c>
      <c r="H17" s="20">
        <f>I$19</f>
        <v>2.0444712304</v>
      </c>
      <c r="I17" s="3">
        <f>'orig. data'!C16</f>
        <v>2.2640024704</v>
      </c>
      <c r="J17" s="3">
        <f>'orig. data'!P16</f>
        <v>2.9440665863</v>
      </c>
      <c r="K17" s="20">
        <f>J$19</f>
        <v>2.8355038864</v>
      </c>
      <c r="L17" s="6">
        <f>'orig. data'!B16</f>
        <v>357160</v>
      </c>
      <c r="M17" s="12">
        <f>'orig. data'!F16</f>
        <v>0.1990961083</v>
      </c>
      <c r="O17" s="6">
        <f>'orig. data'!O16</f>
        <v>386678</v>
      </c>
      <c r="P17" s="12">
        <f>'orig. data'!S16</f>
        <v>0.6595495661</v>
      </c>
      <c r="R17" s="12">
        <f>'orig. data'!AB16</f>
        <v>0.002155854</v>
      </c>
    </row>
    <row r="18" spans="1:18" ht="12.75">
      <c r="A18" s="2" t="str">
        <f ca="1" t="shared" si="2"/>
        <v>North (t)</v>
      </c>
      <c r="B18" t="s">
        <v>139</v>
      </c>
      <c r="C18" t="str">
        <f>'orig. data'!AF17</f>
        <v> </v>
      </c>
      <c r="D18" t="str">
        <f>'orig. data'!AG17</f>
        <v> </v>
      </c>
      <c r="E18" t="str">
        <f ca="1">IF(CELL("contents",F18)="s","s",IF(CELL("contents",G18)="s","s",IF(CELL("contents",'orig. data'!AH17)="t","t","")))</f>
        <v>t</v>
      </c>
      <c r="F18" t="str">
        <f>'orig. data'!AI17</f>
        <v> </v>
      </c>
      <c r="G18" t="str">
        <f>'orig. data'!AJ17</f>
        <v> </v>
      </c>
      <c r="H18" s="20">
        <f>I$19</f>
        <v>2.0444712304</v>
      </c>
      <c r="I18" s="3">
        <f>'orig. data'!C17</f>
        <v>2.2142837334</v>
      </c>
      <c r="J18" s="3">
        <f>'orig. data'!P17</f>
        <v>3.4356612824</v>
      </c>
      <c r="K18" s="20">
        <f>J$19</f>
        <v>2.8355038864</v>
      </c>
      <c r="L18" s="6">
        <f>'orig. data'!B17</f>
        <v>98837</v>
      </c>
      <c r="M18" s="12">
        <f>'orig. data'!F17</f>
        <v>0.4676855807</v>
      </c>
      <c r="O18" s="6">
        <f>'orig. data'!O17</f>
        <v>108770</v>
      </c>
      <c r="P18" s="12">
        <f>'orig. data'!S17</f>
        <v>0.0505855248</v>
      </c>
      <c r="R18" s="12">
        <f>'orig. data'!AB17</f>
        <v>0.0006099111</v>
      </c>
    </row>
    <row r="19" spans="1:18" ht="12.75">
      <c r="A19" s="2" t="str">
        <f ca="1" t="shared" si="2"/>
        <v>Manitoba (t)</v>
      </c>
      <c r="B19" t="s">
        <v>141</v>
      </c>
      <c r="C19" t="str">
        <f>'orig. data'!AF18</f>
        <v> </v>
      </c>
      <c r="D19" t="str">
        <f>'orig. data'!AG18</f>
        <v> </v>
      </c>
      <c r="E19" t="str">
        <f ca="1">IF(CELL("contents",F19)="s","s",IF(CELL("contents",G19)="s","s",IF(CELL("contents",'orig. data'!AH18)="t","t","")))</f>
        <v>t</v>
      </c>
      <c r="F19" t="str">
        <f>'orig. data'!AI18</f>
        <v> </v>
      </c>
      <c r="G19" t="str">
        <f>'orig. data'!AJ18</f>
        <v> </v>
      </c>
      <c r="H19" s="20">
        <f>I$19</f>
        <v>2.0444712304</v>
      </c>
      <c r="I19" s="3">
        <f>'orig. data'!C18</f>
        <v>2.0444712304</v>
      </c>
      <c r="J19" s="3">
        <f>'orig. data'!P18</f>
        <v>2.8355038864</v>
      </c>
      <c r="K19" s="20">
        <f>J$19</f>
        <v>2.8355038864</v>
      </c>
      <c r="L19" s="6">
        <f>'orig. data'!B18</f>
        <v>2449044</v>
      </c>
      <c r="M19" s="12" t="str">
        <f>'orig. data'!F18</f>
        <v> </v>
      </c>
      <c r="O19" s="6">
        <f>'orig. data'!O18</f>
        <v>2657694</v>
      </c>
      <c r="P19" s="12" t="str">
        <f>'orig. data'!S18</f>
        <v> </v>
      </c>
      <c r="R19" s="12">
        <f>'orig. data'!AB18</f>
        <v>1.6680531E-07</v>
      </c>
    </row>
    <row r="20" spans="1:18" ht="12.75">
      <c r="A20" s="2" t="str">
        <f ca="1" t="shared" si="2"/>
        <v>Public Trustee (s)</v>
      </c>
      <c r="B20" t="s">
        <v>185</v>
      </c>
      <c r="C20" t="str">
        <f>'orig. data'!AF19</f>
        <v> </v>
      </c>
      <c r="D20" t="str">
        <f>'orig. data'!AG19</f>
        <v> </v>
      </c>
      <c r="E20" t="str">
        <f ca="1">IF(CELL("contents",F20)="s","s",IF(CELL("contents",G20)="s","s",IF(CELL("contents",'orig. data'!AH19)="t","t","")))</f>
        <v>s</v>
      </c>
      <c r="F20" t="str">
        <f>'orig. data'!AI19</f>
        <v>s</v>
      </c>
      <c r="G20" t="str">
        <f>'orig. data'!AJ19</f>
        <v>s</v>
      </c>
      <c r="H20" s="20">
        <f>I$19</f>
        <v>2.0444712304</v>
      </c>
      <c r="I20" s="3" t="str">
        <f>'orig. data'!C19</f>
        <v> </v>
      </c>
      <c r="J20" s="3" t="str">
        <f>'orig. data'!P19</f>
        <v> </v>
      </c>
      <c r="K20" s="20">
        <f>J$19</f>
        <v>2.8355038864</v>
      </c>
      <c r="L20" s="6" t="str">
        <f>'orig. data'!B19</f>
        <v> </v>
      </c>
      <c r="M20" s="12" t="str">
        <f>'orig. data'!F19</f>
        <v> </v>
      </c>
      <c r="O20" s="6" t="str">
        <f>'orig. data'!O19</f>
        <v> </v>
      </c>
      <c r="P20" s="12" t="str">
        <f>'orig. data'!S19</f>
        <v> </v>
      </c>
      <c r="R20" s="12" t="str">
        <f>'orig. data'!AB19</f>
        <v> </v>
      </c>
    </row>
    <row r="21" spans="2:18" ht="12.75">
      <c r="B21"/>
      <c r="C21"/>
      <c r="D21"/>
      <c r="E21"/>
      <c r="F21"/>
      <c r="G21"/>
      <c r="H21" s="20"/>
      <c r="I21" s="3"/>
      <c r="J21" s="3"/>
      <c r="K21" s="20"/>
      <c r="L21" s="6"/>
      <c r="M21" s="12"/>
      <c r="O21" s="6"/>
      <c r="P21" s="12"/>
      <c r="R21" s="12"/>
    </row>
    <row r="22" spans="1:18" ht="12.75">
      <c r="A22" s="2" t="str">
        <f ca="1" t="shared" si="2"/>
        <v>Fort Garry (t)</v>
      </c>
      <c r="B22" t="s">
        <v>144</v>
      </c>
      <c r="C22" t="str">
        <f>'orig. data'!AF20</f>
        <v> </v>
      </c>
      <c r="D22" t="str">
        <f>'orig. data'!AG20</f>
        <v> </v>
      </c>
      <c r="E22" t="str">
        <f ca="1">IF(CELL("contents",F22)="s","s",IF(CELL("contents",G22)="s","s",IF(CELL("contents",'orig. data'!AH20)="t","t","")))</f>
        <v>t</v>
      </c>
      <c r="F22" t="str">
        <f>'orig. data'!AI20</f>
        <v> </v>
      </c>
      <c r="G22" t="str">
        <f>'orig. data'!AJ20</f>
        <v> </v>
      </c>
      <c r="H22" s="20">
        <f aca="true" t="shared" si="3" ref="H22:H33">I$19</f>
        <v>2.0444712304</v>
      </c>
      <c r="I22" s="3">
        <f>'orig. data'!C20</f>
        <v>2.2468869155</v>
      </c>
      <c r="J22" s="3">
        <f>'orig. data'!P20</f>
        <v>3.0473642884</v>
      </c>
      <c r="K22" s="20">
        <f aca="true" t="shared" si="4" ref="K22:K33">J$19</f>
        <v>2.8355038864</v>
      </c>
      <c r="L22" s="6">
        <f>'orig. data'!B20</f>
        <v>128906</v>
      </c>
      <c r="M22" s="12">
        <f>'orig. data'!F20</f>
        <v>0.3066064902</v>
      </c>
      <c r="O22" s="6">
        <f>'orig. data'!O20</f>
        <v>146439</v>
      </c>
      <c r="P22" s="12">
        <f>'orig. data'!S20</f>
        <v>0.3850675856</v>
      </c>
      <c r="R22" s="12">
        <f>'orig. data'!AB20</f>
        <v>0.0043708509</v>
      </c>
    </row>
    <row r="23" spans="1:18" ht="12.75">
      <c r="A23" s="2" t="str">
        <f ca="1" t="shared" si="2"/>
        <v>Assiniboine South</v>
      </c>
      <c r="B23" t="s">
        <v>145</v>
      </c>
      <c r="C23" t="str">
        <f>'orig. data'!AF21</f>
        <v> </v>
      </c>
      <c r="D23" t="str">
        <f>'orig. data'!AG21</f>
        <v> </v>
      </c>
      <c r="E23">
        <f ca="1">IF(CELL("contents",F23)="s","s",IF(CELL("contents",G23)="s","s",IF(CELL("contents",'orig. data'!AH21)="t","t","")))</f>
      </c>
      <c r="F23" t="str">
        <f>'orig. data'!AI21</f>
        <v> </v>
      </c>
      <c r="G23" t="str">
        <f>'orig. data'!AJ21</f>
        <v> </v>
      </c>
      <c r="H23" s="20">
        <f t="shared" si="3"/>
        <v>2.0444712304</v>
      </c>
      <c r="I23" s="3">
        <f>'orig. data'!C21</f>
        <v>2.3957692164</v>
      </c>
      <c r="J23" s="3">
        <f>'orig. data'!P21</f>
        <v>3.019002338</v>
      </c>
      <c r="K23" s="20">
        <f t="shared" si="4"/>
        <v>2.8355038864</v>
      </c>
      <c r="L23" s="6">
        <f>'orig. data'!B21</f>
        <v>86008</v>
      </c>
      <c r="M23" s="12">
        <f>'orig. data'!F21</f>
        <v>0.115676548</v>
      </c>
      <c r="O23" s="6">
        <f>'orig. data'!O21</f>
        <v>94448</v>
      </c>
      <c r="P23" s="12">
        <f>'orig. data'!S21</f>
        <v>0.4850028904</v>
      </c>
      <c r="R23" s="12">
        <f>'orig. data'!AB21</f>
        <v>0.0526961148</v>
      </c>
    </row>
    <row r="24" spans="1:18" ht="12.75">
      <c r="A24" s="2" t="str">
        <f ca="1" t="shared" si="2"/>
        <v>St. Boniface (t)</v>
      </c>
      <c r="B24" t="s">
        <v>149</v>
      </c>
      <c r="C24" t="str">
        <f>'orig. data'!AF22</f>
        <v> </v>
      </c>
      <c r="D24" t="str">
        <f>'orig. data'!AG22</f>
        <v> </v>
      </c>
      <c r="E24" t="str">
        <f ca="1">IF(CELL("contents",F24)="s","s",IF(CELL("contents",G24)="s","s",IF(CELL("contents",'orig. data'!AH22)="t","t","")))</f>
        <v>t</v>
      </c>
      <c r="F24" t="str">
        <f>'orig. data'!AI22</f>
        <v> </v>
      </c>
      <c r="G24" t="str">
        <f>'orig. data'!AJ22</f>
        <v> </v>
      </c>
      <c r="H24" s="20">
        <f t="shared" si="3"/>
        <v>2.0444712304</v>
      </c>
      <c r="I24" s="3">
        <f>'orig. data'!C22</f>
        <v>2.0362845966</v>
      </c>
      <c r="J24" s="3">
        <f>'orig. data'!P22</f>
        <v>2.7014902696</v>
      </c>
      <c r="K24" s="20">
        <f t="shared" si="4"/>
        <v>2.8355038864</v>
      </c>
      <c r="L24" s="6">
        <f>'orig. data'!B22</f>
        <v>104289</v>
      </c>
      <c r="M24" s="12">
        <f>'orig. data'!F22</f>
        <v>0.9673072937</v>
      </c>
      <c r="O24" s="6">
        <f>'orig. data'!O22</f>
        <v>116246</v>
      </c>
      <c r="P24" s="12">
        <f>'orig. data'!S22</f>
        <v>0.5820818378</v>
      </c>
      <c r="R24" s="12">
        <f>'orig. data'!AB22</f>
        <v>0.0143288173</v>
      </c>
    </row>
    <row r="25" spans="1:18" ht="12.75">
      <c r="A25" s="2" t="str">
        <f ca="1" t="shared" si="2"/>
        <v>St. Vital (t)</v>
      </c>
      <c r="B25" t="s">
        <v>147</v>
      </c>
      <c r="C25" t="str">
        <f>'orig. data'!AF23</f>
        <v> </v>
      </c>
      <c r="D25" t="str">
        <f>'orig. data'!AG23</f>
        <v> </v>
      </c>
      <c r="E25" t="str">
        <f ca="1">IF(CELL("contents",F25)="s","s",IF(CELL("contents",G25)="s","s",IF(CELL("contents",'orig. data'!AH23)="t","t","")))</f>
        <v>t</v>
      </c>
      <c r="F25" t="str">
        <f>'orig. data'!AI23</f>
        <v> </v>
      </c>
      <c r="G25" t="str">
        <f>'orig. data'!AJ23</f>
        <v> </v>
      </c>
      <c r="H25" s="20">
        <f t="shared" si="3"/>
        <v>2.0444712304</v>
      </c>
      <c r="I25" s="3">
        <f>'orig. data'!C23</f>
        <v>2.3275248205</v>
      </c>
      <c r="J25" s="3">
        <f>'orig. data'!P23</f>
        <v>2.9635546506</v>
      </c>
      <c r="K25" s="20">
        <f t="shared" si="4"/>
        <v>2.8355038864</v>
      </c>
      <c r="L25" s="6">
        <f>'orig. data'!B23</f>
        <v>131646</v>
      </c>
      <c r="M25" s="12">
        <f>'orig. data'!F23</f>
        <v>0.1504548782</v>
      </c>
      <c r="O25" s="6">
        <f>'orig. data'!O23</f>
        <v>146447</v>
      </c>
      <c r="P25" s="12">
        <f>'orig. data'!S23</f>
        <v>0.5937639226</v>
      </c>
      <c r="R25" s="12">
        <f>'orig. data'!AB23</f>
        <v>0.0213504609</v>
      </c>
    </row>
    <row r="26" spans="1:18" ht="12.75">
      <c r="A26" s="2" t="str">
        <f ca="1" t="shared" si="2"/>
        <v>Transcona (t)</v>
      </c>
      <c r="B26" t="s">
        <v>150</v>
      </c>
      <c r="C26" t="str">
        <f>'orig. data'!AF24</f>
        <v> </v>
      </c>
      <c r="D26" t="str">
        <f>'orig. data'!AG24</f>
        <v> </v>
      </c>
      <c r="E26" t="str">
        <f ca="1">IF(CELL("contents",F26)="s","s",IF(CELL("contents",G26)="s","s",IF(CELL("contents",'orig. data'!AH24)="t","t","")))</f>
        <v>t</v>
      </c>
      <c r="F26" t="str">
        <f>'orig. data'!AI24</f>
        <v> </v>
      </c>
      <c r="G26" t="str">
        <f>'orig. data'!AJ24</f>
        <v> </v>
      </c>
      <c r="H26" s="20">
        <f t="shared" si="3"/>
        <v>2.0444712304</v>
      </c>
      <c r="I26" s="3">
        <f>'orig. data'!C24</f>
        <v>2.4998214828</v>
      </c>
      <c r="J26" s="3">
        <f>'orig. data'!P24</f>
        <v>3.2591173357</v>
      </c>
      <c r="K26" s="20">
        <f t="shared" si="4"/>
        <v>2.8355038864</v>
      </c>
      <c r="L26" s="6">
        <f>'orig. data'!B24</f>
        <v>66168</v>
      </c>
      <c r="M26" s="12">
        <f>'orig. data'!F24</f>
        <v>0.0659248847</v>
      </c>
      <c r="O26" s="6">
        <f>'orig. data'!O24</f>
        <v>73435</v>
      </c>
      <c r="P26" s="12">
        <f>'orig. data'!S24</f>
        <v>0.155206309</v>
      </c>
      <c r="R26" s="12">
        <f>'orig. data'!AB24</f>
        <v>0.0452504034</v>
      </c>
    </row>
    <row r="27" spans="1:21" ht="12.75">
      <c r="A27" s="2" t="str">
        <f ca="1" t="shared" si="2"/>
        <v>River Heights (t)</v>
      </c>
      <c r="B27" t="s">
        <v>146</v>
      </c>
      <c r="C27" t="str">
        <f>'orig. data'!AF25</f>
        <v> </v>
      </c>
      <c r="D27" t="str">
        <f>'orig. data'!AG25</f>
        <v> </v>
      </c>
      <c r="E27" t="str">
        <f ca="1">IF(CELL("contents",F27)="s","s",IF(CELL("contents",G27)="s","s",IF(CELL("contents",'orig. data'!AH25)="t","t","")))</f>
        <v>t</v>
      </c>
      <c r="F27" t="str">
        <f>'orig. data'!AI25</f>
        <v> </v>
      </c>
      <c r="G27" t="str">
        <f>'orig. data'!AJ25</f>
        <v> </v>
      </c>
      <c r="H27" s="20">
        <f t="shared" si="3"/>
        <v>2.0444712304</v>
      </c>
      <c r="I27" s="3">
        <f>'orig. data'!C25</f>
        <v>1.8431379708</v>
      </c>
      <c r="J27" s="3">
        <f>'orig. data'!P25</f>
        <v>2.4149204767</v>
      </c>
      <c r="K27" s="20">
        <f t="shared" si="4"/>
        <v>2.8355038864</v>
      </c>
      <c r="L27" s="6">
        <f>'orig. data'!B25</f>
        <v>133970</v>
      </c>
      <c r="M27" s="12">
        <f>'orig. data'!F25</f>
        <v>0.2533511479</v>
      </c>
      <c r="O27" s="6">
        <f>'orig. data'!O25</f>
        <v>137868</v>
      </c>
      <c r="P27" s="12">
        <f>'orig. data'!S25</f>
        <v>0.0583724373</v>
      </c>
      <c r="R27" s="12">
        <f>'orig. data'!AB25</f>
        <v>0.0115408114</v>
      </c>
      <c r="S27" s="1"/>
      <c r="T27" s="1"/>
      <c r="U27" s="1"/>
    </row>
    <row r="28" spans="1:21" ht="12.75">
      <c r="A28" s="2" t="str">
        <f ca="1" t="shared" si="2"/>
        <v>River East (t)</v>
      </c>
      <c r="B28" t="s">
        <v>148</v>
      </c>
      <c r="C28" t="str">
        <f>'orig. data'!AF26</f>
        <v> </v>
      </c>
      <c r="D28" t="str">
        <f>'orig. data'!AG26</f>
        <v> </v>
      </c>
      <c r="E28" t="str">
        <f ca="1">IF(CELL("contents",F28)="s","s",IF(CELL("contents",G28)="s","s",IF(CELL("contents",'orig. data'!AH26)="t","t","")))</f>
        <v>t</v>
      </c>
      <c r="F28" t="str">
        <f>'orig. data'!AI26</f>
        <v> </v>
      </c>
      <c r="G28" t="str">
        <f>'orig. data'!AJ26</f>
        <v> </v>
      </c>
      <c r="H28" s="20">
        <f t="shared" si="3"/>
        <v>2.0444712304</v>
      </c>
      <c r="I28" s="3">
        <f>'orig. data'!C26</f>
        <v>2.4336226138</v>
      </c>
      <c r="J28" s="3">
        <f>'orig. data'!P26</f>
        <v>3.0944944741</v>
      </c>
      <c r="K28" s="20">
        <f t="shared" si="4"/>
        <v>2.8355038864</v>
      </c>
      <c r="L28" s="6">
        <f>'orig. data'!B26</f>
        <v>202223</v>
      </c>
      <c r="M28" s="12">
        <f>'orig. data'!F26</f>
        <v>0.0297014834</v>
      </c>
      <c r="O28" s="6">
        <f>'orig. data'!O26</f>
        <v>223827</v>
      </c>
      <c r="P28" s="12">
        <f>'orig. data'!S26</f>
        <v>0.2457797247</v>
      </c>
      <c r="R28" s="12">
        <f>'orig. data'!AB26</f>
        <v>0.0077647254</v>
      </c>
      <c r="S28" s="1"/>
      <c r="T28" s="1"/>
      <c r="U28" s="1"/>
    </row>
    <row r="29" spans="1:21" ht="12.75">
      <c r="A29" s="2" t="str">
        <f ca="1" t="shared" si="2"/>
        <v>Seven Oaks (t)</v>
      </c>
      <c r="B29" t="s">
        <v>151</v>
      </c>
      <c r="C29" t="str">
        <f>'orig. data'!AF27</f>
        <v> </v>
      </c>
      <c r="D29" t="str">
        <f>'orig. data'!AG27</f>
        <v> </v>
      </c>
      <c r="E29" t="str">
        <f ca="1">IF(CELL("contents",F29)="s","s",IF(CELL("contents",G29)="s","s",IF(CELL("contents",'orig. data'!AH27)="t","t","")))</f>
        <v>t</v>
      </c>
      <c r="F29" t="str">
        <f>'orig. data'!AI27</f>
        <v> </v>
      </c>
      <c r="G29" t="str">
        <f>'orig. data'!AJ27</f>
        <v> </v>
      </c>
      <c r="H29" s="20">
        <f t="shared" si="3"/>
        <v>2.0444712304</v>
      </c>
      <c r="I29" s="3">
        <f>'orig. data'!C27</f>
        <v>1.8474090914</v>
      </c>
      <c r="J29" s="3">
        <f>'orig. data'!P27</f>
        <v>2.4880350021</v>
      </c>
      <c r="K29" s="20">
        <f t="shared" si="4"/>
        <v>2.8355038864</v>
      </c>
      <c r="L29" s="6">
        <f>'orig. data'!B27</f>
        <v>131049</v>
      </c>
      <c r="M29" s="12">
        <f>'orig. data'!F27</f>
        <v>0.2790627938</v>
      </c>
      <c r="O29" s="6">
        <f>'orig. data'!O27</f>
        <v>142794</v>
      </c>
      <c r="P29" s="12">
        <f>'orig. data'!S27</f>
        <v>0.1238262098</v>
      </c>
      <c r="R29" s="12">
        <f>'orig. data'!AB27</f>
        <v>0.0065721601</v>
      </c>
      <c r="S29" s="1"/>
      <c r="T29" s="1"/>
      <c r="U29" s="1"/>
    </row>
    <row r="30" spans="1:21" ht="12.75">
      <c r="A30" s="2" t="str">
        <f ca="1" t="shared" si="2"/>
        <v>St. James - Assiniboia (t)</v>
      </c>
      <c r="B30" t="s">
        <v>152</v>
      </c>
      <c r="C30" t="str">
        <f>'orig. data'!AF28</f>
        <v> </v>
      </c>
      <c r="D30" t="str">
        <f>'orig. data'!AG28</f>
        <v> </v>
      </c>
      <c r="E30" t="str">
        <f ca="1">IF(CELL("contents",F30)="s","s",IF(CELL("contents",G30)="s","s",IF(CELL("contents",'orig. data'!AH28)="t","t","")))</f>
        <v>t</v>
      </c>
      <c r="F30" t="str">
        <f>'orig. data'!AI28</f>
        <v> </v>
      </c>
      <c r="G30" t="str">
        <f>'orig. data'!AJ28</f>
        <v> </v>
      </c>
      <c r="H30" s="20">
        <f t="shared" si="3"/>
        <v>2.0444712304</v>
      </c>
      <c r="I30" s="3">
        <f>'orig. data'!C28</f>
        <v>2.442086049</v>
      </c>
      <c r="J30" s="3">
        <f>'orig. data'!P28</f>
        <v>3.4522011055</v>
      </c>
      <c r="K30" s="20">
        <f t="shared" si="4"/>
        <v>2.8355038864</v>
      </c>
      <c r="L30" s="6">
        <f>'orig. data'!B28</f>
        <v>145482</v>
      </c>
      <c r="M30" s="12">
        <f>'orig. data'!F28</f>
        <v>0.0341550042</v>
      </c>
      <c r="N30" s="9"/>
      <c r="O30" s="6">
        <f>'orig. data'!O28</f>
        <v>152216</v>
      </c>
      <c r="P30" s="12">
        <f>'orig. data'!S28</f>
        <v>0.0113865685</v>
      </c>
      <c r="R30" s="12">
        <f>'orig. data'!AB28</f>
        <v>0.0002874039</v>
      </c>
      <c r="S30" s="1"/>
      <c r="T30" s="1"/>
      <c r="U30" s="1"/>
    </row>
    <row r="31" spans="1:21" ht="12.75">
      <c r="A31" s="2" t="str">
        <f ca="1" t="shared" si="2"/>
        <v>Inkster (2)</v>
      </c>
      <c r="B31" t="s">
        <v>153</v>
      </c>
      <c r="C31" t="str">
        <f>'orig. data'!AF29</f>
        <v> </v>
      </c>
      <c r="D31">
        <f>'orig. data'!AG29</f>
        <v>2</v>
      </c>
      <c r="E31">
        <f ca="1">IF(CELL("contents",F31)="s","s",IF(CELL("contents",G31)="s","s",IF(CELL("contents",'orig. data'!AH29)="t","t","")))</f>
      </c>
      <c r="F31" t="str">
        <f>'orig. data'!AI29</f>
        <v> </v>
      </c>
      <c r="G31" t="str">
        <f>'orig. data'!AJ29</f>
        <v> </v>
      </c>
      <c r="H31" s="20">
        <f t="shared" si="3"/>
        <v>2.0444712304</v>
      </c>
      <c r="I31" s="3">
        <f>'orig. data'!C29</f>
        <v>1.4619259456</v>
      </c>
      <c r="J31" s="3">
        <f>'orig. data'!P29</f>
        <v>2.0202758006</v>
      </c>
      <c r="K31" s="20">
        <f t="shared" si="4"/>
        <v>2.8355038864</v>
      </c>
      <c r="L31" s="6">
        <f>'orig. data'!B29</f>
        <v>58216</v>
      </c>
      <c r="M31" s="12">
        <f>'orig. data'!F29</f>
        <v>0.0157397849</v>
      </c>
      <c r="N31" s="9"/>
      <c r="O31" s="6">
        <f>'orig. data'!O29</f>
        <v>64058</v>
      </c>
      <c r="P31" s="12">
        <f>'orig. data'!S29</f>
        <v>0.0046590654</v>
      </c>
      <c r="R31" s="12">
        <f>'orig. data'!AB29</f>
        <v>0.0602392056</v>
      </c>
      <c r="S31" s="1"/>
      <c r="T31" s="1"/>
      <c r="U31" s="1"/>
    </row>
    <row r="32" spans="1:21" ht="12.75">
      <c r="A32" s="2" t="str">
        <f ca="1" t="shared" si="2"/>
        <v>Downtown (1,2,t)</v>
      </c>
      <c r="B32" t="s">
        <v>154</v>
      </c>
      <c r="C32">
        <f>'orig. data'!AF30</f>
        <v>1</v>
      </c>
      <c r="D32">
        <f>'orig. data'!AG30</f>
        <v>2</v>
      </c>
      <c r="E32" t="str">
        <f ca="1">IF(CELL("contents",F32)="s","s",IF(CELL("contents",G32)="s","s",IF(CELL("contents",'orig. data'!AH30)="t","t","")))</f>
        <v>t</v>
      </c>
      <c r="F32" t="str">
        <f>'orig. data'!AI30</f>
        <v> </v>
      </c>
      <c r="G32" t="str">
        <f>'orig. data'!AJ30</f>
        <v> </v>
      </c>
      <c r="H32" s="20">
        <f t="shared" si="3"/>
        <v>2.0444712304</v>
      </c>
      <c r="I32" s="3">
        <f>'orig. data'!C30</f>
        <v>1.5403187725</v>
      </c>
      <c r="J32" s="3">
        <f>'orig. data'!P30</f>
        <v>2.0781697801</v>
      </c>
      <c r="K32" s="20">
        <f t="shared" si="4"/>
        <v>2.8355038864</v>
      </c>
      <c r="L32" s="6">
        <f>'orig. data'!B30</f>
        <v>140240</v>
      </c>
      <c r="M32" s="12">
        <f>'orig. data'!F30</f>
        <v>0.0034613618</v>
      </c>
      <c r="N32" s="9"/>
      <c r="O32" s="6">
        <f>'orig. data'!O30</f>
        <v>150006</v>
      </c>
      <c r="P32" s="12">
        <f>'orig. data'!S30</f>
        <v>0.0005198703</v>
      </c>
      <c r="R32" s="12">
        <f>'orig. data'!AB30</f>
        <v>0.0097390673</v>
      </c>
      <c r="S32" s="1"/>
      <c r="T32" s="1"/>
      <c r="U32" s="1"/>
    </row>
    <row r="33" spans="1:21" ht="12.75">
      <c r="A33" s="2" t="str">
        <f ca="1" t="shared" si="2"/>
        <v>Point Douglas</v>
      </c>
      <c r="B33" t="s">
        <v>155</v>
      </c>
      <c r="C33" t="str">
        <f>'orig. data'!AF31</f>
        <v> </v>
      </c>
      <c r="D33" t="str">
        <f>'orig. data'!AG31</f>
        <v> </v>
      </c>
      <c r="E33">
        <f ca="1">IF(CELL("contents",F33)="s","s",IF(CELL("contents",G33)="s","s",IF(CELL("contents",'orig. data'!AH31)="t","t","")))</f>
      </c>
      <c r="F33" t="str">
        <f>'orig. data'!AI31</f>
        <v> </v>
      </c>
      <c r="G33" t="str">
        <f>'orig. data'!AJ31</f>
        <v> </v>
      </c>
      <c r="H33" s="20">
        <f t="shared" si="3"/>
        <v>2.0444712304</v>
      </c>
      <c r="I33" s="3">
        <f>'orig. data'!C31</f>
        <v>2.0712436715</v>
      </c>
      <c r="J33" s="3">
        <f>'orig. data'!P31</f>
        <v>2.4808513641</v>
      </c>
      <c r="K33" s="20">
        <f t="shared" si="4"/>
        <v>2.8355038864</v>
      </c>
      <c r="L33" s="6">
        <f>'orig. data'!B31</f>
        <v>82644</v>
      </c>
      <c r="M33" s="12">
        <f>'orig. data'!F31</f>
        <v>0.8978626918</v>
      </c>
      <c r="N33" s="9"/>
      <c r="O33" s="6">
        <f>'orig. data'!O31</f>
        <v>86609</v>
      </c>
      <c r="P33" s="12">
        <f>'orig. data'!S31</f>
        <v>0.169840916</v>
      </c>
      <c r="R33" s="12">
        <f>'orig. data'!AB31</f>
        <v>0.150589759</v>
      </c>
      <c r="S33" s="1"/>
      <c r="T33" s="1"/>
      <c r="U33" s="1"/>
    </row>
    <row r="34" spans="1:21" ht="12.75">
      <c r="B34"/>
      <c r="C34"/>
      <c r="D34"/>
      <c r="E34"/>
      <c r="F34"/>
      <c r="G34"/>
      <c r="H34" s="20"/>
      <c r="I34" s="3"/>
      <c r="J34" s="3"/>
      <c r="K34" s="20"/>
      <c r="L34" s="6"/>
      <c r="M34" s="12"/>
      <c r="N34" s="9"/>
      <c r="O34" s="6"/>
      <c r="P34" s="12"/>
      <c r="R34" s="12"/>
      <c r="S34" s="1"/>
      <c r="T34" s="1"/>
      <c r="U34" s="1"/>
    </row>
    <row r="35" spans="2:8" ht="12.75">
      <c r="B35"/>
      <c r="C35"/>
      <c r="D35"/>
      <c r="E35"/>
      <c r="F35"/>
      <c r="G35"/>
      <c r="H35" s="21"/>
    </row>
    <row r="36" spans="2:8" ht="12.75">
      <c r="B36"/>
      <c r="C36"/>
      <c r="D36"/>
      <c r="E36"/>
      <c r="F36"/>
      <c r="G36"/>
      <c r="H36" s="21"/>
    </row>
    <row r="37" spans="2:8" ht="12.75">
      <c r="B37"/>
      <c r="C37"/>
      <c r="D37"/>
      <c r="E37"/>
      <c r="F37"/>
      <c r="G37"/>
      <c r="H37" s="21"/>
    </row>
    <row r="38" spans="2:8" ht="12.75">
      <c r="B38"/>
      <c r="C38"/>
      <c r="D38"/>
      <c r="E38"/>
      <c r="F38"/>
      <c r="G38"/>
      <c r="H38" s="21"/>
    </row>
    <row r="39" spans="2:8" ht="12.75">
      <c r="B39"/>
      <c r="C39"/>
      <c r="D39"/>
      <c r="E39"/>
      <c r="F39"/>
      <c r="G39"/>
      <c r="H39" s="21"/>
    </row>
    <row r="40" spans="2:8" ht="12.75">
      <c r="B40"/>
      <c r="C40"/>
      <c r="D40"/>
      <c r="E40"/>
      <c r="F40"/>
      <c r="G40"/>
      <c r="H40" s="21"/>
    </row>
    <row r="41" spans="2:8" ht="12.75">
      <c r="B41"/>
      <c r="C41"/>
      <c r="D41"/>
      <c r="E41"/>
      <c r="F41"/>
      <c r="G41"/>
      <c r="H41" s="21"/>
    </row>
    <row r="42" ht="12.75">
      <c r="H42" s="21"/>
    </row>
    <row r="43" ht="12.75">
      <c r="H43" s="21"/>
    </row>
    <row r="44" ht="12.75">
      <c r="H44" s="21"/>
    </row>
    <row r="45" ht="12.75">
      <c r="H45" s="21"/>
    </row>
    <row r="46" ht="12.75">
      <c r="H46" s="21"/>
    </row>
    <row r="47" ht="12.75">
      <c r="H47" s="21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pane ySplit="3" topLeftCell="A83" activePane="bottomLeft" state="frozen"/>
      <selection pane="topLeft" activeCell="A1" sqref="A1"/>
      <selection pane="bottomLeft" activeCell="B105" sqref="B105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4" max="14" width="2.8515625" style="0" customWidth="1"/>
    <col min="17" max="17" width="2.8515625" style="0" customWidth="1"/>
  </cols>
  <sheetData>
    <row r="1" spans="1:18" ht="12.75">
      <c r="A1" s="43" t="s">
        <v>266</v>
      </c>
      <c r="B1" s="5" t="s">
        <v>214</v>
      </c>
      <c r="C1" s="109" t="s">
        <v>125</v>
      </c>
      <c r="D1" s="109"/>
      <c r="E1" s="109"/>
      <c r="F1" s="109" t="s">
        <v>128</v>
      </c>
      <c r="G1" s="109"/>
      <c r="H1" s="6" t="s">
        <v>117</v>
      </c>
      <c r="I1" s="3" t="s">
        <v>119</v>
      </c>
      <c r="J1" s="3" t="s">
        <v>120</v>
      </c>
      <c r="K1" s="6" t="s">
        <v>118</v>
      </c>
      <c r="L1" s="6" t="s">
        <v>121</v>
      </c>
      <c r="M1" s="6" t="s">
        <v>122</v>
      </c>
      <c r="N1" s="7"/>
      <c r="O1" s="6" t="s">
        <v>123</v>
      </c>
      <c r="P1" s="6" t="s">
        <v>124</v>
      </c>
      <c r="Q1" s="7"/>
      <c r="R1" s="6" t="s">
        <v>129</v>
      </c>
    </row>
    <row r="2" spans="1:18" ht="12.75">
      <c r="A2" s="37"/>
      <c r="B2" s="2"/>
      <c r="C2" s="13"/>
      <c r="D2" s="13"/>
      <c r="E2" s="13"/>
      <c r="F2" s="14"/>
      <c r="G2" s="14"/>
      <c r="H2" s="6"/>
      <c r="I2" s="110" t="s">
        <v>278</v>
      </c>
      <c r="J2" s="110"/>
      <c r="K2" s="6"/>
      <c r="L2" s="6"/>
      <c r="M2" s="6"/>
      <c r="N2" s="7"/>
      <c r="O2" s="6"/>
      <c r="P2" s="6"/>
      <c r="Q2" s="7"/>
      <c r="R2" s="6"/>
    </row>
    <row r="3" spans="1:18" ht="12.75">
      <c r="A3" s="35" t="s">
        <v>0</v>
      </c>
      <c r="B3" s="5"/>
      <c r="C3" s="13">
        <v>1</v>
      </c>
      <c r="D3" s="13">
        <v>2</v>
      </c>
      <c r="E3" s="13" t="s">
        <v>127</v>
      </c>
      <c r="F3" s="13" t="s">
        <v>241</v>
      </c>
      <c r="G3" s="13" t="s">
        <v>242</v>
      </c>
      <c r="H3" s="2" t="s">
        <v>270</v>
      </c>
      <c r="I3" s="5" t="s">
        <v>269</v>
      </c>
      <c r="J3" s="5" t="s">
        <v>273</v>
      </c>
      <c r="K3" s="2" t="s">
        <v>272</v>
      </c>
      <c r="L3" s="2"/>
      <c r="M3" s="2"/>
      <c r="N3" s="10"/>
      <c r="O3" s="2"/>
      <c r="P3" s="2"/>
      <c r="Q3" s="10"/>
      <c r="R3" s="2"/>
    </row>
    <row r="4" spans="1:18" ht="12.75">
      <c r="A4" s="34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</v>
      </c>
      <c r="B4" s="2" t="s">
        <v>220</v>
      </c>
      <c r="C4" t="str">
        <f>'orig. data'!AF32</f>
        <v> </v>
      </c>
      <c r="D4" t="str">
        <f>'orig. data'!AG32</f>
        <v> </v>
      </c>
      <c r="E4">
        <f ca="1">IF(CELL("contents",F4)="s","s",IF(CELL("contents",G4)="s","s",IF(CELL("contents",'orig. data'!AH32)="t","t","")))</f>
      </c>
      <c r="F4" t="str">
        <f>'orig. data'!AI32</f>
        <v> </v>
      </c>
      <c r="G4" t="str">
        <f>'orig. data'!AJ32</f>
        <v> </v>
      </c>
      <c r="H4" s="20">
        <f>'orig. data'!C$18</f>
        <v>2.0444712304</v>
      </c>
      <c r="I4" s="3">
        <f>'orig. data'!C32</f>
        <v>2.1068416736</v>
      </c>
      <c r="J4" s="3">
        <f>'orig. data'!P32</f>
        <v>2.4516743875</v>
      </c>
      <c r="K4" s="20">
        <f>'orig. data'!P$18</f>
        <v>2.8355038864</v>
      </c>
      <c r="L4" s="6">
        <f>'orig. data'!B32</f>
        <v>29696</v>
      </c>
      <c r="M4" s="12">
        <f>'orig. data'!F32</f>
        <v>0.8595050283</v>
      </c>
      <c r="N4" s="9"/>
      <c r="O4" s="6">
        <f>'orig. data'!O32</f>
        <v>33772</v>
      </c>
      <c r="P4" s="12">
        <f>'orig. data'!S32</f>
        <v>0.3758985253</v>
      </c>
      <c r="Q4" s="10"/>
      <c r="R4" s="12">
        <f>'orig. data'!AB32</f>
        <v>0.4757699839</v>
      </c>
    </row>
    <row r="5" spans="1:18" ht="12.75">
      <c r="A5" s="34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</v>
      </c>
      <c r="B5" s="2" t="s">
        <v>216</v>
      </c>
      <c r="C5" t="str">
        <f>'orig. data'!AF33</f>
        <v> </v>
      </c>
      <c r="D5" t="str">
        <f>'orig. data'!AG33</f>
        <v> </v>
      </c>
      <c r="E5">
        <f ca="1">IF(CELL("contents",F5)="s","s",IF(CELL("contents",G5)="s","s",IF(CELL("contents",'orig. data'!AH33)="t","t","")))</f>
      </c>
      <c r="F5" t="str">
        <f>'orig. data'!AI33</f>
        <v> </v>
      </c>
      <c r="G5" t="str">
        <f>'orig. data'!AJ33</f>
        <v> </v>
      </c>
      <c r="H5" s="20">
        <f>'orig. data'!C$18</f>
        <v>2.0444712304</v>
      </c>
      <c r="I5" s="3">
        <f>'orig. data'!C33</f>
        <v>2.423685943</v>
      </c>
      <c r="J5" s="3">
        <f>'orig. data'!P33</f>
        <v>3.1553110815</v>
      </c>
      <c r="K5" s="20">
        <f>'orig. data'!P$18</f>
        <v>2.8355038864</v>
      </c>
      <c r="L5" s="6">
        <f>'orig. data'!B33</f>
        <v>36681</v>
      </c>
      <c r="M5" s="12">
        <f>'orig. data'!F33</f>
        <v>0.2391304706</v>
      </c>
      <c r="N5" s="9"/>
      <c r="O5" s="6">
        <f>'orig. data'!O33</f>
        <v>44195</v>
      </c>
      <c r="P5" s="12">
        <f>'orig. data'!S33</f>
        <v>0.3663917998</v>
      </c>
      <c r="Q5" s="10"/>
      <c r="R5" s="12">
        <f>'orig. data'!AB33</f>
        <v>0.1273965232</v>
      </c>
    </row>
    <row r="6" spans="1:18" ht="12.75">
      <c r="A6" s="34" t="str">
        <f ca="1" t="shared" si="0"/>
        <v>SE Western</v>
      </c>
      <c r="B6" s="2" t="s">
        <v>217</v>
      </c>
      <c r="C6" t="str">
        <f>'orig. data'!AF34</f>
        <v> </v>
      </c>
      <c r="D6" t="str">
        <f>'orig. data'!AG34</f>
        <v> </v>
      </c>
      <c r="E6">
        <f ca="1">IF(CELL("contents",F6)="s","s",IF(CELL("contents",G6)="s","s",IF(CELL("contents",'orig. data'!AH34)="t","t","")))</f>
      </c>
      <c r="F6" t="str">
        <f>'orig. data'!AI34</f>
        <v> </v>
      </c>
      <c r="G6" t="str">
        <f>'orig. data'!AJ34</f>
        <v> </v>
      </c>
      <c r="H6" s="20">
        <f>'orig. data'!C$18</f>
        <v>2.0444712304</v>
      </c>
      <c r="I6" s="3">
        <f>'orig. data'!C34</f>
        <v>2.9642444882</v>
      </c>
      <c r="J6" s="3">
        <f>'orig. data'!P34</f>
        <v>2.6106785243</v>
      </c>
      <c r="K6" s="20">
        <f>'orig. data'!P$18</f>
        <v>2.8355038864</v>
      </c>
      <c r="L6" s="6">
        <f>'orig. data'!B34</f>
        <v>20021</v>
      </c>
      <c r="M6" s="12">
        <f>'orig. data'!F34</f>
        <v>0.0296981357</v>
      </c>
      <c r="N6" s="9"/>
      <c r="O6" s="6">
        <f>'orig. data'!O34</f>
        <v>22876</v>
      </c>
      <c r="P6" s="12">
        <f>'orig. data'!S34</f>
        <v>0.6717161428</v>
      </c>
      <c r="Q6" s="10"/>
      <c r="R6" s="12">
        <f>'orig. data'!AB34</f>
        <v>0.5776830521</v>
      </c>
    </row>
    <row r="7" spans="1:18" ht="12.75">
      <c r="A7" s="34" t="str">
        <f ca="1" t="shared" si="0"/>
        <v>SE Southern</v>
      </c>
      <c r="B7" s="2" t="s">
        <v>186</v>
      </c>
      <c r="C7" t="str">
        <f>'orig. data'!AF35</f>
        <v> </v>
      </c>
      <c r="D7" t="str">
        <f>'orig. data'!AG35</f>
        <v> </v>
      </c>
      <c r="E7">
        <f ca="1">IF(CELL("contents",F7)="s","s",IF(CELL("contents",G7)="s","s",IF(CELL("contents",'orig. data'!AH35)="t","t","")))</f>
      </c>
      <c r="F7" t="str">
        <f>'orig. data'!AI35</f>
        <v> </v>
      </c>
      <c r="G7" t="str">
        <f>'orig. data'!AJ35</f>
        <v> </v>
      </c>
      <c r="H7" s="20">
        <f>'orig. data'!C$18</f>
        <v>2.0444712304</v>
      </c>
      <c r="I7" s="3">
        <f>'orig. data'!C35</f>
        <v>2.3253491039</v>
      </c>
      <c r="J7" s="3">
        <f>'orig. data'!P35</f>
        <v>2.8608136334</v>
      </c>
      <c r="K7" s="20">
        <f>'orig. data'!P$18</f>
        <v>2.8355038864</v>
      </c>
      <c r="L7" s="6">
        <f>'orig. data'!B35</f>
        <v>14307</v>
      </c>
      <c r="M7" s="12">
        <f>'orig. data'!F35</f>
        <v>0.4947244198</v>
      </c>
      <c r="N7" s="9"/>
      <c r="O7" s="6">
        <f>'orig. data'!O35</f>
        <v>14971</v>
      </c>
      <c r="P7" s="12">
        <f>'orig. data'!S35</f>
        <v>0.9203384206</v>
      </c>
      <c r="Q7" s="10"/>
      <c r="R7" s="12">
        <f>'orig. data'!AB35</f>
        <v>0.396587278</v>
      </c>
    </row>
    <row r="8" spans="1:18" ht="12.75">
      <c r="A8" s="34"/>
      <c r="B8" s="2"/>
      <c r="H8" s="20"/>
      <c r="I8" s="3"/>
      <c r="J8" s="3"/>
      <c r="K8" s="20"/>
      <c r="L8" s="6"/>
      <c r="M8" s="12"/>
      <c r="N8" s="9"/>
      <c r="O8" s="6"/>
      <c r="P8" s="12"/>
      <c r="Q8" s="10"/>
      <c r="R8" s="12"/>
    </row>
    <row r="9" spans="1:18" ht="12.75">
      <c r="A9" s="34" t="str">
        <f ca="1" t="shared" si="0"/>
        <v>CE Altona</v>
      </c>
      <c r="B9" s="2" t="s">
        <v>218</v>
      </c>
      <c r="C9" t="str">
        <f>'orig. data'!AF36</f>
        <v> </v>
      </c>
      <c r="D9" t="str">
        <f>'orig. data'!AG36</f>
        <v> </v>
      </c>
      <c r="E9">
        <f ca="1">IF(CELL("contents",F9)="s","s",IF(CELL("contents",G9)="s","s",IF(CELL("contents",'orig. data'!AH36)="t","t","")))</f>
      </c>
      <c r="F9" t="str">
        <f>'orig. data'!AI36</f>
        <v> </v>
      </c>
      <c r="G9" t="str">
        <f>'orig. data'!AJ36</f>
        <v> </v>
      </c>
      <c r="H9" s="20">
        <f>'orig. data'!C$18</f>
        <v>2.0444712304</v>
      </c>
      <c r="I9" s="3">
        <f>'orig. data'!C36</f>
        <v>2.2783571097</v>
      </c>
      <c r="J9" s="3">
        <f>'orig. data'!P36</f>
        <v>2.6268983073</v>
      </c>
      <c r="K9" s="20">
        <f>'orig. data'!P$18</f>
        <v>2.8355038864</v>
      </c>
      <c r="L9" s="6">
        <f>'orig. data'!B36</f>
        <v>15611</v>
      </c>
      <c r="M9" s="12">
        <f>'orig. data'!F36</f>
        <v>0.573457128</v>
      </c>
      <c r="N9" s="9"/>
      <c r="O9" s="6">
        <f>'orig. data'!O36</f>
        <v>16614</v>
      </c>
      <c r="P9" s="12">
        <f>'orig. data'!S36</f>
        <v>0.7074388469</v>
      </c>
      <c r="Q9" s="10"/>
      <c r="R9" s="12">
        <f>'orig. data'!AB36</f>
        <v>0.5674091086</v>
      </c>
    </row>
    <row r="10" spans="1:18" ht="12.75">
      <c r="A10" s="34" t="str">
        <f ca="1" t="shared" si="0"/>
        <v>CE Cartier/SFX</v>
      </c>
      <c r="B10" s="2" t="s">
        <v>243</v>
      </c>
      <c r="C10" t="str">
        <f>'orig. data'!AF37</f>
        <v> </v>
      </c>
      <c r="D10" t="str">
        <f>'orig. data'!AG37</f>
        <v> </v>
      </c>
      <c r="E10">
        <f ca="1">IF(CELL("contents",F10)="s","s",IF(CELL("contents",G10)="s","s",IF(CELL("contents",'orig. data'!AH37)="t","t","")))</f>
      </c>
      <c r="F10" t="str">
        <f>'orig. data'!AI37</f>
        <v> </v>
      </c>
      <c r="G10" t="str">
        <f>'orig. data'!AJ37</f>
        <v> </v>
      </c>
      <c r="H10" s="20">
        <f>'orig. data'!C$18</f>
        <v>2.0444712304</v>
      </c>
      <c r="I10" s="3">
        <f>'orig. data'!C37</f>
        <v>2.6870064214</v>
      </c>
      <c r="J10" s="3">
        <f>'orig. data'!P37</f>
        <v>3.7313798061</v>
      </c>
      <c r="K10" s="20">
        <f>'orig. data'!P$18</f>
        <v>2.8355038864</v>
      </c>
      <c r="L10" s="6">
        <f>'orig. data'!B37</f>
        <v>11947</v>
      </c>
      <c r="M10" s="12">
        <f>'orig. data'!F37</f>
        <v>0.2321538472</v>
      </c>
      <c r="N10" s="9"/>
      <c r="O10" s="6">
        <f>'orig. data'!O37</f>
        <v>14167</v>
      </c>
      <c r="P10" s="12">
        <f>'orig. data'!S37</f>
        <v>0.1335818635</v>
      </c>
      <c r="Q10" s="10"/>
      <c r="R10" s="12">
        <f>'orig. data'!AB37</f>
        <v>0.2474257616</v>
      </c>
    </row>
    <row r="11" spans="1:18" ht="12.75">
      <c r="A11" s="34" t="str">
        <f ca="1" t="shared" si="0"/>
        <v>CE Louise/Pembina</v>
      </c>
      <c r="B11" s="2" t="s">
        <v>219</v>
      </c>
      <c r="C11" t="str">
        <f>'orig. data'!AF38</f>
        <v> </v>
      </c>
      <c r="D11" t="str">
        <f>'orig. data'!AG38</f>
        <v> </v>
      </c>
      <c r="E11">
        <f ca="1">IF(CELL("contents",F11)="s","s",IF(CELL("contents",G11)="s","s",IF(CELL("contents",'orig. data'!AH38)="t","t","")))</f>
      </c>
      <c r="F11" t="str">
        <f>'orig. data'!AI38</f>
        <v> </v>
      </c>
      <c r="G11" t="str">
        <f>'orig. data'!AJ38</f>
        <v> </v>
      </c>
      <c r="H11" s="20">
        <f>'orig. data'!C$18</f>
        <v>2.0444712304</v>
      </c>
      <c r="I11" s="3">
        <f>'orig. data'!C38</f>
        <v>2.0227358289</v>
      </c>
      <c r="J11" s="3">
        <f>'orig. data'!P38</f>
        <v>2.5923209506</v>
      </c>
      <c r="K11" s="20">
        <f>'orig. data'!P$18</f>
        <v>2.8355038864</v>
      </c>
      <c r="L11" s="6">
        <f>'orig. data'!B38</f>
        <v>11986</v>
      </c>
      <c r="M11" s="12">
        <f>'orig. data'!F38</f>
        <v>0.9598295278</v>
      </c>
      <c r="N11" s="10"/>
      <c r="O11" s="6">
        <f>'orig. data'!O38</f>
        <v>11965</v>
      </c>
      <c r="P11" s="12">
        <f>'orig. data'!S38</f>
        <v>0.6824453816</v>
      </c>
      <c r="Q11" s="10"/>
      <c r="R11" s="12">
        <f>'orig. data'!AB38</f>
        <v>0.3699554925</v>
      </c>
    </row>
    <row r="12" spans="1:18" ht="12.75">
      <c r="A12" s="34" t="str">
        <f ca="1" t="shared" si="0"/>
        <v>CE Morden/Winkler</v>
      </c>
      <c r="B12" s="2" t="s">
        <v>344</v>
      </c>
      <c r="C12" t="str">
        <f>'orig. data'!AF39</f>
        <v> </v>
      </c>
      <c r="D12" t="str">
        <f>'orig. data'!AG39</f>
        <v> </v>
      </c>
      <c r="E12">
        <f ca="1">IF(CELL("contents",F12)="s","s",IF(CELL("contents",G12)="s","s",IF(CELL("contents",'orig. data'!AH39)="t","t","")))</f>
      </c>
      <c r="F12" t="str">
        <f>'orig. data'!AI39</f>
        <v> </v>
      </c>
      <c r="G12" t="str">
        <f>'orig. data'!AJ39</f>
        <v> </v>
      </c>
      <c r="H12" s="20">
        <f>'orig. data'!C$18</f>
        <v>2.0444712304</v>
      </c>
      <c r="I12" s="3">
        <f>'orig. data'!C39</f>
        <v>2.1532827892</v>
      </c>
      <c r="J12" s="3">
        <f>'orig. data'!P39</f>
        <v>1.9804578527</v>
      </c>
      <c r="K12" s="20">
        <f>'orig. data'!P$18</f>
        <v>2.8355038864</v>
      </c>
      <c r="L12" s="6">
        <f>'orig. data'!B39</f>
        <v>37086</v>
      </c>
      <c r="M12" s="12">
        <f>'orig. data'!F39</f>
        <v>0.7185118532</v>
      </c>
      <c r="N12" s="10"/>
      <c r="O12" s="6">
        <f>'orig. data'!O39</f>
        <v>42863</v>
      </c>
      <c r="P12" s="12">
        <f>'orig. data'!S39</f>
        <v>0.0150390439</v>
      </c>
      <c r="Q12" s="10"/>
      <c r="R12" s="12">
        <f>'orig. data'!AB39</f>
        <v>0.6501282209</v>
      </c>
    </row>
    <row r="13" spans="1:18" ht="12.75">
      <c r="A13" s="34" t="str">
        <f ca="1" t="shared" si="0"/>
        <v>CE Carman</v>
      </c>
      <c r="B13" s="2" t="s">
        <v>244</v>
      </c>
      <c r="C13" t="str">
        <f>'orig. data'!AF40</f>
        <v> </v>
      </c>
      <c r="D13" t="str">
        <f>'orig. data'!AG40</f>
        <v> </v>
      </c>
      <c r="E13">
        <f ca="1">IF(CELL("contents",F13)="s","s",IF(CELL("contents",G13)="s","s",IF(CELL("contents",'orig. data'!AH40)="t","t","")))</f>
      </c>
      <c r="F13" t="str">
        <f>'orig. data'!AI40</f>
        <v> </v>
      </c>
      <c r="G13" t="str">
        <f>'orig. data'!AJ40</f>
        <v> </v>
      </c>
      <c r="H13" s="20">
        <f>'orig. data'!C$18</f>
        <v>2.0444712304</v>
      </c>
      <c r="I13" s="3">
        <f>'orig. data'!C40</f>
        <v>2.6560539985</v>
      </c>
      <c r="J13" s="3">
        <f>'orig. data'!P40</f>
        <v>2.5016863485</v>
      </c>
      <c r="K13" s="20">
        <f>'orig. data'!P$18</f>
        <v>2.8355038864</v>
      </c>
      <c r="L13" s="6">
        <f>'orig. data'!B40</f>
        <v>23145</v>
      </c>
      <c r="M13" s="12">
        <f>'orig. data'!F40</f>
        <v>0.0945959077</v>
      </c>
      <c r="N13" s="10"/>
      <c r="O13" s="6">
        <f>'orig. data'!O40</f>
        <v>24342</v>
      </c>
      <c r="P13" s="12">
        <f>'orig. data'!S40</f>
        <v>0.4606520134</v>
      </c>
      <c r="Q13" s="10"/>
      <c r="R13" s="12">
        <f>'orig. data'!AB40</f>
        <v>0.770032359</v>
      </c>
    </row>
    <row r="14" spans="1:18" ht="12.75">
      <c r="A14" s="34" t="str">
        <f ca="1" t="shared" si="0"/>
        <v>CE Red River</v>
      </c>
      <c r="B14" s="2" t="s">
        <v>187</v>
      </c>
      <c r="C14" t="str">
        <f>'orig. data'!AF41</f>
        <v> </v>
      </c>
      <c r="D14" t="str">
        <f>'orig. data'!AG41</f>
        <v> </v>
      </c>
      <c r="E14">
        <f ca="1">IF(CELL("contents",F14)="s","s",IF(CELL("contents",G14)="s","s",IF(CELL("contents",'orig. data'!AH41)="t","t","")))</f>
      </c>
      <c r="F14" t="str">
        <f>'orig. data'!AI41</f>
        <v> </v>
      </c>
      <c r="G14" t="str">
        <f>'orig. data'!AJ41</f>
        <v> </v>
      </c>
      <c r="H14" s="20">
        <f>'orig. data'!C$18</f>
        <v>2.0444712304</v>
      </c>
      <c r="I14" s="3">
        <f>'orig. data'!C41</f>
        <v>2.3618116866</v>
      </c>
      <c r="J14" s="3">
        <f>'orig. data'!P41</f>
        <v>2.7056673944</v>
      </c>
      <c r="K14" s="20">
        <f>'orig. data'!P$18</f>
        <v>2.8355038864</v>
      </c>
      <c r="L14" s="6">
        <f>'orig. data'!B41</f>
        <v>24350</v>
      </c>
      <c r="M14" s="12">
        <f>'orig. data'!F41</f>
        <v>0.3891941884</v>
      </c>
      <c r="N14" s="10"/>
      <c r="O14" s="6">
        <f>'orig. data'!O41</f>
        <v>27302</v>
      </c>
      <c r="P14" s="12">
        <f>'orig. data'!S41</f>
        <v>0.8084419325</v>
      </c>
      <c r="Q14" s="10"/>
      <c r="R14" s="12">
        <f>'orig. data'!AB41</f>
        <v>0.5226103392</v>
      </c>
    </row>
    <row r="15" spans="1:18" ht="12.75">
      <c r="A15" s="34" t="str">
        <f ca="1" t="shared" si="0"/>
        <v>CE Swan Lake</v>
      </c>
      <c r="B15" s="2" t="s">
        <v>188</v>
      </c>
      <c r="C15" t="str">
        <f>'orig. data'!AF42</f>
        <v> </v>
      </c>
      <c r="D15" t="str">
        <f>'orig. data'!AG42</f>
        <v> </v>
      </c>
      <c r="E15">
        <f ca="1">IF(CELL("contents",F15)="s","s",IF(CELL("contents",G15)="s","s",IF(CELL("contents",'orig. data'!AH42)="t","t","")))</f>
      </c>
      <c r="F15" t="str">
        <f>'orig. data'!AI42</f>
        <v> </v>
      </c>
      <c r="G15" t="str">
        <f>'orig. data'!AJ42</f>
        <v> </v>
      </c>
      <c r="H15" s="20">
        <f>'orig. data'!C$18</f>
        <v>2.0444712304</v>
      </c>
      <c r="I15" s="3">
        <f>'orig. data'!C42</f>
        <v>2.3222912225</v>
      </c>
      <c r="J15" s="3">
        <f>'orig. data'!P42</f>
        <v>2.0675421736</v>
      </c>
      <c r="K15" s="20">
        <f>'orig. data'!P$18</f>
        <v>2.8355038864</v>
      </c>
      <c r="L15" s="6">
        <f>'orig. data'!B42</f>
        <v>7345</v>
      </c>
      <c r="M15" s="12">
        <f>'orig. data'!F42</f>
        <v>0.6083976827</v>
      </c>
      <c r="N15" s="10"/>
      <c r="O15" s="6">
        <f>'orig. data'!O42</f>
        <v>8024</v>
      </c>
      <c r="P15" s="12">
        <f>'orig. data'!S42</f>
        <v>0.2382806224</v>
      </c>
      <c r="Q15" s="10"/>
      <c r="R15" s="12">
        <f>'orig. data'!AB42</f>
        <v>0.7395460355</v>
      </c>
    </row>
    <row r="16" spans="1:18" ht="12.75">
      <c r="A16" s="34" t="str">
        <f ca="1" t="shared" si="0"/>
        <v>CE Portage (t)</v>
      </c>
      <c r="B16" s="2" t="s">
        <v>189</v>
      </c>
      <c r="C16" t="str">
        <f>'orig. data'!AF43</f>
        <v> </v>
      </c>
      <c r="D16" t="str">
        <f>'orig. data'!AG43</f>
        <v> </v>
      </c>
      <c r="E16" t="str">
        <f ca="1">IF(CELL("contents",F16)="s","s",IF(CELL("contents",G16)="s","s",IF(CELL("contents",'orig. data'!AH43)="t","t","")))</f>
        <v>t</v>
      </c>
      <c r="F16" t="str">
        <f>'orig. data'!AI43</f>
        <v> </v>
      </c>
      <c r="G16" t="str">
        <f>'orig. data'!AJ43</f>
        <v> </v>
      </c>
      <c r="H16" s="20">
        <f>'orig. data'!C$18</f>
        <v>2.0444712304</v>
      </c>
      <c r="I16" s="3">
        <f>'orig. data'!C43</f>
        <v>1.998497382</v>
      </c>
      <c r="J16" s="3">
        <f>'orig. data'!P43</f>
        <v>3.0230394369</v>
      </c>
      <c r="K16" s="20">
        <f>'orig. data'!P$18</f>
        <v>2.8355038864</v>
      </c>
      <c r="L16" s="6">
        <f>'orig. data'!B43</f>
        <v>52147</v>
      </c>
      <c r="M16" s="12">
        <f>'orig. data'!F43</f>
        <v>0.8668314659</v>
      </c>
      <c r="N16" s="10"/>
      <c r="O16" s="6">
        <f>'orig. data'!O43</f>
        <v>55722</v>
      </c>
      <c r="P16" s="12">
        <f>'orig. data'!S43</f>
        <v>0.5538223261</v>
      </c>
      <c r="Q16" s="10"/>
      <c r="R16" s="12">
        <f>'orig. data'!AB43</f>
        <v>0.0105914616</v>
      </c>
    </row>
    <row r="17" spans="1:18" ht="12.75">
      <c r="A17" s="34" t="str">
        <f ca="1" t="shared" si="0"/>
        <v>CE Seven Regions</v>
      </c>
      <c r="B17" s="2" t="s">
        <v>190</v>
      </c>
      <c r="C17" t="str">
        <f>'orig. data'!AF44</f>
        <v> </v>
      </c>
      <c r="D17" t="str">
        <f>'orig. data'!AG44</f>
        <v> </v>
      </c>
      <c r="E17">
        <f ca="1">IF(CELL("contents",F17)="s","s",IF(CELL("contents",G17)="s","s",IF(CELL("contents",'orig. data'!AH44)="t","t","")))</f>
      </c>
      <c r="F17" t="str">
        <f>'orig. data'!AI44</f>
        <v> </v>
      </c>
      <c r="G17" t="str">
        <f>'orig. data'!AJ44</f>
        <v> </v>
      </c>
      <c r="H17" s="20">
        <f>'orig. data'!C$18</f>
        <v>2.0444712304</v>
      </c>
      <c r="I17" s="3">
        <f>'orig. data'!C44</f>
        <v>2.1413657435</v>
      </c>
      <c r="J17" s="3">
        <f>'orig. data'!P44</f>
        <v>3.1123940974</v>
      </c>
      <c r="K17" s="20">
        <f>'orig. data'!P$18</f>
        <v>2.8355038864</v>
      </c>
      <c r="L17" s="6">
        <f>'orig. data'!B44</f>
        <v>10036</v>
      </c>
      <c r="M17" s="12">
        <f>'orig. data'!F44</f>
        <v>0.8428884169</v>
      </c>
      <c r="N17" s="10"/>
      <c r="O17" s="6">
        <f>'orig. data'!O44</f>
        <v>10410</v>
      </c>
      <c r="P17" s="12">
        <f>'orig. data'!S44</f>
        <v>0.6136968115</v>
      </c>
      <c r="Q17" s="10"/>
      <c r="R17" s="12">
        <f>'orig. data'!AB44</f>
        <v>0.2075705651</v>
      </c>
    </row>
    <row r="18" spans="1:18" ht="12.75">
      <c r="A18" s="34"/>
      <c r="B18" s="2"/>
      <c r="H18" s="20"/>
      <c r="I18" s="3"/>
      <c r="J18" s="3"/>
      <c r="K18" s="20"/>
      <c r="L18" s="6"/>
      <c r="M18" s="12"/>
      <c r="N18" s="10"/>
      <c r="O18" s="6"/>
      <c r="P18" s="12"/>
      <c r="Q18" s="10"/>
      <c r="R18" s="12"/>
    </row>
    <row r="19" spans="1:18" ht="12.75">
      <c r="A19" s="34" t="str">
        <f ca="1" t="shared" si="0"/>
        <v>AS East 2</v>
      </c>
      <c r="B19" s="2" t="s">
        <v>245</v>
      </c>
      <c r="C19" t="str">
        <f>'orig. data'!AF45</f>
        <v> </v>
      </c>
      <c r="D19" t="str">
        <f>'orig. data'!AG45</f>
        <v> </v>
      </c>
      <c r="E19">
        <f ca="1">IF(CELL("contents",F19)="s","s",IF(CELL("contents",G19)="s","s",IF(CELL("contents",'orig. data'!AH45)="t","t","")))</f>
      </c>
      <c r="F19" t="str">
        <f>'orig. data'!AI45</f>
        <v> </v>
      </c>
      <c r="G19" t="str">
        <f>'orig. data'!AJ45</f>
        <v> </v>
      </c>
      <c r="H19" s="20">
        <f>'orig. data'!C$18</f>
        <v>2.0444712304</v>
      </c>
      <c r="I19" s="3">
        <f>'orig. data'!C45</f>
        <v>1.7280607087</v>
      </c>
      <c r="J19" s="3">
        <f>'orig. data'!P45</f>
        <v>2.4926396037</v>
      </c>
      <c r="K19" s="20">
        <f>'orig. data'!P$18</f>
        <v>2.8355038864</v>
      </c>
      <c r="L19" s="6">
        <f>'orig. data'!B45</f>
        <v>33120</v>
      </c>
      <c r="M19" s="12">
        <f>'orig. data'!F45</f>
        <v>0.2866817547</v>
      </c>
      <c r="N19" s="10"/>
      <c r="O19" s="6">
        <f>'orig. data'!O45</f>
        <v>33276</v>
      </c>
      <c r="P19" s="12">
        <f>'orig. data'!S45</f>
        <v>0.3907926654</v>
      </c>
      <c r="Q19" s="10"/>
      <c r="R19" s="12">
        <f>'orig. data'!AB45</f>
        <v>0.0569898088</v>
      </c>
    </row>
    <row r="20" spans="1:18" ht="12.75">
      <c r="A20" s="34" t="str">
        <f ca="1" t="shared" si="0"/>
        <v>AS West 1</v>
      </c>
      <c r="B20" s="2" t="s">
        <v>246</v>
      </c>
      <c r="C20" t="str">
        <f>'orig. data'!AF46</f>
        <v> </v>
      </c>
      <c r="D20" t="str">
        <f>'orig. data'!AG46</f>
        <v> </v>
      </c>
      <c r="E20">
        <f ca="1">IF(CELL("contents",F20)="s","s",IF(CELL("contents",G20)="s","s",IF(CELL("contents",'orig. data'!AH46)="t","t","")))</f>
      </c>
      <c r="F20" t="str">
        <f>'orig. data'!AI46</f>
        <v> </v>
      </c>
      <c r="G20" t="str">
        <f>'orig. data'!AJ46</f>
        <v> </v>
      </c>
      <c r="H20" s="20">
        <f>'orig. data'!C$18</f>
        <v>2.0444712304</v>
      </c>
      <c r="I20" s="3">
        <f>'orig. data'!C46</f>
        <v>2.2339897177</v>
      </c>
      <c r="J20" s="3">
        <f>'orig. data'!P46</f>
        <v>2.1395923245</v>
      </c>
      <c r="K20" s="20">
        <f>'orig. data'!P$18</f>
        <v>2.8355038864</v>
      </c>
      <c r="L20" s="6">
        <f>'orig. data'!B46</f>
        <v>23576</v>
      </c>
      <c r="M20" s="12">
        <f>'orig. data'!F46</f>
        <v>0.5795519637</v>
      </c>
      <c r="N20" s="10"/>
      <c r="O20" s="6">
        <f>'orig. data'!O46</f>
        <v>24183</v>
      </c>
      <c r="P20" s="12">
        <f>'orig. data'!S46</f>
        <v>0.0963720735</v>
      </c>
      <c r="Q20" s="10"/>
      <c r="R20" s="12">
        <f>'orig. data'!AB46</f>
        <v>0.8389106592</v>
      </c>
    </row>
    <row r="21" spans="1:18" ht="12.75">
      <c r="A21" s="34" t="str">
        <f ca="1" t="shared" si="0"/>
        <v>AS North 1 (t)</v>
      </c>
      <c r="B21" t="s">
        <v>247</v>
      </c>
      <c r="C21" t="str">
        <f>'orig. data'!AF47</f>
        <v> </v>
      </c>
      <c r="D21" t="str">
        <f>'orig. data'!AG47</f>
        <v> </v>
      </c>
      <c r="E21" t="str">
        <f ca="1">IF(CELL("contents",F21)="s","s",IF(CELL("contents",G21)="s","s",IF(CELL("contents",'orig. data'!AH47)="t","t","")))</f>
        <v>t</v>
      </c>
      <c r="F21" t="str">
        <f>'orig. data'!AI47</f>
        <v> </v>
      </c>
      <c r="G21" t="str">
        <f>'orig. data'!AJ47</f>
        <v> </v>
      </c>
      <c r="H21" s="20">
        <f>'orig. data'!C$18</f>
        <v>2.0444712304</v>
      </c>
      <c r="I21" s="3">
        <f>'orig. data'!C47</f>
        <v>1.828813898</v>
      </c>
      <c r="J21" s="3">
        <f>'orig. data'!P47</f>
        <v>3.2701384615</v>
      </c>
      <c r="K21" s="20">
        <f>'orig. data'!P$18</f>
        <v>2.8355038864</v>
      </c>
      <c r="L21" s="6">
        <f>'orig. data'!B47</f>
        <v>32706</v>
      </c>
      <c r="M21" s="12">
        <f>'orig. data'!F47</f>
        <v>0.4705521909</v>
      </c>
      <c r="N21" s="10"/>
      <c r="O21" s="6">
        <f>'orig. data'!O47</f>
        <v>33029</v>
      </c>
      <c r="P21" s="12">
        <f>'orig. data'!S47</f>
        <v>0.2470181872</v>
      </c>
      <c r="Q21" s="10"/>
      <c r="R21" s="12">
        <f>'orig. data'!AB47</f>
        <v>0.0015174785</v>
      </c>
    </row>
    <row r="22" spans="1:18" ht="12.75">
      <c r="A22" s="34" t="str">
        <f ca="1" t="shared" si="0"/>
        <v>AS West 2 (t)</v>
      </c>
      <c r="B22" t="s">
        <v>191</v>
      </c>
      <c r="C22" t="str">
        <f>'orig. data'!AF48</f>
        <v> </v>
      </c>
      <c r="D22" t="str">
        <f>'orig. data'!AG48</f>
        <v> </v>
      </c>
      <c r="E22" t="str">
        <f ca="1">IF(CELL("contents",F22)="s","s",IF(CELL("contents",G22)="s","s",IF(CELL("contents",'orig. data'!AH48)="t","t","")))</f>
        <v>t</v>
      </c>
      <c r="F22" t="str">
        <f>'orig. data'!AI48</f>
        <v> </v>
      </c>
      <c r="G22" t="str">
        <f>'orig. data'!AJ48</f>
        <v> </v>
      </c>
      <c r="H22" s="20">
        <f>'orig. data'!C$18</f>
        <v>2.0444712304</v>
      </c>
      <c r="I22" s="3">
        <f>'orig. data'!C48</f>
        <v>1.6126693607</v>
      </c>
      <c r="J22" s="3">
        <f>'orig. data'!P48</f>
        <v>2.8517520155</v>
      </c>
      <c r="K22" s="20">
        <f>'orig. data'!P$18</f>
        <v>2.8355038864</v>
      </c>
      <c r="L22" s="6">
        <f>'orig. data'!B48</f>
        <v>35674</v>
      </c>
      <c r="M22" s="12">
        <f>'orig. data'!F48</f>
        <v>0.1300270378</v>
      </c>
      <c r="N22" s="10"/>
      <c r="O22" s="6">
        <f>'orig. data'!O48</f>
        <v>36168</v>
      </c>
      <c r="P22" s="12">
        <f>'orig. data'!S48</f>
        <v>0.911554183</v>
      </c>
      <c r="Q22" s="10"/>
      <c r="R22" s="12">
        <f>'orig. data'!AB48</f>
        <v>0.0021387655</v>
      </c>
    </row>
    <row r="23" spans="1:18" ht="12.75">
      <c r="A23" s="34" t="str">
        <f ca="1" t="shared" si="0"/>
        <v>AS East 1 (t)</v>
      </c>
      <c r="B23" t="s">
        <v>192</v>
      </c>
      <c r="C23" t="str">
        <f>'orig. data'!AF49</f>
        <v> </v>
      </c>
      <c r="D23" t="str">
        <f>'orig. data'!AG49</f>
        <v> </v>
      </c>
      <c r="E23" t="str">
        <f ca="1">IF(CELL("contents",F23)="s","s",IF(CELL("contents",G23)="s","s",IF(CELL("contents",'orig. data'!AH49)="t","t","")))</f>
        <v>t</v>
      </c>
      <c r="F23" t="str">
        <f>'orig. data'!AI49</f>
        <v> </v>
      </c>
      <c r="G23" t="str">
        <f>'orig. data'!AJ49</f>
        <v> </v>
      </c>
      <c r="H23" s="20">
        <f>'orig. data'!C$18</f>
        <v>2.0444712304</v>
      </c>
      <c r="I23" s="3">
        <f>'orig. data'!C49</f>
        <v>2.1321472385</v>
      </c>
      <c r="J23" s="3">
        <f>'orig. data'!P49</f>
        <v>3.2361692353</v>
      </c>
      <c r="K23" s="20">
        <f>'orig. data'!P$18</f>
        <v>2.8355038864</v>
      </c>
      <c r="L23" s="6">
        <f>'orig. data'!B49</f>
        <v>25627</v>
      </c>
      <c r="M23" s="12">
        <f>'orig. data'!F49</f>
        <v>0.7951113874</v>
      </c>
      <c r="N23" s="10"/>
      <c r="O23" s="6">
        <f>'orig. data'!O49</f>
        <v>26481</v>
      </c>
      <c r="P23" s="12">
        <f>'orig. data'!S49</f>
        <v>0.3178581618</v>
      </c>
      <c r="Q23" s="10"/>
      <c r="R23" s="12">
        <f>'orig. data'!AB49</f>
        <v>0.0338418326</v>
      </c>
    </row>
    <row r="24" spans="1:18" ht="12.75">
      <c r="A24" s="34" t="str">
        <f ca="1" t="shared" si="0"/>
        <v>AS North 2</v>
      </c>
      <c r="B24" t="s">
        <v>193</v>
      </c>
      <c r="C24" t="str">
        <f>'orig. data'!AF50</f>
        <v> </v>
      </c>
      <c r="D24" t="str">
        <f>'orig. data'!AG50</f>
        <v> </v>
      </c>
      <c r="E24">
        <f ca="1">IF(CELL("contents",F24)="s","s",IF(CELL("contents",G24)="s","s",IF(CELL("contents",'orig. data'!AH50)="t","t","")))</f>
      </c>
      <c r="F24" t="str">
        <f>'orig. data'!AI50</f>
        <v> </v>
      </c>
      <c r="G24" t="str">
        <f>'orig. data'!AJ50</f>
        <v> </v>
      </c>
      <c r="H24" s="20">
        <f>'orig. data'!C$18</f>
        <v>2.0444712304</v>
      </c>
      <c r="I24" s="3">
        <f>'orig. data'!C50</f>
        <v>1.5555934501</v>
      </c>
      <c r="J24" s="3">
        <f>'orig. data'!P50</f>
        <v>1.8209044708</v>
      </c>
      <c r="K24" s="20">
        <f>'orig. data'!P$18</f>
        <v>2.8355038864</v>
      </c>
      <c r="L24" s="6">
        <f>'orig. data'!B50</f>
        <v>25993</v>
      </c>
      <c r="M24" s="12">
        <f>'orig. data'!F50</f>
        <v>0.1197539339</v>
      </c>
      <c r="N24" s="10"/>
      <c r="O24" s="6">
        <f>'orig. data'!O50</f>
        <v>26601</v>
      </c>
      <c r="P24" s="12">
        <f>'orig. data'!S50</f>
        <v>0.0098677722</v>
      </c>
      <c r="Q24" s="10"/>
      <c r="R24" s="12">
        <f>'orig. data'!AB50</f>
        <v>0.4886292026</v>
      </c>
    </row>
    <row r="25" spans="1:18" ht="12.75">
      <c r="A25" s="34"/>
      <c r="H25" s="20"/>
      <c r="I25" s="3"/>
      <c r="J25" s="3"/>
      <c r="K25" s="20"/>
      <c r="L25" s="6"/>
      <c r="M25" s="12"/>
      <c r="N25" s="10"/>
      <c r="O25" s="6"/>
      <c r="P25" s="12"/>
      <c r="Q25" s="10"/>
      <c r="R25" s="12"/>
    </row>
    <row r="26" spans="1:18" ht="12.75">
      <c r="A26" s="34" t="str">
        <f ca="1" t="shared" si="0"/>
        <v>BDN Rural</v>
      </c>
      <c r="B26" t="s">
        <v>248</v>
      </c>
      <c r="C26" t="str">
        <f>'orig. data'!AF51</f>
        <v> </v>
      </c>
      <c r="D26" t="str">
        <f>'orig. data'!AG51</f>
        <v> </v>
      </c>
      <c r="E26">
        <f ca="1">IF(CELL("contents",F26)="s","s",IF(CELL("contents",G26)="s","s",IF(CELL("contents",'orig. data'!AH51)="t","t","")))</f>
      </c>
      <c r="F26" t="str">
        <f>'orig. data'!AI51</f>
        <v> </v>
      </c>
      <c r="G26" t="str">
        <f>'orig. data'!AJ51</f>
        <v> </v>
      </c>
      <c r="H26" s="20">
        <f>'orig. data'!C$18</f>
        <v>2.0444712304</v>
      </c>
      <c r="I26" s="3">
        <f>'orig. data'!C51</f>
        <v>2.1399939612</v>
      </c>
      <c r="J26" s="3">
        <f>'orig. data'!P51</f>
        <v>2.6548455269</v>
      </c>
      <c r="K26" s="20">
        <f>'orig. data'!P$18</f>
        <v>2.8355038864</v>
      </c>
      <c r="L26" s="6">
        <f>'orig. data'!B51</f>
        <v>9715</v>
      </c>
      <c r="M26" s="12">
        <f>'orig. data'!F51</f>
        <v>0.8610369752</v>
      </c>
      <c r="N26" s="10"/>
      <c r="O26" s="6">
        <f>'orig. data'!O51</f>
        <v>10256</v>
      </c>
      <c r="P26" s="12">
        <f>'orig. data'!S51</f>
        <v>0.8072534107</v>
      </c>
      <c r="Q26" s="10"/>
      <c r="R26" s="12">
        <f>'orig. data'!AB51</f>
        <v>0.5250063793</v>
      </c>
    </row>
    <row r="27" spans="1:18" ht="12.75">
      <c r="A27" s="34" t="str">
        <f ca="1" t="shared" si="0"/>
        <v>BDN Southeast</v>
      </c>
      <c r="B27" t="s">
        <v>126</v>
      </c>
      <c r="C27" t="str">
        <f>'orig. data'!AF52</f>
        <v> </v>
      </c>
      <c r="D27" t="str">
        <f>'orig. data'!AG52</f>
        <v> </v>
      </c>
      <c r="E27">
        <f ca="1">IF(CELL("contents",F27)="s","s",IF(CELL("contents",G27)="s","s",IF(CELL("contents",'orig. data'!AH52)="t","t","")))</f>
      </c>
      <c r="F27" t="str">
        <f>'orig. data'!AI52</f>
        <v> </v>
      </c>
      <c r="G27" t="str">
        <f>'orig. data'!AJ52</f>
        <v> </v>
      </c>
      <c r="H27" s="20">
        <f>'orig. data'!C$18</f>
        <v>2.0444712304</v>
      </c>
      <c r="I27" s="3">
        <f>'orig. data'!C52</f>
        <v>1.7006464329</v>
      </c>
      <c r="J27" s="3">
        <f>'orig. data'!P52</f>
        <v>1.5022002351</v>
      </c>
      <c r="K27" s="20">
        <f>'orig. data'!P$18</f>
        <v>2.8355038864</v>
      </c>
      <c r="L27" s="6">
        <f>'orig. data'!B52</f>
        <v>8115</v>
      </c>
      <c r="M27" s="12">
        <f>'orig. data'!F52</f>
        <v>0.5606325404</v>
      </c>
      <c r="N27" s="10"/>
      <c r="O27" s="6">
        <f>'orig. data'!O52</f>
        <v>8662</v>
      </c>
      <c r="P27" s="12">
        <f>'orig. data'!S52</f>
        <v>0.0574912061</v>
      </c>
      <c r="Q27" s="10"/>
      <c r="R27" s="12">
        <f>'orig. data'!AB52</f>
        <v>0.7821846769</v>
      </c>
    </row>
    <row r="28" spans="1:18" ht="12.75">
      <c r="A28" s="34" t="str">
        <f ca="1" t="shared" si="0"/>
        <v>BDN West (t)</v>
      </c>
      <c r="B28" t="s">
        <v>221</v>
      </c>
      <c r="C28" t="str">
        <f>'orig. data'!AF53</f>
        <v> </v>
      </c>
      <c r="D28" t="str">
        <f>'orig. data'!AG53</f>
        <v> </v>
      </c>
      <c r="E28" t="str">
        <f ca="1">IF(CELL("contents",F28)="s","s",IF(CELL("contents",G28)="s","s",IF(CELL("contents",'orig. data'!AH53)="t","t","")))</f>
        <v>t</v>
      </c>
      <c r="F28" t="str">
        <f>'orig. data'!AI53</f>
        <v> </v>
      </c>
      <c r="G28" t="str">
        <f>'orig. data'!AJ53</f>
        <v> </v>
      </c>
      <c r="H28" s="20">
        <f>'orig. data'!C$18</f>
        <v>2.0444712304</v>
      </c>
      <c r="I28" s="3">
        <f>'orig. data'!C53</f>
        <v>1.6497437131</v>
      </c>
      <c r="J28" s="3">
        <f>'orig. data'!P53</f>
        <v>2.5971166978</v>
      </c>
      <c r="K28" s="20">
        <f>'orig. data'!P$18</f>
        <v>2.8355038864</v>
      </c>
      <c r="L28" s="6">
        <f>'orig. data'!B53</f>
        <v>27500</v>
      </c>
      <c r="M28" s="12">
        <f>'orig. data'!F53</f>
        <v>0.2214936602</v>
      </c>
      <c r="N28" s="10"/>
      <c r="O28" s="6">
        <f>'orig. data'!O53</f>
        <v>28151</v>
      </c>
      <c r="P28" s="12">
        <f>'orig. data'!S53</f>
        <v>0.5967479703</v>
      </c>
      <c r="Q28" s="10"/>
      <c r="R28" s="12">
        <f>'orig. data'!AB53</f>
        <v>0.0336339476</v>
      </c>
    </row>
    <row r="29" spans="1:18" ht="12.75">
      <c r="A29" s="34" t="str">
        <f ca="1" t="shared" si="0"/>
        <v>BDN Southwest (t)</v>
      </c>
      <c r="B29" t="s">
        <v>194</v>
      </c>
      <c r="C29" t="str">
        <f>'orig. data'!AF54</f>
        <v> </v>
      </c>
      <c r="D29" t="str">
        <f>'orig. data'!AG54</f>
        <v> </v>
      </c>
      <c r="E29" t="str">
        <f ca="1">IF(CELL("contents",F29)="s","s",IF(CELL("contents",G29)="s","s",IF(CELL("contents",'orig. data'!AH54)="t","t","")))</f>
        <v>t</v>
      </c>
      <c r="F29" t="str">
        <f>'orig. data'!AI54</f>
        <v> </v>
      </c>
      <c r="G29" t="str">
        <f>'orig. data'!AJ54</f>
        <v> </v>
      </c>
      <c r="H29" s="20">
        <f>'orig. data'!C$18</f>
        <v>2.0444712304</v>
      </c>
      <c r="I29" s="3">
        <f>'orig. data'!C54</f>
        <v>1.5005120076</v>
      </c>
      <c r="J29" s="3">
        <f>'orig. data'!P54</f>
        <v>3.0576942567</v>
      </c>
      <c r="K29" s="20">
        <f>'orig. data'!P$18</f>
        <v>2.8355038864</v>
      </c>
      <c r="L29" s="6">
        <f>'orig. data'!B54</f>
        <v>12373</v>
      </c>
      <c r="M29" s="12">
        <f>'orig. data'!F54</f>
        <v>0.2254580627</v>
      </c>
      <c r="N29" s="10"/>
      <c r="O29" s="6">
        <f>'orig. data'!O54</f>
        <v>15537</v>
      </c>
      <c r="P29" s="12">
        <f>'orig. data'!S54</f>
        <v>0.6297800472</v>
      </c>
      <c r="Q29" s="10"/>
      <c r="R29" s="12">
        <f>'orig. data'!AB54</f>
        <v>0.0166038194</v>
      </c>
    </row>
    <row r="30" spans="1:18" ht="12.75">
      <c r="A30" s="34" t="str">
        <f ca="1" t="shared" si="0"/>
        <v>BDN North End</v>
      </c>
      <c r="B30" t="s">
        <v>195</v>
      </c>
      <c r="C30" t="str">
        <f>'orig. data'!AF55</f>
        <v> </v>
      </c>
      <c r="D30" t="str">
        <f>'orig. data'!AG55</f>
        <v> </v>
      </c>
      <c r="E30">
        <f ca="1">IF(CELL("contents",F30)="s","s",IF(CELL("contents",G30)="s","s",IF(CELL("contents",'orig. data'!AH55)="t","t","")))</f>
      </c>
      <c r="F30" t="str">
        <f>'orig. data'!AI55</f>
        <v> </v>
      </c>
      <c r="G30" t="str">
        <f>'orig. data'!AJ55</f>
        <v> </v>
      </c>
      <c r="H30" s="20">
        <f>'orig. data'!C$18</f>
        <v>2.0444712304</v>
      </c>
      <c r="I30" s="3">
        <f>'orig. data'!C55</f>
        <v>1.1617391249</v>
      </c>
      <c r="J30" s="3">
        <f>'orig. data'!P55</f>
        <v>2.4383231561</v>
      </c>
      <c r="K30" s="20">
        <f>'orig. data'!P$18</f>
        <v>2.8355038864</v>
      </c>
      <c r="L30" s="6">
        <f>'orig. data'!B55</f>
        <v>9926</v>
      </c>
      <c r="M30" s="12">
        <f>'orig. data'!F55</f>
        <v>0.0871521274</v>
      </c>
      <c r="N30" s="10"/>
      <c r="O30" s="6">
        <f>'orig. data'!O55</f>
        <v>12418</v>
      </c>
      <c r="P30" s="12">
        <f>'orig. data'!S55</f>
        <v>0.5074718788</v>
      </c>
      <c r="Q30" s="10"/>
      <c r="R30" s="12">
        <f>'orig. data'!AB55</f>
        <v>0.0536570466</v>
      </c>
    </row>
    <row r="31" spans="1:18" ht="12.75">
      <c r="A31" s="34" t="str">
        <f ca="1" t="shared" si="0"/>
        <v>BDN East</v>
      </c>
      <c r="B31" t="s">
        <v>156</v>
      </c>
      <c r="C31" t="str">
        <f>'orig. data'!AF56</f>
        <v> </v>
      </c>
      <c r="D31" t="str">
        <f>'orig. data'!AG56</f>
        <v> </v>
      </c>
      <c r="E31">
        <f ca="1">IF(CELL("contents",F31)="s","s",IF(CELL("contents",G31)="s","s",IF(CELL("contents",'orig. data'!AH56)="t","t","")))</f>
      </c>
      <c r="F31" t="str">
        <f>'orig. data'!AI56</f>
        <v> </v>
      </c>
      <c r="G31" t="str">
        <f>'orig. data'!AJ56</f>
        <v> </v>
      </c>
      <c r="H31" s="20">
        <f>'orig. data'!C$18</f>
        <v>2.0444712304</v>
      </c>
      <c r="I31" s="3">
        <f>'orig. data'!C56</f>
        <v>1.096316268</v>
      </c>
      <c r="J31" s="3">
        <f>'orig. data'!P56</f>
        <v>1.9687375082</v>
      </c>
      <c r="K31" s="20">
        <f>'orig. data'!P$18</f>
        <v>2.8355038864</v>
      </c>
      <c r="L31" s="6">
        <f>'orig. data'!B56</f>
        <v>12364</v>
      </c>
      <c r="M31" s="12">
        <f>'orig. data'!F56</f>
        <v>0.0239318227</v>
      </c>
      <c r="N31" s="10"/>
      <c r="O31" s="6">
        <f>'orig. data'!O56</f>
        <v>12989</v>
      </c>
      <c r="P31" s="12">
        <f>'orig. data'!S56</f>
        <v>0.0973602264</v>
      </c>
      <c r="Q31" s="10"/>
      <c r="R31" s="12">
        <f>'orig. data'!AB56</f>
        <v>0.0840203384</v>
      </c>
    </row>
    <row r="32" spans="1:18" ht="12.75">
      <c r="A32" s="34" t="str">
        <f ca="1" t="shared" si="0"/>
        <v>BDN Central (t)</v>
      </c>
      <c r="B32" t="s">
        <v>210</v>
      </c>
      <c r="C32" t="str">
        <f>'orig. data'!AF57</f>
        <v> </v>
      </c>
      <c r="D32" t="str">
        <f>'orig. data'!AG57</f>
        <v> </v>
      </c>
      <c r="E32" t="str">
        <f ca="1">IF(CELL("contents",F32)="s","s",IF(CELL("contents",G32)="s","s",IF(CELL("contents",'orig. data'!AH57)="t","t","")))</f>
        <v>t</v>
      </c>
      <c r="F32" t="str">
        <f>'orig. data'!AI57</f>
        <v> </v>
      </c>
      <c r="G32" t="str">
        <f>'orig. data'!AJ57</f>
        <v> </v>
      </c>
      <c r="H32" s="20">
        <f>'orig. data'!C$18</f>
        <v>2.0444712304</v>
      </c>
      <c r="I32" s="3">
        <f>'orig. data'!C57</f>
        <v>1.3087664795</v>
      </c>
      <c r="J32" s="3">
        <f>'orig. data'!P57</f>
        <v>2.7877616277</v>
      </c>
      <c r="K32" s="20">
        <f>'orig. data'!P$18</f>
        <v>2.8355038864</v>
      </c>
      <c r="L32" s="6">
        <f>'orig. data'!B57</f>
        <v>19392</v>
      </c>
      <c r="M32" s="12">
        <f>'orig. data'!F57</f>
        <v>0.0357419905</v>
      </c>
      <c r="N32" s="10"/>
      <c r="O32" s="6">
        <f>'orig. data'!O57</f>
        <v>19865</v>
      </c>
      <c r="P32" s="12">
        <f>'orig. data'!S57</f>
        <v>0.9610009336</v>
      </c>
      <c r="Q32" s="10"/>
      <c r="R32" s="12">
        <f>'orig. data'!AB57</f>
        <v>0.0030089995</v>
      </c>
    </row>
    <row r="33" spans="1:18" ht="12.75">
      <c r="A33" s="34"/>
      <c r="H33" s="20"/>
      <c r="I33" s="3"/>
      <c r="J33" s="3"/>
      <c r="K33" s="20"/>
      <c r="L33" s="6"/>
      <c r="M33" s="12"/>
      <c r="N33" s="10"/>
      <c r="O33" s="6"/>
      <c r="P33" s="12"/>
      <c r="Q33" s="10"/>
      <c r="R33" s="12"/>
    </row>
    <row r="34" spans="1:18" ht="12.75">
      <c r="A34" s="34" t="str">
        <f ca="1" t="shared" si="0"/>
        <v>IL Southwest (t)</v>
      </c>
      <c r="B34" t="s">
        <v>211</v>
      </c>
      <c r="C34" t="str">
        <f>'orig. data'!AF58</f>
        <v> </v>
      </c>
      <c r="D34" t="str">
        <f>'orig. data'!AG58</f>
        <v> </v>
      </c>
      <c r="E34" t="str">
        <f ca="1">IF(CELL("contents",F34)="s","s",IF(CELL("contents",G34)="s","s",IF(CELL("contents",'orig. data'!AH58)="t","t","")))</f>
        <v>t</v>
      </c>
      <c r="F34" t="str">
        <f>'orig. data'!AI58</f>
        <v> </v>
      </c>
      <c r="G34" t="str">
        <f>'orig. data'!AJ58</f>
        <v> </v>
      </c>
      <c r="H34" s="20">
        <f>'orig. data'!C$18</f>
        <v>2.0444712304</v>
      </c>
      <c r="I34" s="3">
        <f>'orig. data'!C58</f>
        <v>2.2366766325</v>
      </c>
      <c r="J34" s="3">
        <f>'orig. data'!P58</f>
        <v>3.3836918732</v>
      </c>
      <c r="K34" s="20">
        <f>'orig. data'!P$18</f>
        <v>2.8355038864</v>
      </c>
      <c r="L34" s="6">
        <f>'orig. data'!B58</f>
        <v>41398</v>
      </c>
      <c r="M34" s="12">
        <f>'orig. data'!F58</f>
        <v>0.5331278721</v>
      </c>
      <c r="N34" s="10"/>
      <c r="O34" s="6">
        <f>'orig. data'!O58</f>
        <v>46256</v>
      </c>
      <c r="P34" s="12">
        <f>'orig. data'!S58</f>
        <v>0.1425838611</v>
      </c>
      <c r="Q34" s="10"/>
      <c r="R34" s="12">
        <f>'orig. data'!AB58</f>
        <v>0.0158416123</v>
      </c>
    </row>
    <row r="35" spans="1:18" ht="12.75">
      <c r="A35" s="34" t="str">
        <f ca="1" t="shared" si="0"/>
        <v>IL Northeast</v>
      </c>
      <c r="B35" t="s">
        <v>196</v>
      </c>
      <c r="C35" t="str">
        <f>'orig. data'!AF59</f>
        <v> </v>
      </c>
      <c r="D35" t="str">
        <f>'orig. data'!AG59</f>
        <v> </v>
      </c>
      <c r="E35">
        <f ca="1">IF(CELL("contents",F35)="s","s",IF(CELL("contents",G35)="s","s",IF(CELL("contents",'orig. data'!AH59)="t","t","")))</f>
      </c>
      <c r="F35" t="str">
        <f>'orig. data'!AI59</f>
        <v> </v>
      </c>
      <c r="G35" t="str">
        <f>'orig. data'!AJ59</f>
        <v> </v>
      </c>
      <c r="H35" s="20">
        <f>'orig. data'!C$18</f>
        <v>2.0444712304</v>
      </c>
      <c r="I35" s="3">
        <f>'orig. data'!C59</f>
        <v>2.8573203565</v>
      </c>
      <c r="J35" s="3">
        <f>'orig. data'!P59</f>
        <v>3.2021652303</v>
      </c>
      <c r="K35" s="20">
        <f>'orig. data'!P$18</f>
        <v>2.8355038864</v>
      </c>
      <c r="L35" s="6">
        <f>'orig. data'!B59</f>
        <v>39675</v>
      </c>
      <c r="M35" s="12">
        <f>'orig. data'!F59</f>
        <v>0.0097016612</v>
      </c>
      <c r="N35" s="10"/>
      <c r="O35" s="6">
        <f>'orig. data'!O59</f>
        <v>44631</v>
      </c>
      <c r="P35" s="12">
        <f>'orig. data'!S59</f>
        <v>0.2889155716</v>
      </c>
      <c r="Q35" s="10"/>
      <c r="R35" s="12">
        <f>'orig. data'!AB59</f>
        <v>0.4665880713</v>
      </c>
    </row>
    <row r="36" spans="1:18" ht="12.75">
      <c r="A36" s="34" t="str">
        <f ca="1" t="shared" si="0"/>
        <v>IL Southeast</v>
      </c>
      <c r="B36" t="s">
        <v>197</v>
      </c>
      <c r="C36" t="str">
        <f>'orig. data'!AF60</f>
        <v> </v>
      </c>
      <c r="D36" t="str">
        <f>'orig. data'!AG60</f>
        <v> </v>
      </c>
      <c r="E36">
        <f ca="1">IF(CELL("contents",F36)="s","s",IF(CELL("contents",G36)="s","s",IF(CELL("contents",'orig. data'!AH60)="t","t","")))</f>
      </c>
      <c r="F36" t="str">
        <f>'orig. data'!AI60</f>
        <v> </v>
      </c>
      <c r="G36" t="str">
        <f>'orig. data'!AJ60</f>
        <v> </v>
      </c>
      <c r="H36" s="20">
        <f>'orig. data'!C$18</f>
        <v>2.0444712304</v>
      </c>
      <c r="I36" s="3">
        <f>'orig. data'!C60</f>
        <v>2.318147529</v>
      </c>
      <c r="J36" s="3">
        <f>'orig. data'!P60</f>
        <v>2.9390401677</v>
      </c>
      <c r="K36" s="20">
        <f>'orig. data'!P$18</f>
        <v>2.8355038864</v>
      </c>
      <c r="L36" s="6">
        <f>'orig. data'!B60</f>
        <v>67350</v>
      </c>
      <c r="M36" s="12">
        <f>'orig. data'!F60</f>
        <v>0.314500602</v>
      </c>
      <c r="N36" s="10"/>
      <c r="O36" s="6">
        <f>'orig. data'!O60</f>
        <v>73757</v>
      </c>
      <c r="P36" s="12">
        <f>'orig. data'!S60</f>
        <v>0.6996604322</v>
      </c>
      <c r="Q36" s="10"/>
      <c r="R36" s="12">
        <f>'orig. data'!AB60</f>
        <v>0.1070628937</v>
      </c>
    </row>
    <row r="37" spans="1:18" ht="12.75">
      <c r="A37" s="34" t="str">
        <f ca="1" t="shared" si="0"/>
        <v>IL Northwest (1)</v>
      </c>
      <c r="B37" t="s">
        <v>198</v>
      </c>
      <c r="C37">
        <f>'orig. data'!AF61</f>
        <v>1</v>
      </c>
      <c r="D37" t="str">
        <f>'orig. data'!AG61</f>
        <v> </v>
      </c>
      <c r="E37">
        <f ca="1">IF(CELL("contents",F37)="s","s",IF(CELL("contents",G37)="s","s",IF(CELL("contents",'orig. data'!AH61)="t","t","")))</f>
      </c>
      <c r="F37" t="str">
        <f>'orig. data'!AI61</f>
        <v> </v>
      </c>
      <c r="G37" t="str">
        <f>'orig. data'!AJ61</f>
        <v> </v>
      </c>
      <c r="H37" s="20">
        <f>'orig. data'!C$18</f>
        <v>2.0444712304</v>
      </c>
      <c r="I37" s="3">
        <f>'orig. data'!C61</f>
        <v>3.5702031475</v>
      </c>
      <c r="J37" s="3">
        <f>'orig. data'!P61</f>
        <v>3.5152677631</v>
      </c>
      <c r="K37" s="20">
        <f>'orig. data'!P$18</f>
        <v>2.8355038864</v>
      </c>
      <c r="L37" s="6">
        <f>'orig. data'!B61</f>
        <v>19343</v>
      </c>
      <c r="M37" s="12">
        <f>'orig. data'!F61</f>
        <v>0.0002488788</v>
      </c>
      <c r="N37" s="10"/>
      <c r="O37" s="6">
        <f>'orig. data'!O61</f>
        <v>20836</v>
      </c>
      <c r="P37" s="12">
        <f>'orig. data'!S61</f>
        <v>0.1360182228</v>
      </c>
      <c r="Q37" s="10"/>
      <c r="R37" s="12">
        <f>'orig. data'!AB61</f>
        <v>0.9368287228</v>
      </c>
    </row>
    <row r="38" spans="1:18" ht="12.75">
      <c r="A38" s="34"/>
      <c r="H38" s="20"/>
      <c r="I38" s="3"/>
      <c r="J38" s="3"/>
      <c r="K38" s="20"/>
      <c r="L38" s="6"/>
      <c r="M38" s="12"/>
      <c r="N38" s="10"/>
      <c r="O38" s="6"/>
      <c r="P38" s="12"/>
      <c r="Q38" s="10"/>
      <c r="R38" s="12"/>
    </row>
    <row r="39" spans="1:18" ht="12.75">
      <c r="A39" s="34" t="str">
        <f ca="1" t="shared" si="0"/>
        <v>NE Iron Rose</v>
      </c>
      <c r="B39" t="s">
        <v>158</v>
      </c>
      <c r="C39" t="str">
        <f>'orig. data'!AF62</f>
        <v> </v>
      </c>
      <c r="D39" t="str">
        <f>'orig. data'!AG62</f>
        <v> </v>
      </c>
      <c r="E39">
        <f ca="1">IF(CELL("contents",F39)="s","s",IF(CELL("contents",G39)="s","s",IF(CELL("contents",'orig. data'!AH62)="t","t","")))</f>
      </c>
      <c r="F39" t="str">
        <f>'orig. data'!AI62</f>
        <v> </v>
      </c>
      <c r="G39" t="str">
        <f>'orig. data'!AJ62</f>
        <v> </v>
      </c>
      <c r="H39" s="20">
        <f>'orig. data'!C$18</f>
        <v>2.0444712304</v>
      </c>
      <c r="I39" s="3">
        <f>'orig. data'!C62</f>
        <v>3.1600111498</v>
      </c>
      <c r="J39" s="3">
        <f>'orig. data'!P62</f>
        <v>3.3717527564</v>
      </c>
      <c r="K39" s="20">
        <f>'orig. data'!P$18</f>
        <v>2.8355038864</v>
      </c>
      <c r="L39" s="6">
        <f>'orig. data'!B62</f>
        <v>7626</v>
      </c>
      <c r="M39" s="12">
        <f>'orig. data'!F62</f>
        <v>0.0495535932</v>
      </c>
      <c r="N39" s="10"/>
      <c r="O39" s="6">
        <f>'orig. data'!O62</f>
        <v>8195</v>
      </c>
      <c r="P39" s="12">
        <f>'orig. data'!S62</f>
        <v>0.395553591</v>
      </c>
      <c r="Q39" s="10"/>
      <c r="R39" s="12">
        <f>'orig. data'!AB62</f>
        <v>0.8266212006</v>
      </c>
    </row>
    <row r="40" spans="1:18" ht="12.75">
      <c r="A40" s="34" t="str">
        <f ca="1" t="shared" si="0"/>
        <v>NE Springfield (t)</v>
      </c>
      <c r="B40" t="s">
        <v>222</v>
      </c>
      <c r="C40" t="str">
        <f>'orig. data'!AF63</f>
        <v> </v>
      </c>
      <c r="D40" t="str">
        <f>'orig. data'!AG63</f>
        <v> </v>
      </c>
      <c r="E40" t="str">
        <f ca="1">IF(CELL("contents",F40)="s","s",IF(CELL("contents",G40)="s","s",IF(CELL("contents",'orig. data'!AH63)="t","t","")))</f>
        <v>t</v>
      </c>
      <c r="F40" t="str">
        <f>'orig. data'!AI63</f>
        <v> </v>
      </c>
      <c r="G40" t="str">
        <f>'orig. data'!AJ63</f>
        <v> </v>
      </c>
      <c r="H40" s="20">
        <f>'orig. data'!C$18</f>
        <v>2.0444712304</v>
      </c>
      <c r="I40" s="3">
        <f>'orig. data'!C63</f>
        <v>1.6273167718</v>
      </c>
      <c r="J40" s="3">
        <f>'orig. data'!P63</f>
        <v>2.948992997</v>
      </c>
      <c r="K40" s="20">
        <f>'orig. data'!P$18</f>
        <v>2.8355038864</v>
      </c>
      <c r="L40" s="6">
        <f>'orig. data'!B63</f>
        <v>25651</v>
      </c>
      <c r="M40" s="12">
        <f>'orig. data'!F63</f>
        <v>0.2656112617</v>
      </c>
      <c r="N40" s="10"/>
      <c r="O40" s="6">
        <f>'orig. data'!O63</f>
        <v>28979</v>
      </c>
      <c r="P40" s="12">
        <f>'orig. data'!S63</f>
        <v>0.7590950839</v>
      </c>
      <c r="Q40" s="10"/>
      <c r="R40" s="12">
        <f>'orig. data'!AB63</f>
        <v>0.01460316</v>
      </c>
    </row>
    <row r="41" spans="1:18" ht="12.75">
      <c r="A41" s="34" t="str">
        <f ca="1" t="shared" si="0"/>
        <v>NE Winnipeg River (t)</v>
      </c>
      <c r="B41" t="s">
        <v>159</v>
      </c>
      <c r="C41" t="str">
        <f>'orig. data'!AF64</f>
        <v> </v>
      </c>
      <c r="D41" t="str">
        <f>'orig. data'!AG64</f>
        <v> </v>
      </c>
      <c r="E41" t="str">
        <f ca="1">IF(CELL("contents",F41)="s","s",IF(CELL("contents",G41)="s","s",IF(CELL("contents",'orig. data'!AH64)="t","t","")))</f>
        <v>t</v>
      </c>
      <c r="F41" t="str">
        <f>'orig. data'!AI64</f>
        <v> </v>
      </c>
      <c r="G41" t="str">
        <f>'orig. data'!AJ64</f>
        <v> </v>
      </c>
      <c r="H41" s="20">
        <f>'orig. data'!C$18</f>
        <v>2.0444712304</v>
      </c>
      <c r="I41" s="3">
        <f>'orig. data'!C64</f>
        <v>2.5879129306</v>
      </c>
      <c r="J41" s="3">
        <f>'orig. data'!P64</f>
        <v>4.0411315745</v>
      </c>
      <c r="K41" s="20">
        <f>'orig. data'!P$18</f>
        <v>2.8355038864</v>
      </c>
      <c r="L41" s="6">
        <f>'orig. data'!B64</f>
        <v>15192</v>
      </c>
      <c r="M41" s="12">
        <f>'orig. data'!F64</f>
        <v>0.20736</v>
      </c>
      <c r="N41" s="10"/>
      <c r="O41" s="6">
        <f>'orig. data'!O64</f>
        <v>17111</v>
      </c>
      <c r="P41" s="12">
        <f>'orig. data'!S64</f>
        <v>0.015941992</v>
      </c>
      <c r="Q41" s="10"/>
      <c r="R41" s="12">
        <f>'orig. data'!AB64</f>
        <v>0.0466706664</v>
      </c>
    </row>
    <row r="42" spans="1:18" ht="12.75">
      <c r="A42" s="34" t="str">
        <f ca="1" t="shared" si="0"/>
        <v>NE Brokenhead</v>
      </c>
      <c r="B42" t="s">
        <v>160</v>
      </c>
      <c r="C42" t="str">
        <f>'orig. data'!AF65</f>
        <v> </v>
      </c>
      <c r="D42" t="str">
        <f>'orig. data'!AG65</f>
        <v> </v>
      </c>
      <c r="E42">
        <f ca="1">IF(CELL("contents",F42)="s","s",IF(CELL("contents",G42)="s","s",IF(CELL("contents",'orig. data'!AH65)="t","t","")))</f>
      </c>
      <c r="F42" t="str">
        <f>'orig. data'!AI65</f>
        <v> </v>
      </c>
      <c r="G42" t="str">
        <f>'orig. data'!AJ65</f>
        <v> </v>
      </c>
      <c r="H42" s="20">
        <f>'orig. data'!C$18</f>
        <v>2.0444712304</v>
      </c>
      <c r="I42" s="3">
        <f>'orig. data'!C65</f>
        <v>1.6963711777</v>
      </c>
      <c r="J42" s="3">
        <f>'orig. data'!P65</f>
        <v>2.6321538671</v>
      </c>
      <c r="K42" s="20">
        <f>'orig. data'!P$18</f>
        <v>2.8355038864</v>
      </c>
      <c r="L42" s="6">
        <f>'orig. data'!B65</f>
        <v>16310</v>
      </c>
      <c r="M42" s="12">
        <f>'orig. data'!F65</f>
        <v>0.3773576927</v>
      </c>
      <c r="N42" s="10"/>
      <c r="O42" s="6">
        <f>'orig. data'!O65</f>
        <v>18550</v>
      </c>
      <c r="P42" s="12">
        <f>'orig. data'!S65</f>
        <v>0.7051581278</v>
      </c>
      <c r="Q42" s="10"/>
      <c r="R42" s="12">
        <f>'orig. data'!AB65</f>
        <v>0.0902902053</v>
      </c>
    </row>
    <row r="43" spans="1:18" ht="12.75">
      <c r="A43" s="34" t="str">
        <f ca="1" t="shared" si="0"/>
        <v>NE Blue Water</v>
      </c>
      <c r="B43" t="s">
        <v>223</v>
      </c>
      <c r="C43" t="str">
        <f>'orig. data'!AF66</f>
        <v> </v>
      </c>
      <c r="D43" t="str">
        <f>'orig. data'!AG66</f>
        <v> </v>
      </c>
      <c r="E43">
        <f ca="1">IF(CELL("contents",F43)="s","s",IF(CELL("contents",G43)="s","s",IF(CELL("contents",'orig. data'!AH66)="t","t","")))</f>
      </c>
      <c r="F43" t="str">
        <f>'orig. data'!AI66</f>
        <v> </v>
      </c>
      <c r="G43" t="str">
        <f>'orig. data'!AJ66</f>
        <v> </v>
      </c>
      <c r="H43" s="20">
        <f>'orig. data'!C$18</f>
        <v>2.0444712304</v>
      </c>
      <c r="I43" s="3">
        <f>'orig. data'!C66</f>
        <v>3.0563960902</v>
      </c>
      <c r="J43" s="3">
        <f>'orig. data'!P66</f>
        <v>3.0318417791</v>
      </c>
      <c r="K43" s="20">
        <f>'orig. data'!P$18</f>
        <v>2.8355038864</v>
      </c>
      <c r="L43" s="6">
        <f>'orig. data'!B66</f>
        <v>15421</v>
      </c>
      <c r="M43" s="12">
        <f>'orig. data'!F66</f>
        <v>0.0244607235</v>
      </c>
      <c r="N43" s="10"/>
      <c r="O43" s="6">
        <f>'orig. data'!O66</f>
        <v>17036</v>
      </c>
      <c r="P43" s="12">
        <f>'orig. data'!S66</f>
        <v>0.6575699604</v>
      </c>
      <c r="Q43" s="10"/>
      <c r="R43" s="12">
        <f>'orig. data'!AB66</f>
        <v>0.972255283</v>
      </c>
    </row>
    <row r="44" spans="1:18" ht="12.75">
      <c r="A44" s="34" t="str">
        <f ca="1" t="shared" si="0"/>
        <v>NE Northern Remote (s)</v>
      </c>
      <c r="B44" t="s">
        <v>224</v>
      </c>
      <c r="C44" t="str">
        <f>'orig. data'!AF67</f>
        <v> </v>
      </c>
      <c r="D44" t="str">
        <f>'orig. data'!AG67</f>
        <v> </v>
      </c>
      <c r="E44" t="str">
        <f ca="1">IF(CELL("contents",F44)="s","s",IF(CELL("contents",G44)="s","s",IF(CELL("contents",'orig. data'!AH67)="t","t","")))</f>
        <v>s</v>
      </c>
      <c r="F44" t="str">
        <f>'orig. data'!AI67</f>
        <v> </v>
      </c>
      <c r="G44" t="str">
        <f>'orig. data'!AJ67</f>
        <v>s</v>
      </c>
      <c r="H44" s="20">
        <f>'orig. data'!C$18</f>
        <v>2.0444712304</v>
      </c>
      <c r="I44" s="3">
        <f>'orig. data'!C67</f>
        <v>2.9204860399</v>
      </c>
      <c r="J44" s="3" t="str">
        <f>'orig. data'!P67</f>
        <v> </v>
      </c>
      <c r="K44" s="20">
        <f>'orig. data'!P$18</f>
        <v>2.8355038864</v>
      </c>
      <c r="L44" s="6">
        <f>'orig. data'!B67</f>
        <v>3186</v>
      </c>
      <c r="M44" s="12">
        <f>'orig. data'!F67</f>
        <v>0.360772028</v>
      </c>
      <c r="N44" s="10"/>
      <c r="O44" s="6" t="str">
        <f>'orig. data'!O67</f>
        <v> </v>
      </c>
      <c r="P44" s="12" t="str">
        <f>'orig. data'!S67</f>
        <v> </v>
      </c>
      <c r="Q44" s="10"/>
      <c r="R44" s="12" t="str">
        <f>'orig. data'!AB67</f>
        <v> </v>
      </c>
    </row>
    <row r="45" spans="1:18" ht="12.75">
      <c r="A45" s="34"/>
      <c r="H45" s="20"/>
      <c r="I45" s="3"/>
      <c r="J45" s="3"/>
      <c r="K45" s="20"/>
      <c r="L45" s="6"/>
      <c r="M45" s="12"/>
      <c r="N45" s="10"/>
      <c r="O45" s="6"/>
      <c r="P45" s="12"/>
      <c r="Q45" s="10"/>
      <c r="R45" s="12"/>
    </row>
    <row r="46" spans="1:18" ht="12.75">
      <c r="A46" s="34" t="str">
        <f ca="1" t="shared" si="0"/>
        <v>PL West (t)</v>
      </c>
      <c r="B46" t="s">
        <v>199</v>
      </c>
      <c r="C46" t="str">
        <f>'orig. data'!AF68</f>
        <v> </v>
      </c>
      <c r="D46" t="str">
        <f>'orig. data'!AG68</f>
        <v> </v>
      </c>
      <c r="E46" t="str">
        <f ca="1">IF(CELL("contents",F46)="s","s",IF(CELL("contents",G46)="s","s",IF(CELL("contents",'orig. data'!AH68)="t","t","")))</f>
        <v>t</v>
      </c>
      <c r="F46" t="str">
        <f>'orig. data'!AI68</f>
        <v> </v>
      </c>
      <c r="G46" t="str">
        <f>'orig. data'!AJ68</f>
        <v> </v>
      </c>
      <c r="H46" s="20">
        <f>'orig. data'!C$18</f>
        <v>2.0444712304</v>
      </c>
      <c r="I46" s="3">
        <f>'orig. data'!C68</f>
        <v>1.6549467741</v>
      </c>
      <c r="J46" s="3">
        <f>'orig. data'!P68</f>
        <v>3.7075097104</v>
      </c>
      <c r="K46" s="20">
        <f>'orig. data'!P$18</f>
        <v>2.8355038864</v>
      </c>
      <c r="L46" s="6">
        <f>'orig. data'!B68</f>
        <v>15492</v>
      </c>
      <c r="M46" s="12">
        <f>'orig. data'!F68</f>
        <v>0.305409275</v>
      </c>
      <c r="N46" s="10"/>
      <c r="O46" s="6">
        <f>'orig. data'!O68</f>
        <v>15768</v>
      </c>
      <c r="P46" s="12">
        <f>'orig. data'!S68</f>
        <v>0.0711686074</v>
      </c>
      <c r="Q46" s="10"/>
      <c r="R46" s="12">
        <f>'orig. data'!AB68</f>
        <v>0.000869475</v>
      </c>
    </row>
    <row r="47" spans="1:18" ht="12.75">
      <c r="A47" s="34" t="str">
        <f ca="1" t="shared" si="0"/>
        <v>PL East</v>
      </c>
      <c r="B47" t="s">
        <v>200</v>
      </c>
      <c r="C47" t="str">
        <f>'orig. data'!AF69</f>
        <v> </v>
      </c>
      <c r="D47" t="str">
        <f>'orig. data'!AG69</f>
        <v> </v>
      </c>
      <c r="E47">
        <f ca="1">IF(CELL("contents",F47)="s","s",IF(CELL("contents",G47)="s","s",IF(CELL("contents",'orig. data'!AH69)="t","t","")))</f>
      </c>
      <c r="F47" t="str">
        <f>'orig. data'!AI69</f>
        <v> </v>
      </c>
      <c r="G47" t="str">
        <f>'orig. data'!AJ69</f>
        <v> </v>
      </c>
      <c r="H47" s="20">
        <f>'orig. data'!C$18</f>
        <v>2.0444712304</v>
      </c>
      <c r="I47" s="3">
        <f>'orig. data'!C69</f>
        <v>1.989902351</v>
      </c>
      <c r="J47" s="3">
        <f>'orig. data'!P69</f>
        <v>2.2361225616</v>
      </c>
      <c r="K47" s="20">
        <f>'orig. data'!P$18</f>
        <v>2.8355038864</v>
      </c>
      <c r="L47" s="6">
        <f>'orig. data'!B69</f>
        <v>17664</v>
      </c>
      <c r="M47" s="12">
        <f>'orig. data'!F69</f>
        <v>0.8876351684</v>
      </c>
      <c r="N47" s="10"/>
      <c r="O47" s="6">
        <f>'orig. data'!O69</f>
        <v>18082</v>
      </c>
      <c r="P47" s="12">
        <f>'orig. data'!S69</f>
        <v>0.2081201513</v>
      </c>
      <c r="Q47" s="10"/>
      <c r="R47" s="12">
        <f>'orig. data'!AB69</f>
        <v>0.639987224</v>
      </c>
    </row>
    <row r="48" spans="1:18" ht="12.75">
      <c r="A48" s="34" t="str">
        <f ca="1" t="shared" si="0"/>
        <v>PL Central</v>
      </c>
      <c r="B48" t="s">
        <v>157</v>
      </c>
      <c r="C48" t="str">
        <f>'orig. data'!AF70</f>
        <v> </v>
      </c>
      <c r="D48" t="str">
        <f>'orig. data'!AG70</f>
        <v> </v>
      </c>
      <c r="E48">
        <f ca="1">IF(CELL("contents",F48)="s","s",IF(CELL("contents",G48)="s","s",IF(CELL("contents",'orig. data'!AH70)="t","t","")))</f>
      </c>
      <c r="F48" t="str">
        <f>'orig. data'!AI70</f>
        <v> </v>
      </c>
      <c r="G48" t="str">
        <f>'orig. data'!AJ70</f>
        <v> </v>
      </c>
      <c r="H48" s="20">
        <f>'orig. data'!C$18</f>
        <v>2.0444712304</v>
      </c>
      <c r="I48" s="3">
        <f>'orig. data'!C70</f>
        <v>1.987136163</v>
      </c>
      <c r="J48" s="3">
        <f>'orig. data'!P70</f>
        <v>2.2797335652</v>
      </c>
      <c r="K48" s="20">
        <f>'orig. data'!P$18</f>
        <v>2.8355038864</v>
      </c>
      <c r="L48" s="6">
        <f>'orig. data'!B70</f>
        <v>39063</v>
      </c>
      <c r="M48" s="12">
        <f>'orig. data'!F70</f>
        <v>0.8392443001</v>
      </c>
      <c r="N48" s="10"/>
      <c r="O48" s="6">
        <f>'orig. data'!O70</f>
        <v>39025</v>
      </c>
      <c r="P48" s="12">
        <f>'orig. data'!S70</f>
        <v>0.1263106062</v>
      </c>
      <c r="Q48" s="10"/>
      <c r="R48" s="12">
        <f>'orig. data'!AB70</f>
        <v>0.4353510245</v>
      </c>
    </row>
    <row r="49" spans="1:18" ht="12.75">
      <c r="A49" s="34" t="str">
        <f ca="1" t="shared" si="0"/>
        <v>PL North</v>
      </c>
      <c r="B49" t="s">
        <v>231</v>
      </c>
      <c r="C49" t="str">
        <f>'orig. data'!AF71</f>
        <v> </v>
      </c>
      <c r="D49" t="str">
        <f>'orig. data'!AG71</f>
        <v> </v>
      </c>
      <c r="E49">
        <f ca="1">IF(CELL("contents",F49)="s","s",IF(CELL("contents",G49)="s","s",IF(CELL("contents",'orig. data'!AH71)="t","t","")))</f>
      </c>
      <c r="F49" t="str">
        <f>'orig. data'!AI71</f>
        <v> </v>
      </c>
      <c r="G49" t="str">
        <f>'orig. data'!AJ71</f>
        <v> </v>
      </c>
      <c r="H49" s="20">
        <f>'orig. data'!C$18</f>
        <v>2.0444712304</v>
      </c>
      <c r="I49" s="3">
        <f>'orig. data'!C71</f>
        <v>2.4810800056</v>
      </c>
      <c r="J49" s="3">
        <f>'orig. data'!P71</f>
        <v>2.6307811278</v>
      </c>
      <c r="K49" s="20">
        <f>'orig. data'!P$18</f>
        <v>2.8355038864</v>
      </c>
      <c r="L49" s="6">
        <f>'orig. data'!B71</f>
        <v>33789</v>
      </c>
      <c r="M49" s="12">
        <f>'orig. data'!F71</f>
        <v>0.1666037238</v>
      </c>
      <c r="N49" s="10"/>
      <c r="O49" s="6">
        <f>'orig. data'!O71</f>
        <v>34452</v>
      </c>
      <c r="P49" s="12">
        <f>'orig. data'!S71</f>
        <v>0.6319327549</v>
      </c>
      <c r="Q49" s="10"/>
      <c r="R49" s="12">
        <f>'orig. data'!AB71</f>
        <v>0.7399137444</v>
      </c>
    </row>
    <row r="50" spans="1:18" ht="12.75">
      <c r="A50" s="34"/>
      <c r="H50" s="20"/>
      <c r="I50" s="3"/>
      <c r="J50" s="3"/>
      <c r="K50" s="20"/>
      <c r="L50" s="6"/>
      <c r="M50" s="12"/>
      <c r="N50" s="10"/>
      <c r="O50" s="6"/>
      <c r="P50" s="12"/>
      <c r="Q50" s="10"/>
      <c r="R50" s="12"/>
    </row>
    <row r="51" spans="1:18" ht="12.75">
      <c r="A51" s="34" t="str">
        <f ca="1" t="shared" si="0"/>
        <v>NM F Flon/Snow L/Cran</v>
      </c>
      <c r="B51" t="s">
        <v>201</v>
      </c>
      <c r="C51" t="str">
        <f>'orig. data'!AF72</f>
        <v> </v>
      </c>
      <c r="D51" t="str">
        <f>'orig. data'!AG72</f>
        <v> </v>
      </c>
      <c r="E51">
        <f ca="1">IF(CELL("contents",F51)="s","s",IF(CELL("contents",G51)="s","s",IF(CELL("contents",'orig. data'!AH72)="t","t","")))</f>
      </c>
      <c r="F51" t="str">
        <f>'orig. data'!AI72</f>
        <v> </v>
      </c>
      <c r="G51" t="str">
        <f>'orig. data'!AJ72</f>
        <v> </v>
      </c>
      <c r="H51" s="20">
        <f>'orig. data'!C$18</f>
        <v>2.0444712304</v>
      </c>
      <c r="I51" s="3">
        <f>'orig. data'!C72</f>
        <v>1.8765120935</v>
      </c>
      <c r="J51" s="3">
        <f>'orig. data'!P72</f>
        <v>2.9420575373</v>
      </c>
      <c r="K51" s="20">
        <f>'orig. data'!P$18</f>
        <v>2.8355038864</v>
      </c>
      <c r="L51" s="6">
        <f>'orig. data'!B72</f>
        <v>19102</v>
      </c>
      <c r="M51" s="12">
        <f>'orig. data'!F72</f>
        <v>0.6763227523</v>
      </c>
      <c r="N51" s="10"/>
      <c r="O51" s="6">
        <f>'orig. data'!O72</f>
        <v>20213</v>
      </c>
      <c r="P51" s="12">
        <f>'orig. data'!S72</f>
        <v>0.790355602</v>
      </c>
      <c r="Q51" s="10"/>
      <c r="R51" s="12">
        <f>'orig. data'!AB72</f>
        <v>0.0764925344</v>
      </c>
    </row>
    <row r="52" spans="1:18" ht="12.75">
      <c r="A52" s="34" t="str">
        <f ca="1" t="shared" si="0"/>
        <v>NM The Pas/OCN/Kelsey</v>
      </c>
      <c r="B52" t="s">
        <v>230</v>
      </c>
      <c r="C52" t="str">
        <f>'orig. data'!AF73</f>
        <v> </v>
      </c>
      <c r="D52" t="str">
        <f>'orig. data'!AG73</f>
        <v> </v>
      </c>
      <c r="E52">
        <f ca="1">IF(CELL("contents",F52)="s","s",IF(CELL("contents",G52)="s","s",IF(CELL("contents",'orig. data'!AH73)="t","t","")))</f>
      </c>
      <c r="F52" t="str">
        <f>'orig. data'!AI73</f>
        <v> </v>
      </c>
      <c r="G52" t="str">
        <f>'orig. data'!AJ73</f>
        <v> </v>
      </c>
      <c r="H52" s="20">
        <f>'orig. data'!C$18</f>
        <v>2.0444712304</v>
      </c>
      <c r="I52" s="3">
        <f>'orig. data'!C73</f>
        <v>1.3469730963</v>
      </c>
      <c r="J52" s="3">
        <f>'orig. data'!P73</f>
        <v>2.2863937725</v>
      </c>
      <c r="K52" s="20">
        <f>'orig. data'!P$18</f>
        <v>2.8355038864</v>
      </c>
      <c r="L52" s="6">
        <f>'orig. data'!B73</f>
        <v>19023</v>
      </c>
      <c r="M52" s="12">
        <f>'orig. data'!F73</f>
        <v>0.0995714222</v>
      </c>
      <c r="N52" s="10"/>
      <c r="O52" s="6">
        <f>'orig. data'!O73</f>
        <v>20608</v>
      </c>
      <c r="P52" s="12">
        <f>'orig. data'!S73</f>
        <v>0.2953392696</v>
      </c>
      <c r="Q52" s="10"/>
      <c r="R52" s="12">
        <f>'orig. data'!AB73</f>
        <v>0.0871263299</v>
      </c>
    </row>
    <row r="53" spans="1:18" ht="12.75">
      <c r="A53" s="34" t="str">
        <f ca="1" t="shared" si="0"/>
        <v>NM Nor-Man Other</v>
      </c>
      <c r="B53" t="s">
        <v>229</v>
      </c>
      <c r="C53" t="str">
        <f>'orig. data'!AF74</f>
        <v> </v>
      </c>
      <c r="D53" t="str">
        <f>'orig. data'!AG74</f>
        <v> </v>
      </c>
      <c r="E53">
        <f ca="1">IF(CELL("contents",F53)="s","s",IF(CELL("contents",G53)="s","s",IF(CELL("contents",'orig. data'!AH74)="t","t","")))</f>
      </c>
      <c r="F53" t="str">
        <f>'orig. data'!AI74</f>
        <v> </v>
      </c>
      <c r="G53" t="str">
        <f>'orig. data'!AJ74</f>
        <v> </v>
      </c>
      <c r="H53" s="20">
        <f>'orig. data'!C$18</f>
        <v>2.0444712304</v>
      </c>
      <c r="I53" s="3">
        <f>'orig. data'!C74</f>
        <v>2.1107882302</v>
      </c>
      <c r="J53" s="3">
        <f>'orig. data'!P74</f>
        <v>3.8875159503</v>
      </c>
      <c r="K53" s="20">
        <f>'orig. data'!P$18</f>
        <v>2.8355038864</v>
      </c>
      <c r="L53" s="6">
        <f>'orig. data'!B74</f>
        <v>5593</v>
      </c>
      <c r="M53" s="12">
        <f>'orig. data'!F74</f>
        <v>0.9266655244</v>
      </c>
      <c r="N53" s="10"/>
      <c r="O53" s="6">
        <f>'orig. data'!O74</f>
        <v>6757</v>
      </c>
      <c r="P53" s="12">
        <f>'orig. data'!S74</f>
        <v>0.2007275958</v>
      </c>
      <c r="Q53" s="10"/>
      <c r="R53" s="12">
        <f>'orig. data'!AB74</f>
        <v>0.1467839226</v>
      </c>
    </row>
    <row r="54" spans="1:18" ht="12.75">
      <c r="A54" s="34"/>
      <c r="H54" s="20"/>
      <c r="I54" s="3"/>
      <c r="J54" s="3"/>
      <c r="K54" s="20"/>
      <c r="L54" s="6"/>
      <c r="M54" s="12"/>
      <c r="N54" s="10"/>
      <c r="O54" s="6"/>
      <c r="P54" s="12"/>
      <c r="Q54" s="10"/>
      <c r="R54" s="12"/>
    </row>
    <row r="55" spans="1:18" ht="12.75">
      <c r="A55" s="34" t="str">
        <f ca="1" t="shared" si="0"/>
        <v>BW Thompson (t)</v>
      </c>
      <c r="B55" t="s">
        <v>202</v>
      </c>
      <c r="C55" t="str">
        <f>'orig. data'!AF75</f>
        <v> </v>
      </c>
      <c r="D55" t="str">
        <f>'orig. data'!AG75</f>
        <v> </v>
      </c>
      <c r="E55" t="str">
        <f ca="1">IF(CELL("contents",F55)="s","s",IF(CELL("contents",G55)="s","s",IF(CELL("contents",'orig. data'!AH75)="t","t","")))</f>
        <v>t</v>
      </c>
      <c r="F55" t="str">
        <f>'orig. data'!AI75</f>
        <v> </v>
      </c>
      <c r="G55" t="str">
        <f>'orig. data'!AJ75</f>
        <v> </v>
      </c>
      <c r="H55" s="20">
        <f>'orig. data'!C$18</f>
        <v>2.0444712304</v>
      </c>
      <c r="I55" s="3">
        <f>'orig. data'!C75</f>
        <v>1.2725151823</v>
      </c>
      <c r="J55" s="3">
        <f>'orig. data'!P75</f>
        <v>2.5264849924</v>
      </c>
      <c r="K55" s="20">
        <f>'orig. data'!P$18</f>
        <v>2.8355038864</v>
      </c>
      <c r="L55" s="6">
        <f>'orig. data'!B75</f>
        <v>21751</v>
      </c>
      <c r="M55" s="12">
        <f>'orig. data'!F75</f>
        <v>0.1061542796</v>
      </c>
      <c r="N55" s="10"/>
      <c r="O55" s="6">
        <f>'orig. data'!O75</f>
        <v>23325</v>
      </c>
      <c r="P55" s="12">
        <f>'orig. data'!S75</f>
        <v>0.6002677421</v>
      </c>
      <c r="Q55" s="10"/>
      <c r="R55" s="12">
        <f>'orig. data'!AB75</f>
        <v>0.0477020557</v>
      </c>
    </row>
    <row r="56" spans="1:18" ht="12.75">
      <c r="A56" s="34" t="str">
        <f ca="1" t="shared" si="0"/>
        <v>BW Gillam/Fox Lake (s)</v>
      </c>
      <c r="B56" t="s">
        <v>161</v>
      </c>
      <c r="C56" t="str">
        <f>'orig. data'!AF76</f>
        <v> </v>
      </c>
      <c r="D56" t="str">
        <f>'orig. data'!AG76</f>
        <v> </v>
      </c>
      <c r="E56" t="str">
        <f ca="1">IF(CELL("contents",F56)="s","s",IF(CELL("contents",G56)="s","s",IF(CELL("contents",'orig. data'!AH76)="t","t","")))</f>
        <v>s</v>
      </c>
      <c r="F56" t="str">
        <f>'orig. data'!AI76</f>
        <v> </v>
      </c>
      <c r="G56" t="str">
        <f>'orig. data'!AJ76</f>
        <v>s</v>
      </c>
      <c r="H56" s="20">
        <f>'orig. data'!C$18</f>
        <v>2.0444712304</v>
      </c>
      <c r="I56" s="3">
        <f>'orig. data'!C76</f>
        <v>0</v>
      </c>
      <c r="J56" s="3" t="str">
        <f>'orig. data'!P76</f>
        <v> </v>
      </c>
      <c r="K56" s="20">
        <f>'orig. data'!P$18</f>
        <v>2.8355038864</v>
      </c>
      <c r="L56" s="6">
        <f>'orig. data'!B76</f>
        <v>2120</v>
      </c>
      <c r="M56" s="12" t="str">
        <f>'orig. data'!F76</f>
        <v> </v>
      </c>
      <c r="N56" s="10"/>
      <c r="O56" s="6" t="str">
        <f>'orig. data'!O76</f>
        <v> </v>
      </c>
      <c r="P56" s="12" t="str">
        <f>'orig. data'!S76</f>
        <v> </v>
      </c>
      <c r="Q56" s="10"/>
      <c r="R56" s="12" t="str">
        <f>'orig. data'!AB76</f>
        <v> </v>
      </c>
    </row>
    <row r="57" spans="1:18" ht="12.75">
      <c r="A57" s="34" t="str">
        <f ca="1" t="shared" si="0"/>
        <v>BW Lynn/Leaf/SIL (s)</v>
      </c>
      <c r="B57" t="s">
        <v>249</v>
      </c>
      <c r="C57" t="str">
        <f>'orig. data'!AF77</f>
        <v> </v>
      </c>
      <c r="D57" t="str">
        <f>'orig. data'!AG77</f>
        <v> </v>
      </c>
      <c r="E57" t="str">
        <f ca="1">IF(CELL("contents",F57)="s","s",IF(CELL("contents",G57)="s","s",IF(CELL("contents",'orig. data'!AH77)="t","t","")))</f>
        <v>s</v>
      </c>
      <c r="F57" t="str">
        <f>'orig. data'!AI77</f>
        <v>s</v>
      </c>
      <c r="G57" t="str">
        <f>'orig. data'!AJ77</f>
        <v> </v>
      </c>
      <c r="H57" s="20">
        <f>'orig. data'!C$18</f>
        <v>2.0444712304</v>
      </c>
      <c r="I57" s="3" t="str">
        <f>'orig. data'!C77</f>
        <v> </v>
      </c>
      <c r="J57" s="3">
        <f>'orig. data'!P77</f>
        <v>3.4684138358</v>
      </c>
      <c r="K57" s="20">
        <f>'orig. data'!P$18</f>
        <v>2.8355038864</v>
      </c>
      <c r="L57" s="6" t="str">
        <f>'orig. data'!B77</f>
        <v> </v>
      </c>
      <c r="M57" s="12" t="str">
        <f>'orig. data'!F77</f>
        <v> </v>
      </c>
      <c r="N57" s="10"/>
      <c r="O57" s="6">
        <f>'orig. data'!O77</f>
        <v>3928</v>
      </c>
      <c r="P57" s="12">
        <f>'orig. data'!S77</f>
        <v>0.5441086807</v>
      </c>
      <c r="Q57" s="10"/>
      <c r="R57" s="12" t="str">
        <f>'orig. data'!AB77</f>
        <v> </v>
      </c>
    </row>
    <row r="58" spans="1:18" ht="12.75">
      <c r="A58" s="34" t="str">
        <f ca="1" t="shared" si="0"/>
        <v>BW Thick Por/Pik/Wab (1)</v>
      </c>
      <c r="B58" t="s">
        <v>212</v>
      </c>
      <c r="C58">
        <f>'orig. data'!AF78</f>
        <v>1</v>
      </c>
      <c r="D58" t="str">
        <f>'orig. data'!AG78</f>
        <v> </v>
      </c>
      <c r="E58">
        <f ca="1">IF(CELL("contents",F58)="s","s",IF(CELL("contents",G58)="s","s",IF(CELL("contents",'orig. data'!AH78)="t","t","")))</f>
      </c>
      <c r="F58" t="str">
        <f>'orig. data'!AI78</f>
        <v> </v>
      </c>
      <c r="G58" t="str">
        <f>'orig. data'!AJ78</f>
        <v> </v>
      </c>
      <c r="H58" s="20">
        <f>'orig. data'!C$18</f>
        <v>2.0444712304</v>
      </c>
      <c r="I58" s="3">
        <f>'orig. data'!C78</f>
        <v>7.0332053786</v>
      </c>
      <c r="J58" s="3">
        <f>'orig. data'!P78</f>
        <v>6.649350161</v>
      </c>
      <c r="K58" s="20">
        <f>'orig. data'!P$18</f>
        <v>2.8355038864</v>
      </c>
      <c r="L58" s="6">
        <f>'orig. data'!B78</f>
        <v>1374</v>
      </c>
      <c r="M58" s="12">
        <f>'orig. data'!F78</f>
        <v>0.0015702561</v>
      </c>
      <c r="N58" s="10"/>
      <c r="O58" s="6">
        <f>'orig. data'!O78</f>
        <v>1530</v>
      </c>
      <c r="P58" s="12">
        <f>'orig. data'!S78</f>
        <v>0.027328363</v>
      </c>
      <c r="Q58" s="10"/>
      <c r="R58" s="12">
        <f>'orig. data'!AB78</f>
        <v>0.9180528482</v>
      </c>
    </row>
    <row r="59" spans="1:18" ht="12.75">
      <c r="A59" s="34" t="str">
        <f ca="1" t="shared" si="0"/>
        <v>BW Oxford H &amp; Gods (1)</v>
      </c>
      <c r="B59" t="s">
        <v>250</v>
      </c>
      <c r="C59">
        <f>'orig. data'!AF79</f>
        <v>1</v>
      </c>
      <c r="D59" t="str">
        <f>'orig. data'!AG79</f>
        <v> </v>
      </c>
      <c r="E59">
        <f ca="1">IF(CELL("contents",F59)="s","s",IF(CELL("contents",G59)="s","s",IF(CELL("contents",'orig. data'!AH79)="t","t","")))</f>
      </c>
      <c r="F59" t="str">
        <f>'orig. data'!AI79</f>
        <v> </v>
      </c>
      <c r="G59" t="str">
        <f>'orig. data'!AJ79</f>
        <v> </v>
      </c>
      <c r="H59" s="20">
        <f>'orig. data'!C$18</f>
        <v>2.0444712304</v>
      </c>
      <c r="I59" s="3">
        <f>'orig. data'!C79</f>
        <v>8.5292887</v>
      </c>
      <c r="J59" s="3">
        <f>'orig. data'!P79</f>
        <v>4.6964622748</v>
      </c>
      <c r="K59" s="20">
        <f>'orig. data'!P$18</f>
        <v>2.8355038864</v>
      </c>
      <c r="L59" s="6">
        <f>'orig. data'!B79</f>
        <v>3088</v>
      </c>
      <c r="M59" s="12">
        <f>'orig. data'!F79</f>
        <v>2.010189E-09</v>
      </c>
      <c r="N59" s="10"/>
      <c r="O59" s="6">
        <f>'orig. data'!O79</f>
        <v>3715</v>
      </c>
      <c r="P59" s="12">
        <f>'orig. data'!S79</f>
        <v>0.0704368664</v>
      </c>
      <c r="Q59" s="10"/>
      <c r="R59" s="12">
        <f>'orig. data'!AB79</f>
        <v>0.0977264472</v>
      </c>
    </row>
    <row r="60" spans="1:18" ht="12.75">
      <c r="A60" s="34" t="str">
        <f ca="1" t="shared" si="0"/>
        <v>BW Cross Lake</v>
      </c>
      <c r="B60" t="s">
        <v>251</v>
      </c>
      <c r="C60" t="str">
        <f>'orig. data'!AF80</f>
        <v> </v>
      </c>
      <c r="D60" t="str">
        <f>'orig. data'!AG80</f>
        <v> </v>
      </c>
      <c r="E60">
        <f ca="1">IF(CELL("contents",F60)="s","s",IF(CELL("contents",G60)="s","s",IF(CELL("contents",'orig. data'!AH80)="t","t","")))</f>
      </c>
      <c r="F60" t="str">
        <f>'orig. data'!AI80</f>
        <v> </v>
      </c>
      <c r="G60" t="str">
        <f>'orig. data'!AJ80</f>
        <v> </v>
      </c>
      <c r="H60" s="20">
        <f>'orig. data'!C$18</f>
        <v>2.0444712304</v>
      </c>
      <c r="I60" s="3">
        <f>'orig. data'!C80</f>
        <v>3.6856017763</v>
      </c>
      <c r="J60" s="3">
        <f>'orig. data'!P80</f>
        <v>4.9034004483</v>
      </c>
      <c r="K60" s="20">
        <f>'orig. data'!P$18</f>
        <v>2.8355038864</v>
      </c>
      <c r="L60" s="6">
        <f>'orig. data'!B80</f>
        <v>3789</v>
      </c>
      <c r="M60" s="12">
        <f>'orig. data'!F80</f>
        <v>0.0744072951</v>
      </c>
      <c r="N60" s="10"/>
      <c r="O60" s="6">
        <f>'orig. data'!O80</f>
        <v>4767</v>
      </c>
      <c r="P60" s="12">
        <f>'orig. data'!S80</f>
        <v>0.0372864518</v>
      </c>
      <c r="Q60" s="10"/>
      <c r="R60" s="12">
        <f>'orig. data'!AB80</f>
        <v>0.492583396</v>
      </c>
    </row>
    <row r="61" spans="1:18" ht="12.75">
      <c r="A61" s="34" t="str">
        <f ca="1" t="shared" si="0"/>
        <v>BW Tad/Broch/Lac Br (s)</v>
      </c>
      <c r="B61" t="s">
        <v>228</v>
      </c>
      <c r="C61" t="str">
        <f>'orig. data'!AF81</f>
        <v> </v>
      </c>
      <c r="D61" t="str">
        <f>'orig. data'!AG81</f>
        <v> </v>
      </c>
      <c r="E61" t="str">
        <f ca="1">IF(CELL("contents",F61)="s","s",IF(CELL("contents",G61)="s","s",IF(CELL("contents",'orig. data'!AH81)="t","t","")))</f>
        <v>s</v>
      </c>
      <c r="F61" t="str">
        <f>'orig. data'!AI81</f>
        <v> </v>
      </c>
      <c r="G61" t="str">
        <f>'orig. data'!AJ81</f>
        <v>s</v>
      </c>
      <c r="H61" s="20">
        <f>'orig. data'!C$18</f>
        <v>2.0444712304</v>
      </c>
      <c r="I61" s="3">
        <f>'orig. data'!C81</f>
        <v>0</v>
      </c>
      <c r="J61" s="3" t="str">
        <f>'orig. data'!P81</f>
        <v> </v>
      </c>
      <c r="K61" s="20">
        <f>'orig. data'!P$18</f>
        <v>2.8355038864</v>
      </c>
      <c r="L61" s="6">
        <f>'orig. data'!B81</f>
        <v>1610</v>
      </c>
      <c r="M61" s="12" t="str">
        <f>'orig. data'!F81</f>
        <v> </v>
      </c>
      <c r="N61" s="10"/>
      <c r="O61" s="6" t="str">
        <f>'orig. data'!O81</f>
        <v> </v>
      </c>
      <c r="P61" s="12" t="str">
        <f>'orig. data'!S81</f>
        <v> </v>
      </c>
      <c r="Q61" s="10"/>
      <c r="R61" s="12" t="str">
        <f>'orig. data'!AB81</f>
        <v> </v>
      </c>
    </row>
    <row r="62" spans="1:18" ht="12.75">
      <c r="A62" s="34" t="str">
        <f ca="1" t="shared" si="0"/>
        <v>BW Norway House (2,t)</v>
      </c>
      <c r="B62" t="s">
        <v>227</v>
      </c>
      <c r="C62" t="str">
        <f>'orig. data'!AF82</f>
        <v> </v>
      </c>
      <c r="D62">
        <f>'orig. data'!AG82</f>
        <v>2</v>
      </c>
      <c r="E62" t="str">
        <f ca="1">IF(CELL("contents",F62)="s","s",IF(CELL("contents",G62)="s","s",IF(CELL("contents",'orig. data'!AH82)="t","t","")))</f>
        <v>t</v>
      </c>
      <c r="F62" t="str">
        <f>'orig. data'!AI82</f>
        <v> </v>
      </c>
      <c r="G62" t="str">
        <f>'orig. data'!AJ82</f>
        <v> </v>
      </c>
      <c r="H62" s="20">
        <f>'orig. data'!C$18</f>
        <v>2.0444712304</v>
      </c>
      <c r="I62" s="3">
        <f>'orig. data'!C82</f>
        <v>2.8390394369</v>
      </c>
      <c r="J62" s="3">
        <f>'orig. data'!P82</f>
        <v>7.302621041</v>
      </c>
      <c r="K62" s="20">
        <f>'orig. data'!P$18</f>
        <v>2.8355038864</v>
      </c>
      <c r="L62" s="6">
        <f>'orig. data'!B82</f>
        <v>4709</v>
      </c>
      <c r="M62" s="12">
        <f>'orig. data'!F82</f>
        <v>0.3431438885</v>
      </c>
      <c r="N62" s="10"/>
      <c r="O62" s="6">
        <f>'orig. data'!O82</f>
        <v>5762</v>
      </c>
      <c r="P62" s="12">
        <f>'orig. data'!S82</f>
        <v>8.0439688E-06</v>
      </c>
      <c r="Q62" s="10"/>
      <c r="R62" s="12">
        <f>'orig. data'!AB82</f>
        <v>0.0175671337</v>
      </c>
    </row>
    <row r="63" spans="1:18" ht="12.75">
      <c r="A63" s="34" t="str">
        <f ca="1" t="shared" si="0"/>
        <v>BW Island Lake (1)</v>
      </c>
      <c r="B63" t="s">
        <v>252</v>
      </c>
      <c r="C63">
        <f>'orig. data'!AF83</f>
        <v>1</v>
      </c>
      <c r="D63" t="str">
        <f>'orig. data'!AG83</f>
        <v> </v>
      </c>
      <c r="E63">
        <f ca="1">IF(CELL("contents",F63)="s","s",IF(CELL("contents",G63)="s","s",IF(CELL("contents",'orig. data'!AH83)="t","t","")))</f>
      </c>
      <c r="F63" t="str">
        <f>'orig. data'!AI83</f>
        <v> </v>
      </c>
      <c r="G63" t="str">
        <f>'orig. data'!AJ83</f>
        <v> </v>
      </c>
      <c r="H63" s="20">
        <f>'orig. data'!C$18</f>
        <v>2.0444712304</v>
      </c>
      <c r="I63" s="3">
        <f>'orig. data'!C83</f>
        <v>5.4903725878</v>
      </c>
      <c r="J63" s="3">
        <f>'orig. data'!P83</f>
        <v>5.0781162255</v>
      </c>
      <c r="K63" s="20">
        <f>'orig. data'!P$18</f>
        <v>2.8355038864</v>
      </c>
      <c r="L63" s="6">
        <f>'orig. data'!B83</f>
        <v>5572</v>
      </c>
      <c r="M63" s="12">
        <f>'orig. data'!F83</f>
        <v>3.21607E-05</v>
      </c>
      <c r="N63" s="10"/>
      <c r="O63" s="6">
        <f>'orig. data'!O83</f>
        <v>6587</v>
      </c>
      <c r="P63" s="12">
        <f>'orig. data'!S83</f>
        <v>0.0127399565</v>
      </c>
      <c r="Q63" s="10"/>
      <c r="R63" s="12">
        <f>'orig. data'!AB83</f>
        <v>0.8100382916</v>
      </c>
    </row>
    <row r="64" spans="1:18" ht="12.75">
      <c r="A64" s="34" t="str">
        <f ca="1" t="shared" si="0"/>
        <v>BW Sha/York/Split/War (s)</v>
      </c>
      <c r="B64" t="s">
        <v>226</v>
      </c>
      <c r="C64" t="str">
        <f>'orig. data'!AF84</f>
        <v> </v>
      </c>
      <c r="D64" t="str">
        <f>'orig. data'!AG84</f>
        <v> </v>
      </c>
      <c r="E64" t="str">
        <f ca="1">IF(CELL("contents",F64)="s","s",IF(CELL("contents",G64)="s","s",IF(CELL("contents",'orig. data'!AH84)="t","t","")))</f>
        <v>s</v>
      </c>
      <c r="F64" t="str">
        <f>'orig. data'!AI84</f>
        <v>s</v>
      </c>
      <c r="G64" t="str">
        <f>'orig. data'!AJ84</f>
        <v> </v>
      </c>
      <c r="H64" s="20">
        <f>'orig. data'!C$18</f>
        <v>2.0444712304</v>
      </c>
      <c r="I64" s="3" t="str">
        <f>'orig. data'!C84</f>
        <v> </v>
      </c>
      <c r="J64" s="3">
        <f>'orig. data'!P84</f>
        <v>4.3496181363</v>
      </c>
      <c r="K64" s="20">
        <f>'orig. data'!P$18</f>
        <v>2.8355038864</v>
      </c>
      <c r="L64" s="6" t="str">
        <f>'orig. data'!B84</f>
        <v> </v>
      </c>
      <c r="M64" s="12" t="str">
        <f>'orig. data'!F84</f>
        <v> </v>
      </c>
      <c r="N64" s="10"/>
      <c r="O64" s="6">
        <f>'orig. data'!O84</f>
        <v>3425</v>
      </c>
      <c r="P64" s="12">
        <f>'orig. data'!S84</f>
        <v>0.1855638812</v>
      </c>
      <c r="Q64" s="10"/>
      <c r="R64" s="12" t="str">
        <f>'orig. data'!AB84</f>
        <v> </v>
      </c>
    </row>
    <row r="65" spans="1:18" ht="12.75">
      <c r="A65" s="34" t="str">
        <f ca="1" t="shared" si="0"/>
        <v>BW Nelson House+B99</v>
      </c>
      <c r="B65" t="s">
        <v>345</v>
      </c>
      <c r="C65" t="str">
        <f>'orig. data'!AF85</f>
        <v> </v>
      </c>
      <c r="D65" t="str">
        <f>'orig. data'!AG85</f>
        <v> </v>
      </c>
      <c r="E65">
        <f ca="1">IF(CELL("contents",F65)="s","s",IF(CELL("contents",G65)="s","s",IF(CELL("contents",'orig. data'!AH85)="t","t","")))</f>
      </c>
      <c r="F65" t="str">
        <f>'orig. data'!AI85</f>
        <v> </v>
      </c>
      <c r="G65" t="str">
        <f>'orig. data'!AJ85</f>
        <v> </v>
      </c>
      <c r="H65" s="20">
        <f>'orig. data'!C$18</f>
        <v>2.0444712304</v>
      </c>
      <c r="I65" s="3">
        <f>'orig. data'!C85</f>
        <v>0</v>
      </c>
      <c r="J65" s="3">
        <f>'orig. data'!P85</f>
        <v>0</v>
      </c>
      <c r="K65" s="20">
        <f>'orig. data'!P$18</f>
        <v>2.8355038864</v>
      </c>
      <c r="L65" s="6">
        <f>'orig. data'!B85</f>
        <v>1918</v>
      </c>
      <c r="M65" s="12" t="str">
        <f>'orig. data'!F85</f>
        <v> </v>
      </c>
      <c r="N65" s="10"/>
      <c r="O65" s="6">
        <f>'orig. data'!O85</f>
        <v>2424</v>
      </c>
      <c r="P65" s="12" t="str">
        <f>'orig. data'!S85</f>
        <v> </v>
      </c>
      <c r="Q65" s="10"/>
      <c r="R65" s="12" t="str">
        <f>'orig. data'!AB85</f>
        <v> </v>
      </c>
    </row>
    <row r="66" spans="1:18" ht="12.75">
      <c r="A66" s="34"/>
      <c r="H66" s="20"/>
      <c r="I66" s="3"/>
      <c r="J66" s="3"/>
      <c r="K66" s="20"/>
      <c r="L66" s="6"/>
      <c r="M66" s="12"/>
      <c r="N66" s="10"/>
      <c r="O66" s="6"/>
      <c r="P66" s="12"/>
      <c r="Q66" s="10"/>
      <c r="R66" s="12"/>
    </row>
    <row r="67" spans="1:18" ht="12.75">
      <c r="A67" s="34" t="str">
        <f ca="1" t="shared" si="0"/>
        <v>Fort Garry S (t)</v>
      </c>
      <c r="B67" t="s">
        <v>253</v>
      </c>
      <c r="C67" t="str">
        <f>'orig. data'!AF86</f>
        <v> </v>
      </c>
      <c r="D67" t="str">
        <f>'orig. data'!AG86</f>
        <v> </v>
      </c>
      <c r="E67" t="str">
        <f ca="1">IF(CELL("contents",F67)="s","s",IF(CELL("contents",G67)="s","s",IF(CELL("contents",'orig. data'!AH86)="t","t","")))</f>
        <v>t</v>
      </c>
      <c r="F67" t="str">
        <f>'orig. data'!AI86</f>
        <v> </v>
      </c>
      <c r="G67" t="str">
        <f>'orig. data'!AJ86</f>
        <v> </v>
      </c>
      <c r="H67" s="20">
        <f>'orig. data'!C$18</f>
        <v>2.0444712304</v>
      </c>
      <c r="I67" s="3">
        <f>'orig. data'!C86</f>
        <v>2.2143664502</v>
      </c>
      <c r="J67" s="3">
        <f>'orig. data'!P86</f>
        <v>3.0488617374</v>
      </c>
      <c r="K67" s="20">
        <f>'orig. data'!P$18</f>
        <v>2.8355038864</v>
      </c>
      <c r="L67" s="6">
        <f>'orig. data'!B86</f>
        <v>70596</v>
      </c>
      <c r="M67" s="12">
        <f>'orig. data'!F86</f>
        <v>0.5367165357</v>
      </c>
      <c r="N67" s="10"/>
      <c r="O67" s="6">
        <f>'orig. data'!O86</f>
        <v>77937</v>
      </c>
      <c r="P67" s="12">
        <f>'orig. data'!S86</f>
        <v>0.4867293173</v>
      </c>
      <c r="Q67" s="10"/>
      <c r="R67" s="12">
        <f>'orig. data'!AB86</f>
        <v>0.0350446175</v>
      </c>
    </row>
    <row r="68" spans="1:18" ht="12.75">
      <c r="A68" s="34" t="str">
        <f ca="1" t="shared" si="0"/>
        <v>Fort Garry N (t)</v>
      </c>
      <c r="B68" t="s">
        <v>254</v>
      </c>
      <c r="C68" t="str">
        <f>'orig. data'!AF87</f>
        <v> </v>
      </c>
      <c r="D68" t="str">
        <f>'orig. data'!AG87</f>
        <v> </v>
      </c>
      <c r="E68" t="str">
        <f ca="1">IF(CELL("contents",F68)="s","s",IF(CELL("contents",G68)="s","s",IF(CELL("contents",'orig. data'!AH87)="t","t","")))</f>
        <v>t</v>
      </c>
      <c r="F68" t="str">
        <f>'orig. data'!AI87</f>
        <v> </v>
      </c>
      <c r="G68" t="str">
        <f>'orig. data'!AJ87</f>
        <v> </v>
      </c>
      <c r="H68" s="20">
        <f>'orig. data'!C$18</f>
        <v>2.0444712304</v>
      </c>
      <c r="I68" s="3">
        <f>'orig. data'!C87</f>
        <v>2.2630450009</v>
      </c>
      <c r="J68" s="3">
        <f>'orig. data'!P87</f>
        <v>3.1036077343</v>
      </c>
      <c r="K68" s="20">
        <f>'orig. data'!P$18</f>
        <v>2.8355038864</v>
      </c>
      <c r="L68" s="6">
        <f>'orig. data'!B87</f>
        <v>58310</v>
      </c>
      <c r="M68" s="12">
        <f>'orig. data'!F87</f>
        <v>0.4382686215</v>
      </c>
      <c r="N68" s="10"/>
      <c r="O68" s="6">
        <f>'orig. data'!O87</f>
        <v>68502</v>
      </c>
      <c r="P68" s="12">
        <f>'orig. data'!S87</f>
        <v>0.3957103306</v>
      </c>
      <c r="Q68" s="10"/>
      <c r="R68" s="12">
        <f>'orig. data'!AB87</f>
        <v>0.0391864582</v>
      </c>
    </row>
    <row r="69" spans="1:18" ht="12.75">
      <c r="A69" s="34"/>
      <c r="H69" s="20"/>
      <c r="I69" s="3"/>
      <c r="J69" s="3"/>
      <c r="K69" s="20"/>
      <c r="L69" s="6"/>
      <c r="M69" s="12"/>
      <c r="N69" s="10"/>
      <c r="O69" s="6"/>
      <c r="P69" s="12"/>
      <c r="Q69" s="10"/>
      <c r="R69" s="12"/>
    </row>
    <row r="70" spans="1:18" ht="12.75">
      <c r="A70" s="34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</v>
      </c>
      <c r="B70" t="s">
        <v>145</v>
      </c>
      <c r="C70" t="str">
        <f>'orig. data'!AF88</f>
        <v> </v>
      </c>
      <c r="D70" t="str">
        <f>'orig. data'!AG88</f>
        <v> </v>
      </c>
      <c r="E70">
        <f ca="1">IF(CELL("contents",F70)="s","s",IF(CELL("contents",G70)="s","s",IF(CELL("contents",'orig. data'!AH88)="t","t","")))</f>
      </c>
      <c r="F70" t="str">
        <f>'orig. data'!AI88</f>
        <v> </v>
      </c>
      <c r="G70" t="str">
        <f>'orig. data'!AJ88</f>
        <v> </v>
      </c>
      <c r="H70" s="20">
        <f>'orig. data'!C$18</f>
        <v>2.0444712304</v>
      </c>
      <c r="I70" s="3">
        <f>'orig. data'!C88</f>
        <v>2.3951355019</v>
      </c>
      <c r="J70" s="3">
        <f>'orig. data'!P88</f>
        <v>3.0041602592</v>
      </c>
      <c r="K70" s="20">
        <f>'orig. data'!P$18</f>
        <v>2.8355038864</v>
      </c>
      <c r="L70" s="6">
        <f>'orig. data'!B88</f>
        <v>86008</v>
      </c>
      <c r="M70" s="12">
        <f>'orig. data'!F88</f>
        <v>0.1832055472</v>
      </c>
      <c r="N70" s="10"/>
      <c r="O70" s="6">
        <f>'orig. data'!O88</f>
        <v>94448</v>
      </c>
      <c r="P70" s="12">
        <f>'orig. data'!S88</f>
        <v>0.5412340818</v>
      </c>
      <c r="Q70" s="10"/>
      <c r="R70" s="12">
        <f>'orig. data'!AB88</f>
        <v>0.0977324749</v>
      </c>
    </row>
    <row r="71" spans="1:18" ht="12.75">
      <c r="A71" s="34"/>
      <c r="H71" s="20"/>
      <c r="I71" s="3"/>
      <c r="J71" s="3"/>
      <c r="K71" s="20"/>
      <c r="L71" s="6"/>
      <c r="M71" s="12"/>
      <c r="N71" s="10"/>
      <c r="O71" s="6"/>
      <c r="P71" s="12"/>
      <c r="Q71" s="10"/>
      <c r="R71" s="12"/>
    </row>
    <row r="72" spans="1:18" ht="12.75">
      <c r="A72" s="34" t="str">
        <f ca="1" t="shared" si="1"/>
        <v>St. Boniface E</v>
      </c>
      <c r="B72" t="s">
        <v>255</v>
      </c>
      <c r="C72" t="str">
        <f>'orig. data'!AF89</f>
        <v> </v>
      </c>
      <c r="D72" t="str">
        <f>'orig. data'!AG89</f>
        <v> </v>
      </c>
      <c r="E72">
        <f ca="1">IF(CELL("contents",F72)="s","s",IF(CELL("contents",G72)="s","s",IF(CELL("contents",'orig. data'!AH89)="t","t","")))</f>
      </c>
      <c r="F72" t="str">
        <f>'orig. data'!AI89</f>
        <v> </v>
      </c>
      <c r="G72" t="str">
        <f>'orig. data'!AJ89</f>
        <v> </v>
      </c>
      <c r="H72" s="20">
        <f>'orig. data'!C$18</f>
        <v>2.0444712304</v>
      </c>
      <c r="I72" s="3">
        <f>'orig. data'!C89</f>
        <v>2.3034877504</v>
      </c>
      <c r="J72" s="3">
        <f>'orig. data'!P89</f>
        <v>2.7904217357</v>
      </c>
      <c r="K72" s="20">
        <f>'orig. data'!P$18</f>
        <v>2.8355038864</v>
      </c>
      <c r="L72" s="6">
        <f>'orig. data'!B89</f>
        <v>66695</v>
      </c>
      <c r="M72" s="12">
        <f>'orig. data'!F89</f>
        <v>0.3547839882</v>
      </c>
      <c r="N72" s="10"/>
      <c r="O72" s="6">
        <f>'orig. data'!O89</f>
        <v>77082</v>
      </c>
      <c r="P72" s="12">
        <f>'orig. data'!S89</f>
        <v>0.9516739269</v>
      </c>
      <c r="Q72" s="10"/>
      <c r="R72" s="12">
        <f>'orig. data'!AB89</f>
        <v>0.206230953</v>
      </c>
    </row>
    <row r="73" spans="1:18" ht="12.75">
      <c r="A73" s="34" t="str">
        <f ca="1" t="shared" si="1"/>
        <v>St. Boniface W (t)</v>
      </c>
      <c r="B73" t="s">
        <v>203</v>
      </c>
      <c r="C73" t="str">
        <f>'orig. data'!AF90</f>
        <v> </v>
      </c>
      <c r="D73" t="str">
        <f>'orig. data'!AG90</f>
        <v> </v>
      </c>
      <c r="E73" t="str">
        <f ca="1">IF(CELL("contents",F73)="s","s",IF(CELL("contents",G73)="s","s",IF(CELL("contents",'orig. data'!AH90)="t","t","")))</f>
        <v>t</v>
      </c>
      <c r="F73" t="str">
        <f>'orig. data'!AI90</f>
        <v> </v>
      </c>
      <c r="G73" t="str">
        <f>'orig. data'!AJ90</f>
        <v> </v>
      </c>
      <c r="H73" s="20">
        <f>'orig. data'!C$18</f>
        <v>2.0444712304</v>
      </c>
      <c r="I73" s="3">
        <f>'orig. data'!C90</f>
        <v>1.6443659908</v>
      </c>
      <c r="J73" s="3">
        <f>'orig. data'!P90</f>
        <v>2.4377009151</v>
      </c>
      <c r="K73" s="20">
        <f>'orig. data'!P$18</f>
        <v>2.8355038864</v>
      </c>
      <c r="L73" s="6">
        <f>'orig. data'!B90</f>
        <v>37594</v>
      </c>
      <c r="M73" s="12">
        <f>'orig. data'!F90</f>
        <v>0.1623003309</v>
      </c>
      <c r="N73" s="10"/>
      <c r="O73" s="6">
        <f>'orig. data'!O90</f>
        <v>39164</v>
      </c>
      <c r="P73" s="12">
        <f>'orig. data'!S90</f>
        <v>0.2995859651</v>
      </c>
      <c r="Q73" s="10"/>
      <c r="R73" s="12">
        <f>'orig. data'!AB90</f>
        <v>0.0372070954</v>
      </c>
    </row>
    <row r="74" spans="1:18" ht="12.75">
      <c r="A74" s="34"/>
      <c r="H74" s="20"/>
      <c r="I74" s="3"/>
      <c r="J74" s="3"/>
      <c r="K74" s="20"/>
      <c r="L74" s="6"/>
      <c r="M74" s="12"/>
      <c r="N74" s="10"/>
      <c r="O74" s="6"/>
      <c r="P74" s="12"/>
      <c r="Q74" s="10"/>
      <c r="R74" s="12"/>
    </row>
    <row r="75" spans="1:18" ht="12.75">
      <c r="A75" s="34" t="str">
        <f ca="1" t="shared" si="1"/>
        <v>St. Vital S (t)</v>
      </c>
      <c r="B75" t="s">
        <v>263</v>
      </c>
      <c r="C75" t="str">
        <f>'orig. data'!AF91</f>
        <v> </v>
      </c>
      <c r="D75" t="str">
        <f>'orig. data'!AG91</f>
        <v> </v>
      </c>
      <c r="E75" t="str">
        <f ca="1">IF(CELL("contents",F75)="s","s",IF(CELL("contents",G75)="s","s",IF(CELL("contents",'orig. data'!AH91)="t","t","")))</f>
        <v>t</v>
      </c>
      <c r="F75" t="str">
        <f>'orig. data'!AI91</f>
        <v> </v>
      </c>
      <c r="G75" t="str">
        <f>'orig. data'!AJ91</f>
        <v> </v>
      </c>
      <c r="H75" s="20">
        <f>'orig. data'!C$18</f>
        <v>2.0444712304</v>
      </c>
      <c r="I75" s="3">
        <f>'orig. data'!C91</f>
        <v>1.8251396338</v>
      </c>
      <c r="J75" s="3">
        <f>'orig. data'!P91</f>
        <v>2.9018710589</v>
      </c>
      <c r="K75" s="20">
        <f>'orig. data'!P$18</f>
        <v>2.8355038864</v>
      </c>
      <c r="L75" s="6">
        <f>'orig. data'!B91</f>
        <v>67238</v>
      </c>
      <c r="M75" s="12">
        <f>'orig. data'!F91</f>
        <v>0.4216985807</v>
      </c>
      <c r="N75" s="10"/>
      <c r="O75" s="6">
        <f>'orig. data'!O91</f>
        <v>79331</v>
      </c>
      <c r="P75" s="12">
        <f>'orig. data'!S91</f>
        <v>0.785489667</v>
      </c>
      <c r="Q75" s="10"/>
      <c r="R75" s="12">
        <f>'orig. data'!AB91</f>
        <v>0.0043580836</v>
      </c>
    </row>
    <row r="76" spans="1:18" ht="12.75">
      <c r="A76" s="34" t="str">
        <f ca="1" t="shared" si="1"/>
        <v>St. Vital N</v>
      </c>
      <c r="B76" t="s">
        <v>262</v>
      </c>
      <c r="C76" t="str">
        <f>'orig. data'!AF92</f>
        <v> </v>
      </c>
      <c r="D76" t="str">
        <f>'orig. data'!AG92</f>
        <v> </v>
      </c>
      <c r="E76">
        <f ca="1">IF(CELL("contents",F76)="s","s",IF(CELL("contents",G76)="s","s",IF(CELL("contents",'orig. data'!AH92)="t","t","")))</f>
      </c>
      <c r="F76" t="str">
        <f>'orig. data'!AI92</f>
        <v> </v>
      </c>
      <c r="G76" t="str">
        <f>'orig. data'!AJ92</f>
        <v> </v>
      </c>
      <c r="H76" s="20">
        <f>'orig. data'!C$18</f>
        <v>2.0444712304</v>
      </c>
      <c r="I76" s="3">
        <f>'orig. data'!C92</f>
        <v>2.743926674</v>
      </c>
      <c r="J76" s="3">
        <f>'orig. data'!P92</f>
        <v>3.0736914848</v>
      </c>
      <c r="K76" s="20">
        <f>'orig. data'!P$18</f>
        <v>2.8355038864</v>
      </c>
      <c r="L76" s="6">
        <f>'orig. data'!B92</f>
        <v>64408</v>
      </c>
      <c r="M76" s="12">
        <f>'orig. data'!F92</f>
        <v>0.0140698167</v>
      </c>
      <c r="N76" s="10"/>
      <c r="O76" s="6">
        <f>'orig. data'!O92</f>
        <v>67116</v>
      </c>
      <c r="P76" s="12">
        <f>'orig. data'!S92</f>
        <v>0.4420727085</v>
      </c>
      <c r="Q76" s="10"/>
      <c r="R76" s="12">
        <f>'orig. data'!AB92</f>
        <v>0.4279025156</v>
      </c>
    </row>
    <row r="77" spans="1:18" ht="12.75">
      <c r="A77" s="34"/>
      <c r="H77" s="20"/>
      <c r="I77" s="3"/>
      <c r="J77" s="3"/>
      <c r="K77" s="20"/>
      <c r="L77" s="6"/>
      <c r="M77" s="12"/>
      <c r="N77" s="10"/>
      <c r="O77" s="6"/>
      <c r="P77" s="12"/>
      <c r="Q77" s="10"/>
      <c r="R77" s="12"/>
    </row>
    <row r="78" spans="1:18" ht="12.75">
      <c r="A78" s="34" t="str">
        <f ca="1" t="shared" si="1"/>
        <v>Transcona</v>
      </c>
      <c r="B78" t="s">
        <v>150</v>
      </c>
      <c r="C78" t="str">
        <f>'orig. data'!AF93</f>
        <v> </v>
      </c>
      <c r="D78" t="str">
        <f>'orig. data'!AG93</f>
        <v> </v>
      </c>
      <c r="E78">
        <f ca="1">IF(CELL("contents",F78)="s","s",IF(CELL("contents",G78)="s","s",IF(CELL("contents",'orig. data'!AH93)="t","t","")))</f>
      </c>
      <c r="F78" t="str">
        <f>'orig. data'!AI93</f>
        <v> </v>
      </c>
      <c r="G78" t="str">
        <f>'orig. data'!AJ93</f>
        <v> </v>
      </c>
      <c r="H78" s="20">
        <f>'orig. data'!C$18</f>
        <v>2.0444712304</v>
      </c>
      <c r="I78" s="3">
        <f>'orig. data'!C93</f>
        <v>2.5450107457</v>
      </c>
      <c r="J78" s="3">
        <f>'orig. data'!P93</f>
        <v>3.2591925687</v>
      </c>
      <c r="K78" s="20">
        <f>'orig. data'!P$18</f>
        <v>2.8355038864</v>
      </c>
      <c r="L78" s="6">
        <f>'orig. data'!B93</f>
        <v>66168</v>
      </c>
      <c r="M78" s="12">
        <f>'orig. data'!F93</f>
        <v>0.0850572923</v>
      </c>
      <c r="N78" s="10"/>
      <c r="O78" s="6">
        <f>'orig. data'!O93</f>
        <v>73435</v>
      </c>
      <c r="P78" s="12">
        <f>'orig. data'!S93</f>
        <v>0.2035378966</v>
      </c>
      <c r="Q78" s="10"/>
      <c r="R78" s="12">
        <f>'orig. data'!AB93</f>
        <v>0.0981082596</v>
      </c>
    </row>
    <row r="79" spans="1:18" ht="12.75">
      <c r="A79" s="34"/>
      <c r="H79" s="20"/>
      <c r="I79" s="3"/>
      <c r="J79" s="3"/>
      <c r="K79" s="20"/>
      <c r="L79" s="6"/>
      <c r="M79" s="12"/>
      <c r="N79" s="10"/>
      <c r="O79" s="6"/>
      <c r="P79" s="12"/>
      <c r="Q79" s="10"/>
      <c r="R79" s="12"/>
    </row>
    <row r="80" spans="1:18" ht="12.75">
      <c r="A80" s="34" t="str">
        <f ca="1" t="shared" si="1"/>
        <v>River Heights W</v>
      </c>
      <c r="B80" t="s">
        <v>225</v>
      </c>
      <c r="C80" t="str">
        <f>'orig. data'!AF94</f>
        <v> </v>
      </c>
      <c r="D80" t="str">
        <f>'orig. data'!AG94</f>
        <v> </v>
      </c>
      <c r="E80">
        <f ca="1">IF(CELL("contents",F80)="s","s",IF(CELL("contents",G80)="s","s",IF(CELL("contents",'orig. data'!AH94)="t","t","")))</f>
      </c>
      <c r="F80" t="str">
        <f>'orig. data'!AI94</f>
        <v> </v>
      </c>
      <c r="G80" t="str">
        <f>'orig. data'!AJ94</f>
        <v> </v>
      </c>
      <c r="H80" s="20">
        <f>'orig. data'!C$18</f>
        <v>2.0444712304</v>
      </c>
      <c r="I80" s="3">
        <f>'orig. data'!C94</f>
        <v>1.8572581795</v>
      </c>
      <c r="J80" s="3">
        <f>'orig. data'!P94</f>
        <v>2.4499892424</v>
      </c>
      <c r="K80" s="20">
        <f>'orig. data'!P$18</f>
        <v>2.8355038864</v>
      </c>
      <c r="L80" s="6">
        <f>'orig. data'!B94</f>
        <v>85112</v>
      </c>
      <c r="M80" s="12">
        <f>'orig. data'!F94</f>
        <v>0.4301231709</v>
      </c>
      <c r="N80" s="10"/>
      <c r="O80" s="6">
        <f>'orig. data'!O94</f>
        <v>87894</v>
      </c>
      <c r="P80" s="12">
        <f>'orig. data'!S94</f>
        <v>0.2258541897</v>
      </c>
      <c r="Q80" s="10"/>
      <c r="R80" s="12">
        <f>'orig. data'!AB94</f>
        <v>0.0518833791</v>
      </c>
    </row>
    <row r="81" spans="1:18" ht="12.75">
      <c r="A81" s="34" t="str">
        <f ca="1" t="shared" si="1"/>
        <v>River Heights E</v>
      </c>
      <c r="B81" t="s">
        <v>204</v>
      </c>
      <c r="C81" t="str">
        <f>'orig. data'!AF95</f>
        <v> </v>
      </c>
      <c r="D81" t="str">
        <f>'orig. data'!AG95</f>
        <v> </v>
      </c>
      <c r="E81">
        <f ca="1">IF(CELL("contents",F81)="s","s",IF(CELL("contents",G81)="s","s",IF(CELL("contents",'orig. data'!AH95)="t","t","")))</f>
      </c>
      <c r="F81" t="str">
        <f>'orig. data'!AI95</f>
        <v> </v>
      </c>
      <c r="G81" t="str">
        <f>'orig. data'!AJ95</f>
        <v> </v>
      </c>
      <c r="H81" s="20">
        <f>'orig. data'!C$18</f>
        <v>2.0444712304</v>
      </c>
      <c r="I81" s="3">
        <f>'orig. data'!C95</f>
        <v>1.8805798751</v>
      </c>
      <c r="J81" s="3">
        <f>'orig. data'!P95</f>
        <v>2.3527277909</v>
      </c>
      <c r="K81" s="20">
        <f>'orig. data'!P$18</f>
        <v>2.8355038864</v>
      </c>
      <c r="L81" s="6">
        <f>'orig. data'!B95</f>
        <v>48858</v>
      </c>
      <c r="M81" s="12">
        <f>'orig. data'!F95</f>
        <v>0.5410952464</v>
      </c>
      <c r="N81" s="10"/>
      <c r="O81" s="6">
        <f>'orig. data'!O95</f>
        <v>49974</v>
      </c>
      <c r="P81" s="12">
        <f>'orig. data'!S95</f>
        <v>0.1695586065</v>
      </c>
      <c r="Q81" s="10"/>
      <c r="R81" s="12">
        <f>'orig. data'!AB95</f>
        <v>0.181064171</v>
      </c>
    </row>
    <row r="82" spans="1:18" ht="12.75">
      <c r="A82" s="34"/>
      <c r="H82" s="20"/>
      <c r="I82" s="3"/>
      <c r="J82" s="3"/>
      <c r="K82" s="20"/>
      <c r="L82" s="6"/>
      <c r="M82" s="12"/>
      <c r="N82" s="10"/>
      <c r="O82" s="6"/>
      <c r="P82" s="12"/>
      <c r="Q82" s="10"/>
      <c r="R82" s="12"/>
    </row>
    <row r="83" spans="1:18" ht="12.75">
      <c r="A83" s="34" t="str">
        <f ca="1" t="shared" si="1"/>
        <v>River East N (t)</v>
      </c>
      <c r="B83" t="s">
        <v>233</v>
      </c>
      <c r="C83" t="str">
        <f>'orig. data'!AF96</f>
        <v> </v>
      </c>
      <c r="D83" t="str">
        <f>'orig. data'!AG96</f>
        <v> </v>
      </c>
      <c r="E83" t="str">
        <f ca="1">IF(CELL("contents",F83)="s","s",IF(CELL("contents",G83)="s","s",IF(CELL("contents",'orig. data'!AH96)="t","t","")))</f>
        <v>t</v>
      </c>
      <c r="F83" t="str">
        <f>'orig. data'!AI96</f>
        <v> </v>
      </c>
      <c r="G83" t="str">
        <f>'orig. data'!AJ96</f>
        <v> </v>
      </c>
      <c r="H83" s="20">
        <f>'orig. data'!C$18</f>
        <v>2.0444712304</v>
      </c>
      <c r="I83" s="3">
        <f>'orig. data'!C96</f>
        <v>1.4111768485</v>
      </c>
      <c r="J83" s="3">
        <f>'orig. data'!P96</f>
        <v>3.297569544</v>
      </c>
      <c r="K83" s="20">
        <f>'orig. data'!P$18</f>
        <v>2.8355038864</v>
      </c>
      <c r="L83" s="6">
        <f>'orig. data'!B96</f>
        <v>17119</v>
      </c>
      <c r="M83" s="12">
        <f>'orig. data'!F96</f>
        <v>0.1654981512</v>
      </c>
      <c r="N83" s="10"/>
      <c r="O83" s="6">
        <f>'orig. data'!O96</f>
        <v>23149</v>
      </c>
      <c r="P83" s="12">
        <f>'orig. data'!S96</f>
        <v>0.3331931094</v>
      </c>
      <c r="Q83" s="10"/>
      <c r="R83" s="12">
        <f>'orig. data'!AB96</f>
        <v>0.0049719903</v>
      </c>
    </row>
    <row r="84" spans="1:18" ht="12.75">
      <c r="A84" s="34" t="str">
        <f ca="1" t="shared" si="1"/>
        <v>River East E</v>
      </c>
      <c r="B84" t="s">
        <v>232</v>
      </c>
      <c r="C84" t="str">
        <f>'orig. data'!AF97</f>
        <v> </v>
      </c>
      <c r="D84" t="str">
        <f>'orig. data'!AG97</f>
        <v> </v>
      </c>
      <c r="E84">
        <f ca="1">IF(CELL("contents",F84)="s","s",IF(CELL("contents",G84)="s","s",IF(CELL("contents",'orig. data'!AH97)="t","t","")))</f>
      </c>
      <c r="F84" t="str">
        <f>'orig. data'!AI97</f>
        <v> </v>
      </c>
      <c r="G84" t="str">
        <f>'orig. data'!AJ97</f>
        <v> </v>
      </c>
      <c r="H84" s="20">
        <f>'orig. data'!C$18</f>
        <v>2.0444712304</v>
      </c>
      <c r="I84" s="3">
        <f>'orig. data'!C97</f>
        <v>2.1314912765</v>
      </c>
      <c r="J84" s="3">
        <f>'orig. data'!P97</f>
        <v>2.5894382777</v>
      </c>
      <c r="K84" s="20">
        <f>'orig. data'!P$18</f>
        <v>2.8355038864</v>
      </c>
      <c r="L84" s="6">
        <f>'orig. data'!B97</f>
        <v>54084</v>
      </c>
      <c r="M84" s="12">
        <f>'orig. data'!F97</f>
        <v>0.7660925615</v>
      </c>
      <c r="N84" s="10"/>
      <c r="O84" s="6">
        <f>'orig. data'!O97</f>
        <v>61334</v>
      </c>
      <c r="P84" s="12">
        <f>'orig. data'!S97</f>
        <v>0.521520562</v>
      </c>
      <c r="Q84" s="10"/>
      <c r="R84" s="12">
        <f>'orig. data'!AB97</f>
        <v>0.2495932219</v>
      </c>
    </row>
    <row r="85" spans="1:18" ht="12.75">
      <c r="A85" s="34" t="str">
        <f ca="1" t="shared" si="1"/>
        <v>River East W</v>
      </c>
      <c r="B85" t="s">
        <v>234</v>
      </c>
      <c r="C85" t="str">
        <f>'orig. data'!AF98</f>
        <v> </v>
      </c>
      <c r="D85" t="str">
        <f>'orig. data'!AG98</f>
        <v> </v>
      </c>
      <c r="E85">
        <f ca="1">IF(CELL("contents",F85)="s","s",IF(CELL("contents",G85)="s","s",IF(CELL("contents",'orig. data'!AH98)="t","t","")))</f>
      </c>
      <c r="F85" t="str">
        <f>'orig. data'!AI98</f>
        <v> </v>
      </c>
      <c r="G85" t="str">
        <f>'orig. data'!AJ98</f>
        <v> </v>
      </c>
      <c r="H85" s="20">
        <f>'orig. data'!C$18</f>
        <v>2.0444712304</v>
      </c>
      <c r="I85" s="3">
        <f>'orig. data'!C98</f>
        <v>2.6256609568</v>
      </c>
      <c r="J85" s="3">
        <f>'orig. data'!P98</f>
        <v>3.3377143232</v>
      </c>
      <c r="K85" s="20">
        <f>'orig. data'!P$18</f>
        <v>2.8355038864</v>
      </c>
      <c r="L85" s="6">
        <f>'orig. data'!B98</f>
        <v>97612</v>
      </c>
      <c r="M85" s="12">
        <f>'orig. data'!F98</f>
        <v>0.0234042269</v>
      </c>
      <c r="N85" s="10"/>
      <c r="O85" s="6">
        <f>'orig. data'!O98</f>
        <v>103251</v>
      </c>
      <c r="P85" s="12">
        <f>'orig. data'!S98</f>
        <v>0.1006603389</v>
      </c>
      <c r="Q85" s="10"/>
      <c r="R85" s="12">
        <f>'orig. data'!AB98</f>
        <v>0.0563256231</v>
      </c>
    </row>
    <row r="86" spans="1:18" ht="12.75">
      <c r="A86" s="34" t="str">
        <f ca="1" t="shared" si="1"/>
        <v>River East S</v>
      </c>
      <c r="B86" t="s">
        <v>235</v>
      </c>
      <c r="C86" t="str">
        <f>'orig. data'!AF99</f>
        <v> </v>
      </c>
      <c r="D86" t="str">
        <f>'orig. data'!AG99</f>
        <v> </v>
      </c>
      <c r="E86">
        <f ca="1">IF(CELL("contents",F86)="s","s",IF(CELL("contents",G86)="s","s",IF(CELL("contents",'orig. data'!AH99)="t","t","")))</f>
      </c>
      <c r="F86" t="str">
        <f>'orig. data'!AI99</f>
        <v> </v>
      </c>
      <c r="G86" t="str">
        <f>'orig. data'!AJ99</f>
        <v> </v>
      </c>
      <c r="H86" s="20">
        <f>'orig. data'!C$18</f>
        <v>2.0444712304</v>
      </c>
      <c r="I86" s="3">
        <f>'orig. data'!C99</f>
        <v>2.6273144355</v>
      </c>
      <c r="J86" s="3">
        <f>'orig. data'!P99</f>
        <v>3.1244796498</v>
      </c>
      <c r="K86" s="20">
        <f>'orig. data'!P$18</f>
        <v>2.8355038864</v>
      </c>
      <c r="L86" s="6">
        <f>'orig. data'!B99</f>
        <v>33408</v>
      </c>
      <c r="M86" s="12">
        <f>'orig. data'!F99</f>
        <v>0.0811484597</v>
      </c>
      <c r="N86" s="10"/>
      <c r="O86" s="6">
        <f>'orig. data'!O99</f>
        <v>36093</v>
      </c>
      <c r="P86" s="12">
        <f>'orig. data'!S99</f>
        <v>0.4430219881</v>
      </c>
      <c r="Q86" s="10"/>
      <c r="R86" s="12">
        <f>'orig. data'!AB99</f>
        <v>0.3354374449</v>
      </c>
    </row>
    <row r="87" spans="1:18" ht="12.75">
      <c r="A87" s="34"/>
      <c r="H87" s="20"/>
      <c r="I87" s="3"/>
      <c r="J87" s="3"/>
      <c r="K87" s="20"/>
      <c r="L87" s="6"/>
      <c r="M87" s="12"/>
      <c r="N87" s="10"/>
      <c r="O87" s="6"/>
      <c r="P87" s="12"/>
      <c r="Q87" s="10"/>
      <c r="R87" s="12"/>
    </row>
    <row r="88" spans="1:18" ht="12.75">
      <c r="A88" s="34" t="str">
        <f ca="1" t="shared" si="1"/>
        <v>Seven Oaks N</v>
      </c>
      <c r="B88" t="s">
        <v>162</v>
      </c>
      <c r="C88" t="str">
        <f>'orig. data'!AF100</f>
        <v> </v>
      </c>
      <c r="D88" t="str">
        <f>'orig. data'!AG100</f>
        <v> </v>
      </c>
      <c r="E88">
        <f ca="1">IF(CELL("contents",F88)="s","s",IF(CELL("contents",G88)="s","s",IF(CELL("contents",'orig. data'!AH100)="t","t","")))</f>
      </c>
      <c r="F88" t="str">
        <f>'orig. data'!AI100</f>
        <v> </v>
      </c>
      <c r="G88" t="str">
        <f>'orig. data'!AJ100</f>
        <v> </v>
      </c>
      <c r="H88" s="20">
        <f>'orig. data'!C$18</f>
        <v>2.0444712304</v>
      </c>
      <c r="I88" s="3">
        <f>'orig. data'!C100</f>
        <v>1.8977446947</v>
      </c>
      <c r="J88" s="3">
        <f>'orig. data'!P100</f>
        <v>2.9348639245</v>
      </c>
      <c r="K88" s="20">
        <f>'orig. data'!P$18</f>
        <v>2.8355038864</v>
      </c>
      <c r="L88" s="6">
        <f>'orig. data'!B100</f>
        <v>9599</v>
      </c>
      <c r="M88" s="12">
        <f>'orig. data'!F100</f>
        <v>0.7800126633</v>
      </c>
      <c r="N88" s="10"/>
      <c r="O88" s="6">
        <f>'orig. data'!O100</f>
        <v>11324</v>
      </c>
      <c r="P88" s="12">
        <f>'orig. data'!S100</f>
        <v>0.8340546412</v>
      </c>
      <c r="Q88" s="10"/>
      <c r="R88" s="12">
        <f>'orig. data'!AB100</f>
        <v>0.1815950162</v>
      </c>
    </row>
    <row r="89" spans="1:18" ht="12.75">
      <c r="A89" s="34" t="str">
        <f ca="1" t="shared" si="1"/>
        <v>Seven Oaks W</v>
      </c>
      <c r="B89" t="s">
        <v>205</v>
      </c>
      <c r="C89" t="str">
        <f>'orig. data'!AF101</f>
        <v> </v>
      </c>
      <c r="D89" t="str">
        <f>'orig. data'!AG101</f>
        <v> </v>
      </c>
      <c r="E89">
        <f ca="1">IF(CELL("contents",F89)="s","s",IF(CELL("contents",G89)="s","s",IF(CELL("contents",'orig. data'!AH101)="t","t","")))</f>
      </c>
      <c r="F89" t="str">
        <f>'orig. data'!AI101</f>
        <v> </v>
      </c>
      <c r="G89" t="str">
        <f>'orig. data'!AJ101</f>
        <v> </v>
      </c>
      <c r="H89" s="20">
        <f>'orig. data'!C$18</f>
        <v>2.0444712304</v>
      </c>
      <c r="I89" s="3">
        <f>'orig. data'!C101</f>
        <v>1.9558893622</v>
      </c>
      <c r="J89" s="3">
        <f>'orig. data'!P101</f>
        <v>2.72292473</v>
      </c>
      <c r="K89" s="20">
        <f>'orig. data'!P$18</f>
        <v>2.8355038864</v>
      </c>
      <c r="L89" s="6">
        <f>'orig. data'!B101</f>
        <v>42716</v>
      </c>
      <c r="M89" s="12">
        <f>'orig. data'!F101</f>
        <v>0.7791966298</v>
      </c>
      <c r="N89" s="10"/>
      <c r="O89" s="6">
        <f>'orig. data'!O101</f>
        <v>47576</v>
      </c>
      <c r="P89" s="12">
        <f>'orig. data'!S101</f>
        <v>0.8118257171</v>
      </c>
      <c r="Q89" s="10"/>
      <c r="R89" s="12">
        <f>'orig. data'!AB101</f>
        <v>0.0778255361</v>
      </c>
    </row>
    <row r="90" spans="1:18" ht="12.75">
      <c r="A90" s="34" t="str">
        <f ca="1" t="shared" si="1"/>
        <v>Seven Oaks E</v>
      </c>
      <c r="B90" t="s">
        <v>206</v>
      </c>
      <c r="C90" t="str">
        <f>'orig. data'!AF102</f>
        <v> </v>
      </c>
      <c r="D90" t="str">
        <f>'orig. data'!AG102</f>
        <v> </v>
      </c>
      <c r="E90">
        <f ca="1">IF(CELL("contents",F90)="s","s",IF(CELL("contents",G90)="s","s",IF(CELL("contents",'orig. data'!AH102)="t","t","")))</f>
      </c>
      <c r="F90" t="str">
        <f>'orig. data'!AI102</f>
        <v> </v>
      </c>
      <c r="G90" t="str">
        <f>'orig. data'!AJ102</f>
        <v> </v>
      </c>
      <c r="H90" s="20">
        <f>'orig. data'!C$18</f>
        <v>2.0444712304</v>
      </c>
      <c r="I90" s="3">
        <f>'orig. data'!C102</f>
        <v>1.8038956214</v>
      </c>
      <c r="J90" s="3">
        <f>'orig. data'!P102</f>
        <v>2.3664523845</v>
      </c>
      <c r="K90" s="20">
        <f>'orig. data'!P$18</f>
        <v>2.8355038864</v>
      </c>
      <c r="L90" s="6">
        <f>'orig. data'!B102</f>
        <v>78734</v>
      </c>
      <c r="M90" s="12">
        <f>'orig. data'!F102</f>
        <v>0.3133485847</v>
      </c>
      <c r="N90" s="10"/>
      <c r="O90" s="6">
        <f>'orig. data'!O102</f>
        <v>83894</v>
      </c>
      <c r="P90" s="12">
        <f>'orig. data'!S102</f>
        <v>0.1390394407</v>
      </c>
      <c r="Q90" s="10"/>
      <c r="R90" s="12">
        <f>'orig. data'!AB102</f>
        <v>0.064446326</v>
      </c>
    </row>
    <row r="91" spans="1:18" ht="12.75">
      <c r="A91" s="34"/>
      <c r="H91" s="20"/>
      <c r="I91" s="3"/>
      <c r="J91" s="3"/>
      <c r="K91" s="20"/>
      <c r="L91" s="6"/>
      <c r="M91" s="12"/>
      <c r="N91" s="10"/>
      <c r="O91" s="6"/>
      <c r="P91" s="12"/>
      <c r="Q91" s="10"/>
      <c r="R91" s="12"/>
    </row>
    <row r="92" spans="1:18" ht="12.75">
      <c r="A92" s="34" t="str">
        <f ca="1" t="shared" si="1"/>
        <v>St. James - Assiniboia W (t)</v>
      </c>
      <c r="B92" t="s">
        <v>256</v>
      </c>
      <c r="C92" t="str">
        <f>'orig. data'!AF103</f>
        <v> </v>
      </c>
      <c r="D92" t="str">
        <f>'orig. data'!AG103</f>
        <v> </v>
      </c>
      <c r="E92" t="str">
        <f ca="1">IF(CELL("contents",F92)="s","s",IF(CELL("contents",G92)="s","s",IF(CELL("contents",'orig. data'!AH103)="t","t","")))</f>
        <v>t</v>
      </c>
      <c r="F92" t="str">
        <f>'orig. data'!AI103</f>
        <v> </v>
      </c>
      <c r="G92" t="str">
        <f>'orig. data'!AJ103</f>
        <v> </v>
      </c>
      <c r="H92" s="20">
        <f>'orig. data'!C$18</f>
        <v>2.0444712304</v>
      </c>
      <c r="I92" s="3">
        <f>'orig. data'!C103</f>
        <v>2.2756428649</v>
      </c>
      <c r="J92" s="3">
        <f>'orig. data'!P103</f>
        <v>3.5926563748</v>
      </c>
      <c r="K92" s="20">
        <f>'orig. data'!P$18</f>
        <v>2.8355038864</v>
      </c>
      <c r="L92" s="6">
        <f>'orig. data'!B103</f>
        <v>79261</v>
      </c>
      <c r="M92" s="12">
        <f>'orig. data'!F103</f>
        <v>0.3705139128</v>
      </c>
      <c r="N92" s="10"/>
      <c r="O92" s="6">
        <f>'orig. data'!O103</f>
        <v>83209</v>
      </c>
      <c r="P92" s="12">
        <f>'orig. data'!S103</f>
        <v>0.0241035144</v>
      </c>
      <c r="Q92" s="10"/>
      <c r="R92" s="12">
        <f>'orig. data'!AB103</f>
        <v>0.0008659824</v>
      </c>
    </row>
    <row r="93" spans="1:18" ht="12.75">
      <c r="A93" s="34" t="str">
        <f ca="1" t="shared" si="1"/>
        <v>St. James - Assiniboia E (t)</v>
      </c>
      <c r="B93" t="s">
        <v>207</v>
      </c>
      <c r="C93" t="str">
        <f>'orig. data'!AF104</f>
        <v> </v>
      </c>
      <c r="D93" t="str">
        <f>'orig. data'!AG104</f>
        <v> </v>
      </c>
      <c r="E93" t="str">
        <f ca="1">IF(CELL("contents",F93)="s","s",IF(CELL("contents",G93)="s","s",IF(CELL("contents",'orig. data'!AH104)="t","t","")))</f>
        <v>t</v>
      </c>
      <c r="F93" t="str">
        <f>'orig. data'!AI104</f>
        <v> </v>
      </c>
      <c r="G93" t="str">
        <f>'orig. data'!AJ104</f>
        <v> </v>
      </c>
      <c r="H93" s="20">
        <f>'orig. data'!C$18</f>
        <v>2.0444712304</v>
      </c>
      <c r="I93" s="3">
        <f>'orig. data'!C104</f>
        <v>2.5706609493</v>
      </c>
      <c r="J93" s="3">
        <f>'orig. data'!P104</f>
        <v>3.3612734249</v>
      </c>
      <c r="K93" s="20">
        <f>'orig. data'!P$18</f>
        <v>2.8355038864</v>
      </c>
      <c r="L93" s="6">
        <f>'orig. data'!B104</f>
        <v>66221</v>
      </c>
      <c r="M93" s="12">
        <f>'orig. data'!F104</f>
        <v>0.0505073978</v>
      </c>
      <c r="N93" s="10"/>
      <c r="O93" s="6">
        <f>'orig. data'!O104</f>
        <v>69007</v>
      </c>
      <c r="P93" s="12">
        <f>'orig. data'!S104</f>
        <v>0.106067886</v>
      </c>
      <c r="Q93" s="10"/>
      <c r="R93" s="12">
        <f>'orig. data'!AB104</f>
        <v>0.0493792217</v>
      </c>
    </row>
    <row r="94" spans="1:18" ht="12.75">
      <c r="A94" s="34"/>
      <c r="H94" s="20"/>
      <c r="I94" s="3"/>
      <c r="J94" s="3"/>
      <c r="K94" s="20"/>
      <c r="L94" s="6"/>
      <c r="M94" s="12"/>
      <c r="N94" s="10"/>
      <c r="O94" s="6"/>
      <c r="P94" s="12"/>
      <c r="Q94" s="10"/>
      <c r="R94" s="12"/>
    </row>
    <row r="95" spans="1:18" ht="12.75">
      <c r="A95" s="34" t="str">
        <f ca="1" t="shared" si="1"/>
        <v>Inkster West (1,t)</v>
      </c>
      <c r="B95" t="s">
        <v>257</v>
      </c>
      <c r="C95">
        <f>'orig. data'!AF105</f>
        <v>1</v>
      </c>
      <c r="D95" t="str">
        <f>'orig. data'!AG105</f>
        <v> </v>
      </c>
      <c r="E95" t="str">
        <f ca="1">IF(CELL("contents",F95)="s","s",IF(CELL("contents",G95)="s","s",IF(CELL("contents",'orig. data'!AH105)="t","t","")))</f>
        <v>t</v>
      </c>
      <c r="F95" t="str">
        <f>'orig. data'!AI105</f>
        <v> </v>
      </c>
      <c r="G95" t="str">
        <f>'orig. data'!AJ105</f>
        <v> </v>
      </c>
      <c r="H95" s="20">
        <f>'orig. data'!C$18</f>
        <v>2.0444712304</v>
      </c>
      <c r="I95" s="3">
        <f>'orig. data'!C105</f>
        <v>0.9773848075</v>
      </c>
      <c r="J95" s="3">
        <f>'orig. data'!P105</f>
        <v>1.8773692884</v>
      </c>
      <c r="K95" s="20">
        <f>'orig. data'!P$18</f>
        <v>2.8355038864</v>
      </c>
      <c r="L95" s="6">
        <f>'orig. data'!B105</f>
        <v>31382</v>
      </c>
      <c r="M95" s="12">
        <f>'orig. data'!F105</f>
        <v>0.0029028538</v>
      </c>
      <c r="N95" s="10"/>
      <c r="O95" s="6">
        <f>'orig. data'!O105</f>
        <v>35381</v>
      </c>
      <c r="P95" s="12">
        <f>'orig. data'!S105</f>
        <v>0.0224016016</v>
      </c>
      <c r="Q95" s="10"/>
      <c r="R95" s="12">
        <f>'orig. data'!AB105</f>
        <v>0.0253582827</v>
      </c>
    </row>
    <row r="96" spans="1:18" ht="12.75">
      <c r="A96" s="34" t="str">
        <f ca="1" t="shared" si="1"/>
        <v>Inkster East</v>
      </c>
      <c r="B96" t="s">
        <v>258</v>
      </c>
      <c r="C96" t="str">
        <f>'orig. data'!AF106</f>
        <v> </v>
      </c>
      <c r="D96" t="str">
        <f>'orig. data'!AG106</f>
        <v> </v>
      </c>
      <c r="E96">
        <f ca="1">IF(CELL("contents",F96)="s","s",IF(CELL("contents",G96)="s","s",IF(CELL("contents",'orig. data'!AH106)="t","t","")))</f>
      </c>
      <c r="F96" t="str">
        <f>'orig. data'!AI106</f>
        <v> </v>
      </c>
      <c r="G96" t="str">
        <f>'orig. data'!AJ106</f>
        <v> </v>
      </c>
      <c r="H96" s="20">
        <f>'orig. data'!C$18</f>
        <v>2.0444712304</v>
      </c>
      <c r="I96" s="3">
        <f>'orig. data'!C106</f>
        <v>1.8118270202</v>
      </c>
      <c r="J96" s="3">
        <f>'orig. data'!P106</f>
        <v>2.1695791291</v>
      </c>
      <c r="K96" s="20">
        <f>'orig. data'!P$18</f>
        <v>2.8355038864</v>
      </c>
      <c r="L96" s="6">
        <f>'orig. data'!B106</f>
        <v>26834</v>
      </c>
      <c r="M96" s="12">
        <f>'orig. data'!F106</f>
        <v>0.4838077055</v>
      </c>
      <c r="N96" s="10"/>
      <c r="O96" s="6">
        <f>'orig. data'!O106</f>
        <v>28677</v>
      </c>
      <c r="P96" s="12">
        <f>'orig. data'!S106</f>
        <v>0.114031056</v>
      </c>
      <c r="Q96" s="10"/>
      <c r="R96" s="12">
        <f>'orig. data'!AB106</f>
        <v>0.4163072057</v>
      </c>
    </row>
    <row r="97" spans="1:18" ht="12.75">
      <c r="A97" s="34"/>
      <c r="H97" s="20"/>
      <c r="I97" s="3"/>
      <c r="J97" s="3"/>
      <c r="K97" s="20"/>
      <c r="L97" s="6"/>
      <c r="M97" s="12"/>
      <c r="N97" s="10"/>
      <c r="O97" s="6"/>
      <c r="P97" s="12"/>
      <c r="Q97" s="10"/>
      <c r="R97" s="12"/>
    </row>
    <row r="98" spans="1:18" ht="12.75">
      <c r="A98" s="34" t="str">
        <f ca="1" t="shared" si="1"/>
        <v>Downtown W (2)</v>
      </c>
      <c r="B98" t="s">
        <v>208</v>
      </c>
      <c r="C98" t="str">
        <f>'orig. data'!AF107</f>
        <v> </v>
      </c>
      <c r="D98">
        <f>'orig. data'!AG107</f>
        <v>2</v>
      </c>
      <c r="E98">
        <f ca="1">IF(CELL("contents",F98)="s","s",IF(CELL("contents",G98)="s","s",IF(CELL("contents",'orig. data'!AH107)="t","t","")))</f>
      </c>
      <c r="F98" t="str">
        <f>'orig. data'!AI107</f>
        <v> </v>
      </c>
      <c r="G98" t="str">
        <f>'orig. data'!AJ107</f>
        <v> </v>
      </c>
      <c r="H98" s="20">
        <f>'orig. data'!C$18</f>
        <v>2.0444712304</v>
      </c>
      <c r="I98" s="3">
        <f>'orig. data'!C107</f>
        <v>1.554987345</v>
      </c>
      <c r="J98" s="3">
        <f>'orig. data'!P107</f>
        <v>1.962598342</v>
      </c>
      <c r="K98" s="20">
        <f>'orig. data'!P$18</f>
        <v>2.8355038864</v>
      </c>
      <c r="L98" s="6">
        <f>'orig. data'!B107</f>
        <v>76232</v>
      </c>
      <c r="M98" s="12">
        <f>'orig. data'!F107</f>
        <v>0.0409415158</v>
      </c>
      <c r="N98" s="10"/>
      <c r="O98" s="6">
        <f>'orig. data'!O107</f>
        <v>80905</v>
      </c>
      <c r="P98" s="12">
        <f>'orig. data'!S107</f>
        <v>0.0041174022</v>
      </c>
      <c r="Q98" s="10"/>
      <c r="R98" s="12">
        <f>'orig. data'!AB107</f>
        <v>0.1505255329</v>
      </c>
    </row>
    <row r="99" spans="1:18" ht="12.75">
      <c r="A99" s="34" t="str">
        <f ca="1" t="shared" si="1"/>
        <v>Downtown E (t)</v>
      </c>
      <c r="B99" t="s">
        <v>259</v>
      </c>
      <c r="C99" t="str">
        <f>'orig. data'!AF108</f>
        <v> </v>
      </c>
      <c r="D99" t="str">
        <f>'orig. data'!AG108</f>
        <v> </v>
      </c>
      <c r="E99" t="str">
        <f ca="1">IF(CELL("contents",F99)="s","s",IF(CELL("contents",G99)="s","s",IF(CELL("contents",'orig. data'!AH108)="t","t","")))</f>
        <v>t</v>
      </c>
      <c r="F99" t="str">
        <f>'orig. data'!AI108</f>
        <v> </v>
      </c>
      <c r="G99" t="str">
        <f>'orig. data'!AJ108</f>
        <v> </v>
      </c>
      <c r="H99" s="20">
        <f>'orig. data'!C$18</f>
        <v>2.0444712304</v>
      </c>
      <c r="I99" s="3">
        <f>'orig. data'!C108</f>
        <v>1.5243483182</v>
      </c>
      <c r="J99" s="3">
        <f>'orig. data'!P108</f>
        <v>2.1821329912</v>
      </c>
      <c r="K99" s="20">
        <f>'orig. data'!P$18</f>
        <v>2.8355038864</v>
      </c>
      <c r="L99" s="6">
        <f>'orig. data'!B108</f>
        <v>64008</v>
      </c>
      <c r="M99" s="12">
        <f>'orig. data'!F108</f>
        <v>0.0351207513</v>
      </c>
      <c r="N99" s="10"/>
      <c r="O99" s="6">
        <f>'orig. data'!O108</f>
        <v>69101</v>
      </c>
      <c r="P99" s="12">
        <f>'orig. data'!S108</f>
        <v>0.0471532496</v>
      </c>
      <c r="Q99" s="10"/>
      <c r="R99" s="12">
        <f>'orig. data'!AB108</f>
        <v>0.0328980646</v>
      </c>
    </row>
    <row r="100" spans="1:18" ht="12.75">
      <c r="A100" s="34"/>
      <c r="H100" s="20"/>
      <c r="I100" s="3"/>
      <c r="J100" s="3"/>
      <c r="K100" s="20"/>
      <c r="L100" s="6"/>
      <c r="M100" s="12"/>
      <c r="N100" s="10"/>
      <c r="O100" s="6"/>
      <c r="P100" s="12"/>
      <c r="Q100" s="10"/>
      <c r="R100" s="12"/>
    </row>
    <row r="101" spans="1:18" ht="12.75">
      <c r="A101" s="34" t="str">
        <f ca="1" t="shared" si="1"/>
        <v>Point Douglas N</v>
      </c>
      <c r="B101" t="s">
        <v>260</v>
      </c>
      <c r="C101" t="str">
        <f>'orig. data'!AF109</f>
        <v> </v>
      </c>
      <c r="D101" t="str">
        <f>'orig. data'!AG109</f>
        <v> </v>
      </c>
      <c r="E101">
        <f ca="1">IF(CELL("contents",F101)="s","s",IF(CELL("contents",G101)="s","s",IF(CELL("contents",'orig. data'!AH109)="t","t","")))</f>
      </c>
      <c r="F101" t="str">
        <f>'orig. data'!AI109</f>
        <v> </v>
      </c>
      <c r="G101" t="str">
        <f>'orig. data'!AJ109</f>
        <v> </v>
      </c>
      <c r="H101" s="20">
        <f>'orig. data'!C$18</f>
        <v>2.0444712304</v>
      </c>
      <c r="I101" s="3">
        <f>'orig. data'!C109</f>
        <v>2.3548762706</v>
      </c>
      <c r="J101" s="3">
        <f>'orig. data'!P109</f>
        <v>2.5454969</v>
      </c>
      <c r="K101" s="20">
        <f>'orig. data'!P$18</f>
        <v>2.8355038864</v>
      </c>
      <c r="L101" s="6">
        <f>'orig. data'!B109</f>
        <v>54522</v>
      </c>
      <c r="M101" s="12">
        <f>'orig. data'!F109</f>
        <v>0.2728129806</v>
      </c>
      <c r="N101" s="10"/>
      <c r="O101" s="6">
        <f>'orig. data'!O109</f>
        <v>57699</v>
      </c>
      <c r="P101" s="12">
        <f>'orig. data'!S109</f>
        <v>0.4308260292</v>
      </c>
      <c r="Q101" s="10"/>
      <c r="R101" s="12">
        <f>'orig. data'!AB109</f>
        <v>0.6226615695</v>
      </c>
    </row>
    <row r="102" spans="1:18" ht="12.75">
      <c r="A102" s="34" t="str">
        <f ca="1" t="shared" si="1"/>
        <v>Point Douglas S</v>
      </c>
      <c r="B102" t="s">
        <v>261</v>
      </c>
      <c r="C102" t="str">
        <f>'orig. data'!AF110</f>
        <v> </v>
      </c>
      <c r="D102" t="str">
        <f>'orig. data'!AG110</f>
        <v> </v>
      </c>
      <c r="E102">
        <f ca="1">IF(CELL("contents",F102)="s","s",IF(CELL("contents",G102)="s","s",IF(CELL("contents",'orig. data'!AH110)="t","t","")))</f>
      </c>
      <c r="F102" t="str">
        <f>'orig. data'!AI110</f>
        <v> </v>
      </c>
      <c r="G102" t="str">
        <f>'orig. data'!AJ110</f>
        <v> </v>
      </c>
      <c r="H102" s="20">
        <f>'orig. data'!C$18</f>
        <v>2.0444712304</v>
      </c>
      <c r="I102" s="3">
        <f>'orig. data'!C110</f>
        <v>1.5452923159</v>
      </c>
      <c r="J102" s="3">
        <f>'orig. data'!P110</f>
        <v>2.3047825575</v>
      </c>
      <c r="K102" s="20">
        <f>'orig. data'!P$18</f>
        <v>2.8355038864</v>
      </c>
      <c r="L102" s="6">
        <f>'orig. data'!B110</f>
        <v>28122</v>
      </c>
      <c r="M102" s="12">
        <f>'orig. data'!F110</f>
        <v>0.1207755529</v>
      </c>
      <c r="N102" s="10"/>
      <c r="O102" s="6">
        <f>'orig. data'!O110</f>
        <v>28910</v>
      </c>
      <c r="P102" s="12">
        <f>'orig. data'!S110</f>
        <v>0.2176113556</v>
      </c>
      <c r="Q102" s="10"/>
      <c r="R102" s="12">
        <f>'orig. data'!AB110</f>
        <v>0.0768065917</v>
      </c>
    </row>
    <row r="103" spans="1:18" ht="12.75">
      <c r="A103" s="34"/>
      <c r="H103" s="20"/>
      <c r="I103" s="3"/>
      <c r="J103" s="3"/>
      <c r="K103" s="20"/>
      <c r="L103" s="6"/>
      <c r="M103" s="12"/>
      <c r="N103" s="10"/>
      <c r="O103" s="6"/>
      <c r="P103" s="12"/>
      <c r="Q103" s="10"/>
      <c r="R103" s="12"/>
    </row>
    <row r="104" spans="1:18" s="38" customFormat="1" ht="12.75">
      <c r="A104" s="34" t="str">
        <f ca="1" t="shared" si="1"/>
        <v>Winnipeg (t)</v>
      </c>
      <c r="B104" s="38" t="s">
        <v>140</v>
      </c>
      <c r="C104" s="38" t="str">
        <f>'orig. data'!AF8</f>
        <v> </v>
      </c>
      <c r="D104" s="38" t="str">
        <f>'orig. data'!AG8</f>
        <v> </v>
      </c>
      <c r="E104" t="str">
        <f ca="1">IF(CELL("contents",F104)="s","s",IF(CELL("contents",G104)="s","s",IF(CELL("contents",'orig. data'!AH8)="t","t","")))</f>
        <v>t</v>
      </c>
      <c r="F104" s="38" t="str">
        <f>'orig. data'!AI8</f>
        <v> </v>
      </c>
      <c r="G104" s="38" t="str">
        <f>'orig. data'!AJ8</f>
        <v> </v>
      </c>
      <c r="H104" s="39">
        <f>'orig. data'!C$18</f>
        <v>2.0444712304</v>
      </c>
      <c r="I104" s="40">
        <f>'orig. data'!C8</f>
        <v>2.1005805842</v>
      </c>
      <c r="J104" s="40">
        <f>'orig. data'!P8</f>
        <v>2.8294554397</v>
      </c>
      <c r="K104" s="39">
        <f>'orig. data'!P$18</f>
        <v>2.8355038864</v>
      </c>
      <c r="L104" s="41">
        <f>'orig. data'!B8</f>
        <v>1410841</v>
      </c>
      <c r="M104" s="42">
        <f>'orig. data'!F8</f>
        <v>0.7057235533</v>
      </c>
      <c r="N104" s="10"/>
      <c r="O104" s="41">
        <f>'orig. data'!O8</f>
        <v>1534393</v>
      </c>
      <c r="P104" s="42">
        <f>'orig. data'!S8</f>
        <v>0.9304593204</v>
      </c>
      <c r="Q104" s="10"/>
      <c r="R104" s="42">
        <f>'orig. data'!AB8</f>
        <v>3.84714E-05</v>
      </c>
    </row>
    <row r="105" spans="1:18" s="38" customFormat="1" ht="12.75">
      <c r="A105" s="34" t="str">
        <f ca="1" t="shared" si="1"/>
        <v>Manitoba (t)</v>
      </c>
      <c r="B105" s="38" t="s">
        <v>141</v>
      </c>
      <c r="C105" s="38" t="str">
        <f>'orig. data'!AF18</f>
        <v> </v>
      </c>
      <c r="D105" s="38" t="str">
        <f>'orig. data'!AG18</f>
        <v> </v>
      </c>
      <c r="E105" t="str">
        <f ca="1">IF(CELL("contents",F105)="s","s",IF(CELL("contents",G105)="s","s",IF(CELL("contents",'orig. data'!AH18)="t","t","")))</f>
        <v>t</v>
      </c>
      <c r="F105" s="38" t="str">
        <f>'orig. data'!AI18</f>
        <v> </v>
      </c>
      <c r="G105" s="38" t="str">
        <f>'orig. data'!AJ18</f>
        <v> </v>
      </c>
      <c r="H105" s="39">
        <f>'orig. data'!C$18</f>
        <v>2.0444712304</v>
      </c>
      <c r="I105" s="40">
        <f>'orig. data'!C18</f>
        <v>2.0444712304</v>
      </c>
      <c r="J105" s="40">
        <f>'orig. data'!P18</f>
        <v>2.8355038864</v>
      </c>
      <c r="K105" s="39">
        <f>'orig. data'!P$18</f>
        <v>2.8355038864</v>
      </c>
      <c r="L105" s="41">
        <f>'orig. data'!B18</f>
        <v>2449044</v>
      </c>
      <c r="M105" s="42" t="str">
        <f>'orig. data'!F18</f>
        <v> </v>
      </c>
      <c r="N105" s="10"/>
      <c r="O105" s="41">
        <f>'orig. data'!O18</f>
        <v>2657694</v>
      </c>
      <c r="P105" s="42" t="str">
        <f>'orig. data'!S18</f>
        <v> </v>
      </c>
      <c r="Q105" s="10"/>
      <c r="R105" s="42">
        <f>'orig. data'!AB18</f>
        <v>1.6680531E-07</v>
      </c>
    </row>
    <row r="106" spans="8:18" ht="12.75">
      <c r="H106" s="20"/>
      <c r="I106" s="11"/>
      <c r="J106" s="11"/>
      <c r="K106" s="20"/>
      <c r="L106" s="6"/>
      <c r="M106" s="12"/>
      <c r="N106" s="36"/>
      <c r="O106" s="6"/>
      <c r="P106" s="12"/>
      <c r="Q106" s="36"/>
      <c r="R106" s="12"/>
    </row>
    <row r="108" ht="12.75">
      <c r="S108" t="s">
        <v>215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0"/>
  <sheetViews>
    <sheetView zoomScalePageLayoutView="0" workbookViewId="0" topLeftCell="A1">
      <pane xSplit="1" ySplit="3" topLeftCell="B8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6384" width="9.140625" style="38" customWidth="1"/>
  </cols>
  <sheetData>
    <row r="1" ht="12.75">
      <c r="A1" s="38" t="s">
        <v>268</v>
      </c>
    </row>
    <row r="3" spans="1:38" ht="12.75">
      <c r="A3" s="38" t="s">
        <v>0</v>
      </c>
      <c r="B3" s="38" t="s">
        <v>108</v>
      </c>
      <c r="C3" s="38" t="s">
        <v>109</v>
      </c>
      <c r="D3" s="38" t="s">
        <v>163</v>
      </c>
      <c r="E3" s="38" t="s">
        <v>164</v>
      </c>
      <c r="F3" s="38" t="s">
        <v>110</v>
      </c>
      <c r="G3" s="38" t="s">
        <v>111</v>
      </c>
      <c r="H3" s="38" t="s">
        <v>165</v>
      </c>
      <c r="I3" s="38" t="s">
        <v>166</v>
      </c>
      <c r="J3" s="38" t="s">
        <v>167</v>
      </c>
      <c r="K3" s="38" t="s">
        <v>168</v>
      </c>
      <c r="L3" s="38" t="s">
        <v>169</v>
      </c>
      <c r="M3" s="38" t="s">
        <v>170</v>
      </c>
      <c r="N3" s="38" t="s">
        <v>171</v>
      </c>
      <c r="O3" s="38" t="s">
        <v>112</v>
      </c>
      <c r="P3" s="38" t="s">
        <v>113</v>
      </c>
      <c r="Q3" s="38" t="s">
        <v>172</v>
      </c>
      <c r="R3" s="38" t="s">
        <v>173</v>
      </c>
      <c r="S3" s="38" t="s">
        <v>114</v>
      </c>
      <c r="T3" s="38" t="s">
        <v>115</v>
      </c>
      <c r="U3" s="38" t="s">
        <v>174</v>
      </c>
      <c r="V3" s="38" t="s">
        <v>175</v>
      </c>
      <c r="W3" s="38" t="s">
        <v>176</v>
      </c>
      <c r="X3" s="38" t="s">
        <v>177</v>
      </c>
      <c r="Y3" s="38" t="s">
        <v>178</v>
      </c>
      <c r="Z3" s="38" t="s">
        <v>179</v>
      </c>
      <c r="AA3" s="38" t="s">
        <v>180</v>
      </c>
      <c r="AB3" s="38" t="s">
        <v>116</v>
      </c>
      <c r="AC3" s="38" t="s">
        <v>181</v>
      </c>
      <c r="AD3" s="38" t="s">
        <v>182</v>
      </c>
      <c r="AE3" s="38" t="s">
        <v>183</v>
      </c>
      <c r="AF3" s="38" t="s">
        <v>236</v>
      </c>
      <c r="AG3" s="38" t="s">
        <v>237</v>
      </c>
      <c r="AH3" s="38" t="s">
        <v>238</v>
      </c>
      <c r="AI3" s="38" t="s">
        <v>239</v>
      </c>
      <c r="AJ3" s="38" t="s">
        <v>240</v>
      </c>
      <c r="AK3" s="38" t="s">
        <v>238</v>
      </c>
      <c r="AL3" s="38" t="s">
        <v>277</v>
      </c>
    </row>
    <row r="4" spans="1:38" ht="12.75">
      <c r="A4" s="38" t="s">
        <v>3</v>
      </c>
      <c r="B4" s="38">
        <v>100705</v>
      </c>
      <c r="C4" s="38">
        <v>2.3947142194</v>
      </c>
      <c r="D4" s="38">
        <v>1.9893446932</v>
      </c>
      <c r="E4" s="38">
        <v>2.8826860483</v>
      </c>
      <c r="F4" s="38">
        <v>0.0947031558</v>
      </c>
      <c r="G4" s="38">
        <v>2.1746685865</v>
      </c>
      <c r="H4" s="38">
        <v>0.146950485</v>
      </c>
      <c r="I4" s="38">
        <v>0.1581</v>
      </c>
      <c r="J4" s="38">
        <v>-0.0273</v>
      </c>
      <c r="K4" s="38">
        <v>0.3436</v>
      </c>
      <c r="L4" s="38">
        <v>1.171312261</v>
      </c>
      <c r="M4" s="38">
        <v>0.9730362862</v>
      </c>
      <c r="N4" s="38">
        <v>1.4099910067</v>
      </c>
      <c r="O4" s="38">
        <v>115814</v>
      </c>
      <c r="P4" s="38">
        <v>2.8818893515</v>
      </c>
      <c r="Q4" s="38">
        <v>2.4232846476</v>
      </c>
      <c r="R4" s="38">
        <v>3.427284633</v>
      </c>
      <c r="S4" s="38">
        <v>0.854411942</v>
      </c>
      <c r="T4" s="38">
        <v>2.4004006424</v>
      </c>
      <c r="U4" s="38">
        <v>0.1439664635</v>
      </c>
      <c r="V4" s="38">
        <v>0.0162</v>
      </c>
      <c r="W4" s="38">
        <v>-0.1571</v>
      </c>
      <c r="X4" s="38">
        <v>0.1895</v>
      </c>
      <c r="Y4" s="38">
        <v>1.0163588085</v>
      </c>
      <c r="Z4" s="38">
        <v>0.8546222275</v>
      </c>
      <c r="AA4" s="38">
        <v>1.2087039095</v>
      </c>
      <c r="AB4" s="38">
        <v>0.1018312902</v>
      </c>
      <c r="AC4" s="38">
        <v>-0.1852</v>
      </c>
      <c r="AD4" s="38">
        <v>-0.407</v>
      </c>
      <c r="AE4" s="38">
        <v>0.0367</v>
      </c>
      <c r="AF4" s="38" t="s">
        <v>215</v>
      </c>
      <c r="AG4" s="38" t="s">
        <v>215</v>
      </c>
      <c r="AH4" s="38">
        <f>IF(AB4&lt;0.05,"t","")</f>
      </c>
      <c r="AI4" s="38" t="s">
        <v>215</v>
      </c>
      <c r="AJ4" s="38" t="s">
        <v>215</v>
      </c>
      <c r="AK4" s="38" t="s">
        <v>215</v>
      </c>
      <c r="AL4" s="38">
        <f>IF(AH4&gt;AK4,"change","")</f>
      </c>
    </row>
    <row r="5" spans="1:38" ht="12.75">
      <c r="A5" s="38" t="s">
        <v>1</v>
      </c>
      <c r="B5" s="38">
        <v>193653</v>
      </c>
      <c r="C5" s="38">
        <v>2.2024852005</v>
      </c>
      <c r="D5" s="38">
        <v>1.8774912413</v>
      </c>
      <c r="E5" s="38">
        <v>2.583735653</v>
      </c>
      <c r="F5" s="38">
        <v>0.3607374301</v>
      </c>
      <c r="G5" s="38">
        <v>2.2359581313</v>
      </c>
      <c r="H5" s="38">
        <v>0.1074532904</v>
      </c>
      <c r="I5" s="38">
        <v>0.0744</v>
      </c>
      <c r="J5" s="38">
        <v>-0.0852</v>
      </c>
      <c r="K5" s="38">
        <v>0.2341</v>
      </c>
      <c r="L5" s="38">
        <v>1.0772884293</v>
      </c>
      <c r="M5" s="38">
        <v>0.9183260754</v>
      </c>
      <c r="N5" s="38">
        <v>1.2637671857</v>
      </c>
      <c r="O5" s="38">
        <v>211409</v>
      </c>
      <c r="P5" s="38">
        <v>2.6659073526</v>
      </c>
      <c r="Q5" s="38">
        <v>2.2880068898</v>
      </c>
      <c r="R5" s="38">
        <v>3.1062240433</v>
      </c>
      <c r="S5" s="38">
        <v>0.4290729841</v>
      </c>
      <c r="T5" s="38">
        <v>2.4360363088</v>
      </c>
      <c r="U5" s="38">
        <v>0.1073445853</v>
      </c>
      <c r="V5" s="38">
        <v>-0.0617</v>
      </c>
      <c r="W5" s="38">
        <v>-0.2145</v>
      </c>
      <c r="X5" s="38">
        <v>0.0912</v>
      </c>
      <c r="Y5" s="38">
        <v>0.9401882203</v>
      </c>
      <c r="Z5" s="38">
        <v>0.806913685</v>
      </c>
      <c r="AA5" s="38">
        <v>1.0954751493</v>
      </c>
      <c r="AB5" s="38">
        <v>0.0415167239</v>
      </c>
      <c r="AC5" s="38">
        <v>-0.191</v>
      </c>
      <c r="AD5" s="38">
        <v>-0.3746</v>
      </c>
      <c r="AE5" s="38">
        <v>-0.0073</v>
      </c>
      <c r="AF5" s="38" t="s">
        <v>215</v>
      </c>
      <c r="AG5" s="38" t="s">
        <v>215</v>
      </c>
      <c r="AH5" s="38" t="str">
        <f aca="true" t="shared" si="0" ref="AH5:AH68">IF(AB5&lt;0.05,"t","")</f>
        <v>t</v>
      </c>
      <c r="AI5" s="38" t="s">
        <v>215</v>
      </c>
      <c r="AJ5" s="38" t="s">
        <v>215</v>
      </c>
      <c r="AK5" s="38" t="s">
        <v>215</v>
      </c>
      <c r="AL5" s="38" t="str">
        <f aca="true" t="shared" si="1" ref="AL5:AL68">IF(AH5&gt;AK5,"change","")</f>
        <v>change</v>
      </c>
    </row>
    <row r="6" spans="1:38" ht="12.75">
      <c r="A6" s="38" t="s">
        <v>10</v>
      </c>
      <c r="B6" s="38">
        <v>176696</v>
      </c>
      <c r="C6" s="38">
        <v>1.7954099698</v>
      </c>
      <c r="D6" s="38">
        <v>1.5207132556</v>
      </c>
      <c r="E6" s="38">
        <v>2.1197270083</v>
      </c>
      <c r="F6" s="38">
        <v>0.1252016428</v>
      </c>
      <c r="G6" s="38">
        <v>2.0317381265</v>
      </c>
      <c r="H6" s="38">
        <v>0.107231037</v>
      </c>
      <c r="I6" s="38">
        <v>-0.1299</v>
      </c>
      <c r="J6" s="38">
        <v>-0.296</v>
      </c>
      <c r="K6" s="38">
        <v>0.0361</v>
      </c>
      <c r="L6" s="38">
        <v>0.8781781534</v>
      </c>
      <c r="M6" s="38">
        <v>0.7438173905</v>
      </c>
      <c r="N6" s="38">
        <v>1.0368094091</v>
      </c>
      <c r="O6" s="38">
        <v>179738</v>
      </c>
      <c r="P6" s="38">
        <v>2.6373433826</v>
      </c>
      <c r="Q6" s="38">
        <v>2.2626429518</v>
      </c>
      <c r="R6" s="38">
        <v>3.0740953239</v>
      </c>
      <c r="S6" s="38">
        <v>0.3541215597</v>
      </c>
      <c r="T6" s="38">
        <v>2.8652816878</v>
      </c>
      <c r="U6" s="38">
        <v>0.1262593967</v>
      </c>
      <c r="V6" s="38">
        <v>-0.0724</v>
      </c>
      <c r="W6" s="38">
        <v>-0.2257</v>
      </c>
      <c r="X6" s="38">
        <v>0.0808</v>
      </c>
      <c r="Y6" s="38">
        <v>0.9301145364</v>
      </c>
      <c r="Z6" s="38">
        <v>0.7979685595</v>
      </c>
      <c r="AA6" s="38">
        <v>1.0841442816</v>
      </c>
      <c r="AB6" s="38">
        <v>6.76401E-05</v>
      </c>
      <c r="AC6" s="38">
        <v>-0.3845</v>
      </c>
      <c r="AD6" s="38">
        <v>-0.5737</v>
      </c>
      <c r="AE6" s="38">
        <v>-0.1954</v>
      </c>
      <c r="AF6" s="38" t="s">
        <v>215</v>
      </c>
      <c r="AG6" s="38" t="s">
        <v>215</v>
      </c>
      <c r="AH6" s="38" t="str">
        <f t="shared" si="0"/>
        <v>t</v>
      </c>
      <c r="AI6" s="38" t="s">
        <v>215</v>
      </c>
      <c r="AJ6" s="38" t="s">
        <v>215</v>
      </c>
      <c r="AK6" s="38" t="s">
        <v>127</v>
      </c>
      <c r="AL6" s="38">
        <f t="shared" si="1"/>
      </c>
    </row>
    <row r="7" spans="1:38" ht="12.75">
      <c r="A7" s="38" t="s">
        <v>9</v>
      </c>
      <c r="B7" s="38">
        <v>99385</v>
      </c>
      <c r="C7" s="38">
        <v>1.4768685508</v>
      </c>
      <c r="D7" s="38">
        <v>1.1978663661</v>
      </c>
      <c r="E7" s="38">
        <v>1.8208547948</v>
      </c>
      <c r="F7" s="38">
        <v>0.0023326592</v>
      </c>
      <c r="G7" s="38">
        <v>1.458972682</v>
      </c>
      <c r="H7" s="38">
        <v>0.1211610865</v>
      </c>
      <c r="I7" s="38">
        <v>-0.3252</v>
      </c>
      <c r="J7" s="38">
        <v>-0.5346</v>
      </c>
      <c r="K7" s="38">
        <v>-0.1158</v>
      </c>
      <c r="L7" s="38">
        <v>0.722371892</v>
      </c>
      <c r="M7" s="38">
        <v>0.58590522</v>
      </c>
      <c r="N7" s="38">
        <v>0.8906238287</v>
      </c>
      <c r="O7" s="38">
        <v>107878</v>
      </c>
      <c r="P7" s="38">
        <v>2.5252258909</v>
      </c>
      <c r="Q7" s="38">
        <v>2.1170229004</v>
      </c>
      <c r="R7" s="38">
        <v>3.0121383189</v>
      </c>
      <c r="S7" s="38">
        <v>0.1976694713</v>
      </c>
      <c r="T7" s="38">
        <v>2.400860231</v>
      </c>
      <c r="U7" s="38">
        <v>0.149182196</v>
      </c>
      <c r="V7" s="38">
        <v>-0.1159</v>
      </c>
      <c r="W7" s="38">
        <v>-0.2922</v>
      </c>
      <c r="X7" s="38">
        <v>0.0604</v>
      </c>
      <c r="Y7" s="38">
        <v>0.8905739481</v>
      </c>
      <c r="Z7" s="38">
        <v>0.7466125899</v>
      </c>
      <c r="AA7" s="38">
        <v>1.0622938425</v>
      </c>
      <c r="AB7" s="38">
        <v>1.65916E-05</v>
      </c>
      <c r="AC7" s="38">
        <v>-0.5364</v>
      </c>
      <c r="AD7" s="38">
        <v>-0.7805</v>
      </c>
      <c r="AE7" s="38">
        <v>-0.2923</v>
      </c>
      <c r="AF7" s="38">
        <v>1</v>
      </c>
      <c r="AG7" s="38" t="s">
        <v>215</v>
      </c>
      <c r="AH7" s="38" t="str">
        <f t="shared" si="0"/>
        <v>t</v>
      </c>
      <c r="AI7" s="38" t="s">
        <v>215</v>
      </c>
      <c r="AJ7" s="38" t="s">
        <v>215</v>
      </c>
      <c r="AK7" s="38" t="s">
        <v>127</v>
      </c>
      <c r="AL7" s="38">
        <f t="shared" si="1"/>
      </c>
    </row>
    <row r="8" spans="1:38" ht="12.75">
      <c r="A8" s="38" t="s">
        <v>11</v>
      </c>
      <c r="B8" s="38">
        <v>1410841</v>
      </c>
      <c r="C8" s="38">
        <v>2.1005805842</v>
      </c>
      <c r="D8" s="38">
        <v>1.8251880253</v>
      </c>
      <c r="E8" s="38">
        <v>2.417525608</v>
      </c>
      <c r="F8" s="38">
        <v>0.7057235533</v>
      </c>
      <c r="G8" s="38">
        <v>2.0200717161</v>
      </c>
      <c r="H8" s="38">
        <v>0.0378394102</v>
      </c>
      <c r="I8" s="38">
        <v>0.0271</v>
      </c>
      <c r="J8" s="38">
        <v>-0.1135</v>
      </c>
      <c r="K8" s="38">
        <v>0.1676</v>
      </c>
      <c r="L8" s="38">
        <v>1.027444433</v>
      </c>
      <c r="M8" s="38">
        <v>0.8927433158</v>
      </c>
      <c r="N8" s="38">
        <v>1.1824698592</v>
      </c>
      <c r="O8" s="38">
        <v>1534393</v>
      </c>
      <c r="P8" s="38">
        <v>2.8294554397</v>
      </c>
      <c r="Q8" s="38">
        <v>2.4692828793</v>
      </c>
      <c r="R8" s="38">
        <v>3.2421632015</v>
      </c>
      <c r="S8" s="38">
        <v>0.9304593204</v>
      </c>
      <c r="T8" s="38">
        <v>2.5391148161</v>
      </c>
      <c r="U8" s="38">
        <v>0.0406792433</v>
      </c>
      <c r="V8" s="38">
        <v>-0.0061</v>
      </c>
      <c r="W8" s="38">
        <v>-0.1422</v>
      </c>
      <c r="X8" s="38">
        <v>0.1301</v>
      </c>
      <c r="Y8" s="38">
        <v>0.9939560018</v>
      </c>
      <c r="Z8" s="38">
        <v>0.8674314158</v>
      </c>
      <c r="AA8" s="38">
        <v>1.1389356155</v>
      </c>
      <c r="AB8" s="38">
        <v>3.84714E-05</v>
      </c>
      <c r="AC8" s="38">
        <v>-0.2979</v>
      </c>
      <c r="AD8" s="38">
        <v>-0.4397</v>
      </c>
      <c r="AE8" s="38">
        <v>-0.156</v>
      </c>
      <c r="AF8" s="38" t="s">
        <v>215</v>
      </c>
      <c r="AG8" s="38" t="s">
        <v>215</v>
      </c>
      <c r="AH8" s="38" t="str">
        <f t="shared" si="0"/>
        <v>t</v>
      </c>
      <c r="AI8" s="38" t="s">
        <v>215</v>
      </c>
      <c r="AJ8" s="38" t="s">
        <v>215</v>
      </c>
      <c r="AK8" s="38" t="s">
        <v>127</v>
      </c>
      <c r="AL8" s="38">
        <f t="shared" si="1"/>
      </c>
    </row>
    <row r="9" spans="1:38" ht="12.75">
      <c r="A9" s="38" t="s">
        <v>4</v>
      </c>
      <c r="B9" s="38">
        <v>167766</v>
      </c>
      <c r="C9" s="38">
        <v>2.5606376775</v>
      </c>
      <c r="D9" s="38">
        <v>2.1812709326</v>
      </c>
      <c r="E9" s="38">
        <v>3.0059839049</v>
      </c>
      <c r="F9" s="38">
        <v>0.0059297891</v>
      </c>
      <c r="G9" s="38">
        <v>2.5154083664</v>
      </c>
      <c r="H9" s="38">
        <v>0.1224481634</v>
      </c>
      <c r="I9" s="38">
        <v>0.2251</v>
      </c>
      <c r="J9" s="38">
        <v>0.0648</v>
      </c>
      <c r="K9" s="38">
        <v>0.3855</v>
      </c>
      <c r="L9" s="38">
        <v>1.2524694109</v>
      </c>
      <c r="M9" s="38">
        <v>1.0669120211</v>
      </c>
      <c r="N9" s="38">
        <v>1.4702989507</v>
      </c>
      <c r="O9" s="38">
        <v>185480</v>
      </c>
      <c r="P9" s="38">
        <v>3.1642142676</v>
      </c>
      <c r="Q9" s="38">
        <v>2.7193648521</v>
      </c>
      <c r="R9" s="38">
        <v>3.681834721</v>
      </c>
      <c r="S9" s="38">
        <v>0.1559158624</v>
      </c>
      <c r="T9" s="38">
        <v>2.9544964417</v>
      </c>
      <c r="U9" s="38">
        <v>0.126209833</v>
      </c>
      <c r="V9" s="38">
        <v>0.1097</v>
      </c>
      <c r="W9" s="38">
        <v>-0.0418</v>
      </c>
      <c r="X9" s="38">
        <v>0.2612</v>
      </c>
      <c r="Y9" s="38">
        <v>1.1159266199</v>
      </c>
      <c r="Z9" s="38">
        <v>0.9590411303</v>
      </c>
      <c r="AA9" s="38">
        <v>1.2984763444</v>
      </c>
      <c r="AB9" s="38">
        <v>0.0232875558</v>
      </c>
      <c r="AC9" s="38">
        <v>-0.2116</v>
      </c>
      <c r="AD9" s="38">
        <v>-0.3945</v>
      </c>
      <c r="AE9" s="38">
        <v>-0.0288</v>
      </c>
      <c r="AF9" s="38">
        <v>1</v>
      </c>
      <c r="AG9" s="38" t="s">
        <v>215</v>
      </c>
      <c r="AH9" s="38" t="str">
        <f t="shared" si="0"/>
        <v>t</v>
      </c>
      <c r="AI9" s="38" t="s">
        <v>215</v>
      </c>
      <c r="AJ9" s="38" t="s">
        <v>215</v>
      </c>
      <c r="AK9" s="38" t="s">
        <v>215</v>
      </c>
      <c r="AL9" s="38" t="str">
        <f t="shared" si="1"/>
        <v>change</v>
      </c>
    </row>
    <row r="10" spans="1:38" ht="12.75">
      <c r="A10" s="38" t="s">
        <v>2</v>
      </c>
      <c r="B10" s="38">
        <v>83386</v>
      </c>
      <c r="C10" s="38">
        <v>2.3092813782</v>
      </c>
      <c r="D10" s="38">
        <v>1.8939871998</v>
      </c>
      <c r="E10" s="38">
        <v>2.8156370245</v>
      </c>
      <c r="F10" s="38">
        <v>0.2285456569</v>
      </c>
      <c r="G10" s="38">
        <v>2.0746887967</v>
      </c>
      <c r="H10" s="38">
        <v>0.1577356683</v>
      </c>
      <c r="I10" s="38">
        <v>0.1218</v>
      </c>
      <c r="J10" s="38">
        <v>-0.0765</v>
      </c>
      <c r="K10" s="38">
        <v>0.32</v>
      </c>
      <c r="L10" s="38">
        <v>1.1295250057</v>
      </c>
      <c r="M10" s="38">
        <v>0.9263946451</v>
      </c>
      <c r="N10" s="38">
        <v>1.3771957182</v>
      </c>
      <c r="O10" s="38">
        <v>93871</v>
      </c>
      <c r="P10" s="38">
        <v>3.1556262141</v>
      </c>
      <c r="Q10" s="38">
        <v>2.6446341207</v>
      </c>
      <c r="R10" s="38">
        <v>3.7653514054</v>
      </c>
      <c r="S10" s="38">
        <v>0.2353091695</v>
      </c>
      <c r="T10" s="38">
        <v>2.8017172503</v>
      </c>
      <c r="U10" s="38">
        <v>0.1727612867</v>
      </c>
      <c r="V10" s="38">
        <v>0.107</v>
      </c>
      <c r="W10" s="38">
        <v>-0.0697</v>
      </c>
      <c r="X10" s="38">
        <v>0.2836</v>
      </c>
      <c r="Y10" s="38">
        <v>1.1128978624</v>
      </c>
      <c r="Z10" s="38">
        <v>0.9326857683</v>
      </c>
      <c r="AA10" s="38">
        <v>1.3279302573</v>
      </c>
      <c r="AB10" s="38">
        <v>0.0091638382</v>
      </c>
      <c r="AC10" s="38">
        <v>-0.3123</v>
      </c>
      <c r="AD10" s="38">
        <v>-0.5471</v>
      </c>
      <c r="AE10" s="38">
        <v>-0.0774</v>
      </c>
      <c r="AF10" s="38" t="s">
        <v>215</v>
      </c>
      <c r="AG10" s="38" t="s">
        <v>215</v>
      </c>
      <c r="AH10" s="38" t="str">
        <f t="shared" si="0"/>
        <v>t</v>
      </c>
      <c r="AI10" s="38" t="s">
        <v>215</v>
      </c>
      <c r="AJ10" s="38" t="s">
        <v>215</v>
      </c>
      <c r="AK10" s="38" t="s">
        <v>127</v>
      </c>
      <c r="AL10" s="38">
        <f t="shared" si="1"/>
      </c>
    </row>
    <row r="11" spans="1:38" ht="12.75">
      <c r="A11" s="38" t="s">
        <v>6</v>
      </c>
      <c r="B11" s="38">
        <v>106008</v>
      </c>
      <c r="C11" s="38">
        <v>2.0484792345</v>
      </c>
      <c r="D11" s="38">
        <v>1.7114526685</v>
      </c>
      <c r="E11" s="38">
        <v>2.4518745108</v>
      </c>
      <c r="F11" s="38">
        <v>0.9829629033</v>
      </c>
      <c r="G11" s="38">
        <v>2.3866123311</v>
      </c>
      <c r="H11" s="38">
        <v>0.1500450317</v>
      </c>
      <c r="I11" s="38">
        <v>0.002</v>
      </c>
      <c r="J11" s="38">
        <v>-0.1778</v>
      </c>
      <c r="K11" s="38">
        <v>0.1817</v>
      </c>
      <c r="L11" s="38">
        <v>1.0019604111</v>
      </c>
      <c r="M11" s="38">
        <v>0.8371126201</v>
      </c>
      <c r="N11" s="38">
        <v>1.1992707328</v>
      </c>
      <c r="O11" s="38">
        <v>107327</v>
      </c>
      <c r="P11" s="38">
        <v>2.5545069755</v>
      </c>
      <c r="Q11" s="38">
        <v>2.1541777375</v>
      </c>
      <c r="R11" s="38">
        <v>3.0292328132</v>
      </c>
      <c r="S11" s="38">
        <v>0.2301336855</v>
      </c>
      <c r="T11" s="38">
        <v>2.8231479497</v>
      </c>
      <c r="U11" s="38">
        <v>0.1621856121</v>
      </c>
      <c r="V11" s="38">
        <v>-0.1044</v>
      </c>
      <c r="W11" s="38">
        <v>-0.2748</v>
      </c>
      <c r="X11" s="38">
        <v>0.0661</v>
      </c>
      <c r="Y11" s="38">
        <v>0.9009005376</v>
      </c>
      <c r="Z11" s="38">
        <v>0.7597160236</v>
      </c>
      <c r="AA11" s="38">
        <v>1.068322575</v>
      </c>
      <c r="AB11" s="38">
        <v>0.0435214738</v>
      </c>
      <c r="AC11" s="38">
        <v>-0.2208</v>
      </c>
      <c r="AD11" s="38">
        <v>-0.4351</v>
      </c>
      <c r="AE11" s="38">
        <v>-0.0064</v>
      </c>
      <c r="AF11" s="38" t="s">
        <v>215</v>
      </c>
      <c r="AG11" s="38" t="s">
        <v>215</v>
      </c>
      <c r="AH11" s="38" t="str">
        <f t="shared" si="0"/>
        <v>t</v>
      </c>
      <c r="AI11" s="38" t="s">
        <v>215</v>
      </c>
      <c r="AJ11" s="38" t="s">
        <v>215</v>
      </c>
      <c r="AK11" s="38" t="s">
        <v>215</v>
      </c>
      <c r="AL11" s="38" t="str">
        <f t="shared" si="1"/>
        <v>change</v>
      </c>
    </row>
    <row r="12" spans="1:38" ht="12.75">
      <c r="A12" s="38" t="s">
        <v>8</v>
      </c>
      <c r="B12" s="38" t="s">
        <v>215</v>
      </c>
      <c r="C12" s="38" t="s">
        <v>215</v>
      </c>
      <c r="D12" s="38" t="s">
        <v>215</v>
      </c>
      <c r="E12" s="38" t="s">
        <v>215</v>
      </c>
      <c r="F12" s="38" t="s">
        <v>215</v>
      </c>
      <c r="G12" s="38" t="s">
        <v>215</v>
      </c>
      <c r="H12" s="38" t="s">
        <v>215</v>
      </c>
      <c r="I12" s="38" t="s">
        <v>215</v>
      </c>
      <c r="J12" s="38" t="s">
        <v>215</v>
      </c>
      <c r="K12" s="38" t="s">
        <v>215</v>
      </c>
      <c r="L12" s="38" t="s">
        <v>215</v>
      </c>
      <c r="M12" s="38" t="s">
        <v>215</v>
      </c>
      <c r="N12" s="38" t="s">
        <v>215</v>
      </c>
      <c r="O12" s="38">
        <v>1868</v>
      </c>
      <c r="P12" s="38">
        <v>5.0080892441</v>
      </c>
      <c r="Q12" s="38">
        <v>2.2250197351</v>
      </c>
      <c r="R12" s="38">
        <v>11.272240638</v>
      </c>
      <c r="S12" s="38">
        <v>0.16937087</v>
      </c>
      <c r="T12" s="38">
        <v>3.2119914347</v>
      </c>
      <c r="U12" s="38">
        <v>1.3112900122</v>
      </c>
      <c r="V12" s="38">
        <v>0.5688</v>
      </c>
      <c r="W12" s="38">
        <v>-0.2425</v>
      </c>
      <c r="X12" s="38">
        <v>1.3801</v>
      </c>
      <c r="Y12" s="38">
        <v>1.7662078575</v>
      </c>
      <c r="Z12" s="38">
        <v>0.7846999419</v>
      </c>
      <c r="AA12" s="38">
        <v>3.9753924132</v>
      </c>
      <c r="AB12" s="38" t="s">
        <v>215</v>
      </c>
      <c r="AC12" s="38" t="s">
        <v>215</v>
      </c>
      <c r="AD12" s="38" t="s">
        <v>215</v>
      </c>
      <c r="AE12" s="38" t="s">
        <v>215</v>
      </c>
      <c r="AF12" s="38" t="s">
        <v>215</v>
      </c>
      <c r="AG12" s="38" t="s">
        <v>215</v>
      </c>
      <c r="AH12" s="38">
        <f t="shared" si="0"/>
      </c>
      <c r="AI12" s="38" t="s">
        <v>264</v>
      </c>
      <c r="AJ12" s="38" t="s">
        <v>215</v>
      </c>
      <c r="AK12" s="38" t="s">
        <v>215</v>
      </c>
      <c r="AL12" s="38">
        <f t="shared" si="1"/>
      </c>
    </row>
    <row r="13" spans="1:38" ht="12.75">
      <c r="A13" s="38" t="s">
        <v>5</v>
      </c>
      <c r="B13" s="38">
        <v>43718</v>
      </c>
      <c r="C13" s="38">
        <v>1.7125178552</v>
      </c>
      <c r="D13" s="38">
        <v>1.2809300966</v>
      </c>
      <c r="E13" s="38">
        <v>2.2895218187</v>
      </c>
      <c r="F13" s="38">
        <v>0.2317460482</v>
      </c>
      <c r="G13" s="38">
        <v>1.3038107873</v>
      </c>
      <c r="H13" s="38">
        <v>0.1726939575</v>
      </c>
      <c r="I13" s="38">
        <v>-0.1772</v>
      </c>
      <c r="J13" s="38">
        <v>-0.4676</v>
      </c>
      <c r="K13" s="38">
        <v>0.1132</v>
      </c>
      <c r="L13" s="38">
        <v>0.8376336286</v>
      </c>
      <c r="M13" s="38">
        <v>0.6265336863</v>
      </c>
      <c r="N13" s="38">
        <v>1.1198601304</v>
      </c>
      <c r="O13" s="38">
        <v>47578</v>
      </c>
      <c r="P13" s="38">
        <v>2.8167821041</v>
      </c>
      <c r="Q13" s="38">
        <v>2.2253538621</v>
      </c>
      <c r="R13" s="38">
        <v>3.5653931526</v>
      </c>
      <c r="S13" s="38">
        <v>0.9560658814</v>
      </c>
      <c r="T13" s="38">
        <v>2.0597755265</v>
      </c>
      <c r="U13" s="38">
        <v>0.2080687489</v>
      </c>
      <c r="V13" s="38">
        <v>-0.0066</v>
      </c>
      <c r="W13" s="38">
        <v>-0.2423</v>
      </c>
      <c r="X13" s="38">
        <v>0.2291</v>
      </c>
      <c r="Y13" s="38">
        <v>0.9933973703</v>
      </c>
      <c r="Z13" s="38">
        <v>0.7848177789</v>
      </c>
      <c r="AA13" s="38">
        <v>1.2574107797</v>
      </c>
      <c r="AB13" s="38">
        <v>0.0057117904</v>
      </c>
      <c r="AC13" s="38">
        <v>-0.4976</v>
      </c>
      <c r="AD13" s="38">
        <v>-0.8505</v>
      </c>
      <c r="AE13" s="38">
        <v>-0.1447</v>
      </c>
      <c r="AF13" s="38" t="s">
        <v>215</v>
      </c>
      <c r="AG13" s="38" t="s">
        <v>215</v>
      </c>
      <c r="AH13" s="38" t="str">
        <f t="shared" si="0"/>
        <v>t</v>
      </c>
      <c r="AI13" s="38" t="s">
        <v>215</v>
      </c>
      <c r="AJ13" s="38" t="s">
        <v>215</v>
      </c>
      <c r="AK13" s="38" t="s">
        <v>127</v>
      </c>
      <c r="AL13" s="38">
        <f t="shared" si="1"/>
      </c>
    </row>
    <row r="14" spans="1:38" ht="12.75">
      <c r="A14" s="38" t="s">
        <v>7</v>
      </c>
      <c r="B14" s="38">
        <v>53466</v>
      </c>
      <c r="C14" s="38">
        <v>2.8372259503</v>
      </c>
      <c r="D14" s="38">
        <v>2.2202402744</v>
      </c>
      <c r="E14" s="38">
        <v>3.6256666388</v>
      </c>
      <c r="F14" s="38">
        <v>0.0088138074</v>
      </c>
      <c r="G14" s="38">
        <v>1.6646092844</v>
      </c>
      <c r="H14" s="38">
        <v>0.1764482313</v>
      </c>
      <c r="I14" s="38">
        <v>0.3277</v>
      </c>
      <c r="J14" s="38">
        <v>0.0825</v>
      </c>
      <c r="K14" s="38">
        <v>0.5729</v>
      </c>
      <c r="L14" s="38">
        <v>1.3877553805</v>
      </c>
      <c r="M14" s="38">
        <v>1.0859728625</v>
      </c>
      <c r="N14" s="38">
        <v>1.7734006646</v>
      </c>
      <c r="O14" s="38">
        <v>59324</v>
      </c>
      <c r="P14" s="38">
        <v>4.0149070621</v>
      </c>
      <c r="Q14" s="38">
        <v>3.2598543094</v>
      </c>
      <c r="R14" s="38">
        <v>4.9448463603</v>
      </c>
      <c r="S14" s="38">
        <v>0.0010678329</v>
      </c>
      <c r="T14" s="38">
        <v>2.4273481222</v>
      </c>
      <c r="U14" s="38">
        <v>0.2022790102</v>
      </c>
      <c r="V14" s="38">
        <v>0.3478</v>
      </c>
      <c r="W14" s="38">
        <v>0.1395</v>
      </c>
      <c r="X14" s="38">
        <v>0.5561</v>
      </c>
      <c r="Y14" s="38">
        <v>1.4159413011</v>
      </c>
      <c r="Z14" s="38">
        <v>1.1496560894</v>
      </c>
      <c r="AA14" s="38">
        <v>1.7439039262</v>
      </c>
      <c r="AB14" s="38">
        <v>0.0218935001</v>
      </c>
      <c r="AC14" s="38">
        <v>-0.3472</v>
      </c>
      <c r="AD14" s="38">
        <v>-0.6441</v>
      </c>
      <c r="AE14" s="38">
        <v>-0.0503</v>
      </c>
      <c r="AF14" s="38">
        <v>1</v>
      </c>
      <c r="AG14" s="38">
        <v>2</v>
      </c>
      <c r="AH14" s="38" t="str">
        <f t="shared" si="0"/>
        <v>t</v>
      </c>
      <c r="AI14" s="38" t="s">
        <v>215</v>
      </c>
      <c r="AJ14" s="38" t="s">
        <v>215</v>
      </c>
      <c r="AK14" s="38" t="s">
        <v>215</v>
      </c>
      <c r="AL14" s="38" t="str">
        <f t="shared" si="1"/>
        <v>change</v>
      </c>
    </row>
    <row r="15" spans="1:38" ht="12.75">
      <c r="A15" s="38" t="s">
        <v>14</v>
      </c>
      <c r="B15" s="38">
        <v>471054</v>
      </c>
      <c r="C15" s="38">
        <v>2.0346639154</v>
      </c>
      <c r="D15" s="38">
        <v>1.7469668032</v>
      </c>
      <c r="E15" s="38">
        <v>2.3697400781</v>
      </c>
      <c r="F15" s="38">
        <v>0.950705542</v>
      </c>
      <c r="G15" s="38">
        <v>2.1462507483</v>
      </c>
      <c r="H15" s="38">
        <v>0.0675001724</v>
      </c>
      <c r="I15" s="38">
        <v>-0.0048</v>
      </c>
      <c r="J15" s="38">
        <v>-0.1573</v>
      </c>
      <c r="K15" s="38">
        <v>0.1476</v>
      </c>
      <c r="L15" s="38">
        <v>0.9952030066</v>
      </c>
      <c r="M15" s="38">
        <v>0.8544834367</v>
      </c>
      <c r="N15" s="38">
        <v>1.1590968085</v>
      </c>
      <c r="O15" s="38">
        <v>506961</v>
      </c>
      <c r="P15" s="38">
        <v>2.748396648</v>
      </c>
      <c r="Q15" s="38">
        <v>2.3720327736</v>
      </c>
      <c r="R15" s="38">
        <v>3.1844771366</v>
      </c>
      <c r="S15" s="38">
        <v>0.640130211</v>
      </c>
      <c r="T15" s="38">
        <v>2.5800801245</v>
      </c>
      <c r="U15" s="38">
        <v>0.0713393785</v>
      </c>
      <c r="V15" s="38">
        <v>-0.0351</v>
      </c>
      <c r="W15" s="38">
        <v>-0.1824</v>
      </c>
      <c r="X15" s="38">
        <v>0.1121</v>
      </c>
      <c r="Y15" s="38">
        <v>0.9654809562</v>
      </c>
      <c r="Z15" s="38">
        <v>0.833268543</v>
      </c>
      <c r="AA15" s="38">
        <v>1.1186711471</v>
      </c>
      <c r="AB15" s="38">
        <v>0.0003085922</v>
      </c>
      <c r="AC15" s="38">
        <v>-0.3007</v>
      </c>
      <c r="AD15" s="38">
        <v>-0.464</v>
      </c>
      <c r="AE15" s="38">
        <v>-0.1373</v>
      </c>
      <c r="AF15" s="38" t="s">
        <v>215</v>
      </c>
      <c r="AG15" s="38" t="s">
        <v>215</v>
      </c>
      <c r="AH15" s="38" t="str">
        <f t="shared" si="0"/>
        <v>t</v>
      </c>
      <c r="AI15" s="38" t="s">
        <v>215</v>
      </c>
      <c r="AJ15" s="38" t="s">
        <v>215</v>
      </c>
      <c r="AK15" s="38" t="s">
        <v>127</v>
      </c>
      <c r="AL15" s="38">
        <f t="shared" si="1"/>
      </c>
    </row>
    <row r="16" spans="1:38" ht="12.75">
      <c r="A16" s="38" t="s">
        <v>12</v>
      </c>
      <c r="B16" s="38">
        <v>357160</v>
      </c>
      <c r="C16" s="38">
        <v>2.2640024704</v>
      </c>
      <c r="D16" s="38">
        <v>1.9376184244</v>
      </c>
      <c r="E16" s="38">
        <v>2.6453645989</v>
      </c>
      <c r="F16" s="38">
        <v>0.1990961083</v>
      </c>
      <c r="G16" s="38">
        <v>2.3742860343</v>
      </c>
      <c r="H16" s="38">
        <v>0.0815333172</v>
      </c>
      <c r="I16" s="38">
        <v>0.102</v>
      </c>
      <c r="J16" s="38">
        <v>-0.0537</v>
      </c>
      <c r="K16" s="38">
        <v>0.2577</v>
      </c>
      <c r="L16" s="38">
        <v>1.107378004</v>
      </c>
      <c r="M16" s="38">
        <v>0.9477357253</v>
      </c>
      <c r="N16" s="38">
        <v>1.2939113838</v>
      </c>
      <c r="O16" s="38">
        <v>386678</v>
      </c>
      <c r="P16" s="38">
        <v>2.9440665863</v>
      </c>
      <c r="Q16" s="38">
        <v>2.5347689842</v>
      </c>
      <c r="R16" s="38">
        <v>3.4194548373</v>
      </c>
      <c r="S16" s="38">
        <v>0.6595495661</v>
      </c>
      <c r="T16" s="38">
        <v>2.8809500411</v>
      </c>
      <c r="U16" s="38">
        <v>0.0863163628</v>
      </c>
      <c r="V16" s="38">
        <v>0.0336</v>
      </c>
      <c r="W16" s="38">
        <v>-0.116</v>
      </c>
      <c r="X16" s="38">
        <v>0.1833</v>
      </c>
      <c r="Y16" s="38">
        <v>1.0342176137</v>
      </c>
      <c r="Z16" s="38">
        <v>0.8904359509</v>
      </c>
      <c r="AA16" s="38">
        <v>1.2012161812</v>
      </c>
      <c r="AB16" s="38">
        <v>0.002155854</v>
      </c>
      <c r="AC16" s="38">
        <v>-0.2627</v>
      </c>
      <c r="AD16" s="38">
        <v>-0.4305</v>
      </c>
      <c r="AE16" s="38">
        <v>-0.0949</v>
      </c>
      <c r="AF16" s="38" t="s">
        <v>215</v>
      </c>
      <c r="AG16" s="38" t="s">
        <v>215</v>
      </c>
      <c r="AH16" s="38" t="str">
        <f t="shared" si="0"/>
        <v>t</v>
      </c>
      <c r="AI16" s="38" t="s">
        <v>215</v>
      </c>
      <c r="AJ16" s="38" t="s">
        <v>215</v>
      </c>
      <c r="AK16" s="38" t="s">
        <v>127</v>
      </c>
      <c r="AL16" s="38">
        <f t="shared" si="1"/>
      </c>
    </row>
    <row r="17" spans="1:38" ht="12.75">
      <c r="A17" s="38" t="s">
        <v>13</v>
      </c>
      <c r="B17" s="38">
        <v>98837</v>
      </c>
      <c r="C17" s="38">
        <v>2.2142837334</v>
      </c>
      <c r="D17" s="38">
        <v>1.7853180991</v>
      </c>
      <c r="E17" s="38">
        <v>2.7463186837</v>
      </c>
      <c r="F17" s="38">
        <v>0.4676855807</v>
      </c>
      <c r="G17" s="38">
        <v>1.5075326042</v>
      </c>
      <c r="H17" s="38">
        <v>0.1235018831</v>
      </c>
      <c r="I17" s="38">
        <v>0.0798</v>
      </c>
      <c r="J17" s="38">
        <v>-0.1355</v>
      </c>
      <c r="K17" s="38">
        <v>0.2951</v>
      </c>
      <c r="L17" s="38">
        <v>1.0830593752</v>
      </c>
      <c r="M17" s="38">
        <v>0.873241977</v>
      </c>
      <c r="N17" s="38">
        <v>1.3432904522</v>
      </c>
      <c r="O17" s="38">
        <v>108770</v>
      </c>
      <c r="P17" s="38">
        <v>3.4356612824</v>
      </c>
      <c r="Q17" s="38">
        <v>2.8452959482</v>
      </c>
      <c r="R17" s="38">
        <v>4.1485204572</v>
      </c>
      <c r="S17" s="38">
        <v>0.0505855248</v>
      </c>
      <c r="T17" s="38">
        <v>2.2800404523</v>
      </c>
      <c r="U17" s="38">
        <v>0.1447827135</v>
      </c>
      <c r="V17" s="38">
        <v>0.1881</v>
      </c>
      <c r="W17" s="38">
        <v>-0.0005</v>
      </c>
      <c r="X17" s="38">
        <v>0.3766</v>
      </c>
      <c r="Y17" s="38">
        <v>1.2069093239</v>
      </c>
      <c r="Z17" s="38">
        <v>0.9995205949</v>
      </c>
      <c r="AA17" s="38">
        <v>1.4573287669</v>
      </c>
      <c r="AB17" s="38">
        <v>0.0006099111</v>
      </c>
      <c r="AC17" s="38">
        <v>-0.4393</v>
      </c>
      <c r="AD17" s="38">
        <v>-0.6905</v>
      </c>
      <c r="AE17" s="38">
        <v>-0.1881</v>
      </c>
      <c r="AF17" s="38" t="s">
        <v>215</v>
      </c>
      <c r="AG17" s="38" t="s">
        <v>215</v>
      </c>
      <c r="AH17" s="38" t="str">
        <f t="shared" si="0"/>
        <v>t</v>
      </c>
      <c r="AI17" s="38" t="s">
        <v>215</v>
      </c>
      <c r="AJ17" s="38" t="s">
        <v>215</v>
      </c>
      <c r="AK17" s="38" t="s">
        <v>127</v>
      </c>
      <c r="AL17" s="38">
        <f t="shared" si="1"/>
      </c>
    </row>
    <row r="18" spans="1:38" ht="12.75">
      <c r="A18" s="38" t="s">
        <v>15</v>
      </c>
      <c r="B18" s="38">
        <v>2449044</v>
      </c>
      <c r="C18" s="38">
        <v>2.0444712304</v>
      </c>
      <c r="D18" s="38" t="s">
        <v>215</v>
      </c>
      <c r="E18" s="38" t="s">
        <v>215</v>
      </c>
      <c r="F18" s="38" t="s">
        <v>215</v>
      </c>
      <c r="G18" s="38">
        <v>2.0444712304</v>
      </c>
      <c r="H18" s="38">
        <v>0.0288929714</v>
      </c>
      <c r="I18" s="38" t="s">
        <v>215</v>
      </c>
      <c r="J18" s="38" t="s">
        <v>215</v>
      </c>
      <c r="K18" s="38" t="s">
        <v>215</v>
      </c>
      <c r="L18" s="38" t="s">
        <v>215</v>
      </c>
      <c r="M18" s="38" t="s">
        <v>215</v>
      </c>
      <c r="N18" s="38" t="s">
        <v>215</v>
      </c>
      <c r="O18" s="38">
        <v>2657694</v>
      </c>
      <c r="P18" s="38">
        <v>2.8355038864</v>
      </c>
      <c r="Q18" s="38" t="s">
        <v>215</v>
      </c>
      <c r="R18" s="38" t="s">
        <v>215</v>
      </c>
      <c r="S18" s="38" t="s">
        <v>215</v>
      </c>
      <c r="T18" s="38">
        <v>2.5695207951</v>
      </c>
      <c r="U18" s="38">
        <v>0.0310937842</v>
      </c>
      <c r="V18" s="38" t="s">
        <v>215</v>
      </c>
      <c r="W18" s="38" t="s">
        <v>215</v>
      </c>
      <c r="X18" s="38" t="s">
        <v>215</v>
      </c>
      <c r="Y18" s="38" t="s">
        <v>215</v>
      </c>
      <c r="Z18" s="38" t="s">
        <v>215</v>
      </c>
      <c r="AA18" s="38" t="s">
        <v>215</v>
      </c>
      <c r="AB18" s="97">
        <v>1.6680531E-07</v>
      </c>
      <c r="AC18" s="38">
        <v>-0.3271</v>
      </c>
      <c r="AD18" s="38">
        <v>-0.4496</v>
      </c>
      <c r="AE18" s="38">
        <v>-0.2046</v>
      </c>
      <c r="AF18" s="38" t="s">
        <v>215</v>
      </c>
      <c r="AG18" s="38" t="s">
        <v>215</v>
      </c>
      <c r="AH18" s="38" t="str">
        <f t="shared" si="0"/>
        <v>t</v>
      </c>
      <c r="AI18" s="38" t="s">
        <v>215</v>
      </c>
      <c r="AJ18" s="38" t="s">
        <v>215</v>
      </c>
      <c r="AK18" s="38" t="s">
        <v>127</v>
      </c>
      <c r="AL18" s="38">
        <f t="shared" si="1"/>
      </c>
    </row>
    <row r="19" spans="1:38" ht="12.75">
      <c r="A19" s="38" t="s">
        <v>184</v>
      </c>
      <c r="B19" s="38" t="s">
        <v>215</v>
      </c>
      <c r="C19" s="38" t="s">
        <v>215</v>
      </c>
      <c r="D19" s="38" t="s">
        <v>215</v>
      </c>
      <c r="E19" s="38" t="s">
        <v>215</v>
      </c>
      <c r="F19" s="38" t="s">
        <v>215</v>
      </c>
      <c r="G19" s="38" t="s">
        <v>215</v>
      </c>
      <c r="H19" s="38" t="s">
        <v>215</v>
      </c>
      <c r="I19" s="38" t="s">
        <v>215</v>
      </c>
      <c r="J19" s="38" t="s">
        <v>215</v>
      </c>
      <c r="K19" s="38" t="s">
        <v>215</v>
      </c>
      <c r="L19" s="38" t="s">
        <v>215</v>
      </c>
      <c r="M19" s="38" t="s">
        <v>215</v>
      </c>
      <c r="N19" s="38" t="s">
        <v>215</v>
      </c>
      <c r="O19" s="38" t="s">
        <v>215</v>
      </c>
      <c r="P19" s="38" t="s">
        <v>215</v>
      </c>
      <c r="Q19" s="38" t="s">
        <v>215</v>
      </c>
      <c r="R19" s="38" t="s">
        <v>215</v>
      </c>
      <c r="S19" s="38" t="s">
        <v>215</v>
      </c>
      <c r="T19" s="38" t="s">
        <v>215</v>
      </c>
      <c r="U19" s="38" t="s">
        <v>215</v>
      </c>
      <c r="V19" s="38" t="s">
        <v>215</v>
      </c>
      <c r="W19" s="38" t="s">
        <v>215</v>
      </c>
      <c r="X19" s="38" t="s">
        <v>215</v>
      </c>
      <c r="Y19" s="38" t="s">
        <v>215</v>
      </c>
      <c r="Z19" s="38" t="s">
        <v>215</v>
      </c>
      <c r="AA19" s="38" t="s">
        <v>215</v>
      </c>
      <c r="AB19" s="38" t="s">
        <v>215</v>
      </c>
      <c r="AC19" s="38" t="s">
        <v>215</v>
      </c>
      <c r="AD19" s="38" t="s">
        <v>215</v>
      </c>
      <c r="AE19" s="38" t="s">
        <v>215</v>
      </c>
      <c r="AF19" s="38" t="s">
        <v>215</v>
      </c>
      <c r="AG19" s="38" t="s">
        <v>215</v>
      </c>
      <c r="AH19" s="38">
        <f t="shared" si="0"/>
      </c>
      <c r="AI19" s="38" t="s">
        <v>264</v>
      </c>
      <c r="AJ19" s="38" t="s">
        <v>264</v>
      </c>
      <c r="AK19" s="38" t="s">
        <v>215</v>
      </c>
      <c r="AL19" s="38">
        <f t="shared" si="1"/>
      </c>
    </row>
    <row r="20" spans="1:38" ht="12.75">
      <c r="A20" s="38" t="s">
        <v>72</v>
      </c>
      <c r="B20" s="38">
        <v>128906</v>
      </c>
      <c r="C20" s="38">
        <v>2.2468869155</v>
      </c>
      <c r="D20" s="38">
        <v>1.8749101645</v>
      </c>
      <c r="E20" s="38">
        <v>2.6926627775</v>
      </c>
      <c r="F20" s="38">
        <v>0.3066064902</v>
      </c>
      <c r="G20" s="38">
        <v>1.9006097466</v>
      </c>
      <c r="H20" s="38">
        <v>0.1214255026</v>
      </c>
      <c r="I20" s="38">
        <v>0.0944</v>
      </c>
      <c r="J20" s="38">
        <v>-0.0866</v>
      </c>
      <c r="K20" s="38">
        <v>0.2754</v>
      </c>
      <c r="L20" s="38">
        <v>1.0990063749</v>
      </c>
      <c r="M20" s="38">
        <v>0.9170636087</v>
      </c>
      <c r="N20" s="38">
        <v>1.3170460594</v>
      </c>
      <c r="O20" s="38">
        <v>146439</v>
      </c>
      <c r="P20" s="38">
        <v>3.0473642884</v>
      </c>
      <c r="Q20" s="38">
        <v>2.5900615449</v>
      </c>
      <c r="R20" s="38">
        <v>3.5854086651</v>
      </c>
      <c r="S20" s="38">
        <v>0.3850675856</v>
      </c>
      <c r="T20" s="38">
        <v>2.5607932313</v>
      </c>
      <c r="U20" s="38">
        <v>0.1322387938</v>
      </c>
      <c r="V20" s="38">
        <v>0.0721</v>
      </c>
      <c r="W20" s="38">
        <v>-0.0905</v>
      </c>
      <c r="X20" s="38">
        <v>0.2347</v>
      </c>
      <c r="Y20" s="38">
        <v>1.0747170205</v>
      </c>
      <c r="Z20" s="38">
        <v>0.9134396032</v>
      </c>
      <c r="AA20" s="38">
        <v>1.2644696706</v>
      </c>
      <c r="AB20" s="38">
        <v>0.0043708509</v>
      </c>
      <c r="AC20" s="38">
        <v>-0.3047</v>
      </c>
      <c r="AD20" s="38">
        <v>-0.5143</v>
      </c>
      <c r="AE20" s="38">
        <v>-0.0952</v>
      </c>
      <c r="AF20" s="38" t="s">
        <v>215</v>
      </c>
      <c r="AG20" s="38" t="s">
        <v>215</v>
      </c>
      <c r="AH20" s="38" t="str">
        <f t="shared" si="0"/>
        <v>t</v>
      </c>
      <c r="AI20" s="38" t="s">
        <v>215</v>
      </c>
      <c r="AJ20" s="38" t="s">
        <v>215</v>
      </c>
      <c r="AK20" s="38" t="s">
        <v>127</v>
      </c>
      <c r="AL20" s="38">
        <f t="shared" si="1"/>
      </c>
    </row>
    <row r="21" spans="1:38" ht="12.75">
      <c r="A21" s="38" t="s">
        <v>71</v>
      </c>
      <c r="B21" s="38">
        <v>86008</v>
      </c>
      <c r="C21" s="38">
        <v>2.3957692164</v>
      </c>
      <c r="D21" s="38">
        <v>1.9663017311</v>
      </c>
      <c r="E21" s="38">
        <v>2.9190383384</v>
      </c>
      <c r="F21" s="38">
        <v>0.115676548</v>
      </c>
      <c r="G21" s="38">
        <v>1.9881871454</v>
      </c>
      <c r="H21" s="38">
        <v>0.152040471</v>
      </c>
      <c r="I21" s="38">
        <v>0.1586</v>
      </c>
      <c r="J21" s="38">
        <v>-0.039</v>
      </c>
      <c r="K21" s="38">
        <v>0.3561</v>
      </c>
      <c r="L21" s="38">
        <v>1.1718282853</v>
      </c>
      <c r="M21" s="38">
        <v>0.9617654198</v>
      </c>
      <c r="N21" s="38">
        <v>1.4277717852</v>
      </c>
      <c r="O21" s="38">
        <v>94448</v>
      </c>
      <c r="P21" s="38">
        <v>3.019002338</v>
      </c>
      <c r="Q21" s="38">
        <v>2.5317680997</v>
      </c>
      <c r="R21" s="38">
        <v>3.6000039333</v>
      </c>
      <c r="S21" s="38">
        <v>0.4850028904</v>
      </c>
      <c r="T21" s="38">
        <v>2.6998983568</v>
      </c>
      <c r="U21" s="38">
        <v>0.1690741934</v>
      </c>
      <c r="V21" s="38">
        <v>0.0627</v>
      </c>
      <c r="W21" s="38">
        <v>-0.1133</v>
      </c>
      <c r="X21" s="38">
        <v>0.2387</v>
      </c>
      <c r="Y21" s="38">
        <v>1.064714583</v>
      </c>
      <c r="Z21" s="38">
        <v>0.8928811954</v>
      </c>
      <c r="AA21" s="38">
        <v>1.2696169984</v>
      </c>
      <c r="AB21" s="38">
        <v>0.0526961148</v>
      </c>
      <c r="AC21" s="38">
        <v>-0.2312</v>
      </c>
      <c r="AD21" s="38">
        <v>-0.4651</v>
      </c>
      <c r="AE21" s="38">
        <v>0.0027</v>
      </c>
      <c r="AF21" s="38" t="s">
        <v>215</v>
      </c>
      <c r="AG21" s="38" t="s">
        <v>215</v>
      </c>
      <c r="AH21" s="38">
        <f t="shared" si="0"/>
      </c>
      <c r="AI21" s="38" t="s">
        <v>215</v>
      </c>
      <c r="AJ21" s="38" t="s">
        <v>215</v>
      </c>
      <c r="AK21" s="38" t="s">
        <v>215</v>
      </c>
      <c r="AL21" s="38">
        <f t="shared" si="1"/>
      </c>
    </row>
    <row r="22" spans="1:38" ht="12.75">
      <c r="A22" s="38" t="s">
        <v>74</v>
      </c>
      <c r="B22" s="38">
        <v>104289</v>
      </c>
      <c r="C22" s="38">
        <v>2.0362845966</v>
      </c>
      <c r="D22" s="38">
        <v>1.6807752083</v>
      </c>
      <c r="E22" s="38">
        <v>2.4669895997</v>
      </c>
      <c r="F22" s="38">
        <v>0.9673072937</v>
      </c>
      <c r="G22" s="38">
        <v>1.898570319</v>
      </c>
      <c r="H22" s="38">
        <v>0.1349255174</v>
      </c>
      <c r="I22" s="38">
        <v>-0.004</v>
      </c>
      <c r="J22" s="38">
        <v>-0.1959</v>
      </c>
      <c r="K22" s="38">
        <v>0.1879</v>
      </c>
      <c r="L22" s="38">
        <v>0.9959957207</v>
      </c>
      <c r="M22" s="38">
        <v>0.8221075373</v>
      </c>
      <c r="N22" s="38">
        <v>1.206663886</v>
      </c>
      <c r="O22" s="38">
        <v>116246</v>
      </c>
      <c r="P22" s="38">
        <v>2.7014902696</v>
      </c>
      <c r="Q22" s="38">
        <v>2.2736307376</v>
      </c>
      <c r="R22" s="38">
        <v>3.2098658574</v>
      </c>
      <c r="S22" s="38">
        <v>0.5820818378</v>
      </c>
      <c r="T22" s="38">
        <v>2.4775046023</v>
      </c>
      <c r="U22" s="38">
        <v>0.1459883587</v>
      </c>
      <c r="V22" s="38">
        <v>-0.0484</v>
      </c>
      <c r="W22" s="38">
        <v>-0.2208</v>
      </c>
      <c r="X22" s="38">
        <v>0.124</v>
      </c>
      <c r="Y22" s="38">
        <v>0.9527372833</v>
      </c>
      <c r="Z22" s="38">
        <v>0.801843633</v>
      </c>
      <c r="AA22" s="38">
        <v>1.1320266119</v>
      </c>
      <c r="AB22" s="38">
        <v>0.0143288173</v>
      </c>
      <c r="AC22" s="38">
        <v>-0.2827</v>
      </c>
      <c r="AD22" s="38">
        <v>-0.5089</v>
      </c>
      <c r="AE22" s="38">
        <v>-0.0564</v>
      </c>
      <c r="AF22" s="38" t="s">
        <v>215</v>
      </c>
      <c r="AG22" s="38" t="s">
        <v>215</v>
      </c>
      <c r="AH22" s="38" t="str">
        <f t="shared" si="0"/>
        <v>t</v>
      </c>
      <c r="AI22" s="38" t="s">
        <v>215</v>
      </c>
      <c r="AJ22" s="38" t="s">
        <v>215</v>
      </c>
      <c r="AK22" s="38" t="s">
        <v>215</v>
      </c>
      <c r="AL22" s="38" t="str">
        <f t="shared" si="1"/>
        <v>change</v>
      </c>
    </row>
    <row r="23" spans="1:38" ht="12.75">
      <c r="A23" s="38" t="s">
        <v>73</v>
      </c>
      <c r="B23" s="38">
        <v>131646</v>
      </c>
      <c r="C23" s="38">
        <v>2.3275248205</v>
      </c>
      <c r="D23" s="38">
        <v>1.9504576612</v>
      </c>
      <c r="E23" s="38">
        <v>2.7774875088</v>
      </c>
      <c r="F23" s="38">
        <v>0.1504548782</v>
      </c>
      <c r="G23" s="38">
        <v>2.0509548334</v>
      </c>
      <c r="H23" s="38">
        <v>0.1248171363</v>
      </c>
      <c r="I23" s="38">
        <v>0.1297</v>
      </c>
      <c r="J23" s="38">
        <v>-0.0471</v>
      </c>
      <c r="K23" s="38">
        <v>0.3064</v>
      </c>
      <c r="L23" s="38">
        <v>1.1384483117</v>
      </c>
      <c r="M23" s="38">
        <v>0.9540157045</v>
      </c>
      <c r="N23" s="38">
        <v>1.3585358735</v>
      </c>
      <c r="O23" s="38">
        <v>146447</v>
      </c>
      <c r="P23" s="38">
        <v>2.9635546506</v>
      </c>
      <c r="Q23" s="38">
        <v>2.5195632899</v>
      </c>
      <c r="R23" s="38">
        <v>3.4857850971</v>
      </c>
      <c r="S23" s="38">
        <v>0.5937639226</v>
      </c>
      <c r="T23" s="38">
        <v>2.5606533422</v>
      </c>
      <c r="U23" s="38">
        <v>0.13223157</v>
      </c>
      <c r="V23" s="38">
        <v>0.0442</v>
      </c>
      <c r="W23" s="38">
        <v>-0.1181</v>
      </c>
      <c r="X23" s="38">
        <v>0.2065</v>
      </c>
      <c r="Y23" s="38">
        <v>1.0451597915</v>
      </c>
      <c r="Z23" s="38">
        <v>0.8885769129</v>
      </c>
      <c r="AA23" s="38">
        <v>1.2293353269</v>
      </c>
      <c r="AB23" s="38">
        <v>0.0213504609</v>
      </c>
      <c r="AC23" s="38">
        <v>-0.2416</v>
      </c>
      <c r="AD23" s="38">
        <v>-0.4473</v>
      </c>
      <c r="AE23" s="38">
        <v>-0.0359</v>
      </c>
      <c r="AF23" s="38" t="s">
        <v>215</v>
      </c>
      <c r="AG23" s="38" t="s">
        <v>215</v>
      </c>
      <c r="AH23" s="38" t="str">
        <f t="shared" si="0"/>
        <v>t</v>
      </c>
      <c r="AI23" s="38" t="s">
        <v>215</v>
      </c>
      <c r="AJ23" s="38" t="s">
        <v>215</v>
      </c>
      <c r="AK23" s="38" t="s">
        <v>215</v>
      </c>
      <c r="AL23" s="38" t="str">
        <f t="shared" si="1"/>
        <v>change</v>
      </c>
    </row>
    <row r="24" spans="1:38" ht="12.75">
      <c r="A24" s="38" t="s">
        <v>75</v>
      </c>
      <c r="B24" s="38">
        <v>66168</v>
      </c>
      <c r="C24" s="38">
        <v>2.4998214828</v>
      </c>
      <c r="D24" s="38">
        <v>2.0175926599</v>
      </c>
      <c r="E24" s="38">
        <v>3.0973087729</v>
      </c>
      <c r="F24" s="38">
        <v>0.0659248847</v>
      </c>
      <c r="G24" s="38">
        <v>2.0402611534</v>
      </c>
      <c r="H24" s="38">
        <v>0.1755977215</v>
      </c>
      <c r="I24" s="38">
        <v>0.2011</v>
      </c>
      <c r="J24" s="38">
        <v>-0.0132</v>
      </c>
      <c r="K24" s="38">
        <v>0.4154</v>
      </c>
      <c r="L24" s="38">
        <v>1.2227227488</v>
      </c>
      <c r="M24" s="38">
        <v>0.9868530454</v>
      </c>
      <c r="N24" s="38">
        <v>1.5149681379</v>
      </c>
      <c r="O24" s="38">
        <v>73435</v>
      </c>
      <c r="P24" s="38">
        <v>3.2591173357</v>
      </c>
      <c r="Q24" s="38">
        <v>2.6897832059</v>
      </c>
      <c r="R24" s="38">
        <v>3.9489598212</v>
      </c>
      <c r="S24" s="38">
        <v>0.155206309</v>
      </c>
      <c r="T24" s="38">
        <v>2.5873221216</v>
      </c>
      <c r="U24" s="38">
        <v>0.1877040751</v>
      </c>
      <c r="V24" s="38">
        <v>0.1392</v>
      </c>
      <c r="W24" s="38">
        <v>-0.0528</v>
      </c>
      <c r="X24" s="38">
        <v>0.3312</v>
      </c>
      <c r="Y24" s="38">
        <v>1.1493961801</v>
      </c>
      <c r="Z24" s="38">
        <v>0.9486085414</v>
      </c>
      <c r="AA24" s="38">
        <v>1.3926836215</v>
      </c>
      <c r="AB24" s="38">
        <v>0.0452504034</v>
      </c>
      <c r="AC24" s="38">
        <v>-0.2652</v>
      </c>
      <c r="AD24" s="38">
        <v>-0.5249</v>
      </c>
      <c r="AE24" s="38">
        <v>-0.0056</v>
      </c>
      <c r="AF24" s="38" t="s">
        <v>215</v>
      </c>
      <c r="AG24" s="38" t="s">
        <v>215</v>
      </c>
      <c r="AH24" s="38" t="str">
        <f t="shared" si="0"/>
        <v>t</v>
      </c>
      <c r="AI24" s="38" t="s">
        <v>215</v>
      </c>
      <c r="AJ24" s="38" t="s">
        <v>215</v>
      </c>
      <c r="AK24" s="38" t="s">
        <v>215</v>
      </c>
      <c r="AL24" s="38" t="str">
        <f t="shared" si="1"/>
        <v>change</v>
      </c>
    </row>
    <row r="25" spans="1:38" ht="12.75">
      <c r="A25" s="38" t="s">
        <v>81</v>
      </c>
      <c r="B25" s="38">
        <v>133970</v>
      </c>
      <c r="C25" s="38">
        <v>1.8431379708</v>
      </c>
      <c r="D25" s="38">
        <v>1.5427776586</v>
      </c>
      <c r="E25" s="38">
        <v>2.2019748344</v>
      </c>
      <c r="F25" s="38">
        <v>0.2533511479</v>
      </c>
      <c r="G25" s="38">
        <v>2.0004478615</v>
      </c>
      <c r="H25" s="38">
        <v>0.1221968018</v>
      </c>
      <c r="I25" s="38">
        <v>-0.1037</v>
      </c>
      <c r="J25" s="38">
        <v>-0.2816</v>
      </c>
      <c r="K25" s="38">
        <v>0.0742</v>
      </c>
      <c r="L25" s="38">
        <v>0.9015230654</v>
      </c>
      <c r="M25" s="38">
        <v>0.7546096202</v>
      </c>
      <c r="N25" s="38">
        <v>1.077038797</v>
      </c>
      <c r="O25" s="38">
        <v>137868</v>
      </c>
      <c r="P25" s="38">
        <v>2.4149204767</v>
      </c>
      <c r="Q25" s="38">
        <v>2.0450534777</v>
      </c>
      <c r="R25" s="38">
        <v>2.8516813729</v>
      </c>
      <c r="S25" s="38">
        <v>0.0583724373</v>
      </c>
      <c r="T25" s="38">
        <v>2.4516203905</v>
      </c>
      <c r="U25" s="38">
        <v>0.1333505695</v>
      </c>
      <c r="V25" s="38">
        <v>-0.1606</v>
      </c>
      <c r="W25" s="38">
        <v>-0.3268</v>
      </c>
      <c r="X25" s="38">
        <v>0.0057</v>
      </c>
      <c r="Y25" s="38">
        <v>0.851672427</v>
      </c>
      <c r="Z25" s="38">
        <v>0.7212310614</v>
      </c>
      <c r="AA25" s="38">
        <v>1.0057053304</v>
      </c>
      <c r="AB25" s="38">
        <v>0.0115408114</v>
      </c>
      <c r="AC25" s="38">
        <v>-0.2702</v>
      </c>
      <c r="AD25" s="38">
        <v>-0.4799</v>
      </c>
      <c r="AE25" s="38">
        <v>-0.0605</v>
      </c>
      <c r="AF25" s="38" t="s">
        <v>215</v>
      </c>
      <c r="AG25" s="38" t="s">
        <v>215</v>
      </c>
      <c r="AH25" s="38" t="str">
        <f t="shared" si="0"/>
        <v>t</v>
      </c>
      <c r="AI25" s="38" t="s">
        <v>215</v>
      </c>
      <c r="AJ25" s="38" t="s">
        <v>215</v>
      </c>
      <c r="AK25" s="38" t="s">
        <v>215</v>
      </c>
      <c r="AL25" s="38" t="str">
        <f t="shared" si="1"/>
        <v>change</v>
      </c>
    </row>
    <row r="26" spans="1:38" ht="12.75">
      <c r="A26" s="38" t="s">
        <v>76</v>
      </c>
      <c r="B26" s="38">
        <v>202223</v>
      </c>
      <c r="C26" s="38">
        <v>2.4336226138</v>
      </c>
      <c r="D26" s="38">
        <v>2.0798530884</v>
      </c>
      <c r="E26" s="38">
        <v>2.8475660418</v>
      </c>
      <c r="F26" s="38">
        <v>0.0297014834</v>
      </c>
      <c r="G26" s="38">
        <v>2.4477927832</v>
      </c>
      <c r="H26" s="38">
        <v>0.1100201039</v>
      </c>
      <c r="I26" s="38">
        <v>0.1742</v>
      </c>
      <c r="J26" s="38">
        <v>0.0172</v>
      </c>
      <c r="K26" s="38">
        <v>0.3313</v>
      </c>
      <c r="L26" s="38">
        <v>1.1903432915</v>
      </c>
      <c r="M26" s="38">
        <v>1.0173061168</v>
      </c>
      <c r="N26" s="38">
        <v>1.3928129677</v>
      </c>
      <c r="O26" s="38">
        <v>223827</v>
      </c>
      <c r="P26" s="38">
        <v>3.0944944741</v>
      </c>
      <c r="Q26" s="38">
        <v>2.6698632611</v>
      </c>
      <c r="R26" s="38">
        <v>3.5866616053</v>
      </c>
      <c r="S26" s="38">
        <v>0.2457797247</v>
      </c>
      <c r="T26" s="38">
        <v>2.8682866678</v>
      </c>
      <c r="U26" s="38">
        <v>0.1132022451</v>
      </c>
      <c r="V26" s="38">
        <v>0.0874</v>
      </c>
      <c r="W26" s="38">
        <v>-0.0602</v>
      </c>
      <c r="X26" s="38">
        <v>0.235</v>
      </c>
      <c r="Y26" s="38">
        <v>1.0913384704</v>
      </c>
      <c r="Z26" s="38">
        <v>0.9415833545</v>
      </c>
      <c r="AA26" s="38">
        <v>1.2649115462</v>
      </c>
      <c r="AB26" s="38">
        <v>0.0077647254</v>
      </c>
      <c r="AC26" s="38">
        <v>-0.2402</v>
      </c>
      <c r="AD26" s="38">
        <v>-0.4171</v>
      </c>
      <c r="AE26" s="38">
        <v>-0.0634</v>
      </c>
      <c r="AF26" s="38" t="s">
        <v>215</v>
      </c>
      <c r="AG26" s="38" t="s">
        <v>215</v>
      </c>
      <c r="AH26" s="38" t="str">
        <f t="shared" si="0"/>
        <v>t</v>
      </c>
      <c r="AI26" s="38" t="s">
        <v>215</v>
      </c>
      <c r="AJ26" s="38" t="s">
        <v>215</v>
      </c>
      <c r="AK26" s="38" t="s">
        <v>127</v>
      </c>
      <c r="AL26" s="38">
        <f t="shared" si="1"/>
      </c>
    </row>
    <row r="27" spans="1:38" ht="12.75">
      <c r="A27" s="38" t="s">
        <v>77</v>
      </c>
      <c r="B27" s="38">
        <v>131049</v>
      </c>
      <c r="C27" s="38">
        <v>1.8474090914</v>
      </c>
      <c r="D27" s="38">
        <v>1.5376563196</v>
      </c>
      <c r="E27" s="38">
        <v>2.2195599286</v>
      </c>
      <c r="F27" s="38">
        <v>0.2790627938</v>
      </c>
      <c r="G27" s="38">
        <v>1.7779609154</v>
      </c>
      <c r="H27" s="38">
        <v>0.1164780923</v>
      </c>
      <c r="I27" s="38">
        <v>-0.1014</v>
      </c>
      <c r="J27" s="38">
        <v>-0.2849</v>
      </c>
      <c r="K27" s="38">
        <v>0.0822</v>
      </c>
      <c r="L27" s="38">
        <v>0.9036121731</v>
      </c>
      <c r="M27" s="38">
        <v>0.7521046502</v>
      </c>
      <c r="N27" s="38">
        <v>1.085640089</v>
      </c>
      <c r="O27" s="38">
        <v>142794</v>
      </c>
      <c r="P27" s="38">
        <v>2.4880350021</v>
      </c>
      <c r="Q27" s="38">
        <v>2.1064401901</v>
      </c>
      <c r="R27" s="38">
        <v>2.9387581005</v>
      </c>
      <c r="S27" s="38">
        <v>0.1238262098</v>
      </c>
      <c r="T27" s="38">
        <v>2.339033853</v>
      </c>
      <c r="U27" s="38">
        <v>0.1279862381</v>
      </c>
      <c r="V27" s="38">
        <v>-0.1307</v>
      </c>
      <c r="W27" s="38">
        <v>-0.2972</v>
      </c>
      <c r="X27" s="38">
        <v>0.0358</v>
      </c>
      <c r="Y27" s="38">
        <v>0.8774578</v>
      </c>
      <c r="Z27" s="38">
        <v>0.7428803749</v>
      </c>
      <c r="AA27" s="38">
        <v>1.0364147673</v>
      </c>
      <c r="AB27" s="38">
        <v>0.0065721601</v>
      </c>
      <c r="AC27" s="38">
        <v>-0.2977</v>
      </c>
      <c r="AD27" s="38">
        <v>-0.5124</v>
      </c>
      <c r="AE27" s="38">
        <v>-0.083</v>
      </c>
      <c r="AF27" s="38" t="s">
        <v>215</v>
      </c>
      <c r="AG27" s="38" t="s">
        <v>215</v>
      </c>
      <c r="AH27" s="38" t="str">
        <f t="shared" si="0"/>
        <v>t</v>
      </c>
      <c r="AI27" s="38" t="s">
        <v>215</v>
      </c>
      <c r="AJ27" s="38" t="s">
        <v>215</v>
      </c>
      <c r="AK27" s="38" t="s">
        <v>127</v>
      </c>
      <c r="AL27" s="38">
        <f t="shared" si="1"/>
      </c>
    </row>
    <row r="28" spans="1:38" ht="12.75">
      <c r="A28" s="38" t="s">
        <v>70</v>
      </c>
      <c r="B28" s="38">
        <v>145482</v>
      </c>
      <c r="C28" s="38">
        <v>2.442086049</v>
      </c>
      <c r="D28" s="38">
        <v>2.0717999997</v>
      </c>
      <c r="E28" s="38">
        <v>2.8785521149</v>
      </c>
      <c r="F28" s="38">
        <v>0.0341550042</v>
      </c>
      <c r="G28" s="38">
        <v>2.6601229018</v>
      </c>
      <c r="H28" s="38">
        <v>0.1352216465</v>
      </c>
      <c r="I28" s="38">
        <v>0.1777</v>
      </c>
      <c r="J28" s="38">
        <v>0.0133</v>
      </c>
      <c r="K28" s="38">
        <v>0.3421</v>
      </c>
      <c r="L28" s="38">
        <v>1.194482961</v>
      </c>
      <c r="M28" s="38">
        <v>1.0133671577</v>
      </c>
      <c r="N28" s="38">
        <v>1.4079690005</v>
      </c>
      <c r="O28" s="38">
        <v>152216</v>
      </c>
      <c r="P28" s="38">
        <v>3.4522011055</v>
      </c>
      <c r="Q28" s="38">
        <v>2.9641656316</v>
      </c>
      <c r="R28" s="38">
        <v>4.0205892496</v>
      </c>
      <c r="S28" s="38">
        <v>0.0113865685</v>
      </c>
      <c r="T28" s="38">
        <v>3.6067167709</v>
      </c>
      <c r="U28" s="38">
        <v>0.1539309207</v>
      </c>
      <c r="V28" s="38">
        <v>0.1968</v>
      </c>
      <c r="W28" s="38">
        <v>0.0444</v>
      </c>
      <c r="X28" s="38">
        <v>0.3492</v>
      </c>
      <c r="Y28" s="38">
        <v>1.2174912269</v>
      </c>
      <c r="Z28" s="38">
        <v>1.0453752667</v>
      </c>
      <c r="AA28" s="38">
        <v>1.4179452438</v>
      </c>
      <c r="AB28" s="38">
        <v>0.0002874039</v>
      </c>
      <c r="AC28" s="38">
        <v>-0.3462</v>
      </c>
      <c r="AD28" s="38">
        <v>-0.5332</v>
      </c>
      <c r="AE28" s="38">
        <v>-0.1591</v>
      </c>
      <c r="AF28" s="38" t="s">
        <v>215</v>
      </c>
      <c r="AG28" s="38" t="s">
        <v>215</v>
      </c>
      <c r="AH28" s="38" t="str">
        <f t="shared" si="0"/>
        <v>t</v>
      </c>
      <c r="AI28" s="38" t="s">
        <v>215</v>
      </c>
      <c r="AJ28" s="38" t="s">
        <v>215</v>
      </c>
      <c r="AK28" s="38" t="s">
        <v>127</v>
      </c>
      <c r="AL28" s="38">
        <f t="shared" si="1"/>
      </c>
    </row>
    <row r="29" spans="1:38" ht="12.75">
      <c r="A29" s="38" t="s">
        <v>78</v>
      </c>
      <c r="B29" s="38">
        <v>58216</v>
      </c>
      <c r="C29" s="38">
        <v>1.4619259456</v>
      </c>
      <c r="D29" s="38">
        <v>1.1135483987</v>
      </c>
      <c r="E29" s="38">
        <v>1.9192946378</v>
      </c>
      <c r="F29" s="38">
        <v>0.0157397849</v>
      </c>
      <c r="G29" s="38">
        <v>1.1680637625</v>
      </c>
      <c r="H29" s="38">
        <v>0.1416485374</v>
      </c>
      <c r="I29" s="38">
        <v>-0.3354</v>
      </c>
      <c r="J29" s="38">
        <v>-0.6076</v>
      </c>
      <c r="K29" s="38">
        <v>-0.0632</v>
      </c>
      <c r="L29" s="38">
        <v>0.7150631048</v>
      </c>
      <c r="M29" s="38">
        <v>0.5446632763</v>
      </c>
      <c r="N29" s="38">
        <v>0.938773121</v>
      </c>
      <c r="O29" s="38">
        <v>64058</v>
      </c>
      <c r="P29" s="38">
        <v>2.0202758006</v>
      </c>
      <c r="Q29" s="38">
        <v>1.5974994215</v>
      </c>
      <c r="R29" s="38">
        <v>2.5549394607</v>
      </c>
      <c r="S29" s="38">
        <v>0.0046590654</v>
      </c>
      <c r="T29" s="38">
        <v>1.5454744138</v>
      </c>
      <c r="U29" s="38">
        <v>0.1553260228</v>
      </c>
      <c r="V29" s="38">
        <v>-0.339</v>
      </c>
      <c r="W29" s="38">
        <v>-0.5738</v>
      </c>
      <c r="X29" s="38">
        <v>-0.1042</v>
      </c>
      <c r="Y29" s="38">
        <v>0.7124926932</v>
      </c>
      <c r="Z29" s="38">
        <v>0.5633917235</v>
      </c>
      <c r="AA29" s="38">
        <v>0.9010530626</v>
      </c>
      <c r="AB29" s="38">
        <v>0.0602392056</v>
      </c>
      <c r="AC29" s="38">
        <v>-0.3235</v>
      </c>
      <c r="AD29" s="38">
        <v>-0.6609</v>
      </c>
      <c r="AE29" s="38">
        <v>0.0139</v>
      </c>
      <c r="AF29" s="38" t="s">
        <v>215</v>
      </c>
      <c r="AG29" s="38">
        <v>2</v>
      </c>
      <c r="AH29" s="38">
        <f t="shared" si="0"/>
      </c>
      <c r="AI29" s="38" t="s">
        <v>215</v>
      </c>
      <c r="AJ29" s="38" t="s">
        <v>215</v>
      </c>
      <c r="AK29" s="38" t="s">
        <v>215</v>
      </c>
      <c r="AL29" s="38">
        <f t="shared" si="1"/>
      </c>
    </row>
    <row r="30" spans="1:38" ht="12.75">
      <c r="A30" s="38" t="s">
        <v>80</v>
      </c>
      <c r="B30" s="38">
        <v>140240</v>
      </c>
      <c r="C30" s="38">
        <v>1.5403187725</v>
      </c>
      <c r="D30" s="38">
        <v>1.2739980556</v>
      </c>
      <c r="E30" s="38">
        <v>1.8623120424</v>
      </c>
      <c r="F30" s="38">
        <v>0.0034613618</v>
      </c>
      <c r="G30" s="38">
        <v>1.4546491728</v>
      </c>
      <c r="H30" s="38">
        <v>0.1018458133</v>
      </c>
      <c r="I30" s="38">
        <v>-0.2831</v>
      </c>
      <c r="J30" s="38">
        <v>-0.473</v>
      </c>
      <c r="K30" s="38">
        <v>-0.0933</v>
      </c>
      <c r="L30" s="38">
        <v>0.7534069199</v>
      </c>
      <c r="M30" s="38">
        <v>0.6231430585</v>
      </c>
      <c r="N30" s="38">
        <v>0.9109015645</v>
      </c>
      <c r="O30" s="38">
        <v>150006</v>
      </c>
      <c r="P30" s="38">
        <v>2.0781697801</v>
      </c>
      <c r="Q30" s="38">
        <v>1.7436695134</v>
      </c>
      <c r="R30" s="38">
        <v>2.4768395627</v>
      </c>
      <c r="S30" s="38">
        <v>0.0005198703</v>
      </c>
      <c r="T30" s="38">
        <v>1.7199312028</v>
      </c>
      <c r="U30" s="38">
        <v>0.1070782396</v>
      </c>
      <c r="V30" s="38">
        <v>-0.3107</v>
      </c>
      <c r="W30" s="38">
        <v>-0.4862</v>
      </c>
      <c r="X30" s="38">
        <v>-0.1352</v>
      </c>
      <c r="Y30" s="38">
        <v>0.732910221</v>
      </c>
      <c r="Z30" s="38">
        <v>0.6149416764</v>
      </c>
      <c r="AA30" s="38">
        <v>0.8735094932</v>
      </c>
      <c r="AB30" s="38">
        <v>0.0097390673</v>
      </c>
      <c r="AC30" s="38">
        <v>-0.2995</v>
      </c>
      <c r="AD30" s="38">
        <v>-0.5266</v>
      </c>
      <c r="AE30" s="38">
        <v>-0.0724</v>
      </c>
      <c r="AF30" s="38">
        <v>1</v>
      </c>
      <c r="AG30" s="38">
        <v>2</v>
      </c>
      <c r="AH30" s="38" t="str">
        <f t="shared" si="0"/>
        <v>t</v>
      </c>
      <c r="AI30" s="38" t="s">
        <v>215</v>
      </c>
      <c r="AJ30" s="38" t="s">
        <v>215</v>
      </c>
      <c r="AK30" s="38" t="s">
        <v>127</v>
      </c>
      <c r="AL30" s="38">
        <f t="shared" si="1"/>
      </c>
    </row>
    <row r="31" spans="1:38" ht="12.75">
      <c r="A31" s="38" t="s">
        <v>79</v>
      </c>
      <c r="B31" s="38">
        <v>82644</v>
      </c>
      <c r="C31" s="38">
        <v>2.0712436715</v>
      </c>
      <c r="D31" s="38">
        <v>1.6980796829</v>
      </c>
      <c r="E31" s="38">
        <v>2.526412859</v>
      </c>
      <c r="F31" s="38">
        <v>0.8978626918</v>
      </c>
      <c r="G31" s="38">
        <v>2.1296161851</v>
      </c>
      <c r="H31" s="38">
        <v>0.1605258598</v>
      </c>
      <c r="I31" s="38">
        <v>0.013</v>
      </c>
      <c r="J31" s="38">
        <v>-0.1856</v>
      </c>
      <c r="K31" s="38">
        <v>0.2117</v>
      </c>
      <c r="L31" s="38">
        <v>1.0130950442</v>
      </c>
      <c r="M31" s="38">
        <v>0.8305715716</v>
      </c>
      <c r="N31" s="38">
        <v>1.2357292298</v>
      </c>
      <c r="O31" s="38">
        <v>86609</v>
      </c>
      <c r="P31" s="38">
        <v>2.4808513641</v>
      </c>
      <c r="Q31" s="38">
        <v>2.0499636866</v>
      </c>
      <c r="R31" s="38">
        <v>3.0023085438</v>
      </c>
      <c r="S31" s="38">
        <v>0.169840916</v>
      </c>
      <c r="T31" s="38">
        <v>2.2284058239</v>
      </c>
      <c r="U31" s="38">
        <v>0.1604041611</v>
      </c>
      <c r="V31" s="38">
        <v>-0.1336</v>
      </c>
      <c r="W31" s="38">
        <v>-0.3244</v>
      </c>
      <c r="X31" s="38">
        <v>0.0572</v>
      </c>
      <c r="Y31" s="38">
        <v>0.8749243392</v>
      </c>
      <c r="Z31" s="38">
        <v>0.7229627497</v>
      </c>
      <c r="AA31" s="38">
        <v>1.0588271658</v>
      </c>
      <c r="AB31" s="38">
        <v>0.150589759</v>
      </c>
      <c r="AC31" s="38">
        <v>-0.1805</v>
      </c>
      <c r="AD31" s="38">
        <v>-0.4265</v>
      </c>
      <c r="AE31" s="38">
        <v>0.0656</v>
      </c>
      <c r="AF31" s="38" t="s">
        <v>215</v>
      </c>
      <c r="AG31" s="38" t="s">
        <v>215</v>
      </c>
      <c r="AH31" s="38">
        <f t="shared" si="0"/>
      </c>
      <c r="AI31" s="38" t="s">
        <v>215</v>
      </c>
      <c r="AJ31" s="38" t="s">
        <v>215</v>
      </c>
      <c r="AK31" s="38" t="s">
        <v>215</v>
      </c>
      <c r="AL31" s="38">
        <f t="shared" si="1"/>
      </c>
    </row>
    <row r="32" spans="1:38" ht="12.75">
      <c r="A32" s="38" t="s">
        <v>32</v>
      </c>
      <c r="B32" s="38">
        <v>29696</v>
      </c>
      <c r="C32" s="38">
        <v>2.1068416736</v>
      </c>
      <c r="D32" s="38">
        <v>1.5104962338</v>
      </c>
      <c r="E32" s="38">
        <v>2.9386248958</v>
      </c>
      <c r="F32" s="38">
        <v>0.8595050283</v>
      </c>
      <c r="G32" s="38">
        <v>1.6837284483</v>
      </c>
      <c r="H32" s="38">
        <v>0.2381151607</v>
      </c>
      <c r="I32" s="38">
        <v>0.0301</v>
      </c>
      <c r="J32" s="38">
        <v>-0.3027</v>
      </c>
      <c r="K32" s="38">
        <v>0.3628</v>
      </c>
      <c r="L32" s="38">
        <v>1.0305068823</v>
      </c>
      <c r="M32" s="38">
        <v>0.7388199997</v>
      </c>
      <c r="N32" s="38">
        <v>1.437352041</v>
      </c>
      <c r="O32" s="38">
        <v>33772</v>
      </c>
      <c r="P32" s="38">
        <v>2.4516743875</v>
      </c>
      <c r="Q32" s="38">
        <v>1.8122051218</v>
      </c>
      <c r="R32" s="38">
        <v>3.3167919182</v>
      </c>
      <c r="S32" s="38">
        <v>0.3758985253</v>
      </c>
      <c r="T32" s="38">
        <v>1.9542816534</v>
      </c>
      <c r="U32" s="38">
        <v>0.2405554425</v>
      </c>
      <c r="V32" s="38">
        <v>-0.1365</v>
      </c>
      <c r="W32" s="38">
        <v>-0.4388</v>
      </c>
      <c r="X32" s="38">
        <v>0.1657</v>
      </c>
      <c r="Y32" s="38">
        <v>0.872370575</v>
      </c>
      <c r="Z32" s="38">
        <v>0.6448305013</v>
      </c>
      <c r="AA32" s="38">
        <v>1.1802022682</v>
      </c>
      <c r="AB32" s="38">
        <v>0.4757699839</v>
      </c>
      <c r="AC32" s="38">
        <v>-0.1516</v>
      </c>
      <c r="AD32" s="38">
        <v>-0.5682</v>
      </c>
      <c r="AE32" s="38">
        <v>0.265</v>
      </c>
      <c r="AF32" s="38" t="s">
        <v>215</v>
      </c>
      <c r="AG32" s="38" t="s">
        <v>215</v>
      </c>
      <c r="AH32" s="38">
        <f t="shared" si="0"/>
      </c>
      <c r="AI32" s="38" t="s">
        <v>215</v>
      </c>
      <c r="AJ32" s="38" t="s">
        <v>215</v>
      </c>
      <c r="AK32" s="38" t="s">
        <v>215</v>
      </c>
      <c r="AL32" s="38">
        <f t="shared" si="1"/>
      </c>
    </row>
    <row r="33" spans="1:38" ht="12.75">
      <c r="A33" s="38" t="s">
        <v>31</v>
      </c>
      <c r="B33" s="38">
        <v>36681</v>
      </c>
      <c r="C33" s="38">
        <v>2.423685943</v>
      </c>
      <c r="D33" s="38">
        <v>1.8257502836</v>
      </c>
      <c r="E33" s="38">
        <v>3.2174463304</v>
      </c>
      <c r="F33" s="38">
        <v>0.2391304706</v>
      </c>
      <c r="G33" s="38">
        <v>2.2354897631</v>
      </c>
      <c r="H33" s="38">
        <v>0.2468685461</v>
      </c>
      <c r="I33" s="38">
        <v>0.1702</v>
      </c>
      <c r="J33" s="38">
        <v>-0.1131</v>
      </c>
      <c r="K33" s="38">
        <v>0.4534</v>
      </c>
      <c r="L33" s="38">
        <v>1.1854830271</v>
      </c>
      <c r="M33" s="38">
        <v>0.8930183298</v>
      </c>
      <c r="N33" s="38">
        <v>1.5737303037</v>
      </c>
      <c r="O33" s="38">
        <v>44195</v>
      </c>
      <c r="P33" s="38">
        <v>3.1553110815</v>
      </c>
      <c r="Q33" s="38">
        <v>2.4543639559</v>
      </c>
      <c r="R33" s="38">
        <v>4.0564432171</v>
      </c>
      <c r="S33" s="38">
        <v>0.3663917998</v>
      </c>
      <c r="T33" s="38">
        <v>2.7604932685</v>
      </c>
      <c r="U33" s="38">
        <v>0.2499233175</v>
      </c>
      <c r="V33" s="38">
        <v>0.1158</v>
      </c>
      <c r="W33" s="38">
        <v>-0.1354</v>
      </c>
      <c r="X33" s="38">
        <v>0.367</v>
      </c>
      <c r="Y33" s="38">
        <v>1.1227431166</v>
      </c>
      <c r="Z33" s="38">
        <v>0.8733275946</v>
      </c>
      <c r="AA33" s="38">
        <v>1.4433897584</v>
      </c>
      <c r="AB33" s="38">
        <v>0.1273965232</v>
      </c>
      <c r="AC33" s="38">
        <v>-0.2638</v>
      </c>
      <c r="AD33" s="38">
        <v>-0.603</v>
      </c>
      <c r="AE33" s="38">
        <v>0.0754</v>
      </c>
      <c r="AF33" s="38" t="s">
        <v>215</v>
      </c>
      <c r="AG33" s="38" t="s">
        <v>215</v>
      </c>
      <c r="AH33" s="38">
        <f t="shared" si="0"/>
      </c>
      <c r="AI33" s="38" t="s">
        <v>215</v>
      </c>
      <c r="AJ33" s="38" t="s">
        <v>215</v>
      </c>
      <c r="AK33" s="38" t="s">
        <v>215</v>
      </c>
      <c r="AL33" s="38">
        <f t="shared" si="1"/>
      </c>
    </row>
    <row r="34" spans="1:38" ht="12.75">
      <c r="A34" s="38" t="s">
        <v>34</v>
      </c>
      <c r="B34" s="38">
        <v>20021</v>
      </c>
      <c r="C34" s="38">
        <v>2.9642444882</v>
      </c>
      <c r="D34" s="38">
        <v>2.1206592895</v>
      </c>
      <c r="E34" s="38">
        <v>4.1434026811</v>
      </c>
      <c r="F34" s="38">
        <v>0.0296981357</v>
      </c>
      <c r="G34" s="38">
        <v>2.4474301983</v>
      </c>
      <c r="H34" s="38">
        <v>0.3496328855</v>
      </c>
      <c r="I34" s="38">
        <v>0.3715</v>
      </c>
      <c r="J34" s="38">
        <v>0.0366</v>
      </c>
      <c r="K34" s="38">
        <v>0.7064</v>
      </c>
      <c r="L34" s="38">
        <v>1.4498831992</v>
      </c>
      <c r="M34" s="38">
        <v>1.0372654102</v>
      </c>
      <c r="N34" s="38">
        <v>2.0266378022</v>
      </c>
      <c r="O34" s="38">
        <v>22876</v>
      </c>
      <c r="P34" s="38">
        <v>2.6106785243</v>
      </c>
      <c r="Q34" s="38">
        <v>1.8566107584</v>
      </c>
      <c r="R34" s="38">
        <v>3.6710130684</v>
      </c>
      <c r="S34" s="38">
        <v>0.6717161428</v>
      </c>
      <c r="T34" s="38">
        <v>2.0108410561</v>
      </c>
      <c r="U34" s="38">
        <v>0.2964823388</v>
      </c>
      <c r="V34" s="38">
        <v>-0.0737</v>
      </c>
      <c r="W34" s="38">
        <v>-0.4146</v>
      </c>
      <c r="X34" s="38">
        <v>0.2672</v>
      </c>
      <c r="Y34" s="38">
        <v>0.9289484513</v>
      </c>
      <c r="Z34" s="38">
        <v>0.660631201</v>
      </c>
      <c r="AA34" s="38">
        <v>1.3062435199</v>
      </c>
      <c r="AB34" s="38">
        <v>0.5776830521</v>
      </c>
      <c r="AC34" s="38">
        <v>0.127</v>
      </c>
      <c r="AD34" s="38">
        <v>-0.3201</v>
      </c>
      <c r="AE34" s="38">
        <v>0.5741</v>
      </c>
      <c r="AF34" s="38" t="s">
        <v>215</v>
      </c>
      <c r="AG34" s="38" t="s">
        <v>215</v>
      </c>
      <c r="AH34" s="38">
        <f t="shared" si="0"/>
      </c>
      <c r="AI34" s="38" t="s">
        <v>215</v>
      </c>
      <c r="AJ34" s="38" t="s">
        <v>215</v>
      </c>
      <c r="AK34" s="38" t="s">
        <v>215</v>
      </c>
      <c r="AL34" s="38">
        <f t="shared" si="1"/>
      </c>
    </row>
    <row r="35" spans="1:38" ht="12.75">
      <c r="A35" s="38" t="s">
        <v>33</v>
      </c>
      <c r="B35" s="38">
        <v>14307</v>
      </c>
      <c r="C35" s="38">
        <v>2.3253491039</v>
      </c>
      <c r="D35" s="38">
        <v>1.6069820934</v>
      </c>
      <c r="E35" s="38">
        <v>3.3648467379</v>
      </c>
      <c r="F35" s="38">
        <v>0.4947244198</v>
      </c>
      <c r="G35" s="38">
        <v>2.6560424967</v>
      </c>
      <c r="H35" s="38">
        <v>0.4308669884</v>
      </c>
      <c r="I35" s="38">
        <v>0.1287</v>
      </c>
      <c r="J35" s="38">
        <v>-0.2408</v>
      </c>
      <c r="K35" s="38">
        <v>0.4982</v>
      </c>
      <c r="L35" s="38">
        <v>1.1373841164</v>
      </c>
      <c r="M35" s="38">
        <v>0.7860135518</v>
      </c>
      <c r="N35" s="38">
        <v>1.6458273845</v>
      </c>
      <c r="O35" s="38">
        <v>14971</v>
      </c>
      <c r="P35" s="38">
        <v>2.8608136334</v>
      </c>
      <c r="Q35" s="38">
        <v>2.018547736</v>
      </c>
      <c r="R35" s="38">
        <v>4.054526182</v>
      </c>
      <c r="S35" s="38">
        <v>0.9203384206</v>
      </c>
      <c r="T35" s="38">
        <v>2.9390154298</v>
      </c>
      <c r="U35" s="38">
        <v>0.443073247</v>
      </c>
      <c r="V35" s="38">
        <v>0.0178</v>
      </c>
      <c r="W35" s="38">
        <v>-0.3309</v>
      </c>
      <c r="X35" s="38">
        <v>0.3665</v>
      </c>
      <c r="Y35" s="38">
        <v>1.0179531374</v>
      </c>
      <c r="Z35" s="38">
        <v>0.7182526596</v>
      </c>
      <c r="AA35" s="38">
        <v>1.4427076267</v>
      </c>
      <c r="AB35" s="38">
        <v>0.396587278</v>
      </c>
      <c r="AC35" s="38">
        <v>-0.2072</v>
      </c>
      <c r="AD35" s="38">
        <v>-0.6864</v>
      </c>
      <c r="AE35" s="38">
        <v>0.2719</v>
      </c>
      <c r="AF35" s="38" t="s">
        <v>215</v>
      </c>
      <c r="AG35" s="38" t="s">
        <v>215</v>
      </c>
      <c r="AH35" s="38">
        <f t="shared" si="0"/>
      </c>
      <c r="AI35" s="38" t="s">
        <v>215</v>
      </c>
      <c r="AJ35" s="38" t="s">
        <v>215</v>
      </c>
      <c r="AK35" s="38" t="s">
        <v>215</v>
      </c>
      <c r="AL35" s="38">
        <f t="shared" si="1"/>
      </c>
    </row>
    <row r="36" spans="1:38" ht="12.75">
      <c r="A36" s="38" t="s">
        <v>23</v>
      </c>
      <c r="B36" s="38">
        <v>15611</v>
      </c>
      <c r="C36" s="38">
        <v>2.2783571097</v>
      </c>
      <c r="D36" s="38">
        <v>1.5626072804</v>
      </c>
      <c r="E36" s="38">
        <v>3.3219550328</v>
      </c>
      <c r="F36" s="38">
        <v>0.573457128</v>
      </c>
      <c r="G36" s="38">
        <v>2.3060662353</v>
      </c>
      <c r="H36" s="38">
        <v>0.3843443726</v>
      </c>
      <c r="I36" s="38">
        <v>0.1083</v>
      </c>
      <c r="J36" s="38">
        <v>-0.2688</v>
      </c>
      <c r="K36" s="38">
        <v>0.4854</v>
      </c>
      <c r="L36" s="38">
        <v>1.114399203</v>
      </c>
      <c r="M36" s="38">
        <v>0.7643087646</v>
      </c>
      <c r="N36" s="38">
        <v>1.624848021</v>
      </c>
      <c r="O36" s="38">
        <v>16614</v>
      </c>
      <c r="P36" s="38">
        <v>2.6268983073</v>
      </c>
      <c r="Q36" s="38">
        <v>1.8464162702</v>
      </c>
      <c r="R36" s="38">
        <v>3.737290896</v>
      </c>
      <c r="S36" s="38">
        <v>0.7074388469</v>
      </c>
      <c r="T36" s="38">
        <v>2.5279884435</v>
      </c>
      <c r="U36" s="38">
        <v>0.3900770855</v>
      </c>
      <c r="V36" s="38">
        <v>-0.0675</v>
      </c>
      <c r="W36" s="38">
        <v>-0.4201</v>
      </c>
      <c r="X36" s="38">
        <v>0.285</v>
      </c>
      <c r="Y36" s="38">
        <v>0.9347198791</v>
      </c>
      <c r="Z36" s="38">
        <v>0.6570037325</v>
      </c>
      <c r="AA36" s="38">
        <v>1.3298269235</v>
      </c>
      <c r="AB36" s="38">
        <v>0.5674091086</v>
      </c>
      <c r="AC36" s="38">
        <v>-0.1423</v>
      </c>
      <c r="AD36" s="38">
        <v>-0.6302</v>
      </c>
      <c r="AE36" s="38">
        <v>0.3455</v>
      </c>
      <c r="AF36" s="38" t="s">
        <v>215</v>
      </c>
      <c r="AG36" s="38" t="s">
        <v>215</v>
      </c>
      <c r="AH36" s="38">
        <f t="shared" si="0"/>
      </c>
      <c r="AI36" s="38" t="s">
        <v>215</v>
      </c>
      <c r="AJ36" s="38" t="s">
        <v>215</v>
      </c>
      <c r="AK36" s="38" t="s">
        <v>215</v>
      </c>
      <c r="AL36" s="38">
        <f t="shared" si="1"/>
      </c>
    </row>
    <row r="37" spans="1:38" ht="12.75">
      <c r="A37" s="38" t="s">
        <v>16</v>
      </c>
      <c r="B37" s="38">
        <v>11947</v>
      </c>
      <c r="C37" s="38">
        <v>2.6870064214</v>
      </c>
      <c r="D37" s="38">
        <v>1.7162348974</v>
      </c>
      <c r="E37" s="38">
        <v>4.2068853858</v>
      </c>
      <c r="F37" s="38">
        <v>0.2321538472</v>
      </c>
      <c r="G37" s="38">
        <v>1.9251694986</v>
      </c>
      <c r="H37" s="38">
        <v>0.40142559</v>
      </c>
      <c r="I37" s="38">
        <v>0.2733</v>
      </c>
      <c r="J37" s="38">
        <v>-0.175</v>
      </c>
      <c r="K37" s="38">
        <v>0.7216</v>
      </c>
      <c r="L37" s="38">
        <v>1.3142793997</v>
      </c>
      <c r="M37" s="38">
        <v>0.8394517232</v>
      </c>
      <c r="N37" s="38">
        <v>2.0576887183</v>
      </c>
      <c r="O37" s="38">
        <v>14167</v>
      </c>
      <c r="P37" s="38">
        <v>3.7313798061</v>
      </c>
      <c r="Q37" s="38">
        <v>2.5764705819</v>
      </c>
      <c r="R37" s="38">
        <v>5.4039799077</v>
      </c>
      <c r="S37" s="38">
        <v>0.1335818635</v>
      </c>
      <c r="T37" s="38">
        <v>2.611703254</v>
      </c>
      <c r="U37" s="38">
        <v>0.4293613701</v>
      </c>
      <c r="V37" s="38">
        <v>0.2835</v>
      </c>
      <c r="W37" s="38">
        <v>-0.0869</v>
      </c>
      <c r="X37" s="38">
        <v>0.6538</v>
      </c>
      <c r="Y37" s="38">
        <v>1.3277236014</v>
      </c>
      <c r="Z37" s="38">
        <v>0.9167763609</v>
      </c>
      <c r="AA37" s="38">
        <v>1.922878945</v>
      </c>
      <c r="AB37" s="38">
        <v>0.2474257616</v>
      </c>
      <c r="AC37" s="38">
        <v>-0.3284</v>
      </c>
      <c r="AD37" s="38">
        <v>-0.8848</v>
      </c>
      <c r="AE37" s="38">
        <v>0.2281</v>
      </c>
      <c r="AF37" s="38" t="s">
        <v>215</v>
      </c>
      <c r="AG37" s="38" t="s">
        <v>215</v>
      </c>
      <c r="AH37" s="38">
        <f t="shared" si="0"/>
      </c>
      <c r="AI37" s="38" t="s">
        <v>215</v>
      </c>
      <c r="AJ37" s="38" t="s">
        <v>215</v>
      </c>
      <c r="AK37" s="38" t="s">
        <v>215</v>
      </c>
      <c r="AL37" s="38">
        <f t="shared" si="1"/>
      </c>
    </row>
    <row r="38" spans="1:38" ht="12.75">
      <c r="A38" s="38" t="s">
        <v>21</v>
      </c>
      <c r="B38" s="38">
        <v>11986</v>
      </c>
      <c r="C38" s="38">
        <v>2.0227358289</v>
      </c>
      <c r="D38" s="38">
        <v>1.3344741958</v>
      </c>
      <c r="E38" s="38">
        <v>3.0659717861</v>
      </c>
      <c r="F38" s="38">
        <v>0.9598295278</v>
      </c>
      <c r="G38" s="38">
        <v>2.3360587352</v>
      </c>
      <c r="H38" s="38">
        <v>0.4414736044</v>
      </c>
      <c r="I38" s="38">
        <v>-0.0107</v>
      </c>
      <c r="J38" s="38">
        <v>-0.4266</v>
      </c>
      <c r="K38" s="38">
        <v>0.4052</v>
      </c>
      <c r="L38" s="38">
        <v>0.9893686929</v>
      </c>
      <c r="M38" s="38">
        <v>0.6527233917</v>
      </c>
      <c r="N38" s="38">
        <v>1.4996404647</v>
      </c>
      <c r="O38" s="38">
        <v>11965</v>
      </c>
      <c r="P38" s="38">
        <v>2.5923209506</v>
      </c>
      <c r="Q38" s="38">
        <v>1.7606319924</v>
      </c>
      <c r="R38" s="38">
        <v>3.8168839031</v>
      </c>
      <c r="S38" s="38">
        <v>0.6824453816</v>
      </c>
      <c r="T38" s="38">
        <v>2.7580442959</v>
      </c>
      <c r="U38" s="38">
        <v>0.480113886</v>
      </c>
      <c r="V38" s="38">
        <v>-0.0808</v>
      </c>
      <c r="W38" s="38">
        <v>-0.4676</v>
      </c>
      <c r="X38" s="38">
        <v>0.3061</v>
      </c>
      <c r="Y38" s="38">
        <v>0.9224163412</v>
      </c>
      <c r="Z38" s="38">
        <v>0.6264794181</v>
      </c>
      <c r="AA38" s="38">
        <v>1.35814822</v>
      </c>
      <c r="AB38" s="38">
        <v>0.3699554925</v>
      </c>
      <c r="AC38" s="38">
        <v>-0.2481</v>
      </c>
      <c r="AD38" s="38">
        <v>-0.7905</v>
      </c>
      <c r="AE38" s="38">
        <v>0.2943</v>
      </c>
      <c r="AF38" s="38" t="s">
        <v>215</v>
      </c>
      <c r="AG38" s="38" t="s">
        <v>215</v>
      </c>
      <c r="AH38" s="38">
        <f t="shared" si="0"/>
      </c>
      <c r="AI38" s="38" t="s">
        <v>215</v>
      </c>
      <c r="AJ38" s="38" t="s">
        <v>215</v>
      </c>
      <c r="AK38" s="38" t="s">
        <v>215</v>
      </c>
      <c r="AL38" s="38">
        <f t="shared" si="1"/>
      </c>
    </row>
    <row r="39" spans="1:38" ht="12.75">
      <c r="A39" s="38" t="s">
        <v>22</v>
      </c>
      <c r="B39" s="38">
        <v>37086</v>
      </c>
      <c r="C39" s="38">
        <v>2.1532827892</v>
      </c>
      <c r="D39" s="38">
        <v>1.6242265039</v>
      </c>
      <c r="E39" s="38">
        <v>2.8546675966</v>
      </c>
      <c r="F39" s="38">
        <v>0.7185118532</v>
      </c>
      <c r="G39" s="38">
        <v>2.2919700156</v>
      </c>
      <c r="H39" s="38">
        <v>0.2485990524</v>
      </c>
      <c r="I39" s="38">
        <v>0.0519</v>
      </c>
      <c r="J39" s="38">
        <v>-0.2301</v>
      </c>
      <c r="K39" s="38">
        <v>0.3338</v>
      </c>
      <c r="L39" s="38">
        <v>1.0532223477</v>
      </c>
      <c r="M39" s="38">
        <v>0.7944482073</v>
      </c>
      <c r="N39" s="38">
        <v>1.3962865088</v>
      </c>
      <c r="O39" s="38">
        <v>42863</v>
      </c>
      <c r="P39" s="38">
        <v>1.9804578527</v>
      </c>
      <c r="Q39" s="38">
        <v>1.4936285151</v>
      </c>
      <c r="R39" s="38">
        <v>2.6259630603</v>
      </c>
      <c r="S39" s="38">
        <v>0.0150390439</v>
      </c>
      <c r="T39" s="38">
        <v>1.9130718802</v>
      </c>
      <c r="U39" s="38">
        <v>0.2112634472</v>
      </c>
      <c r="V39" s="38">
        <v>-0.35</v>
      </c>
      <c r="W39" s="38">
        <v>-0.6321</v>
      </c>
      <c r="X39" s="38">
        <v>-0.0679</v>
      </c>
      <c r="Y39" s="38">
        <v>0.7046992719</v>
      </c>
      <c r="Z39" s="38">
        <v>0.5314725207</v>
      </c>
      <c r="AA39" s="38">
        <v>0.9343870934</v>
      </c>
      <c r="AB39" s="38">
        <v>0.6501282209</v>
      </c>
      <c r="AC39" s="38">
        <v>0.0837</v>
      </c>
      <c r="AD39" s="38">
        <v>-0.2779</v>
      </c>
      <c r="AE39" s="38">
        <v>0.4452</v>
      </c>
      <c r="AF39" s="38" t="s">
        <v>215</v>
      </c>
      <c r="AG39" s="38" t="s">
        <v>215</v>
      </c>
      <c r="AH39" s="38">
        <f t="shared" si="0"/>
      </c>
      <c r="AI39" s="38" t="s">
        <v>215</v>
      </c>
      <c r="AJ39" s="38" t="s">
        <v>215</v>
      </c>
      <c r="AK39" s="38" t="s">
        <v>215</v>
      </c>
      <c r="AL39" s="38">
        <f t="shared" si="1"/>
      </c>
    </row>
    <row r="40" spans="1:38" ht="12.75">
      <c r="A40" s="38" t="s">
        <v>19</v>
      </c>
      <c r="B40" s="38">
        <v>23145</v>
      </c>
      <c r="C40" s="38">
        <v>2.6560539985</v>
      </c>
      <c r="D40" s="38">
        <v>1.9542379144</v>
      </c>
      <c r="E40" s="38">
        <v>3.609909925</v>
      </c>
      <c r="F40" s="38">
        <v>0.0945959077</v>
      </c>
      <c r="G40" s="38">
        <v>2.7651760639</v>
      </c>
      <c r="H40" s="38">
        <v>0.345647008</v>
      </c>
      <c r="I40" s="38">
        <v>0.2617</v>
      </c>
      <c r="J40" s="38">
        <v>-0.0451</v>
      </c>
      <c r="K40" s="38">
        <v>0.5685</v>
      </c>
      <c r="L40" s="38">
        <v>1.299139826</v>
      </c>
      <c r="M40" s="38">
        <v>0.9558647172</v>
      </c>
      <c r="N40" s="38">
        <v>1.7656936773</v>
      </c>
      <c r="O40" s="38">
        <v>24342</v>
      </c>
      <c r="P40" s="38">
        <v>2.5016863485</v>
      </c>
      <c r="Q40" s="38">
        <v>1.8365302947</v>
      </c>
      <c r="R40" s="38">
        <v>3.4077491694</v>
      </c>
      <c r="S40" s="38">
        <v>0.4606520134</v>
      </c>
      <c r="T40" s="38">
        <v>2.5470380412</v>
      </c>
      <c r="U40" s="38">
        <v>0.3234741547</v>
      </c>
      <c r="V40" s="38">
        <v>-0.1163</v>
      </c>
      <c r="W40" s="38">
        <v>-0.4254</v>
      </c>
      <c r="X40" s="38">
        <v>0.1927</v>
      </c>
      <c r="Y40" s="38">
        <v>0.8901661532</v>
      </c>
      <c r="Z40" s="38">
        <v>0.653486041</v>
      </c>
      <c r="AA40" s="38">
        <v>1.2125672633</v>
      </c>
      <c r="AB40" s="38">
        <v>0.770032359</v>
      </c>
      <c r="AC40" s="38">
        <v>0.0599</v>
      </c>
      <c r="AD40" s="38">
        <v>-0.3416</v>
      </c>
      <c r="AE40" s="38">
        <v>0.4613</v>
      </c>
      <c r="AF40" s="38" t="s">
        <v>215</v>
      </c>
      <c r="AG40" s="38" t="s">
        <v>215</v>
      </c>
      <c r="AH40" s="38">
        <f t="shared" si="0"/>
      </c>
      <c r="AI40" s="38" t="s">
        <v>215</v>
      </c>
      <c r="AJ40" s="38" t="s">
        <v>215</v>
      </c>
      <c r="AK40" s="38" t="s">
        <v>215</v>
      </c>
      <c r="AL40" s="38">
        <f t="shared" si="1"/>
      </c>
    </row>
    <row r="41" spans="1:38" ht="12.75">
      <c r="A41" s="38" t="s">
        <v>24</v>
      </c>
      <c r="B41" s="38">
        <v>24350</v>
      </c>
      <c r="C41" s="38">
        <v>2.3618116866</v>
      </c>
      <c r="D41" s="38">
        <v>1.7006334754</v>
      </c>
      <c r="E41" s="38">
        <v>3.2800450677</v>
      </c>
      <c r="F41" s="38">
        <v>0.3891941884</v>
      </c>
      <c r="G41" s="38">
        <v>2.135523614</v>
      </c>
      <c r="H41" s="38">
        <v>0.2961438419</v>
      </c>
      <c r="I41" s="38">
        <v>0.1443</v>
      </c>
      <c r="J41" s="38">
        <v>-0.1841</v>
      </c>
      <c r="K41" s="38">
        <v>0.4727</v>
      </c>
      <c r="L41" s="38">
        <v>1.1552188417</v>
      </c>
      <c r="M41" s="38">
        <v>0.8318206929</v>
      </c>
      <c r="N41" s="38">
        <v>1.6043488502</v>
      </c>
      <c r="O41" s="38">
        <v>27302</v>
      </c>
      <c r="P41" s="38">
        <v>2.7056673944</v>
      </c>
      <c r="Q41" s="38">
        <v>1.9905963255</v>
      </c>
      <c r="R41" s="38">
        <v>3.6776095462</v>
      </c>
      <c r="S41" s="38">
        <v>0.8084419325</v>
      </c>
      <c r="T41" s="38">
        <v>2.2708959051</v>
      </c>
      <c r="U41" s="38">
        <v>0.2884040683</v>
      </c>
      <c r="V41" s="38">
        <v>-0.038</v>
      </c>
      <c r="W41" s="38">
        <v>-0.3449</v>
      </c>
      <c r="X41" s="38">
        <v>0.269</v>
      </c>
      <c r="Y41" s="38">
        <v>0.9627480031</v>
      </c>
      <c r="Z41" s="38">
        <v>0.7083068086</v>
      </c>
      <c r="AA41" s="38">
        <v>1.3085907211</v>
      </c>
      <c r="AB41" s="38">
        <v>0.5226103392</v>
      </c>
      <c r="AC41" s="38">
        <v>-0.1359</v>
      </c>
      <c r="AD41" s="38">
        <v>-0.5526</v>
      </c>
      <c r="AE41" s="38">
        <v>0.2808</v>
      </c>
      <c r="AF41" s="38" t="s">
        <v>215</v>
      </c>
      <c r="AG41" s="38" t="s">
        <v>215</v>
      </c>
      <c r="AH41" s="38">
        <f t="shared" si="0"/>
      </c>
      <c r="AI41" s="38" t="s">
        <v>215</v>
      </c>
      <c r="AJ41" s="38" t="s">
        <v>215</v>
      </c>
      <c r="AK41" s="38" t="s">
        <v>215</v>
      </c>
      <c r="AL41" s="38">
        <f t="shared" si="1"/>
      </c>
    </row>
    <row r="42" spans="1:38" ht="12.75">
      <c r="A42" s="38" t="s">
        <v>20</v>
      </c>
      <c r="B42" s="38">
        <v>7345</v>
      </c>
      <c r="C42" s="38">
        <v>2.3222912225</v>
      </c>
      <c r="D42" s="38">
        <v>1.4263901998</v>
      </c>
      <c r="E42" s="38">
        <v>3.7808984685</v>
      </c>
      <c r="F42" s="38">
        <v>0.6083976827</v>
      </c>
      <c r="G42" s="38">
        <v>2.5867937372</v>
      </c>
      <c r="H42" s="38">
        <v>0.5934511836</v>
      </c>
      <c r="I42" s="38">
        <v>0.1274</v>
      </c>
      <c r="J42" s="38">
        <v>-0.36</v>
      </c>
      <c r="K42" s="38">
        <v>0.6148</v>
      </c>
      <c r="L42" s="38">
        <v>1.1358884331</v>
      </c>
      <c r="M42" s="38">
        <v>0.6976817177</v>
      </c>
      <c r="N42" s="38">
        <v>1.8493282822</v>
      </c>
      <c r="O42" s="38">
        <v>8024</v>
      </c>
      <c r="P42" s="38">
        <v>2.0675421736</v>
      </c>
      <c r="Q42" s="38">
        <v>1.2413672062</v>
      </c>
      <c r="R42" s="38">
        <v>3.4435665919</v>
      </c>
      <c r="S42" s="38">
        <v>0.2382806224</v>
      </c>
      <c r="T42" s="38">
        <v>2.1186440678</v>
      </c>
      <c r="U42" s="38">
        <v>0.5138466632</v>
      </c>
      <c r="V42" s="38">
        <v>-0.307</v>
      </c>
      <c r="W42" s="38">
        <v>-0.8171</v>
      </c>
      <c r="X42" s="38">
        <v>0.2032</v>
      </c>
      <c r="Y42" s="38">
        <v>0.735686176</v>
      </c>
      <c r="Z42" s="38">
        <v>0.4417112766</v>
      </c>
      <c r="AA42" s="38">
        <v>1.2253120493</v>
      </c>
      <c r="AB42" s="38">
        <v>0.7395460355</v>
      </c>
      <c r="AC42" s="38">
        <v>0.1162</v>
      </c>
      <c r="AD42" s="38">
        <v>-0.5688</v>
      </c>
      <c r="AE42" s="38">
        <v>0.8012</v>
      </c>
      <c r="AF42" s="38" t="s">
        <v>215</v>
      </c>
      <c r="AG42" s="38" t="s">
        <v>215</v>
      </c>
      <c r="AH42" s="38">
        <f t="shared" si="0"/>
      </c>
      <c r="AI42" s="38" t="s">
        <v>215</v>
      </c>
      <c r="AJ42" s="38" t="s">
        <v>215</v>
      </c>
      <c r="AK42" s="38" t="s">
        <v>215</v>
      </c>
      <c r="AL42" s="38">
        <f t="shared" si="1"/>
      </c>
    </row>
    <row r="43" spans="1:38" ht="12.75">
      <c r="A43" s="38" t="s">
        <v>17</v>
      </c>
      <c r="B43" s="38">
        <v>52147</v>
      </c>
      <c r="C43" s="38">
        <v>1.998497382</v>
      </c>
      <c r="D43" s="38">
        <v>1.5319773435</v>
      </c>
      <c r="E43" s="38">
        <v>2.6070828023</v>
      </c>
      <c r="F43" s="38">
        <v>0.8668314659</v>
      </c>
      <c r="G43" s="38">
        <v>1.9943620918</v>
      </c>
      <c r="H43" s="38">
        <v>0.1955632928</v>
      </c>
      <c r="I43" s="38">
        <v>-0.0227</v>
      </c>
      <c r="J43" s="38">
        <v>-0.2886</v>
      </c>
      <c r="K43" s="38">
        <v>0.2431</v>
      </c>
      <c r="L43" s="38">
        <v>0.9775130862</v>
      </c>
      <c r="M43" s="38">
        <v>0.7493269266</v>
      </c>
      <c r="N43" s="38">
        <v>1.2751868373</v>
      </c>
      <c r="O43" s="38">
        <v>55722</v>
      </c>
      <c r="P43" s="38">
        <v>3.0230394369</v>
      </c>
      <c r="Q43" s="38">
        <v>2.3744334751</v>
      </c>
      <c r="R43" s="38">
        <v>3.8488201641</v>
      </c>
      <c r="S43" s="38">
        <v>0.5538223261</v>
      </c>
      <c r="T43" s="38">
        <v>2.6739887298</v>
      </c>
      <c r="U43" s="38">
        <v>0.2190616923</v>
      </c>
      <c r="V43" s="38">
        <v>0.073</v>
      </c>
      <c r="W43" s="38">
        <v>-0.1686</v>
      </c>
      <c r="X43" s="38">
        <v>0.3145</v>
      </c>
      <c r="Y43" s="38">
        <v>1.0756773679</v>
      </c>
      <c r="Z43" s="38">
        <v>0.844886216</v>
      </c>
      <c r="AA43" s="38">
        <v>1.3695119862</v>
      </c>
      <c r="AB43" s="38">
        <v>0.0105914616</v>
      </c>
      <c r="AC43" s="38">
        <v>-0.4139</v>
      </c>
      <c r="AD43" s="38">
        <v>-0.7312</v>
      </c>
      <c r="AE43" s="38">
        <v>-0.0965</v>
      </c>
      <c r="AF43" s="38" t="s">
        <v>215</v>
      </c>
      <c r="AG43" s="38" t="s">
        <v>215</v>
      </c>
      <c r="AH43" s="38" t="str">
        <f t="shared" si="0"/>
        <v>t</v>
      </c>
      <c r="AI43" s="38" t="s">
        <v>215</v>
      </c>
      <c r="AJ43" s="38" t="s">
        <v>215</v>
      </c>
      <c r="AK43" s="38" t="s">
        <v>215</v>
      </c>
      <c r="AL43" s="38" t="str">
        <f t="shared" si="1"/>
        <v>change</v>
      </c>
    </row>
    <row r="44" spans="1:38" ht="12.75">
      <c r="A44" s="38" t="s">
        <v>18</v>
      </c>
      <c r="B44" s="38">
        <v>10036</v>
      </c>
      <c r="C44" s="38">
        <v>2.1413657435</v>
      </c>
      <c r="D44" s="38">
        <v>1.3546541278</v>
      </c>
      <c r="E44" s="38">
        <v>3.3849579413</v>
      </c>
      <c r="F44" s="38">
        <v>0.8428884169</v>
      </c>
      <c r="G44" s="38">
        <v>2.1921084097</v>
      </c>
      <c r="H44" s="38">
        <v>0.4673590833</v>
      </c>
      <c r="I44" s="38">
        <v>0.0463</v>
      </c>
      <c r="J44" s="38">
        <v>-0.4116</v>
      </c>
      <c r="K44" s="38">
        <v>0.5042</v>
      </c>
      <c r="L44" s="38">
        <v>1.0473934344</v>
      </c>
      <c r="M44" s="38">
        <v>0.6625938813</v>
      </c>
      <c r="N44" s="38">
        <v>1.6556642573</v>
      </c>
      <c r="O44" s="38">
        <v>10410</v>
      </c>
      <c r="P44" s="38">
        <v>3.1123940974</v>
      </c>
      <c r="Q44" s="38">
        <v>2.0939526087</v>
      </c>
      <c r="R44" s="38">
        <v>4.6261777737</v>
      </c>
      <c r="S44" s="38">
        <v>0.6136968115</v>
      </c>
      <c r="T44" s="38">
        <v>2.9779058598</v>
      </c>
      <c r="U44" s="38">
        <v>0.5348476813</v>
      </c>
      <c r="V44" s="38">
        <v>0.1021</v>
      </c>
      <c r="W44" s="38">
        <v>-0.2943</v>
      </c>
      <c r="X44" s="38">
        <v>0.4984</v>
      </c>
      <c r="Y44" s="38">
        <v>1.1074721188</v>
      </c>
      <c r="Z44" s="38">
        <v>0.7450837072</v>
      </c>
      <c r="AA44" s="38">
        <v>1.6461163788</v>
      </c>
      <c r="AB44" s="38">
        <v>0.2075705651</v>
      </c>
      <c r="AC44" s="38">
        <v>-0.3739</v>
      </c>
      <c r="AD44" s="38">
        <v>-0.9555</v>
      </c>
      <c r="AE44" s="38">
        <v>0.2076</v>
      </c>
      <c r="AF44" s="38" t="s">
        <v>215</v>
      </c>
      <c r="AG44" s="38" t="s">
        <v>215</v>
      </c>
      <c r="AH44" s="38">
        <f t="shared" si="0"/>
      </c>
      <c r="AI44" s="38" t="s">
        <v>215</v>
      </c>
      <c r="AJ44" s="38" t="s">
        <v>215</v>
      </c>
      <c r="AK44" s="38" t="s">
        <v>215</v>
      </c>
      <c r="AL44" s="38">
        <f t="shared" si="1"/>
      </c>
    </row>
    <row r="45" spans="1:38" ht="12.75">
      <c r="A45" s="38" t="s">
        <v>67</v>
      </c>
      <c r="B45" s="38">
        <v>33120</v>
      </c>
      <c r="C45" s="38">
        <v>1.7280607087</v>
      </c>
      <c r="D45" s="38">
        <v>1.2683166066</v>
      </c>
      <c r="E45" s="38">
        <v>2.3544545561</v>
      </c>
      <c r="F45" s="38">
        <v>0.2866817547</v>
      </c>
      <c r="G45" s="38">
        <v>1.902173913</v>
      </c>
      <c r="H45" s="38">
        <v>0.2396513869</v>
      </c>
      <c r="I45" s="38">
        <v>-0.1681</v>
      </c>
      <c r="J45" s="38">
        <v>-0.4774</v>
      </c>
      <c r="K45" s="38">
        <v>0.1412</v>
      </c>
      <c r="L45" s="38">
        <v>0.8452360117</v>
      </c>
      <c r="M45" s="38">
        <v>0.6203641253</v>
      </c>
      <c r="N45" s="38">
        <v>1.1516202924</v>
      </c>
      <c r="O45" s="38">
        <v>33276</v>
      </c>
      <c r="P45" s="38">
        <v>2.4926396037</v>
      </c>
      <c r="Q45" s="38">
        <v>1.8952442848</v>
      </c>
      <c r="R45" s="38">
        <v>3.278338441</v>
      </c>
      <c r="S45" s="38">
        <v>0.3907926654</v>
      </c>
      <c r="T45" s="38">
        <v>2.7347036903</v>
      </c>
      <c r="U45" s="38">
        <v>0.2866748412</v>
      </c>
      <c r="V45" s="38">
        <v>-0.12</v>
      </c>
      <c r="W45" s="38">
        <v>-0.394</v>
      </c>
      <c r="X45" s="38">
        <v>0.154</v>
      </c>
      <c r="Y45" s="38">
        <v>0.8869470822</v>
      </c>
      <c r="Z45" s="38">
        <v>0.6743780312</v>
      </c>
      <c r="AA45" s="38">
        <v>1.1665195042</v>
      </c>
      <c r="AB45" s="38">
        <v>0.0569898088</v>
      </c>
      <c r="AC45" s="38">
        <v>-0.3663</v>
      </c>
      <c r="AD45" s="38">
        <v>-0.7436</v>
      </c>
      <c r="AE45" s="38">
        <v>0.0109</v>
      </c>
      <c r="AF45" s="38" t="s">
        <v>215</v>
      </c>
      <c r="AG45" s="38" t="s">
        <v>215</v>
      </c>
      <c r="AH45" s="38">
        <f t="shared" si="0"/>
      </c>
      <c r="AI45" s="38" t="s">
        <v>215</v>
      </c>
      <c r="AJ45" s="38" t="s">
        <v>215</v>
      </c>
      <c r="AK45" s="38" t="s">
        <v>215</v>
      </c>
      <c r="AL45" s="38">
        <f t="shared" si="1"/>
      </c>
    </row>
    <row r="46" spans="1:38" ht="12.75">
      <c r="A46" s="38" t="s">
        <v>68</v>
      </c>
      <c r="B46" s="38">
        <v>23576</v>
      </c>
      <c r="C46" s="38">
        <v>2.2339897177</v>
      </c>
      <c r="D46" s="38">
        <v>1.6326133933</v>
      </c>
      <c r="E46" s="38">
        <v>3.0568841828</v>
      </c>
      <c r="F46" s="38">
        <v>0.5795519637</v>
      </c>
      <c r="G46" s="38">
        <v>2.5449609773</v>
      </c>
      <c r="H46" s="38">
        <v>0.3285530494</v>
      </c>
      <c r="I46" s="38">
        <v>0.0886</v>
      </c>
      <c r="J46" s="38">
        <v>-0.225</v>
      </c>
      <c r="K46" s="38">
        <v>0.4023</v>
      </c>
      <c r="L46" s="38">
        <v>1.0926980456</v>
      </c>
      <c r="M46" s="38">
        <v>0.7985504364</v>
      </c>
      <c r="N46" s="38">
        <v>1.4951954996</v>
      </c>
      <c r="O46" s="38">
        <v>24183</v>
      </c>
      <c r="P46" s="38">
        <v>2.1395923245</v>
      </c>
      <c r="Q46" s="38">
        <v>1.5514112976</v>
      </c>
      <c r="R46" s="38">
        <v>2.9507683246</v>
      </c>
      <c r="S46" s="38">
        <v>0.0963720735</v>
      </c>
      <c r="T46" s="38">
        <v>2.274324939</v>
      </c>
      <c r="U46" s="38">
        <v>0.3066699122</v>
      </c>
      <c r="V46" s="38">
        <v>-0.2727</v>
      </c>
      <c r="W46" s="38">
        <v>-0.5941</v>
      </c>
      <c r="X46" s="38">
        <v>0.0488</v>
      </c>
      <c r="Y46" s="38">
        <v>0.7613235249</v>
      </c>
      <c r="Z46" s="38">
        <v>0.5520331626</v>
      </c>
      <c r="AA46" s="38">
        <v>1.0499613951</v>
      </c>
      <c r="AB46" s="38">
        <v>0.8389106592</v>
      </c>
      <c r="AC46" s="38">
        <v>0.0432</v>
      </c>
      <c r="AD46" s="38">
        <v>-0.3731</v>
      </c>
      <c r="AE46" s="38">
        <v>0.4594</v>
      </c>
      <c r="AF46" s="38" t="s">
        <v>215</v>
      </c>
      <c r="AG46" s="38" t="s">
        <v>215</v>
      </c>
      <c r="AH46" s="38">
        <f t="shared" si="0"/>
      </c>
      <c r="AI46" s="38" t="s">
        <v>215</v>
      </c>
      <c r="AJ46" s="38" t="s">
        <v>215</v>
      </c>
      <c r="AK46" s="38" t="s">
        <v>215</v>
      </c>
      <c r="AL46" s="38">
        <f t="shared" si="1"/>
      </c>
    </row>
    <row r="47" spans="1:38" ht="12.75">
      <c r="A47" s="38" t="s">
        <v>64</v>
      </c>
      <c r="B47" s="38">
        <v>32706</v>
      </c>
      <c r="C47" s="38">
        <v>1.828813898</v>
      </c>
      <c r="D47" s="38">
        <v>1.351057472</v>
      </c>
      <c r="E47" s="38">
        <v>2.475512954</v>
      </c>
      <c r="F47" s="38">
        <v>0.4705521909</v>
      </c>
      <c r="G47" s="38">
        <v>2.0791292118</v>
      </c>
      <c r="H47" s="38">
        <v>0.2521314515</v>
      </c>
      <c r="I47" s="38">
        <v>-0.1115</v>
      </c>
      <c r="J47" s="38">
        <v>-0.4143</v>
      </c>
      <c r="K47" s="38">
        <v>0.1913</v>
      </c>
      <c r="L47" s="38">
        <v>0.8945168173</v>
      </c>
      <c r="M47" s="38">
        <v>0.6608346705</v>
      </c>
      <c r="N47" s="38">
        <v>1.2108328634</v>
      </c>
      <c r="O47" s="38">
        <v>33029</v>
      </c>
      <c r="P47" s="38">
        <v>3.2701384615</v>
      </c>
      <c r="Q47" s="38">
        <v>2.530190051</v>
      </c>
      <c r="R47" s="38">
        <v>4.2264831263</v>
      </c>
      <c r="S47" s="38">
        <v>0.2470181872</v>
      </c>
      <c r="T47" s="38">
        <v>3.5423415786</v>
      </c>
      <c r="U47" s="38">
        <v>0.3274895948</v>
      </c>
      <c r="V47" s="38">
        <v>0.1515</v>
      </c>
      <c r="W47" s="38">
        <v>-0.105</v>
      </c>
      <c r="X47" s="38">
        <v>0.4081</v>
      </c>
      <c r="Y47" s="38">
        <v>1.1636017347</v>
      </c>
      <c r="Z47" s="38">
        <v>0.9003085243</v>
      </c>
      <c r="AA47" s="38">
        <v>1.5038944544</v>
      </c>
      <c r="AB47" s="38">
        <v>0.0015174785</v>
      </c>
      <c r="AC47" s="38">
        <v>-0.5812</v>
      </c>
      <c r="AD47" s="38">
        <v>-0.9403</v>
      </c>
      <c r="AE47" s="38">
        <v>-0.222</v>
      </c>
      <c r="AF47" s="38" t="s">
        <v>215</v>
      </c>
      <c r="AG47" s="38" t="s">
        <v>215</v>
      </c>
      <c r="AH47" s="38" t="str">
        <f t="shared" si="0"/>
        <v>t</v>
      </c>
      <c r="AI47" s="38" t="s">
        <v>215</v>
      </c>
      <c r="AJ47" s="38" t="s">
        <v>215</v>
      </c>
      <c r="AK47" s="38" t="s">
        <v>127</v>
      </c>
      <c r="AL47" s="38">
        <f t="shared" si="1"/>
      </c>
    </row>
    <row r="48" spans="1:38" ht="12.75">
      <c r="A48" s="38" t="s">
        <v>69</v>
      </c>
      <c r="B48" s="38">
        <v>35674</v>
      </c>
      <c r="C48" s="38">
        <v>1.6126693607</v>
      </c>
      <c r="D48" s="38">
        <v>1.1862030964</v>
      </c>
      <c r="E48" s="38">
        <v>2.1924596849</v>
      </c>
      <c r="F48" s="38">
        <v>0.1300270378</v>
      </c>
      <c r="G48" s="38">
        <v>1.7940236587</v>
      </c>
      <c r="H48" s="38">
        <v>0.2242529573</v>
      </c>
      <c r="I48" s="38">
        <v>-0.2372</v>
      </c>
      <c r="J48" s="38">
        <v>-0.5444</v>
      </c>
      <c r="K48" s="38">
        <v>0.0699</v>
      </c>
      <c r="L48" s="38">
        <v>0.7887953309</v>
      </c>
      <c r="M48" s="38">
        <v>0.5802004346</v>
      </c>
      <c r="N48" s="38">
        <v>1.0723847087</v>
      </c>
      <c r="O48" s="38">
        <v>36168</v>
      </c>
      <c r="P48" s="38">
        <v>2.8517520155</v>
      </c>
      <c r="Q48" s="38">
        <v>2.2032676233</v>
      </c>
      <c r="R48" s="38">
        <v>3.6911038278</v>
      </c>
      <c r="S48" s="38">
        <v>0.911554183</v>
      </c>
      <c r="T48" s="38">
        <v>3.1243087812</v>
      </c>
      <c r="U48" s="38">
        <v>0.293910247</v>
      </c>
      <c r="V48" s="38">
        <v>0.0146</v>
      </c>
      <c r="W48" s="38">
        <v>-0.2434</v>
      </c>
      <c r="X48" s="38">
        <v>0.2726</v>
      </c>
      <c r="Y48" s="38">
        <v>1.0147287741</v>
      </c>
      <c r="Z48" s="38">
        <v>0.7839808799</v>
      </c>
      <c r="AA48" s="38">
        <v>1.3133923433</v>
      </c>
      <c r="AB48" s="38">
        <v>0.0021387655</v>
      </c>
      <c r="AC48" s="38">
        <v>-0.57</v>
      </c>
      <c r="AD48" s="38">
        <v>-0.9339</v>
      </c>
      <c r="AE48" s="38">
        <v>-0.2061</v>
      </c>
      <c r="AF48" s="38" t="s">
        <v>215</v>
      </c>
      <c r="AG48" s="38" t="s">
        <v>215</v>
      </c>
      <c r="AH48" s="38" t="str">
        <f t="shared" si="0"/>
        <v>t</v>
      </c>
      <c r="AI48" s="38" t="s">
        <v>215</v>
      </c>
      <c r="AJ48" s="38" t="s">
        <v>215</v>
      </c>
      <c r="AK48" s="38" t="s">
        <v>127</v>
      </c>
      <c r="AL48" s="38">
        <f t="shared" si="1"/>
      </c>
    </row>
    <row r="49" spans="1:38" ht="12.75">
      <c r="A49" s="38" t="s">
        <v>66</v>
      </c>
      <c r="B49" s="38">
        <v>25627</v>
      </c>
      <c r="C49" s="38">
        <v>2.1321472385</v>
      </c>
      <c r="D49" s="38">
        <v>1.5530197639</v>
      </c>
      <c r="E49" s="38">
        <v>2.9272337366</v>
      </c>
      <c r="F49" s="38">
        <v>0.7951113874</v>
      </c>
      <c r="G49" s="38">
        <v>2.2632379912</v>
      </c>
      <c r="H49" s="38">
        <v>0.2971777073</v>
      </c>
      <c r="I49" s="38">
        <v>0.042</v>
      </c>
      <c r="J49" s="38">
        <v>-0.2749</v>
      </c>
      <c r="K49" s="38">
        <v>0.3589</v>
      </c>
      <c r="L49" s="38">
        <v>1.0428844421</v>
      </c>
      <c r="M49" s="38">
        <v>0.7596192799</v>
      </c>
      <c r="N49" s="38">
        <v>1.4317803514</v>
      </c>
      <c r="O49" s="38">
        <v>26481</v>
      </c>
      <c r="P49" s="38">
        <v>3.2361692353</v>
      </c>
      <c r="Q49" s="38">
        <v>2.4536315648</v>
      </c>
      <c r="R49" s="38">
        <v>4.2682819499</v>
      </c>
      <c r="S49" s="38">
        <v>0.3178581618</v>
      </c>
      <c r="T49" s="38">
        <v>3.3231373438</v>
      </c>
      <c r="U49" s="38">
        <v>0.3542476311</v>
      </c>
      <c r="V49" s="38">
        <v>0.1411</v>
      </c>
      <c r="W49" s="38">
        <v>-0.1357</v>
      </c>
      <c r="X49" s="38">
        <v>0.4179</v>
      </c>
      <c r="Y49" s="38">
        <v>1.1515145858</v>
      </c>
      <c r="Z49" s="38">
        <v>0.8730669905</v>
      </c>
      <c r="AA49" s="38">
        <v>1.5187675811</v>
      </c>
      <c r="AB49" s="38">
        <v>0.0338418326</v>
      </c>
      <c r="AC49" s="38">
        <v>-0.4173</v>
      </c>
      <c r="AD49" s="38">
        <v>-0.8027</v>
      </c>
      <c r="AE49" s="38">
        <v>-0.0319</v>
      </c>
      <c r="AF49" s="38" t="s">
        <v>215</v>
      </c>
      <c r="AG49" s="38" t="s">
        <v>215</v>
      </c>
      <c r="AH49" s="38" t="str">
        <f t="shared" si="0"/>
        <v>t</v>
      </c>
      <c r="AI49" s="38" t="s">
        <v>215</v>
      </c>
      <c r="AJ49" s="38" t="s">
        <v>215</v>
      </c>
      <c r="AK49" s="38" t="s">
        <v>215</v>
      </c>
      <c r="AL49" s="38" t="str">
        <f t="shared" si="1"/>
        <v>change</v>
      </c>
    </row>
    <row r="50" spans="1:38" ht="12.75">
      <c r="A50" s="38" t="s">
        <v>65</v>
      </c>
      <c r="B50" s="38">
        <v>25993</v>
      </c>
      <c r="C50" s="38">
        <v>1.5555934501</v>
      </c>
      <c r="D50" s="38">
        <v>1.1025037485</v>
      </c>
      <c r="E50" s="38">
        <v>2.1948868521</v>
      </c>
      <c r="F50" s="38">
        <v>0.1197539339</v>
      </c>
      <c r="G50" s="38">
        <v>1.7697072289</v>
      </c>
      <c r="H50" s="38">
        <v>0.2609290956</v>
      </c>
      <c r="I50" s="38">
        <v>-0.2733</v>
      </c>
      <c r="J50" s="38">
        <v>-0.6176</v>
      </c>
      <c r="K50" s="38">
        <v>0.071</v>
      </c>
      <c r="L50" s="38">
        <v>0.7608781317</v>
      </c>
      <c r="M50" s="38">
        <v>0.5392610726</v>
      </c>
      <c r="N50" s="38">
        <v>1.0735718945</v>
      </c>
      <c r="O50" s="38">
        <v>26601</v>
      </c>
      <c r="P50" s="38">
        <v>1.8209044708</v>
      </c>
      <c r="Q50" s="38">
        <v>1.3095778267</v>
      </c>
      <c r="R50" s="38">
        <v>2.5318793769</v>
      </c>
      <c r="S50" s="38">
        <v>0.0098677722</v>
      </c>
      <c r="T50" s="38">
        <v>1.9172211571</v>
      </c>
      <c r="U50" s="38">
        <v>0.2684646603</v>
      </c>
      <c r="V50" s="38">
        <v>-0.434</v>
      </c>
      <c r="W50" s="38">
        <v>-0.7636</v>
      </c>
      <c r="X50" s="38">
        <v>-0.1044</v>
      </c>
      <c r="Y50" s="38">
        <v>0.6479259597</v>
      </c>
      <c r="Z50" s="38">
        <v>0.465982419</v>
      </c>
      <c r="AA50" s="38">
        <v>0.9009096311</v>
      </c>
      <c r="AB50" s="38">
        <v>0.4886292026</v>
      </c>
      <c r="AC50" s="38">
        <v>-0.1575</v>
      </c>
      <c r="AD50" s="38">
        <v>-0.6032</v>
      </c>
      <c r="AE50" s="38">
        <v>0.2882</v>
      </c>
      <c r="AF50" s="38" t="s">
        <v>215</v>
      </c>
      <c r="AG50" s="38" t="s">
        <v>215</v>
      </c>
      <c r="AH50" s="38">
        <f t="shared" si="0"/>
      </c>
      <c r="AI50" s="38" t="s">
        <v>215</v>
      </c>
      <c r="AJ50" s="38" t="s">
        <v>215</v>
      </c>
      <c r="AK50" s="38" t="s">
        <v>215</v>
      </c>
      <c r="AL50" s="38">
        <f t="shared" si="1"/>
      </c>
    </row>
    <row r="51" spans="1:38" ht="12.75">
      <c r="A51" s="38" t="s">
        <v>57</v>
      </c>
      <c r="B51" s="38">
        <v>9715</v>
      </c>
      <c r="C51" s="38">
        <v>2.1399939612</v>
      </c>
      <c r="D51" s="38">
        <v>1.283430088</v>
      </c>
      <c r="E51" s="38">
        <v>3.5682303205</v>
      </c>
      <c r="F51" s="38">
        <v>0.8610369752</v>
      </c>
      <c r="G51" s="38">
        <v>1.749871333</v>
      </c>
      <c r="H51" s="38">
        <v>0.4244061375</v>
      </c>
      <c r="I51" s="38">
        <v>0.0457</v>
      </c>
      <c r="J51" s="38">
        <v>-0.4656</v>
      </c>
      <c r="K51" s="38">
        <v>0.5569</v>
      </c>
      <c r="L51" s="38">
        <v>1.0467224627</v>
      </c>
      <c r="M51" s="38">
        <v>0.6277564922</v>
      </c>
      <c r="N51" s="38">
        <v>1.7453071813</v>
      </c>
      <c r="O51" s="38">
        <v>10256</v>
      </c>
      <c r="P51" s="38">
        <v>2.6548455269</v>
      </c>
      <c r="Q51" s="38">
        <v>1.6804608089</v>
      </c>
      <c r="R51" s="38">
        <v>4.1942095494</v>
      </c>
      <c r="S51" s="38">
        <v>0.8072534107</v>
      </c>
      <c r="T51" s="38">
        <v>2.1450858034</v>
      </c>
      <c r="U51" s="38">
        <v>0.4573338299</v>
      </c>
      <c r="V51" s="38">
        <v>-0.0569</v>
      </c>
      <c r="W51" s="38">
        <v>-0.5142</v>
      </c>
      <c r="X51" s="38">
        <v>0.4004</v>
      </c>
      <c r="Y51" s="38">
        <v>0.9446642388</v>
      </c>
      <c r="Z51" s="38">
        <v>0.5979523911</v>
      </c>
      <c r="AA51" s="38">
        <v>1.4924106623</v>
      </c>
      <c r="AB51" s="38">
        <v>0.5250063793</v>
      </c>
      <c r="AC51" s="38">
        <v>-0.2156</v>
      </c>
      <c r="AD51" s="38">
        <v>-0.8803</v>
      </c>
      <c r="AE51" s="38">
        <v>0.4491</v>
      </c>
      <c r="AF51" s="38" t="s">
        <v>215</v>
      </c>
      <c r="AG51" s="38" t="s">
        <v>215</v>
      </c>
      <c r="AH51" s="38">
        <f t="shared" si="0"/>
      </c>
      <c r="AI51" s="38" t="s">
        <v>215</v>
      </c>
      <c r="AJ51" s="38" t="s">
        <v>215</v>
      </c>
      <c r="AK51" s="38" t="s">
        <v>215</v>
      </c>
      <c r="AL51" s="38">
        <f t="shared" si="1"/>
      </c>
    </row>
    <row r="52" spans="1:38" ht="12.75">
      <c r="A52" s="38" t="s">
        <v>61</v>
      </c>
      <c r="B52" s="38">
        <v>8115</v>
      </c>
      <c r="C52" s="38">
        <v>1.7006464329</v>
      </c>
      <c r="D52" s="38">
        <v>0.9146799434</v>
      </c>
      <c r="E52" s="38">
        <v>3.1619784719</v>
      </c>
      <c r="F52" s="38">
        <v>0.5606325404</v>
      </c>
      <c r="G52" s="38">
        <v>1.3555144794</v>
      </c>
      <c r="H52" s="38">
        <v>0.4087029933</v>
      </c>
      <c r="I52" s="38">
        <v>-0.1841</v>
      </c>
      <c r="J52" s="38">
        <v>-0.8043</v>
      </c>
      <c r="K52" s="38">
        <v>0.4361</v>
      </c>
      <c r="L52" s="38">
        <v>0.8318270307</v>
      </c>
      <c r="M52" s="38">
        <v>0.4473919367</v>
      </c>
      <c r="N52" s="38">
        <v>1.5465996414</v>
      </c>
      <c r="O52" s="38">
        <v>8662</v>
      </c>
      <c r="P52" s="38">
        <v>1.5022002351</v>
      </c>
      <c r="Q52" s="38">
        <v>0.7871239359</v>
      </c>
      <c r="R52" s="38">
        <v>2.8668999168</v>
      </c>
      <c r="S52" s="38">
        <v>0.0574912061</v>
      </c>
      <c r="T52" s="38">
        <v>1.1544677903</v>
      </c>
      <c r="U52" s="38">
        <v>0.3650747703</v>
      </c>
      <c r="V52" s="38">
        <v>-0.6264</v>
      </c>
      <c r="W52" s="38">
        <v>-1.2727</v>
      </c>
      <c r="X52" s="38">
        <v>0.0199</v>
      </c>
      <c r="Y52" s="38">
        <v>0.5345225653</v>
      </c>
      <c r="Z52" s="38">
        <v>0.2800795098</v>
      </c>
      <c r="AA52" s="38">
        <v>1.0201187979</v>
      </c>
      <c r="AB52" s="38">
        <v>0.7821846769</v>
      </c>
      <c r="AC52" s="38">
        <v>0.1241</v>
      </c>
      <c r="AD52" s="38">
        <v>-0.7555</v>
      </c>
      <c r="AE52" s="38">
        <v>1.0037</v>
      </c>
      <c r="AF52" s="38" t="s">
        <v>215</v>
      </c>
      <c r="AG52" s="38" t="s">
        <v>215</v>
      </c>
      <c r="AH52" s="38">
        <f t="shared" si="0"/>
      </c>
      <c r="AI52" s="38" t="s">
        <v>215</v>
      </c>
      <c r="AJ52" s="38" t="s">
        <v>215</v>
      </c>
      <c r="AK52" s="38" t="s">
        <v>215</v>
      </c>
      <c r="AL52" s="38">
        <f t="shared" si="1"/>
      </c>
    </row>
    <row r="53" spans="1:38" ht="12.75">
      <c r="A53" s="38" t="s">
        <v>59</v>
      </c>
      <c r="B53" s="38">
        <v>27500</v>
      </c>
      <c r="C53" s="38">
        <v>1.6497437131</v>
      </c>
      <c r="D53" s="38">
        <v>1.1696588825</v>
      </c>
      <c r="E53" s="38">
        <v>2.3268786819</v>
      </c>
      <c r="F53" s="38">
        <v>0.2214936602</v>
      </c>
      <c r="G53" s="38">
        <v>1.6727272727</v>
      </c>
      <c r="H53" s="38">
        <v>0.2466301812</v>
      </c>
      <c r="I53" s="38">
        <v>-0.2145</v>
      </c>
      <c r="J53" s="38">
        <v>-0.5584</v>
      </c>
      <c r="K53" s="38">
        <v>0.1294</v>
      </c>
      <c r="L53" s="38">
        <v>0.8069292874</v>
      </c>
      <c r="M53" s="38">
        <v>0.5721082621</v>
      </c>
      <c r="N53" s="38">
        <v>1.1381322698</v>
      </c>
      <c r="O53" s="38">
        <v>28151</v>
      </c>
      <c r="P53" s="38">
        <v>2.5971166978</v>
      </c>
      <c r="Q53" s="38">
        <v>1.9388249296</v>
      </c>
      <c r="R53" s="38">
        <v>3.4789191324</v>
      </c>
      <c r="S53" s="38">
        <v>0.5967479703</v>
      </c>
      <c r="T53" s="38">
        <v>2.5931583247</v>
      </c>
      <c r="U53" s="38">
        <v>0.3035062252</v>
      </c>
      <c r="V53" s="38">
        <v>-0.0789</v>
      </c>
      <c r="W53" s="38">
        <v>-0.3712</v>
      </c>
      <c r="X53" s="38">
        <v>0.2134</v>
      </c>
      <c r="Y53" s="38">
        <v>0.9241227949</v>
      </c>
      <c r="Z53" s="38">
        <v>0.689885177</v>
      </c>
      <c r="AA53" s="38">
        <v>1.237891418</v>
      </c>
      <c r="AB53" s="38">
        <v>0.0336339476</v>
      </c>
      <c r="AC53" s="38">
        <v>-0.4538</v>
      </c>
      <c r="AD53" s="38">
        <v>-0.8724</v>
      </c>
      <c r="AE53" s="38">
        <v>-0.0351</v>
      </c>
      <c r="AF53" s="38" t="s">
        <v>215</v>
      </c>
      <c r="AG53" s="38" t="s">
        <v>215</v>
      </c>
      <c r="AH53" s="38" t="str">
        <f t="shared" si="0"/>
        <v>t</v>
      </c>
      <c r="AI53" s="38" t="s">
        <v>215</v>
      </c>
      <c r="AJ53" s="38" t="s">
        <v>215</v>
      </c>
      <c r="AK53" s="38" t="s">
        <v>215</v>
      </c>
      <c r="AL53" s="38" t="str">
        <f t="shared" si="1"/>
        <v>change</v>
      </c>
    </row>
    <row r="54" spans="1:38" ht="12.75">
      <c r="A54" s="38" t="s">
        <v>58</v>
      </c>
      <c r="B54" s="38">
        <v>12373</v>
      </c>
      <c r="C54" s="38">
        <v>1.5005120076</v>
      </c>
      <c r="D54" s="38">
        <v>0.9099487335</v>
      </c>
      <c r="E54" s="38">
        <v>2.4743550952</v>
      </c>
      <c r="F54" s="38">
        <v>0.2254580627</v>
      </c>
      <c r="G54" s="38">
        <v>1.4547805706</v>
      </c>
      <c r="H54" s="38">
        <v>0.3428950689</v>
      </c>
      <c r="I54" s="38">
        <v>-0.3093</v>
      </c>
      <c r="J54" s="38">
        <v>-0.8095</v>
      </c>
      <c r="K54" s="38">
        <v>0.1908</v>
      </c>
      <c r="L54" s="38">
        <v>0.7339364748</v>
      </c>
      <c r="M54" s="38">
        <v>0.4450777883</v>
      </c>
      <c r="N54" s="38">
        <v>1.2102665268</v>
      </c>
      <c r="O54" s="38">
        <v>15537</v>
      </c>
      <c r="P54" s="38">
        <v>3.0576942567</v>
      </c>
      <c r="Q54" s="38">
        <v>2.1699360699</v>
      </c>
      <c r="R54" s="38">
        <v>4.3086495943</v>
      </c>
      <c r="S54" s="38">
        <v>0.6297800472</v>
      </c>
      <c r="T54" s="38">
        <v>2.9606745189</v>
      </c>
      <c r="U54" s="38">
        <v>0.4365276426</v>
      </c>
      <c r="V54" s="38">
        <v>0.0843</v>
      </c>
      <c r="W54" s="38">
        <v>-0.2586</v>
      </c>
      <c r="X54" s="38">
        <v>0.4273</v>
      </c>
      <c r="Y54" s="38">
        <v>1.0880084691</v>
      </c>
      <c r="Z54" s="38">
        <v>0.7721206318</v>
      </c>
      <c r="AA54" s="38">
        <v>1.5331314564</v>
      </c>
      <c r="AB54" s="38">
        <v>0.0166038194</v>
      </c>
      <c r="AC54" s="38">
        <v>-0.7119</v>
      </c>
      <c r="AD54" s="38">
        <v>-1.2943</v>
      </c>
      <c r="AE54" s="38">
        <v>-0.1294</v>
      </c>
      <c r="AF54" s="38" t="s">
        <v>215</v>
      </c>
      <c r="AG54" s="38" t="s">
        <v>215</v>
      </c>
      <c r="AH54" s="38" t="str">
        <f t="shared" si="0"/>
        <v>t</v>
      </c>
      <c r="AI54" s="38" t="s">
        <v>215</v>
      </c>
      <c r="AJ54" s="38" t="s">
        <v>215</v>
      </c>
      <c r="AK54" s="38" t="s">
        <v>215</v>
      </c>
      <c r="AL54" s="38" t="str">
        <f t="shared" si="1"/>
        <v>change</v>
      </c>
    </row>
    <row r="55" spans="1:38" ht="12.75">
      <c r="A55" s="38" t="s">
        <v>63</v>
      </c>
      <c r="B55" s="38">
        <v>9926</v>
      </c>
      <c r="C55" s="38">
        <v>1.1617391249</v>
      </c>
      <c r="D55" s="38">
        <v>0.6079317793</v>
      </c>
      <c r="E55" s="38">
        <v>2.2200481047</v>
      </c>
      <c r="F55" s="38">
        <v>0.0871521274</v>
      </c>
      <c r="G55" s="38">
        <v>1.0074551682</v>
      </c>
      <c r="H55" s="38">
        <v>0.3185852972</v>
      </c>
      <c r="I55" s="38">
        <v>-0.5652</v>
      </c>
      <c r="J55" s="38">
        <v>-1.2128</v>
      </c>
      <c r="K55" s="38">
        <v>0.0824</v>
      </c>
      <c r="L55" s="38">
        <v>0.5682345184</v>
      </c>
      <c r="M55" s="38">
        <v>0.2973540396</v>
      </c>
      <c r="N55" s="38">
        <v>1.0858788677</v>
      </c>
      <c r="O55" s="38">
        <v>12418</v>
      </c>
      <c r="P55" s="38">
        <v>2.4383231561</v>
      </c>
      <c r="Q55" s="38">
        <v>1.6022115868</v>
      </c>
      <c r="R55" s="38">
        <v>3.7107582187</v>
      </c>
      <c r="S55" s="38">
        <v>0.5074718788</v>
      </c>
      <c r="T55" s="38">
        <v>2.1742631664</v>
      </c>
      <c r="U55" s="38">
        <v>0.4184371415</v>
      </c>
      <c r="V55" s="38">
        <v>-0.142</v>
      </c>
      <c r="W55" s="38">
        <v>-0.5619</v>
      </c>
      <c r="X55" s="38">
        <v>0.2779</v>
      </c>
      <c r="Y55" s="38">
        <v>0.8676198539</v>
      </c>
      <c r="Z55" s="38">
        <v>0.5701092488</v>
      </c>
      <c r="AA55" s="38">
        <v>1.3203858953</v>
      </c>
      <c r="AB55" s="38">
        <v>0.0536570466</v>
      </c>
      <c r="AC55" s="38">
        <v>-0.7414</v>
      </c>
      <c r="AD55" s="38">
        <v>-1.4945</v>
      </c>
      <c r="AE55" s="38">
        <v>0.0117</v>
      </c>
      <c r="AF55" s="38" t="s">
        <v>215</v>
      </c>
      <c r="AG55" s="38" t="s">
        <v>215</v>
      </c>
      <c r="AH55" s="38">
        <f t="shared" si="0"/>
      </c>
      <c r="AI55" s="38" t="s">
        <v>215</v>
      </c>
      <c r="AJ55" s="38" t="s">
        <v>215</v>
      </c>
      <c r="AK55" s="38" t="s">
        <v>215</v>
      </c>
      <c r="AL55" s="38">
        <f t="shared" si="1"/>
      </c>
    </row>
    <row r="56" spans="1:38" ht="12.75">
      <c r="A56" s="38" t="s">
        <v>62</v>
      </c>
      <c r="B56" s="38">
        <v>12364</v>
      </c>
      <c r="C56" s="38">
        <v>1.096316268</v>
      </c>
      <c r="D56" s="38">
        <v>0.6383172358</v>
      </c>
      <c r="E56" s="38">
        <v>1.8829342091</v>
      </c>
      <c r="F56" s="38">
        <v>0.0239318227</v>
      </c>
      <c r="G56" s="38">
        <v>1.2131996118</v>
      </c>
      <c r="H56" s="38">
        <v>0.3132467928</v>
      </c>
      <c r="I56" s="38">
        <v>-0.6232</v>
      </c>
      <c r="J56" s="38">
        <v>-1.1641</v>
      </c>
      <c r="K56" s="38">
        <v>-0.0823</v>
      </c>
      <c r="L56" s="38">
        <v>0.5362346272</v>
      </c>
      <c r="M56" s="38">
        <v>0.3122162965</v>
      </c>
      <c r="N56" s="38">
        <v>0.9209883617</v>
      </c>
      <c r="O56" s="38">
        <v>12989</v>
      </c>
      <c r="P56" s="38">
        <v>1.9687375082</v>
      </c>
      <c r="Q56" s="38">
        <v>1.2925241038</v>
      </c>
      <c r="R56" s="38">
        <v>2.9987273466</v>
      </c>
      <c r="S56" s="38">
        <v>0.0973602264</v>
      </c>
      <c r="T56" s="38">
        <v>2.0786819617</v>
      </c>
      <c r="U56" s="38">
        <v>0.40004253</v>
      </c>
      <c r="V56" s="38">
        <v>-0.3559</v>
      </c>
      <c r="W56" s="38">
        <v>-0.7767</v>
      </c>
      <c r="X56" s="38">
        <v>0.0649</v>
      </c>
      <c r="Y56" s="38">
        <v>0.7005288634</v>
      </c>
      <c r="Z56" s="38">
        <v>0.4599142535</v>
      </c>
      <c r="AA56" s="38">
        <v>1.0670264833</v>
      </c>
      <c r="AB56" s="38">
        <v>0.0840203384</v>
      </c>
      <c r="AC56" s="38">
        <v>-0.5854</v>
      </c>
      <c r="AD56" s="38">
        <v>-1.2495</v>
      </c>
      <c r="AE56" s="38">
        <v>0.0787</v>
      </c>
      <c r="AF56" s="38" t="s">
        <v>215</v>
      </c>
      <c r="AG56" s="38" t="s">
        <v>215</v>
      </c>
      <c r="AH56" s="38">
        <f t="shared" si="0"/>
      </c>
      <c r="AI56" s="38" t="s">
        <v>215</v>
      </c>
      <c r="AJ56" s="38" t="s">
        <v>215</v>
      </c>
      <c r="AK56" s="38" t="s">
        <v>215</v>
      </c>
      <c r="AL56" s="38">
        <f t="shared" si="1"/>
      </c>
    </row>
    <row r="57" spans="1:38" ht="12.75">
      <c r="A57" s="38" t="s">
        <v>60</v>
      </c>
      <c r="B57" s="38">
        <v>19392</v>
      </c>
      <c r="C57" s="38">
        <v>1.3087664795</v>
      </c>
      <c r="D57" s="38">
        <v>0.8630746603</v>
      </c>
      <c r="E57" s="38">
        <v>1.9846135877</v>
      </c>
      <c r="F57" s="38">
        <v>0.0357419905</v>
      </c>
      <c r="G57" s="38">
        <v>1.4438943894</v>
      </c>
      <c r="H57" s="38">
        <v>0.272870391</v>
      </c>
      <c r="I57" s="38">
        <v>-0.4461</v>
      </c>
      <c r="J57" s="38">
        <v>-0.8624</v>
      </c>
      <c r="K57" s="38">
        <v>-0.0297</v>
      </c>
      <c r="L57" s="38">
        <v>0.64014913</v>
      </c>
      <c r="M57" s="38">
        <v>0.4221505529</v>
      </c>
      <c r="N57" s="38">
        <v>0.9707221888</v>
      </c>
      <c r="O57" s="38">
        <v>19865</v>
      </c>
      <c r="P57" s="38">
        <v>2.7877616277</v>
      </c>
      <c r="Q57" s="38">
        <v>2.0170588895</v>
      </c>
      <c r="R57" s="38">
        <v>3.8529439738</v>
      </c>
      <c r="S57" s="38">
        <v>0.9610009336</v>
      </c>
      <c r="T57" s="38">
        <v>2.7183488548</v>
      </c>
      <c r="U57" s="38">
        <v>0.3699204243</v>
      </c>
      <c r="V57" s="38">
        <v>-0.0081</v>
      </c>
      <c r="W57" s="38">
        <v>-0.3317</v>
      </c>
      <c r="X57" s="38">
        <v>0.3155</v>
      </c>
      <c r="Y57" s="38">
        <v>0.9919593021</v>
      </c>
      <c r="Z57" s="38">
        <v>0.7177228886</v>
      </c>
      <c r="AA57" s="38">
        <v>1.3709793467</v>
      </c>
      <c r="AB57" s="38">
        <v>0.0030089995</v>
      </c>
      <c r="AC57" s="38">
        <v>-0.7562</v>
      </c>
      <c r="AD57" s="38">
        <v>-1.2557</v>
      </c>
      <c r="AE57" s="38">
        <v>-0.2566</v>
      </c>
      <c r="AF57" s="38" t="s">
        <v>215</v>
      </c>
      <c r="AG57" s="38" t="s">
        <v>215</v>
      </c>
      <c r="AH57" s="38" t="str">
        <f t="shared" si="0"/>
        <v>t</v>
      </c>
      <c r="AI57" s="38" t="s">
        <v>215</v>
      </c>
      <c r="AJ57" s="38" t="s">
        <v>215</v>
      </c>
      <c r="AK57" s="38" t="s">
        <v>127</v>
      </c>
      <c r="AL57" s="38">
        <f t="shared" si="1"/>
      </c>
    </row>
    <row r="58" spans="1:38" ht="12.75">
      <c r="A58" s="38" t="s">
        <v>38</v>
      </c>
      <c r="B58" s="38">
        <v>41398</v>
      </c>
      <c r="C58" s="38">
        <v>2.2366766325</v>
      </c>
      <c r="D58" s="38">
        <v>1.6861101909</v>
      </c>
      <c r="E58" s="38">
        <v>2.9670198221</v>
      </c>
      <c r="F58" s="38">
        <v>0.5331278721</v>
      </c>
      <c r="G58" s="38">
        <v>1.980772018</v>
      </c>
      <c r="H58" s="38">
        <v>0.2187396768</v>
      </c>
      <c r="I58" s="38">
        <v>0.0899</v>
      </c>
      <c r="J58" s="38">
        <v>-0.1927</v>
      </c>
      <c r="K58" s="38">
        <v>0.3724</v>
      </c>
      <c r="L58" s="38">
        <v>1.0940122802</v>
      </c>
      <c r="M58" s="38">
        <v>0.8247170055</v>
      </c>
      <c r="N58" s="38">
        <v>1.4512406817</v>
      </c>
      <c r="O58" s="38">
        <v>46256</v>
      </c>
      <c r="P58" s="38">
        <v>3.3836918732</v>
      </c>
      <c r="Q58" s="38">
        <v>2.6400459119</v>
      </c>
      <c r="R58" s="38">
        <v>4.3368074173</v>
      </c>
      <c r="S58" s="38">
        <v>0.1425838611</v>
      </c>
      <c r="T58" s="38">
        <v>2.8104462124</v>
      </c>
      <c r="U58" s="38">
        <v>0.2464924388</v>
      </c>
      <c r="V58" s="38">
        <v>0.1857</v>
      </c>
      <c r="W58" s="38">
        <v>-0.0625</v>
      </c>
      <c r="X58" s="38">
        <v>0.4338</v>
      </c>
      <c r="Y58" s="38">
        <v>1.2040070412</v>
      </c>
      <c r="Z58" s="38">
        <v>0.9393981444</v>
      </c>
      <c r="AA58" s="38">
        <v>1.5431507544</v>
      </c>
      <c r="AB58" s="38">
        <v>0.0158416123</v>
      </c>
      <c r="AC58" s="38">
        <v>-0.414</v>
      </c>
      <c r="AD58" s="38">
        <v>-0.7503</v>
      </c>
      <c r="AE58" s="38">
        <v>-0.0777</v>
      </c>
      <c r="AF58" s="38" t="s">
        <v>215</v>
      </c>
      <c r="AG58" s="38" t="s">
        <v>215</v>
      </c>
      <c r="AH58" s="38" t="str">
        <f t="shared" si="0"/>
        <v>t</v>
      </c>
      <c r="AI58" s="38" t="s">
        <v>215</v>
      </c>
      <c r="AJ58" s="38" t="s">
        <v>215</v>
      </c>
      <c r="AK58" s="38" t="s">
        <v>215</v>
      </c>
      <c r="AL58" s="38" t="str">
        <f t="shared" si="1"/>
        <v>change</v>
      </c>
    </row>
    <row r="59" spans="1:38" ht="12.75">
      <c r="A59" s="38" t="s">
        <v>35</v>
      </c>
      <c r="B59" s="38">
        <v>39675</v>
      </c>
      <c r="C59" s="38">
        <v>2.8573203565</v>
      </c>
      <c r="D59" s="38">
        <v>2.2171098326</v>
      </c>
      <c r="E59" s="38">
        <v>3.6823974617</v>
      </c>
      <c r="F59" s="38">
        <v>0.0097016612</v>
      </c>
      <c r="G59" s="38">
        <v>3.2262129805</v>
      </c>
      <c r="H59" s="38">
        <v>0.2851596345</v>
      </c>
      <c r="I59" s="38">
        <v>0.3347</v>
      </c>
      <c r="J59" s="38">
        <v>0.0811</v>
      </c>
      <c r="K59" s="38">
        <v>0.5884</v>
      </c>
      <c r="L59" s="38">
        <v>1.3975840374</v>
      </c>
      <c r="M59" s="38">
        <v>1.0844416882</v>
      </c>
      <c r="N59" s="38">
        <v>1.8011490731</v>
      </c>
      <c r="O59" s="38">
        <v>44631</v>
      </c>
      <c r="P59" s="38">
        <v>3.2021652303</v>
      </c>
      <c r="Q59" s="38">
        <v>2.5158647114</v>
      </c>
      <c r="R59" s="38">
        <v>4.0756810635</v>
      </c>
      <c r="S59" s="38">
        <v>0.2889155716</v>
      </c>
      <c r="T59" s="38">
        <v>3.4281105062</v>
      </c>
      <c r="U59" s="38">
        <v>0.2771463081</v>
      </c>
      <c r="V59" s="38">
        <v>0.1305</v>
      </c>
      <c r="W59" s="38">
        <v>-0.1107</v>
      </c>
      <c r="X59" s="38">
        <v>0.3717</v>
      </c>
      <c r="Y59" s="38">
        <v>1.1394150617</v>
      </c>
      <c r="Z59" s="38">
        <v>0.8952111896</v>
      </c>
      <c r="AA59" s="38">
        <v>1.4502350929</v>
      </c>
      <c r="AB59" s="38">
        <v>0.4665880713</v>
      </c>
      <c r="AC59" s="38">
        <v>-0.1139</v>
      </c>
      <c r="AD59" s="38">
        <v>-0.4207</v>
      </c>
      <c r="AE59" s="38">
        <v>0.1928</v>
      </c>
      <c r="AF59" s="38" t="s">
        <v>215</v>
      </c>
      <c r="AG59" s="38" t="s">
        <v>215</v>
      </c>
      <c r="AH59" s="38">
        <f t="shared" si="0"/>
      </c>
      <c r="AI59" s="38" t="s">
        <v>215</v>
      </c>
      <c r="AJ59" s="38" t="s">
        <v>215</v>
      </c>
      <c r="AK59" s="38" t="s">
        <v>215</v>
      </c>
      <c r="AL59" s="38">
        <f t="shared" si="1"/>
      </c>
    </row>
    <row r="60" spans="1:38" ht="12.75">
      <c r="A60" s="38" t="s">
        <v>37</v>
      </c>
      <c r="B60" s="38">
        <v>67350</v>
      </c>
      <c r="C60" s="38">
        <v>2.318147529</v>
      </c>
      <c r="D60" s="38">
        <v>1.8147817857</v>
      </c>
      <c r="E60" s="38">
        <v>2.9611317507</v>
      </c>
      <c r="F60" s="38">
        <v>0.314500602</v>
      </c>
      <c r="G60" s="38">
        <v>2.1083890126</v>
      </c>
      <c r="H60" s="38">
        <v>0.1769320755</v>
      </c>
      <c r="I60" s="38">
        <v>0.1256</v>
      </c>
      <c r="J60" s="38">
        <v>-0.1192</v>
      </c>
      <c r="K60" s="38">
        <v>0.3704</v>
      </c>
      <c r="L60" s="38">
        <v>1.1338616531</v>
      </c>
      <c r="M60" s="38">
        <v>0.887653374</v>
      </c>
      <c r="N60" s="38">
        <v>1.4483606845</v>
      </c>
      <c r="O60" s="38">
        <v>73757</v>
      </c>
      <c r="P60" s="38">
        <v>2.9390401677</v>
      </c>
      <c r="Q60" s="38">
        <v>2.3411049188</v>
      </c>
      <c r="R60" s="38">
        <v>3.6896924345</v>
      </c>
      <c r="S60" s="38">
        <v>0.6996604322</v>
      </c>
      <c r="T60" s="38">
        <v>2.6167007877</v>
      </c>
      <c r="U60" s="38">
        <v>0.1883542442</v>
      </c>
      <c r="V60" s="38">
        <v>0.0448</v>
      </c>
      <c r="W60" s="38">
        <v>-0.1827</v>
      </c>
      <c r="X60" s="38">
        <v>0.2722</v>
      </c>
      <c r="Y60" s="38">
        <v>1.0457882067</v>
      </c>
      <c r="Z60" s="38">
        <v>0.8330270344</v>
      </c>
      <c r="AA60" s="38">
        <v>1.3128901323</v>
      </c>
      <c r="AB60" s="38">
        <v>0.1070628937</v>
      </c>
      <c r="AC60" s="38">
        <v>-0.2373</v>
      </c>
      <c r="AD60" s="38">
        <v>-0.5259</v>
      </c>
      <c r="AE60" s="38">
        <v>0.0513</v>
      </c>
      <c r="AF60" s="38" t="s">
        <v>215</v>
      </c>
      <c r="AG60" s="38" t="s">
        <v>215</v>
      </c>
      <c r="AH60" s="38">
        <f t="shared" si="0"/>
      </c>
      <c r="AI60" s="38" t="s">
        <v>215</v>
      </c>
      <c r="AJ60" s="38" t="s">
        <v>215</v>
      </c>
      <c r="AK60" s="38" t="s">
        <v>215</v>
      </c>
      <c r="AL60" s="38">
        <f t="shared" si="1"/>
      </c>
    </row>
    <row r="61" spans="1:38" ht="12.75">
      <c r="A61" s="38" t="s">
        <v>36</v>
      </c>
      <c r="B61" s="38">
        <v>19343</v>
      </c>
      <c r="C61" s="38">
        <v>3.5702031475</v>
      </c>
      <c r="D61" s="38">
        <v>2.6494788731</v>
      </c>
      <c r="E61" s="38">
        <v>4.8108896597</v>
      </c>
      <c r="F61" s="38">
        <v>0.0002488788</v>
      </c>
      <c r="G61" s="38">
        <v>3.6188802151</v>
      </c>
      <c r="H61" s="38">
        <v>0.4325389167</v>
      </c>
      <c r="I61" s="38">
        <v>0.5575</v>
      </c>
      <c r="J61" s="38">
        <v>0.2592</v>
      </c>
      <c r="K61" s="38">
        <v>0.8557</v>
      </c>
      <c r="L61" s="38">
        <v>1.7462721384</v>
      </c>
      <c r="M61" s="38">
        <v>1.2959237742</v>
      </c>
      <c r="N61" s="38">
        <v>2.3531217207</v>
      </c>
      <c r="O61" s="38">
        <v>20836</v>
      </c>
      <c r="P61" s="38">
        <v>3.5152677631</v>
      </c>
      <c r="Q61" s="38">
        <v>2.6192202898</v>
      </c>
      <c r="R61" s="38">
        <v>4.7178572549</v>
      </c>
      <c r="S61" s="38">
        <v>0.1360182228</v>
      </c>
      <c r="T61" s="38">
        <v>3.4555576886</v>
      </c>
      <c r="U61" s="38">
        <v>0.4072413791</v>
      </c>
      <c r="V61" s="38">
        <v>0.2238</v>
      </c>
      <c r="W61" s="38">
        <v>-0.0704</v>
      </c>
      <c r="X61" s="38">
        <v>0.518</v>
      </c>
      <c r="Y61" s="38">
        <v>1.250825222</v>
      </c>
      <c r="Z61" s="38">
        <v>0.9319878374</v>
      </c>
      <c r="AA61" s="38">
        <v>1.6787383624</v>
      </c>
      <c r="AB61" s="38">
        <v>0.9368287228</v>
      </c>
      <c r="AC61" s="38">
        <v>0.0155</v>
      </c>
      <c r="AD61" s="38">
        <v>-0.368</v>
      </c>
      <c r="AE61" s="38">
        <v>0.399</v>
      </c>
      <c r="AF61" s="38">
        <v>1</v>
      </c>
      <c r="AG61" s="38" t="s">
        <v>215</v>
      </c>
      <c r="AH61" s="38">
        <f t="shared" si="0"/>
      </c>
      <c r="AI61" s="38" t="s">
        <v>215</v>
      </c>
      <c r="AJ61" s="38" t="s">
        <v>215</v>
      </c>
      <c r="AK61" s="38" t="s">
        <v>215</v>
      </c>
      <c r="AL61" s="38">
        <f t="shared" si="1"/>
      </c>
    </row>
    <row r="62" spans="1:38" ht="12.75">
      <c r="A62" s="38" t="s">
        <v>27</v>
      </c>
      <c r="B62" s="38">
        <v>7626</v>
      </c>
      <c r="C62" s="38">
        <v>3.1600111498</v>
      </c>
      <c r="D62" s="38">
        <v>2.0462097439</v>
      </c>
      <c r="E62" s="38">
        <v>4.8800815737</v>
      </c>
      <c r="F62" s="38">
        <v>0.0495535932</v>
      </c>
      <c r="G62" s="38">
        <v>3.278258589</v>
      </c>
      <c r="H62" s="38">
        <v>0.6556517178</v>
      </c>
      <c r="I62" s="38">
        <v>0.4354</v>
      </c>
      <c r="J62" s="38">
        <v>0.0008</v>
      </c>
      <c r="K62" s="38">
        <v>0.87</v>
      </c>
      <c r="L62" s="38">
        <v>1.5456373769</v>
      </c>
      <c r="M62" s="38">
        <v>1.0008503487</v>
      </c>
      <c r="N62" s="38">
        <v>2.3869651483</v>
      </c>
      <c r="O62" s="38">
        <v>8195</v>
      </c>
      <c r="P62" s="38">
        <v>3.3717527564</v>
      </c>
      <c r="Q62" s="38">
        <v>2.2150806336</v>
      </c>
      <c r="R62" s="38">
        <v>5.1324166163</v>
      </c>
      <c r="S62" s="38">
        <v>0.395553591</v>
      </c>
      <c r="T62" s="38">
        <v>3.2946918853</v>
      </c>
      <c r="U62" s="38">
        <v>0.634063749</v>
      </c>
      <c r="V62" s="38">
        <v>0.1821</v>
      </c>
      <c r="W62" s="38">
        <v>-0.238</v>
      </c>
      <c r="X62" s="38">
        <v>0.6023</v>
      </c>
      <c r="Y62" s="38">
        <v>1.1997587877</v>
      </c>
      <c r="Z62" s="38">
        <v>0.7881842613</v>
      </c>
      <c r="AA62" s="38">
        <v>1.8262495451</v>
      </c>
      <c r="AB62" s="38">
        <v>0.8266212006</v>
      </c>
      <c r="AC62" s="38">
        <v>-0.0649</v>
      </c>
      <c r="AD62" s="38">
        <v>-0.6452</v>
      </c>
      <c r="AE62" s="38">
        <v>0.5155</v>
      </c>
      <c r="AF62" s="38" t="s">
        <v>215</v>
      </c>
      <c r="AG62" s="38" t="s">
        <v>215</v>
      </c>
      <c r="AH62" s="38">
        <f t="shared" si="0"/>
      </c>
      <c r="AI62" s="38" t="s">
        <v>215</v>
      </c>
      <c r="AJ62" s="38" t="s">
        <v>215</v>
      </c>
      <c r="AK62" s="38" t="s">
        <v>215</v>
      </c>
      <c r="AL62" s="38">
        <f t="shared" si="1"/>
      </c>
    </row>
    <row r="63" spans="1:38" ht="12.75">
      <c r="A63" s="38" t="s">
        <v>28</v>
      </c>
      <c r="B63" s="38">
        <v>25651</v>
      </c>
      <c r="C63" s="38">
        <v>1.6273167718</v>
      </c>
      <c r="D63" s="38">
        <v>1.0888783933</v>
      </c>
      <c r="E63" s="38">
        <v>2.4320070009</v>
      </c>
      <c r="F63" s="38">
        <v>0.2656112617</v>
      </c>
      <c r="G63" s="38">
        <v>1.169545047</v>
      </c>
      <c r="H63" s="38">
        <v>0.2135287347</v>
      </c>
      <c r="I63" s="38">
        <v>-0.2282</v>
      </c>
      <c r="J63" s="38">
        <v>-0.63</v>
      </c>
      <c r="K63" s="38">
        <v>0.1736</v>
      </c>
      <c r="L63" s="38">
        <v>0.7959597316</v>
      </c>
      <c r="M63" s="38">
        <v>0.532596584</v>
      </c>
      <c r="N63" s="38">
        <v>1.1895530564</v>
      </c>
      <c r="O63" s="38">
        <v>28979</v>
      </c>
      <c r="P63" s="38">
        <v>2.948992997</v>
      </c>
      <c r="Q63" s="38">
        <v>2.1678171866</v>
      </c>
      <c r="R63" s="38">
        <v>4.0116665511</v>
      </c>
      <c r="S63" s="38">
        <v>0.7590950839</v>
      </c>
      <c r="T63" s="38">
        <v>2.1394803133</v>
      </c>
      <c r="U63" s="38">
        <v>0.2717142715</v>
      </c>
      <c r="V63" s="38">
        <v>0.0482</v>
      </c>
      <c r="W63" s="38">
        <v>-0.2596</v>
      </c>
      <c r="X63" s="38">
        <v>0.3559</v>
      </c>
      <c r="Y63" s="38">
        <v>1.0493296866</v>
      </c>
      <c r="Z63" s="38">
        <v>0.7713666771</v>
      </c>
      <c r="AA63" s="38">
        <v>1.4274570367</v>
      </c>
      <c r="AB63" s="38">
        <v>0.01460316</v>
      </c>
      <c r="AC63" s="38">
        <v>-0.5945</v>
      </c>
      <c r="AD63" s="38">
        <v>-1.0717</v>
      </c>
      <c r="AE63" s="38">
        <v>-0.1174</v>
      </c>
      <c r="AF63" s="38" t="s">
        <v>215</v>
      </c>
      <c r="AG63" s="38" t="s">
        <v>215</v>
      </c>
      <c r="AH63" s="38" t="str">
        <f t="shared" si="0"/>
        <v>t</v>
      </c>
      <c r="AI63" s="38" t="s">
        <v>215</v>
      </c>
      <c r="AJ63" s="38" t="s">
        <v>215</v>
      </c>
      <c r="AK63" s="38" t="s">
        <v>215</v>
      </c>
      <c r="AL63" s="38" t="str">
        <f t="shared" si="1"/>
        <v>change</v>
      </c>
    </row>
    <row r="64" spans="1:38" ht="12.75">
      <c r="A64" s="38" t="s">
        <v>30</v>
      </c>
      <c r="B64" s="38">
        <v>15192</v>
      </c>
      <c r="C64" s="38">
        <v>2.5879129306</v>
      </c>
      <c r="D64" s="38">
        <v>1.7939933015</v>
      </c>
      <c r="E64" s="38">
        <v>3.7331763339</v>
      </c>
      <c r="F64" s="38">
        <v>0.20736</v>
      </c>
      <c r="G64" s="38">
        <v>2.5671406003</v>
      </c>
      <c r="H64" s="38">
        <v>0.4110714849</v>
      </c>
      <c r="I64" s="38">
        <v>0.2357</v>
      </c>
      <c r="J64" s="38">
        <v>-0.1307</v>
      </c>
      <c r="K64" s="38">
        <v>0.6021</v>
      </c>
      <c r="L64" s="38">
        <v>1.2658103925</v>
      </c>
      <c r="M64" s="38">
        <v>0.8774852269</v>
      </c>
      <c r="N64" s="38">
        <v>1.8259862396</v>
      </c>
      <c r="O64" s="38">
        <v>17111</v>
      </c>
      <c r="P64" s="38">
        <v>4.0411315745</v>
      </c>
      <c r="Q64" s="38">
        <v>3.0076736528</v>
      </c>
      <c r="R64" s="38">
        <v>5.4296929412</v>
      </c>
      <c r="S64" s="38">
        <v>0.015941992</v>
      </c>
      <c r="T64" s="38">
        <v>4.3247034072</v>
      </c>
      <c r="U64" s="38">
        <v>0.5027365594</v>
      </c>
      <c r="V64" s="38">
        <v>0.3632</v>
      </c>
      <c r="W64" s="38">
        <v>0.0679</v>
      </c>
      <c r="X64" s="38">
        <v>0.6586</v>
      </c>
      <c r="Y64" s="38">
        <v>1.4379414711</v>
      </c>
      <c r="Z64" s="38">
        <v>1.0702098156</v>
      </c>
      <c r="AA64" s="38">
        <v>1.9320283222</v>
      </c>
      <c r="AB64" s="38">
        <v>0.0466706664</v>
      </c>
      <c r="AC64" s="38">
        <v>-0.4457</v>
      </c>
      <c r="AD64" s="38">
        <v>-0.8848</v>
      </c>
      <c r="AE64" s="38">
        <v>-0.0066</v>
      </c>
      <c r="AF64" s="38" t="s">
        <v>215</v>
      </c>
      <c r="AG64" s="38" t="s">
        <v>215</v>
      </c>
      <c r="AH64" s="38" t="str">
        <f t="shared" si="0"/>
        <v>t</v>
      </c>
      <c r="AI64" s="38" t="s">
        <v>215</v>
      </c>
      <c r="AJ64" s="38" t="s">
        <v>215</v>
      </c>
      <c r="AK64" s="38" t="s">
        <v>215</v>
      </c>
      <c r="AL64" s="38" t="str">
        <f t="shared" si="1"/>
        <v>change</v>
      </c>
    </row>
    <row r="65" spans="1:38" ht="12.75">
      <c r="A65" s="38" t="s">
        <v>26</v>
      </c>
      <c r="B65" s="38">
        <v>16310</v>
      </c>
      <c r="C65" s="38">
        <v>1.6963711777</v>
      </c>
      <c r="D65" s="38">
        <v>1.1208533555</v>
      </c>
      <c r="E65" s="38">
        <v>2.5673966702</v>
      </c>
      <c r="F65" s="38">
        <v>0.3773576927</v>
      </c>
      <c r="G65" s="38">
        <v>1.7167381974</v>
      </c>
      <c r="H65" s="38">
        <v>0.324433024</v>
      </c>
      <c r="I65" s="38">
        <v>-0.1866</v>
      </c>
      <c r="J65" s="38">
        <v>-0.601</v>
      </c>
      <c r="K65" s="38">
        <v>0.2278</v>
      </c>
      <c r="L65" s="38">
        <v>0.8297359007</v>
      </c>
      <c r="M65" s="38">
        <v>0.5482363062</v>
      </c>
      <c r="N65" s="38">
        <v>1.2557753966</v>
      </c>
      <c r="O65" s="38">
        <v>18550</v>
      </c>
      <c r="P65" s="38">
        <v>2.6321538671</v>
      </c>
      <c r="Q65" s="38">
        <v>1.8747175186</v>
      </c>
      <c r="R65" s="38">
        <v>3.6956148922</v>
      </c>
      <c r="S65" s="38">
        <v>0.7051581278</v>
      </c>
      <c r="T65" s="38">
        <v>2.5336927224</v>
      </c>
      <c r="U65" s="38">
        <v>0.3695770674</v>
      </c>
      <c r="V65" s="38">
        <v>-0.0655</v>
      </c>
      <c r="W65" s="38">
        <v>-0.4049</v>
      </c>
      <c r="X65" s="38">
        <v>0.2738</v>
      </c>
      <c r="Y65" s="38">
        <v>0.9365899462</v>
      </c>
      <c r="Z65" s="38">
        <v>0.667074065</v>
      </c>
      <c r="AA65" s="38">
        <v>1.3149974993</v>
      </c>
      <c r="AB65" s="38">
        <v>0.0902902053</v>
      </c>
      <c r="AC65" s="38">
        <v>-0.4393</v>
      </c>
      <c r="AD65" s="38">
        <v>-0.9476</v>
      </c>
      <c r="AE65" s="38">
        <v>0.069</v>
      </c>
      <c r="AF65" s="38" t="s">
        <v>215</v>
      </c>
      <c r="AG65" s="38" t="s">
        <v>215</v>
      </c>
      <c r="AH65" s="38">
        <f t="shared" si="0"/>
      </c>
      <c r="AI65" s="38" t="s">
        <v>215</v>
      </c>
      <c r="AJ65" s="38" t="s">
        <v>215</v>
      </c>
      <c r="AK65" s="38" t="s">
        <v>215</v>
      </c>
      <c r="AL65" s="38">
        <f t="shared" si="1"/>
      </c>
    </row>
    <row r="66" spans="1:38" ht="12.75">
      <c r="A66" s="38" t="s">
        <v>25</v>
      </c>
      <c r="B66" s="38">
        <v>15421</v>
      </c>
      <c r="C66" s="38">
        <v>3.0563960902</v>
      </c>
      <c r="D66" s="38">
        <v>2.153173105</v>
      </c>
      <c r="E66" s="38">
        <v>4.3385072192</v>
      </c>
      <c r="F66" s="38">
        <v>0.0244607235</v>
      </c>
      <c r="G66" s="38">
        <v>2.8532520589</v>
      </c>
      <c r="H66" s="38">
        <v>0.4301439323</v>
      </c>
      <c r="I66" s="38">
        <v>0.4021</v>
      </c>
      <c r="J66" s="38">
        <v>0.0518</v>
      </c>
      <c r="K66" s="38">
        <v>0.7524</v>
      </c>
      <c r="L66" s="38">
        <v>1.4949567618</v>
      </c>
      <c r="M66" s="38">
        <v>1.0531686986</v>
      </c>
      <c r="N66" s="38">
        <v>2.1220681195</v>
      </c>
      <c r="O66" s="38">
        <v>17036</v>
      </c>
      <c r="P66" s="38">
        <v>3.0318417791</v>
      </c>
      <c r="Q66" s="38">
        <v>2.167894493</v>
      </c>
      <c r="R66" s="38">
        <v>4.2400885296</v>
      </c>
      <c r="S66" s="38">
        <v>0.6575699604</v>
      </c>
      <c r="T66" s="38">
        <v>2.8762620333</v>
      </c>
      <c r="U66" s="38">
        <v>0.4108945762</v>
      </c>
      <c r="V66" s="38">
        <v>0.0759</v>
      </c>
      <c r="W66" s="38">
        <v>-0.2596</v>
      </c>
      <c r="X66" s="38">
        <v>0.4113</v>
      </c>
      <c r="Y66" s="38">
        <v>1.0788094739</v>
      </c>
      <c r="Z66" s="38">
        <v>0.7713941848</v>
      </c>
      <c r="AA66" s="38">
        <v>1.5087356167</v>
      </c>
      <c r="AB66" s="38">
        <v>0.972255283</v>
      </c>
      <c r="AC66" s="38">
        <v>0.0081</v>
      </c>
      <c r="AD66" s="38">
        <v>-0.4465</v>
      </c>
      <c r="AE66" s="38">
        <v>0.4626</v>
      </c>
      <c r="AF66" s="38" t="s">
        <v>215</v>
      </c>
      <c r="AG66" s="38" t="s">
        <v>215</v>
      </c>
      <c r="AH66" s="38">
        <f t="shared" si="0"/>
      </c>
      <c r="AI66" s="38" t="s">
        <v>215</v>
      </c>
      <c r="AJ66" s="38" t="s">
        <v>215</v>
      </c>
      <c r="AK66" s="38" t="s">
        <v>215</v>
      </c>
      <c r="AL66" s="38">
        <f t="shared" si="1"/>
      </c>
    </row>
    <row r="67" spans="1:38" ht="12.75">
      <c r="A67" s="38" t="s">
        <v>29</v>
      </c>
      <c r="B67" s="38">
        <v>3186</v>
      </c>
      <c r="C67" s="38">
        <v>2.9204860399</v>
      </c>
      <c r="D67" s="38">
        <v>1.359276696</v>
      </c>
      <c r="E67" s="38">
        <v>6.2748362672</v>
      </c>
      <c r="F67" s="38">
        <v>0.360772028</v>
      </c>
      <c r="G67" s="38">
        <v>2.1971123666</v>
      </c>
      <c r="H67" s="38">
        <v>0.8304304178</v>
      </c>
      <c r="I67" s="38">
        <v>0.3566</v>
      </c>
      <c r="J67" s="38">
        <v>-0.4082</v>
      </c>
      <c r="K67" s="38">
        <v>1.1214</v>
      </c>
      <c r="L67" s="38">
        <v>1.4284798908</v>
      </c>
      <c r="M67" s="38">
        <v>0.6648548905</v>
      </c>
      <c r="N67" s="38">
        <v>3.0691731798</v>
      </c>
      <c r="O67" s="38" t="s">
        <v>215</v>
      </c>
      <c r="P67" s="38" t="s">
        <v>215</v>
      </c>
      <c r="Q67" s="38" t="s">
        <v>215</v>
      </c>
      <c r="R67" s="38" t="s">
        <v>215</v>
      </c>
      <c r="S67" s="38" t="s">
        <v>215</v>
      </c>
      <c r="T67" s="38" t="s">
        <v>215</v>
      </c>
      <c r="U67" s="38" t="s">
        <v>215</v>
      </c>
      <c r="V67" s="38" t="s">
        <v>215</v>
      </c>
      <c r="W67" s="38" t="s">
        <v>215</v>
      </c>
      <c r="X67" s="38" t="s">
        <v>215</v>
      </c>
      <c r="Y67" s="38" t="s">
        <v>215</v>
      </c>
      <c r="Z67" s="38" t="s">
        <v>215</v>
      </c>
      <c r="AA67" s="38" t="s">
        <v>215</v>
      </c>
      <c r="AB67" s="38" t="s">
        <v>215</v>
      </c>
      <c r="AC67" s="38" t="s">
        <v>215</v>
      </c>
      <c r="AD67" s="38" t="s">
        <v>215</v>
      </c>
      <c r="AE67" s="38" t="s">
        <v>215</v>
      </c>
      <c r="AF67" s="38" t="s">
        <v>215</v>
      </c>
      <c r="AG67" s="38" t="s">
        <v>215</v>
      </c>
      <c r="AH67" s="38">
        <f t="shared" si="0"/>
      </c>
      <c r="AI67" s="38" t="s">
        <v>215</v>
      </c>
      <c r="AJ67" s="38" t="s">
        <v>264</v>
      </c>
      <c r="AK67" s="38" t="s">
        <v>215</v>
      </c>
      <c r="AL67" s="38">
        <f t="shared" si="1"/>
      </c>
    </row>
    <row r="68" spans="1:38" ht="12.75">
      <c r="A68" s="38" t="s">
        <v>45</v>
      </c>
      <c r="B68" s="38">
        <v>15492</v>
      </c>
      <c r="C68" s="38">
        <v>1.6549467741</v>
      </c>
      <c r="D68" s="38">
        <v>1.1046807978</v>
      </c>
      <c r="E68" s="38">
        <v>2.4793124227</v>
      </c>
      <c r="F68" s="38">
        <v>0.305409275</v>
      </c>
      <c r="G68" s="38">
        <v>1.9364833462</v>
      </c>
      <c r="H68" s="38">
        <v>0.3535518703</v>
      </c>
      <c r="I68" s="38">
        <v>-0.2114</v>
      </c>
      <c r="J68" s="38">
        <v>-0.6156</v>
      </c>
      <c r="K68" s="38">
        <v>0.1928</v>
      </c>
      <c r="L68" s="38">
        <v>0.8094742295</v>
      </c>
      <c r="M68" s="38">
        <v>0.5403259196</v>
      </c>
      <c r="N68" s="38">
        <v>1.2126912748</v>
      </c>
      <c r="O68" s="38">
        <v>15768</v>
      </c>
      <c r="P68" s="38">
        <v>3.7075097104</v>
      </c>
      <c r="Q68" s="38">
        <v>2.7440278385</v>
      </c>
      <c r="R68" s="38">
        <v>5.009288922</v>
      </c>
      <c r="S68" s="38">
        <v>0.0711686074</v>
      </c>
      <c r="T68" s="38">
        <v>4.2491121258</v>
      </c>
      <c r="U68" s="38">
        <v>0.5191116674</v>
      </c>
      <c r="V68" s="38">
        <v>0.277</v>
      </c>
      <c r="W68" s="38">
        <v>-0.0239</v>
      </c>
      <c r="X68" s="38">
        <v>0.578</v>
      </c>
      <c r="Y68" s="38">
        <v>1.3192299902</v>
      </c>
      <c r="Z68" s="38">
        <v>0.9763976634</v>
      </c>
      <c r="AA68" s="38">
        <v>1.7824374557</v>
      </c>
      <c r="AB68" s="38">
        <v>0.000869475</v>
      </c>
      <c r="AC68" s="38">
        <v>-0.8066</v>
      </c>
      <c r="AD68" s="38">
        <v>-1.2814</v>
      </c>
      <c r="AE68" s="38">
        <v>-0.3318</v>
      </c>
      <c r="AF68" s="38" t="s">
        <v>215</v>
      </c>
      <c r="AG68" s="38" t="s">
        <v>215</v>
      </c>
      <c r="AH68" s="38" t="str">
        <f t="shared" si="0"/>
        <v>t</v>
      </c>
      <c r="AI68" s="38" t="s">
        <v>215</v>
      </c>
      <c r="AJ68" s="38" t="s">
        <v>215</v>
      </c>
      <c r="AK68" s="38" t="s">
        <v>127</v>
      </c>
      <c r="AL68" s="38">
        <f t="shared" si="1"/>
      </c>
    </row>
    <row r="69" spans="1:38" ht="12.75">
      <c r="A69" s="38" t="s">
        <v>43</v>
      </c>
      <c r="B69" s="38">
        <v>17664</v>
      </c>
      <c r="C69" s="38">
        <v>1.989902351</v>
      </c>
      <c r="D69" s="38">
        <v>1.3672739205</v>
      </c>
      <c r="E69" s="38">
        <v>2.8960629666</v>
      </c>
      <c r="F69" s="38">
        <v>0.8876351684</v>
      </c>
      <c r="G69" s="38">
        <v>2.0380434783</v>
      </c>
      <c r="H69" s="38">
        <v>0.339673913</v>
      </c>
      <c r="I69" s="38">
        <v>-0.0271</v>
      </c>
      <c r="J69" s="38">
        <v>-0.4023</v>
      </c>
      <c r="K69" s="38">
        <v>0.3482</v>
      </c>
      <c r="L69" s="38">
        <v>0.97330905</v>
      </c>
      <c r="M69" s="38">
        <v>0.6687665251</v>
      </c>
      <c r="N69" s="38">
        <v>1.4165339788</v>
      </c>
      <c r="O69" s="38">
        <v>18082</v>
      </c>
      <c r="P69" s="38">
        <v>2.2361225616</v>
      </c>
      <c r="Q69" s="38">
        <v>1.5665029466</v>
      </c>
      <c r="R69" s="38">
        <v>3.1919787455</v>
      </c>
      <c r="S69" s="38">
        <v>0.2081201513</v>
      </c>
      <c r="T69" s="38">
        <v>2.2674482911</v>
      </c>
      <c r="U69" s="38">
        <v>0.3541159295</v>
      </c>
      <c r="V69" s="38">
        <v>-0.2286</v>
      </c>
      <c r="W69" s="38">
        <v>-0.5845</v>
      </c>
      <c r="X69" s="38">
        <v>0.1273</v>
      </c>
      <c r="Y69" s="38">
        <v>0.7956715357</v>
      </c>
      <c r="Z69" s="38">
        <v>0.5574031704</v>
      </c>
      <c r="AA69" s="38">
        <v>1.135790441</v>
      </c>
      <c r="AB69" s="38">
        <v>0.639987224</v>
      </c>
      <c r="AC69" s="38">
        <v>-0.1167</v>
      </c>
      <c r="AD69" s="38">
        <v>-0.6055</v>
      </c>
      <c r="AE69" s="38">
        <v>0.3722</v>
      </c>
      <c r="AF69" s="38" t="s">
        <v>215</v>
      </c>
      <c r="AG69" s="38" t="s">
        <v>215</v>
      </c>
      <c r="AH69" s="38">
        <f aca="true" t="shared" si="2" ref="AH69:AH110">IF(AB69&lt;0.05,"t","")</f>
      </c>
      <c r="AI69" s="38" t="s">
        <v>215</v>
      </c>
      <c r="AJ69" s="38" t="s">
        <v>215</v>
      </c>
      <c r="AK69" s="38" t="s">
        <v>215</v>
      </c>
      <c r="AL69" s="38">
        <f aca="true" t="shared" si="3" ref="AL69:AL110">IF(AH69&gt;AK69,"change","")</f>
      </c>
    </row>
    <row r="70" spans="1:38" ht="12.75">
      <c r="A70" s="38" t="s">
        <v>42</v>
      </c>
      <c r="B70" s="38">
        <v>39063</v>
      </c>
      <c r="C70" s="38">
        <v>1.987136163</v>
      </c>
      <c r="D70" s="38">
        <v>1.509640868</v>
      </c>
      <c r="E70" s="38">
        <v>2.6156619192</v>
      </c>
      <c r="F70" s="38">
        <v>0.8392443001</v>
      </c>
      <c r="G70" s="38">
        <v>2.4063691985</v>
      </c>
      <c r="H70" s="38">
        <v>0.2481980318</v>
      </c>
      <c r="I70" s="38">
        <v>-0.0284</v>
      </c>
      <c r="J70" s="38">
        <v>-0.3033</v>
      </c>
      <c r="K70" s="38">
        <v>0.2464</v>
      </c>
      <c r="L70" s="38">
        <v>0.971956041</v>
      </c>
      <c r="M70" s="38">
        <v>0.7384016197</v>
      </c>
      <c r="N70" s="38">
        <v>1.2793830895</v>
      </c>
      <c r="O70" s="38">
        <v>39025</v>
      </c>
      <c r="P70" s="38">
        <v>2.2797335652</v>
      </c>
      <c r="Q70" s="38">
        <v>1.7433212776</v>
      </c>
      <c r="R70" s="38">
        <v>2.9811975537</v>
      </c>
      <c r="S70" s="38">
        <v>0.1263106062</v>
      </c>
      <c r="T70" s="38">
        <v>2.5368353619</v>
      </c>
      <c r="U70" s="38">
        <v>0.254961547</v>
      </c>
      <c r="V70" s="38">
        <v>-0.2093</v>
      </c>
      <c r="W70" s="38">
        <v>-0.4775</v>
      </c>
      <c r="X70" s="38">
        <v>0.059</v>
      </c>
      <c r="Y70" s="38">
        <v>0.8111894839</v>
      </c>
      <c r="Z70" s="38">
        <v>0.620319808</v>
      </c>
      <c r="AA70" s="38">
        <v>1.0607889194</v>
      </c>
      <c r="AB70" s="38">
        <v>0.4353510245</v>
      </c>
      <c r="AC70" s="38">
        <v>-0.1374</v>
      </c>
      <c r="AD70" s="38">
        <v>-0.4825</v>
      </c>
      <c r="AE70" s="38">
        <v>0.2078</v>
      </c>
      <c r="AF70" s="38" t="s">
        <v>215</v>
      </c>
      <c r="AG70" s="38" t="s">
        <v>215</v>
      </c>
      <c r="AH70" s="38">
        <f t="shared" si="2"/>
      </c>
      <c r="AI70" s="38" t="s">
        <v>215</v>
      </c>
      <c r="AJ70" s="38" t="s">
        <v>215</v>
      </c>
      <c r="AK70" s="38" t="s">
        <v>215</v>
      </c>
      <c r="AL70" s="38">
        <f t="shared" si="3"/>
      </c>
    </row>
    <row r="71" spans="1:38" ht="12.75">
      <c r="A71" s="38" t="s">
        <v>44</v>
      </c>
      <c r="B71" s="38">
        <v>33789</v>
      </c>
      <c r="C71" s="38">
        <v>2.4810800056</v>
      </c>
      <c r="D71" s="38">
        <v>1.8859487248</v>
      </c>
      <c r="E71" s="38">
        <v>3.2640113241</v>
      </c>
      <c r="F71" s="38">
        <v>0.1666037238</v>
      </c>
      <c r="G71" s="38">
        <v>2.7523750333</v>
      </c>
      <c r="H71" s="38">
        <v>0.2854079955</v>
      </c>
      <c r="I71" s="38">
        <v>0.1936</v>
      </c>
      <c r="J71" s="38">
        <v>-0.0807</v>
      </c>
      <c r="K71" s="38">
        <v>0.4678</v>
      </c>
      <c r="L71" s="38">
        <v>1.2135558421</v>
      </c>
      <c r="M71" s="38">
        <v>0.9224628338</v>
      </c>
      <c r="N71" s="38">
        <v>1.5965063609</v>
      </c>
      <c r="O71" s="38">
        <v>34452</v>
      </c>
      <c r="P71" s="38">
        <v>2.6307811278</v>
      </c>
      <c r="Q71" s="38">
        <v>2.0079200775</v>
      </c>
      <c r="R71" s="38">
        <v>3.4468549918</v>
      </c>
      <c r="S71" s="38">
        <v>0.6319327549</v>
      </c>
      <c r="T71" s="38">
        <v>2.7864855451</v>
      </c>
      <c r="U71" s="38">
        <v>0.28439449</v>
      </c>
      <c r="V71" s="38">
        <v>-0.066</v>
      </c>
      <c r="W71" s="38">
        <v>-0.3362</v>
      </c>
      <c r="X71" s="38">
        <v>0.2042</v>
      </c>
      <c r="Y71" s="38">
        <v>0.9361014892</v>
      </c>
      <c r="Z71" s="38">
        <v>0.7144710576</v>
      </c>
      <c r="AA71" s="38">
        <v>1.226482149</v>
      </c>
      <c r="AB71" s="38">
        <v>0.7399137444</v>
      </c>
      <c r="AC71" s="38">
        <v>-0.0586</v>
      </c>
      <c r="AD71" s="38">
        <v>-0.4045</v>
      </c>
      <c r="AE71" s="38">
        <v>0.2873</v>
      </c>
      <c r="AF71" s="38" t="s">
        <v>215</v>
      </c>
      <c r="AG71" s="38" t="s">
        <v>215</v>
      </c>
      <c r="AH71" s="38">
        <f t="shared" si="2"/>
      </c>
      <c r="AI71" s="38" t="s">
        <v>215</v>
      </c>
      <c r="AJ71" s="38" t="s">
        <v>215</v>
      </c>
      <c r="AK71" s="38" t="s">
        <v>215</v>
      </c>
      <c r="AL71" s="38">
        <f t="shared" si="3"/>
      </c>
    </row>
    <row r="72" spans="1:38" ht="12.75">
      <c r="A72" s="38" t="s">
        <v>39</v>
      </c>
      <c r="B72" s="38">
        <v>19102</v>
      </c>
      <c r="C72" s="38">
        <v>1.8765120935</v>
      </c>
      <c r="D72" s="38">
        <v>1.2547875136</v>
      </c>
      <c r="E72" s="38">
        <v>2.8062899884</v>
      </c>
      <c r="F72" s="38">
        <v>0.6763227523</v>
      </c>
      <c r="G72" s="38">
        <v>1.5705161763</v>
      </c>
      <c r="H72" s="38">
        <v>0.2867357122</v>
      </c>
      <c r="I72" s="38">
        <v>-0.0857</v>
      </c>
      <c r="J72" s="38">
        <v>-0.4882</v>
      </c>
      <c r="K72" s="38">
        <v>0.3167</v>
      </c>
      <c r="L72" s="38">
        <v>0.9178471507</v>
      </c>
      <c r="M72" s="38">
        <v>0.6137467209</v>
      </c>
      <c r="N72" s="38">
        <v>1.3726238583</v>
      </c>
      <c r="O72" s="38">
        <v>20213</v>
      </c>
      <c r="P72" s="38">
        <v>2.9420575373</v>
      </c>
      <c r="Q72" s="38">
        <v>2.0990230924</v>
      </c>
      <c r="R72" s="38">
        <v>4.1236814327</v>
      </c>
      <c r="S72" s="38">
        <v>0.790355602</v>
      </c>
      <c r="T72" s="38">
        <v>2.3252362341</v>
      </c>
      <c r="U72" s="38">
        <v>0.3391705635</v>
      </c>
      <c r="V72" s="38">
        <v>0.0458</v>
      </c>
      <c r="W72" s="38">
        <v>-0.2918</v>
      </c>
      <c r="X72" s="38">
        <v>0.3834</v>
      </c>
      <c r="Y72" s="38">
        <v>1.0468618666</v>
      </c>
      <c r="Z72" s="38">
        <v>0.7468879193</v>
      </c>
      <c r="AA72" s="38">
        <v>1.4673148935</v>
      </c>
      <c r="AB72" s="38">
        <v>0.0764925344</v>
      </c>
      <c r="AC72" s="38">
        <v>-0.4497</v>
      </c>
      <c r="AD72" s="38">
        <v>-0.9473</v>
      </c>
      <c r="AE72" s="38">
        <v>0.0479</v>
      </c>
      <c r="AF72" s="38" t="s">
        <v>215</v>
      </c>
      <c r="AG72" s="38" t="s">
        <v>215</v>
      </c>
      <c r="AH72" s="38">
        <f t="shared" si="2"/>
      </c>
      <c r="AI72" s="38" t="s">
        <v>215</v>
      </c>
      <c r="AJ72" s="38" t="s">
        <v>215</v>
      </c>
      <c r="AK72" s="38" t="s">
        <v>215</v>
      </c>
      <c r="AL72" s="38">
        <f t="shared" si="3"/>
      </c>
    </row>
    <row r="73" spans="1:38" ht="12.75">
      <c r="A73" s="38" t="s">
        <v>40</v>
      </c>
      <c r="B73" s="38">
        <v>19023</v>
      </c>
      <c r="C73" s="38">
        <v>1.3469730963</v>
      </c>
      <c r="D73" s="38">
        <v>0.8197706837</v>
      </c>
      <c r="E73" s="38">
        <v>2.213224452</v>
      </c>
      <c r="F73" s="38">
        <v>0.0995714222</v>
      </c>
      <c r="G73" s="38">
        <v>0.9462229932</v>
      </c>
      <c r="H73" s="38">
        <v>0.2230268983</v>
      </c>
      <c r="I73" s="38">
        <v>-0.4173</v>
      </c>
      <c r="J73" s="38">
        <v>-0.9139</v>
      </c>
      <c r="K73" s="38">
        <v>0.0793</v>
      </c>
      <c r="L73" s="38">
        <v>0.6588369043</v>
      </c>
      <c r="M73" s="38">
        <v>0.4009695375</v>
      </c>
      <c r="N73" s="38">
        <v>1.0825412552</v>
      </c>
      <c r="O73" s="38">
        <v>20608</v>
      </c>
      <c r="P73" s="38">
        <v>2.2863937725</v>
      </c>
      <c r="Q73" s="38">
        <v>1.5535245747</v>
      </c>
      <c r="R73" s="38">
        <v>3.3649911742</v>
      </c>
      <c r="S73" s="38">
        <v>0.2953392696</v>
      </c>
      <c r="T73" s="38">
        <v>1.6013198758</v>
      </c>
      <c r="U73" s="38">
        <v>0.2787540104</v>
      </c>
      <c r="V73" s="38">
        <v>-0.2063</v>
      </c>
      <c r="W73" s="38">
        <v>-0.5928</v>
      </c>
      <c r="X73" s="38">
        <v>0.1801</v>
      </c>
      <c r="Y73" s="38">
        <v>0.8135593618</v>
      </c>
      <c r="Z73" s="38">
        <v>0.5527851225</v>
      </c>
      <c r="AA73" s="38">
        <v>1.197352838</v>
      </c>
      <c r="AB73" s="38">
        <v>0.0871263299</v>
      </c>
      <c r="AC73" s="38">
        <v>-0.5291</v>
      </c>
      <c r="AD73" s="38">
        <v>-1.1353</v>
      </c>
      <c r="AE73" s="38">
        <v>0.0771</v>
      </c>
      <c r="AF73" s="38" t="s">
        <v>215</v>
      </c>
      <c r="AG73" s="38" t="s">
        <v>215</v>
      </c>
      <c r="AH73" s="38">
        <f t="shared" si="2"/>
      </c>
      <c r="AI73" s="38" t="s">
        <v>215</v>
      </c>
      <c r="AJ73" s="38" t="s">
        <v>215</v>
      </c>
      <c r="AK73" s="38" t="s">
        <v>215</v>
      </c>
      <c r="AL73" s="38">
        <f t="shared" si="3"/>
      </c>
    </row>
    <row r="74" spans="1:38" ht="12.75">
      <c r="A74" s="38" t="s">
        <v>41</v>
      </c>
      <c r="B74" s="38">
        <v>5593</v>
      </c>
      <c r="C74" s="38">
        <v>2.1107882302</v>
      </c>
      <c r="D74" s="38">
        <v>1.0696093079</v>
      </c>
      <c r="E74" s="38">
        <v>4.1654713733</v>
      </c>
      <c r="F74" s="38">
        <v>0.9266655244</v>
      </c>
      <c r="G74" s="38">
        <v>1.6091543</v>
      </c>
      <c r="H74" s="38">
        <v>0.5363847667</v>
      </c>
      <c r="I74" s="38">
        <v>0.0319</v>
      </c>
      <c r="J74" s="38">
        <v>-0.6478</v>
      </c>
      <c r="K74" s="38">
        <v>0.7117</v>
      </c>
      <c r="L74" s="38">
        <v>1.0324372379</v>
      </c>
      <c r="M74" s="38">
        <v>0.5231716113</v>
      </c>
      <c r="N74" s="38">
        <v>2.0374321298</v>
      </c>
      <c r="O74" s="38">
        <v>6757</v>
      </c>
      <c r="P74" s="38">
        <v>3.8875159503</v>
      </c>
      <c r="Q74" s="38">
        <v>2.3649373276</v>
      </c>
      <c r="R74" s="38">
        <v>6.3903512737</v>
      </c>
      <c r="S74" s="38">
        <v>0.2007275958</v>
      </c>
      <c r="T74" s="38">
        <v>2.6639040995</v>
      </c>
      <c r="U74" s="38">
        <v>0.6278882177</v>
      </c>
      <c r="V74" s="38">
        <v>0.3245</v>
      </c>
      <c r="W74" s="38">
        <v>-0.1726</v>
      </c>
      <c r="X74" s="38">
        <v>0.8215</v>
      </c>
      <c r="Y74" s="38">
        <v>1.3832809701</v>
      </c>
      <c r="Z74" s="38">
        <v>0.8415072356</v>
      </c>
      <c r="AA74" s="38">
        <v>2.2738559589</v>
      </c>
      <c r="AB74" s="38">
        <v>0.1467839226</v>
      </c>
      <c r="AC74" s="38">
        <v>-0.6107</v>
      </c>
      <c r="AD74" s="38">
        <v>-1.4356</v>
      </c>
      <c r="AE74" s="38">
        <v>0.2142</v>
      </c>
      <c r="AF74" s="38" t="s">
        <v>215</v>
      </c>
      <c r="AG74" s="38" t="s">
        <v>215</v>
      </c>
      <c r="AH74" s="38">
        <f t="shared" si="2"/>
      </c>
      <c r="AI74" s="38" t="s">
        <v>215</v>
      </c>
      <c r="AJ74" s="38" t="s">
        <v>215</v>
      </c>
      <c r="AK74" s="38" t="s">
        <v>215</v>
      </c>
      <c r="AL74" s="38">
        <f t="shared" si="3"/>
      </c>
    </row>
    <row r="75" spans="1:38" ht="12.75">
      <c r="A75" s="38" t="s">
        <v>46</v>
      </c>
      <c r="B75" s="38">
        <v>21751</v>
      </c>
      <c r="C75" s="38">
        <v>1.2725151823</v>
      </c>
      <c r="D75" s="38">
        <v>0.7159334139</v>
      </c>
      <c r="E75" s="38">
        <v>2.2617953816</v>
      </c>
      <c r="F75" s="38">
        <v>0.1061542796</v>
      </c>
      <c r="G75" s="38">
        <v>0.5976736702</v>
      </c>
      <c r="H75" s="38">
        <v>0.1657648511</v>
      </c>
      <c r="I75" s="38">
        <v>-0.4741</v>
      </c>
      <c r="J75" s="38">
        <v>-1.0493</v>
      </c>
      <c r="K75" s="38">
        <v>0.101</v>
      </c>
      <c r="L75" s="38">
        <v>0.6224177496</v>
      </c>
      <c r="M75" s="38">
        <v>0.350180234</v>
      </c>
      <c r="N75" s="38">
        <v>1.1062984639</v>
      </c>
      <c r="O75" s="38">
        <v>23325</v>
      </c>
      <c r="P75" s="38">
        <v>2.5264849924</v>
      </c>
      <c r="Q75" s="38">
        <v>1.6964744578</v>
      </c>
      <c r="R75" s="38">
        <v>3.7625832724</v>
      </c>
      <c r="S75" s="38">
        <v>0.6002677421</v>
      </c>
      <c r="T75" s="38">
        <v>1.3290460879</v>
      </c>
      <c r="U75" s="38">
        <v>0.238703724</v>
      </c>
      <c r="V75" s="38">
        <v>-0.1065</v>
      </c>
      <c r="W75" s="38">
        <v>-0.5048</v>
      </c>
      <c r="X75" s="38">
        <v>0.2918</v>
      </c>
      <c r="Y75" s="38">
        <v>0.8989901665</v>
      </c>
      <c r="Z75" s="38">
        <v>0.6036504708</v>
      </c>
      <c r="AA75" s="38">
        <v>1.3388266198</v>
      </c>
      <c r="AB75" s="38">
        <v>0.0477020557</v>
      </c>
      <c r="AC75" s="38">
        <v>-0.6858</v>
      </c>
      <c r="AD75" s="38">
        <v>-1.3647</v>
      </c>
      <c r="AE75" s="38">
        <v>-0.0069</v>
      </c>
      <c r="AF75" s="38" t="s">
        <v>215</v>
      </c>
      <c r="AG75" s="38" t="s">
        <v>215</v>
      </c>
      <c r="AH75" s="38" t="str">
        <f t="shared" si="2"/>
        <v>t</v>
      </c>
      <c r="AI75" s="38" t="s">
        <v>215</v>
      </c>
      <c r="AJ75" s="38" t="s">
        <v>215</v>
      </c>
      <c r="AK75" s="38" t="s">
        <v>215</v>
      </c>
      <c r="AL75" s="38" t="str">
        <f t="shared" si="3"/>
        <v>change</v>
      </c>
    </row>
    <row r="76" spans="1:38" ht="12.75">
      <c r="A76" s="38" t="s">
        <v>48</v>
      </c>
      <c r="B76" s="38">
        <v>2120</v>
      </c>
      <c r="C76" s="38">
        <v>0</v>
      </c>
      <c r="D76" s="38" t="s">
        <v>215</v>
      </c>
      <c r="E76" s="38" t="s">
        <v>215</v>
      </c>
      <c r="F76" s="38" t="s">
        <v>215</v>
      </c>
      <c r="G76" s="38">
        <v>0</v>
      </c>
      <c r="H76" s="38" t="s">
        <v>215</v>
      </c>
      <c r="I76" s="38" t="s">
        <v>215</v>
      </c>
      <c r="J76" s="38" t="s">
        <v>215</v>
      </c>
      <c r="K76" s="38" t="s">
        <v>215</v>
      </c>
      <c r="L76" s="38" t="s">
        <v>215</v>
      </c>
      <c r="M76" s="38" t="s">
        <v>215</v>
      </c>
      <c r="N76" s="38" t="s">
        <v>215</v>
      </c>
      <c r="O76" s="38" t="s">
        <v>215</v>
      </c>
      <c r="P76" s="38" t="s">
        <v>215</v>
      </c>
      <c r="Q76" s="38" t="s">
        <v>215</v>
      </c>
      <c r="R76" s="38" t="s">
        <v>215</v>
      </c>
      <c r="S76" s="38" t="s">
        <v>215</v>
      </c>
      <c r="T76" s="38" t="s">
        <v>215</v>
      </c>
      <c r="U76" s="38" t="s">
        <v>215</v>
      </c>
      <c r="V76" s="38" t="s">
        <v>215</v>
      </c>
      <c r="W76" s="38" t="s">
        <v>215</v>
      </c>
      <c r="X76" s="38" t="s">
        <v>215</v>
      </c>
      <c r="Y76" s="38" t="s">
        <v>215</v>
      </c>
      <c r="Z76" s="38" t="s">
        <v>215</v>
      </c>
      <c r="AA76" s="38" t="s">
        <v>215</v>
      </c>
      <c r="AB76" s="38" t="s">
        <v>215</v>
      </c>
      <c r="AC76" s="38" t="s">
        <v>215</v>
      </c>
      <c r="AD76" s="38" t="s">
        <v>215</v>
      </c>
      <c r="AE76" s="38" t="s">
        <v>215</v>
      </c>
      <c r="AF76" s="38" t="s">
        <v>215</v>
      </c>
      <c r="AG76" s="38" t="s">
        <v>215</v>
      </c>
      <c r="AH76" s="38">
        <f t="shared" si="2"/>
      </c>
      <c r="AI76" s="38" t="s">
        <v>215</v>
      </c>
      <c r="AJ76" s="38" t="s">
        <v>264</v>
      </c>
      <c r="AK76" s="38" t="s">
        <v>215</v>
      </c>
      <c r="AL76" s="38">
        <f t="shared" si="3"/>
      </c>
    </row>
    <row r="77" spans="1:38" ht="12.75">
      <c r="A77" s="38" t="s">
        <v>47</v>
      </c>
      <c r="B77" s="38" t="s">
        <v>215</v>
      </c>
      <c r="C77" s="38" t="s">
        <v>215</v>
      </c>
      <c r="D77" s="38" t="s">
        <v>215</v>
      </c>
      <c r="E77" s="38" t="s">
        <v>215</v>
      </c>
      <c r="F77" s="38" t="s">
        <v>215</v>
      </c>
      <c r="G77" s="38" t="s">
        <v>215</v>
      </c>
      <c r="H77" s="38" t="s">
        <v>215</v>
      </c>
      <c r="I77" s="38" t="s">
        <v>215</v>
      </c>
      <c r="J77" s="38" t="s">
        <v>215</v>
      </c>
      <c r="K77" s="38" t="s">
        <v>215</v>
      </c>
      <c r="L77" s="38" t="s">
        <v>215</v>
      </c>
      <c r="M77" s="38" t="s">
        <v>215</v>
      </c>
      <c r="N77" s="38" t="s">
        <v>215</v>
      </c>
      <c r="O77" s="38">
        <v>3928</v>
      </c>
      <c r="P77" s="38">
        <v>3.4684138358</v>
      </c>
      <c r="Q77" s="38">
        <v>1.7575876142</v>
      </c>
      <c r="R77" s="38">
        <v>6.8445489938</v>
      </c>
      <c r="S77" s="38">
        <v>0.5441086807</v>
      </c>
      <c r="T77" s="38">
        <v>2.2912423625</v>
      </c>
      <c r="U77" s="38">
        <v>0.7637474542</v>
      </c>
      <c r="V77" s="38">
        <v>0.2104</v>
      </c>
      <c r="W77" s="38">
        <v>-0.4694</v>
      </c>
      <c r="X77" s="38">
        <v>0.8901</v>
      </c>
      <c r="Y77" s="38">
        <v>1.2341533557</v>
      </c>
      <c r="Z77" s="38">
        <v>0.6253961478</v>
      </c>
      <c r="AA77" s="38">
        <v>2.4354715178</v>
      </c>
      <c r="AB77" s="38" t="s">
        <v>215</v>
      </c>
      <c r="AC77" s="38" t="s">
        <v>215</v>
      </c>
      <c r="AD77" s="38" t="s">
        <v>215</v>
      </c>
      <c r="AE77" s="38" t="s">
        <v>215</v>
      </c>
      <c r="AF77" s="38" t="s">
        <v>215</v>
      </c>
      <c r="AG77" s="38" t="s">
        <v>215</v>
      </c>
      <c r="AH77" s="38">
        <f t="shared" si="2"/>
      </c>
      <c r="AI77" s="38" t="s">
        <v>264</v>
      </c>
      <c r="AJ77" s="38" t="s">
        <v>215</v>
      </c>
      <c r="AK77" s="38" t="s">
        <v>215</v>
      </c>
      <c r="AL77" s="38">
        <f t="shared" si="3"/>
      </c>
    </row>
    <row r="78" spans="1:38" ht="12.75">
      <c r="A78" s="38" t="s">
        <v>53</v>
      </c>
      <c r="B78" s="38">
        <v>1374</v>
      </c>
      <c r="C78" s="38">
        <v>7.0332053786</v>
      </c>
      <c r="D78" s="38">
        <v>3.2695923875</v>
      </c>
      <c r="E78" s="38">
        <v>15.129096241</v>
      </c>
      <c r="F78" s="38">
        <v>0.0015702561</v>
      </c>
      <c r="G78" s="38">
        <v>5.0946142649</v>
      </c>
      <c r="H78" s="38">
        <v>1.9255831958</v>
      </c>
      <c r="I78" s="38">
        <v>1.2355</v>
      </c>
      <c r="J78" s="38">
        <v>0.4695</v>
      </c>
      <c r="K78" s="38">
        <v>2.0015</v>
      </c>
      <c r="L78" s="38">
        <v>3.440109733</v>
      </c>
      <c r="M78" s="38">
        <v>1.5992361931</v>
      </c>
      <c r="N78" s="38">
        <v>7.4000044684</v>
      </c>
      <c r="O78" s="38">
        <v>1530</v>
      </c>
      <c r="P78" s="38">
        <v>6.649350161</v>
      </c>
      <c r="Q78" s="38">
        <v>3.0945381791</v>
      </c>
      <c r="R78" s="38">
        <v>14.287707892</v>
      </c>
      <c r="S78" s="38">
        <v>0.027328363</v>
      </c>
      <c r="T78" s="38">
        <v>4.5751633987</v>
      </c>
      <c r="U78" s="38">
        <v>1.7292492229</v>
      </c>
      <c r="V78" s="38">
        <v>0.8612</v>
      </c>
      <c r="W78" s="38">
        <v>0.0963</v>
      </c>
      <c r="X78" s="38">
        <v>1.6261</v>
      </c>
      <c r="Y78" s="38">
        <v>2.3660146116</v>
      </c>
      <c r="Z78" s="38">
        <v>1.1011185109</v>
      </c>
      <c r="AA78" s="38">
        <v>5.0839442682</v>
      </c>
      <c r="AB78" s="38">
        <v>0.9180528482</v>
      </c>
      <c r="AC78" s="38">
        <v>0.0561</v>
      </c>
      <c r="AD78" s="38">
        <v>-1.013</v>
      </c>
      <c r="AE78" s="38">
        <v>1.1253</v>
      </c>
      <c r="AF78" s="38">
        <v>1</v>
      </c>
      <c r="AG78" s="38" t="s">
        <v>215</v>
      </c>
      <c r="AH78" s="38">
        <f t="shared" si="2"/>
      </c>
      <c r="AI78" s="38" t="s">
        <v>215</v>
      </c>
      <c r="AJ78" s="38" t="s">
        <v>215</v>
      </c>
      <c r="AK78" s="38" t="s">
        <v>215</v>
      </c>
      <c r="AL78" s="38">
        <f t="shared" si="3"/>
      </c>
    </row>
    <row r="79" spans="1:38" ht="12.75">
      <c r="A79" s="38" t="s">
        <v>55</v>
      </c>
      <c r="B79" s="38">
        <v>3088</v>
      </c>
      <c r="C79" s="38">
        <v>8.5292887</v>
      </c>
      <c r="D79" s="38">
        <v>5.3477712177</v>
      </c>
      <c r="E79" s="38">
        <v>13.603567312</v>
      </c>
      <c r="F79" s="97">
        <v>2.010189E-09</v>
      </c>
      <c r="G79" s="38">
        <v>6.8005181347</v>
      </c>
      <c r="H79" s="38">
        <v>1.4839947199</v>
      </c>
      <c r="I79" s="38">
        <v>1.4284</v>
      </c>
      <c r="J79" s="38">
        <v>0.9615</v>
      </c>
      <c r="K79" s="38">
        <v>1.8952</v>
      </c>
      <c r="L79" s="38">
        <v>4.171880031</v>
      </c>
      <c r="M79" s="38">
        <v>2.6157233901</v>
      </c>
      <c r="N79" s="38">
        <v>6.6538316164</v>
      </c>
      <c r="O79" s="38">
        <v>3715</v>
      </c>
      <c r="P79" s="38">
        <v>4.6964622748</v>
      </c>
      <c r="Q79" s="38">
        <v>2.6925480883</v>
      </c>
      <c r="R79" s="38">
        <v>8.1917786332</v>
      </c>
      <c r="S79" s="38">
        <v>0.0704368664</v>
      </c>
      <c r="T79" s="38">
        <v>3.7685060565</v>
      </c>
      <c r="U79" s="38">
        <v>1.0071756088</v>
      </c>
      <c r="V79" s="38">
        <v>0.5135</v>
      </c>
      <c r="W79" s="38">
        <v>-0.0428</v>
      </c>
      <c r="X79" s="38">
        <v>1.0698</v>
      </c>
      <c r="Y79" s="38">
        <v>1.6711254628</v>
      </c>
      <c r="Z79" s="38">
        <v>0.958079807</v>
      </c>
      <c r="AA79" s="38">
        <v>2.9148514474</v>
      </c>
      <c r="AB79" s="38">
        <v>0.0977264472</v>
      </c>
      <c r="AC79" s="38">
        <v>0.5967</v>
      </c>
      <c r="AD79" s="38">
        <v>-0.1095</v>
      </c>
      <c r="AE79" s="38">
        <v>1.3029</v>
      </c>
      <c r="AF79" s="38">
        <v>1</v>
      </c>
      <c r="AG79" s="38" t="s">
        <v>215</v>
      </c>
      <c r="AH79" s="38">
        <f t="shared" si="2"/>
      </c>
      <c r="AI79" s="38" t="s">
        <v>215</v>
      </c>
      <c r="AJ79" s="38" t="s">
        <v>215</v>
      </c>
      <c r="AK79" s="38" t="s">
        <v>215</v>
      </c>
      <c r="AL79" s="38">
        <f t="shared" si="3"/>
      </c>
    </row>
    <row r="80" spans="1:38" ht="12.75">
      <c r="A80" s="38" t="s">
        <v>51</v>
      </c>
      <c r="B80" s="38">
        <v>3789</v>
      </c>
      <c r="C80" s="38">
        <v>3.6856017763</v>
      </c>
      <c r="D80" s="38">
        <v>1.9290949539</v>
      </c>
      <c r="E80" s="38">
        <v>7.0414680347</v>
      </c>
      <c r="F80" s="38">
        <v>0.0744072951</v>
      </c>
      <c r="G80" s="38">
        <v>2.6392187912</v>
      </c>
      <c r="H80" s="38">
        <v>0.8345942624</v>
      </c>
      <c r="I80" s="38">
        <v>0.5893</v>
      </c>
      <c r="J80" s="38">
        <v>-0.0581</v>
      </c>
      <c r="K80" s="38">
        <v>1.2367</v>
      </c>
      <c r="L80" s="38">
        <v>1.8027163804</v>
      </c>
      <c r="M80" s="38">
        <v>0.9435666911</v>
      </c>
      <c r="N80" s="38">
        <v>3.4441511966</v>
      </c>
      <c r="O80" s="38">
        <v>4767</v>
      </c>
      <c r="P80" s="38">
        <v>4.9034004483</v>
      </c>
      <c r="Q80" s="38">
        <v>2.9040100863</v>
      </c>
      <c r="R80" s="38">
        <v>8.2793569038</v>
      </c>
      <c r="S80" s="38">
        <v>0.0372864518</v>
      </c>
      <c r="T80" s="38">
        <v>3.3564086428</v>
      </c>
      <c r="U80" s="38">
        <v>0.8391021607</v>
      </c>
      <c r="V80" s="38">
        <v>0.5566</v>
      </c>
      <c r="W80" s="38">
        <v>0.0328</v>
      </c>
      <c r="X80" s="38">
        <v>1.0805</v>
      </c>
      <c r="Y80" s="38">
        <v>1.7447595368</v>
      </c>
      <c r="Z80" s="38">
        <v>1.0333235775</v>
      </c>
      <c r="AA80" s="38">
        <v>2.9460141118</v>
      </c>
      <c r="AB80" s="38">
        <v>0.492583396</v>
      </c>
      <c r="AC80" s="38">
        <v>-0.2855</v>
      </c>
      <c r="AD80" s="38">
        <v>-1.1009</v>
      </c>
      <c r="AE80" s="38">
        <v>0.5299</v>
      </c>
      <c r="AF80" s="38" t="s">
        <v>215</v>
      </c>
      <c r="AG80" s="38" t="s">
        <v>215</v>
      </c>
      <c r="AH80" s="38">
        <f t="shared" si="2"/>
      </c>
      <c r="AI80" s="38" t="s">
        <v>215</v>
      </c>
      <c r="AJ80" s="38" t="s">
        <v>215</v>
      </c>
      <c r="AK80" s="38" t="s">
        <v>215</v>
      </c>
      <c r="AL80" s="38">
        <f t="shared" si="3"/>
      </c>
    </row>
    <row r="81" spans="1:38" ht="12.75">
      <c r="A81" s="38" t="s">
        <v>54</v>
      </c>
      <c r="B81" s="38">
        <v>1610</v>
      </c>
      <c r="C81" s="38">
        <v>0</v>
      </c>
      <c r="D81" s="38" t="s">
        <v>215</v>
      </c>
      <c r="E81" s="38" t="s">
        <v>215</v>
      </c>
      <c r="F81" s="38" t="s">
        <v>215</v>
      </c>
      <c r="G81" s="38">
        <v>0</v>
      </c>
      <c r="H81" s="38" t="s">
        <v>215</v>
      </c>
      <c r="I81" s="38" t="s">
        <v>215</v>
      </c>
      <c r="J81" s="38" t="s">
        <v>215</v>
      </c>
      <c r="K81" s="38" t="s">
        <v>215</v>
      </c>
      <c r="L81" s="38" t="s">
        <v>215</v>
      </c>
      <c r="M81" s="38" t="s">
        <v>215</v>
      </c>
      <c r="N81" s="38" t="s">
        <v>215</v>
      </c>
      <c r="O81" s="38" t="s">
        <v>215</v>
      </c>
      <c r="P81" s="38" t="s">
        <v>215</v>
      </c>
      <c r="Q81" s="38" t="s">
        <v>215</v>
      </c>
      <c r="R81" s="38" t="s">
        <v>215</v>
      </c>
      <c r="S81" s="38" t="s">
        <v>215</v>
      </c>
      <c r="T81" s="38" t="s">
        <v>215</v>
      </c>
      <c r="U81" s="38" t="s">
        <v>215</v>
      </c>
      <c r="V81" s="38" t="s">
        <v>215</v>
      </c>
      <c r="W81" s="38" t="s">
        <v>215</v>
      </c>
      <c r="X81" s="38" t="s">
        <v>215</v>
      </c>
      <c r="Y81" s="38" t="s">
        <v>215</v>
      </c>
      <c r="Z81" s="38" t="s">
        <v>215</v>
      </c>
      <c r="AA81" s="38" t="s">
        <v>215</v>
      </c>
      <c r="AB81" s="38" t="s">
        <v>215</v>
      </c>
      <c r="AC81" s="38" t="s">
        <v>215</v>
      </c>
      <c r="AD81" s="38" t="s">
        <v>215</v>
      </c>
      <c r="AE81" s="38" t="s">
        <v>215</v>
      </c>
      <c r="AF81" s="38" t="s">
        <v>215</v>
      </c>
      <c r="AG81" s="38" t="s">
        <v>215</v>
      </c>
      <c r="AH81" s="38">
        <f t="shared" si="2"/>
      </c>
      <c r="AI81" s="38" t="s">
        <v>215</v>
      </c>
      <c r="AJ81" s="38" t="s">
        <v>264</v>
      </c>
      <c r="AK81" s="38" t="s">
        <v>215</v>
      </c>
      <c r="AL81" s="38">
        <f t="shared" si="3"/>
      </c>
    </row>
    <row r="82" spans="1:38" ht="12.75">
      <c r="A82" s="38" t="s">
        <v>50</v>
      </c>
      <c r="B82" s="38">
        <v>4709</v>
      </c>
      <c r="C82" s="38">
        <v>2.8390394369</v>
      </c>
      <c r="D82" s="38">
        <v>1.4399944695</v>
      </c>
      <c r="E82" s="38">
        <v>5.5973443612</v>
      </c>
      <c r="F82" s="38">
        <v>0.3431438885</v>
      </c>
      <c r="G82" s="38">
        <v>1.9112338076</v>
      </c>
      <c r="H82" s="38">
        <v>0.6370779359</v>
      </c>
      <c r="I82" s="38">
        <v>0.3283</v>
      </c>
      <c r="J82" s="38">
        <v>-0.3505</v>
      </c>
      <c r="K82" s="38">
        <v>1.0072</v>
      </c>
      <c r="L82" s="38">
        <v>1.3886424004</v>
      </c>
      <c r="M82" s="38">
        <v>0.7043358929</v>
      </c>
      <c r="N82" s="38">
        <v>2.7377956109</v>
      </c>
      <c r="O82" s="38">
        <v>5762</v>
      </c>
      <c r="P82" s="38">
        <v>7.302621041</v>
      </c>
      <c r="Q82" s="38">
        <v>4.8016835307</v>
      </c>
      <c r="R82" s="38">
        <v>11.106161772</v>
      </c>
      <c r="S82" s="97">
        <v>8.0439688E-06</v>
      </c>
      <c r="T82" s="38">
        <v>4.6858729608</v>
      </c>
      <c r="U82" s="38">
        <v>0.9017966718</v>
      </c>
      <c r="V82" s="38">
        <v>0.9549</v>
      </c>
      <c r="W82" s="38">
        <v>0.5357</v>
      </c>
      <c r="X82" s="38">
        <v>1.3742</v>
      </c>
      <c r="Y82" s="38">
        <v>2.5984656647</v>
      </c>
      <c r="Z82" s="38">
        <v>1.7085659679</v>
      </c>
      <c r="AA82" s="38">
        <v>3.9518660311</v>
      </c>
      <c r="AB82" s="38">
        <v>0.0175671337</v>
      </c>
      <c r="AC82" s="38">
        <v>-0.9448</v>
      </c>
      <c r="AD82" s="38">
        <v>-1.7246</v>
      </c>
      <c r="AE82" s="38">
        <v>-0.165</v>
      </c>
      <c r="AF82" s="38" t="s">
        <v>215</v>
      </c>
      <c r="AG82" s="38">
        <v>2</v>
      </c>
      <c r="AH82" s="38" t="str">
        <f t="shared" si="2"/>
        <v>t</v>
      </c>
      <c r="AI82" s="38" t="s">
        <v>215</v>
      </c>
      <c r="AJ82" s="38" t="s">
        <v>215</v>
      </c>
      <c r="AK82" s="38" t="s">
        <v>215</v>
      </c>
      <c r="AL82" s="38" t="str">
        <f t="shared" si="3"/>
        <v>change</v>
      </c>
    </row>
    <row r="83" spans="1:38" ht="12.75">
      <c r="A83" s="38" t="s">
        <v>52</v>
      </c>
      <c r="B83" s="38">
        <v>5572</v>
      </c>
      <c r="C83" s="38">
        <v>5.4903725878</v>
      </c>
      <c r="D83" s="38">
        <v>3.4463080882</v>
      </c>
      <c r="E83" s="38">
        <v>8.7468068384</v>
      </c>
      <c r="F83" s="38">
        <v>3.21607E-05</v>
      </c>
      <c r="G83" s="38">
        <v>3.7688442211</v>
      </c>
      <c r="H83" s="38">
        <v>0.8224292346</v>
      </c>
      <c r="I83" s="38">
        <v>0.9879</v>
      </c>
      <c r="J83" s="38">
        <v>0.5222</v>
      </c>
      <c r="K83" s="38">
        <v>1.4535</v>
      </c>
      <c r="L83" s="38">
        <v>2.6854731464</v>
      </c>
      <c r="M83" s="38">
        <v>1.6856720882</v>
      </c>
      <c r="N83" s="38">
        <v>4.2782733786</v>
      </c>
      <c r="O83" s="38">
        <v>6587</v>
      </c>
      <c r="P83" s="38">
        <v>5.0781162255</v>
      </c>
      <c r="Q83" s="38">
        <v>3.1881108633</v>
      </c>
      <c r="R83" s="38">
        <v>8.0885720433</v>
      </c>
      <c r="S83" s="38">
        <v>0.0127399565</v>
      </c>
      <c r="T83" s="38">
        <v>3.1880977683</v>
      </c>
      <c r="U83" s="38">
        <v>0.6956999689</v>
      </c>
      <c r="V83" s="38">
        <v>0.5916</v>
      </c>
      <c r="W83" s="38">
        <v>0.1261</v>
      </c>
      <c r="X83" s="38">
        <v>1.0571</v>
      </c>
      <c r="Y83" s="38">
        <v>1.8069280302</v>
      </c>
      <c r="Z83" s="38">
        <v>1.1344141462</v>
      </c>
      <c r="AA83" s="38">
        <v>2.8781278137</v>
      </c>
      <c r="AB83" s="38">
        <v>0.8100382916</v>
      </c>
      <c r="AC83" s="38">
        <v>0.0781</v>
      </c>
      <c r="AD83" s="38">
        <v>-0.5584</v>
      </c>
      <c r="AE83" s="38">
        <v>0.7145</v>
      </c>
      <c r="AF83" s="38">
        <v>1</v>
      </c>
      <c r="AG83" s="38" t="s">
        <v>215</v>
      </c>
      <c r="AH83" s="38">
        <f t="shared" si="2"/>
      </c>
      <c r="AI83" s="38" t="s">
        <v>215</v>
      </c>
      <c r="AJ83" s="38" t="s">
        <v>215</v>
      </c>
      <c r="AK83" s="38" t="s">
        <v>215</v>
      </c>
      <c r="AL83" s="38">
        <f t="shared" si="3"/>
      </c>
    </row>
    <row r="84" spans="1:38" ht="12.75">
      <c r="A84" s="38" t="s">
        <v>56</v>
      </c>
      <c r="B84" s="38" t="s">
        <v>215</v>
      </c>
      <c r="C84" s="38" t="s">
        <v>215</v>
      </c>
      <c r="D84" s="38" t="s">
        <v>215</v>
      </c>
      <c r="E84" s="38" t="s">
        <v>215</v>
      </c>
      <c r="F84" s="38" t="s">
        <v>215</v>
      </c>
      <c r="G84" s="38" t="s">
        <v>215</v>
      </c>
      <c r="H84" s="38" t="s">
        <v>215</v>
      </c>
      <c r="I84" s="38" t="s">
        <v>215</v>
      </c>
      <c r="J84" s="38" t="s">
        <v>215</v>
      </c>
      <c r="K84" s="38" t="s">
        <v>215</v>
      </c>
      <c r="L84" s="38" t="s">
        <v>215</v>
      </c>
      <c r="M84" s="38" t="s">
        <v>215</v>
      </c>
      <c r="N84" s="38" t="s">
        <v>215</v>
      </c>
      <c r="O84" s="38">
        <v>3425</v>
      </c>
      <c r="P84" s="38">
        <v>4.3496181363</v>
      </c>
      <c r="Q84" s="38">
        <v>2.2782870074</v>
      </c>
      <c r="R84" s="38">
        <v>8.3041240504</v>
      </c>
      <c r="S84" s="38">
        <v>0.1855638812</v>
      </c>
      <c r="T84" s="38">
        <v>2.9197080292</v>
      </c>
      <c r="U84" s="38">
        <v>0.9232927475</v>
      </c>
      <c r="V84" s="38">
        <v>0.4368</v>
      </c>
      <c r="W84" s="38">
        <v>-0.2099</v>
      </c>
      <c r="X84" s="38">
        <v>1.0834</v>
      </c>
      <c r="Y84" s="38">
        <v>1.5477091469</v>
      </c>
      <c r="Z84" s="38">
        <v>0.8106747604</v>
      </c>
      <c r="AA84" s="38">
        <v>2.9548269175</v>
      </c>
      <c r="AB84" s="38" t="s">
        <v>215</v>
      </c>
      <c r="AC84" s="38" t="s">
        <v>215</v>
      </c>
      <c r="AD84" s="38" t="s">
        <v>215</v>
      </c>
      <c r="AE84" s="38" t="s">
        <v>215</v>
      </c>
      <c r="AF84" s="38" t="s">
        <v>215</v>
      </c>
      <c r="AG84" s="38" t="s">
        <v>215</v>
      </c>
      <c r="AH84" s="38">
        <f t="shared" si="2"/>
      </c>
      <c r="AI84" s="38" t="s">
        <v>264</v>
      </c>
      <c r="AJ84" s="38" t="s">
        <v>215</v>
      </c>
      <c r="AK84" s="38" t="s">
        <v>215</v>
      </c>
      <c r="AL84" s="38">
        <f t="shared" si="3"/>
      </c>
    </row>
    <row r="85" spans="1:38" ht="12.75">
      <c r="A85" s="38" t="s">
        <v>49</v>
      </c>
      <c r="B85" s="38">
        <v>1918</v>
      </c>
      <c r="C85" s="38">
        <v>0</v>
      </c>
      <c r="D85" s="38" t="s">
        <v>215</v>
      </c>
      <c r="E85" s="38" t="s">
        <v>215</v>
      </c>
      <c r="F85" s="38" t="s">
        <v>215</v>
      </c>
      <c r="G85" s="38">
        <v>0</v>
      </c>
      <c r="H85" s="38" t="s">
        <v>215</v>
      </c>
      <c r="I85" s="38" t="s">
        <v>215</v>
      </c>
      <c r="J85" s="38" t="s">
        <v>215</v>
      </c>
      <c r="K85" s="38" t="s">
        <v>215</v>
      </c>
      <c r="L85" s="38" t="s">
        <v>215</v>
      </c>
      <c r="M85" s="38" t="s">
        <v>215</v>
      </c>
      <c r="N85" s="38" t="s">
        <v>215</v>
      </c>
      <c r="O85" s="38">
        <v>2424</v>
      </c>
      <c r="P85" s="38">
        <v>0</v>
      </c>
      <c r="Q85" s="38" t="s">
        <v>215</v>
      </c>
      <c r="R85" s="38" t="s">
        <v>215</v>
      </c>
      <c r="S85" s="38" t="s">
        <v>215</v>
      </c>
      <c r="T85" s="38">
        <v>0</v>
      </c>
      <c r="U85" s="38" t="s">
        <v>215</v>
      </c>
      <c r="V85" s="38" t="s">
        <v>215</v>
      </c>
      <c r="W85" s="38" t="s">
        <v>215</v>
      </c>
      <c r="X85" s="38" t="s">
        <v>215</v>
      </c>
      <c r="Y85" s="38" t="s">
        <v>215</v>
      </c>
      <c r="Z85" s="38" t="s">
        <v>215</v>
      </c>
      <c r="AA85" s="38" t="s">
        <v>215</v>
      </c>
      <c r="AB85" s="38" t="s">
        <v>215</v>
      </c>
      <c r="AC85" s="38" t="s">
        <v>215</v>
      </c>
      <c r="AD85" s="38" t="s">
        <v>215</v>
      </c>
      <c r="AE85" s="38" t="s">
        <v>215</v>
      </c>
      <c r="AF85" s="38" t="s">
        <v>215</v>
      </c>
      <c r="AG85" s="38" t="s">
        <v>215</v>
      </c>
      <c r="AH85" s="38">
        <f t="shared" si="2"/>
      </c>
      <c r="AI85" s="38" t="s">
        <v>215</v>
      </c>
      <c r="AJ85" s="38" t="s">
        <v>215</v>
      </c>
      <c r="AK85" s="38" t="s">
        <v>215</v>
      </c>
      <c r="AL85" s="38">
        <f t="shared" si="3"/>
      </c>
    </row>
    <row r="86" spans="1:38" ht="12.75">
      <c r="A86" s="38" t="s">
        <v>87</v>
      </c>
      <c r="B86" s="38">
        <v>70596</v>
      </c>
      <c r="C86" s="38">
        <v>2.2143664502</v>
      </c>
      <c r="D86" s="38">
        <v>1.7189432969</v>
      </c>
      <c r="E86" s="38">
        <v>2.8525773854</v>
      </c>
      <c r="F86" s="38">
        <v>0.5367165357</v>
      </c>
      <c r="G86" s="38">
        <v>1.7706385631</v>
      </c>
      <c r="H86" s="38">
        <v>0.1583707276</v>
      </c>
      <c r="I86" s="38">
        <v>0.0798</v>
      </c>
      <c r="J86" s="38">
        <v>-0.1734</v>
      </c>
      <c r="K86" s="38">
        <v>0.3331</v>
      </c>
      <c r="L86" s="38">
        <v>1.083099834</v>
      </c>
      <c r="M86" s="38">
        <v>0.8407764665</v>
      </c>
      <c r="N86" s="38">
        <v>1.3952641363</v>
      </c>
      <c r="O86" s="38">
        <v>77937</v>
      </c>
      <c r="P86" s="38">
        <v>3.0488617374</v>
      </c>
      <c r="Q86" s="38">
        <v>2.4235329211</v>
      </c>
      <c r="R86" s="38">
        <v>3.835540179</v>
      </c>
      <c r="S86" s="38">
        <v>0.4867293173</v>
      </c>
      <c r="T86" s="38">
        <v>2.4506973581</v>
      </c>
      <c r="U86" s="38">
        <v>0.1773262374</v>
      </c>
      <c r="V86" s="38">
        <v>0.0815</v>
      </c>
      <c r="W86" s="38">
        <v>-0.1481</v>
      </c>
      <c r="X86" s="38">
        <v>0.311</v>
      </c>
      <c r="Y86" s="38">
        <v>1.0848656252</v>
      </c>
      <c r="Z86" s="38">
        <v>0.8623570972</v>
      </c>
      <c r="AA86" s="38">
        <v>1.3647866163</v>
      </c>
      <c r="AB86" s="38">
        <v>0.0350446175</v>
      </c>
      <c r="AC86" s="38">
        <v>-0.3198</v>
      </c>
      <c r="AD86" s="38">
        <v>-0.6172</v>
      </c>
      <c r="AE86" s="38">
        <v>-0.0224</v>
      </c>
      <c r="AF86" s="38" t="s">
        <v>215</v>
      </c>
      <c r="AG86" s="38" t="s">
        <v>215</v>
      </c>
      <c r="AH86" s="38" t="str">
        <f t="shared" si="2"/>
        <v>t</v>
      </c>
      <c r="AI86" s="38" t="s">
        <v>215</v>
      </c>
      <c r="AJ86" s="38" t="s">
        <v>215</v>
      </c>
      <c r="AK86" s="38" t="s">
        <v>215</v>
      </c>
      <c r="AL86" s="38" t="str">
        <f t="shared" si="3"/>
        <v>change</v>
      </c>
    </row>
    <row r="87" spans="1:38" ht="12.75">
      <c r="A87" s="38" t="s">
        <v>86</v>
      </c>
      <c r="B87" s="38">
        <v>58310</v>
      </c>
      <c r="C87" s="38">
        <v>2.2630450009</v>
      </c>
      <c r="D87" s="38">
        <v>1.750456815</v>
      </c>
      <c r="E87" s="38">
        <v>2.9257349464</v>
      </c>
      <c r="F87" s="38">
        <v>0.4382686215</v>
      </c>
      <c r="G87" s="38">
        <v>2.0579660436</v>
      </c>
      <c r="H87" s="38">
        <v>0.1878657374</v>
      </c>
      <c r="I87" s="38">
        <v>0.1016</v>
      </c>
      <c r="J87" s="38">
        <v>-0.1553</v>
      </c>
      <c r="K87" s="38">
        <v>0.3584</v>
      </c>
      <c r="L87" s="38">
        <v>1.1069096827</v>
      </c>
      <c r="M87" s="38">
        <v>0.8561904854</v>
      </c>
      <c r="N87" s="38">
        <v>1.4310472571</v>
      </c>
      <c r="O87" s="38">
        <v>68502</v>
      </c>
      <c r="P87" s="38">
        <v>3.1036077343</v>
      </c>
      <c r="Q87" s="38">
        <v>2.4682686306</v>
      </c>
      <c r="R87" s="38">
        <v>3.902484863</v>
      </c>
      <c r="S87" s="38">
        <v>0.3957103306</v>
      </c>
      <c r="T87" s="38">
        <v>2.686052962</v>
      </c>
      <c r="U87" s="38">
        <v>0.1980184515</v>
      </c>
      <c r="V87" s="38">
        <v>0.0993</v>
      </c>
      <c r="W87" s="38">
        <v>-0.1298</v>
      </c>
      <c r="X87" s="38">
        <v>0.3283</v>
      </c>
      <c r="Y87" s="38">
        <v>1.1043456985</v>
      </c>
      <c r="Z87" s="38">
        <v>0.8782752455</v>
      </c>
      <c r="AA87" s="38">
        <v>1.388607305</v>
      </c>
      <c r="AB87" s="38">
        <v>0.0391864582</v>
      </c>
      <c r="AC87" s="38">
        <v>-0.3159</v>
      </c>
      <c r="AD87" s="38">
        <v>-0.616</v>
      </c>
      <c r="AE87" s="38">
        <v>-0.0157</v>
      </c>
      <c r="AF87" s="38" t="s">
        <v>215</v>
      </c>
      <c r="AG87" s="38" t="s">
        <v>215</v>
      </c>
      <c r="AH87" s="38" t="str">
        <f t="shared" si="2"/>
        <v>t</v>
      </c>
      <c r="AI87" s="38" t="s">
        <v>215</v>
      </c>
      <c r="AJ87" s="38" t="s">
        <v>215</v>
      </c>
      <c r="AK87" s="38" t="s">
        <v>215</v>
      </c>
      <c r="AL87" s="38" t="str">
        <f t="shared" si="3"/>
        <v>change</v>
      </c>
    </row>
    <row r="88" spans="1:38" ht="12.75">
      <c r="A88" s="38" t="s">
        <v>82</v>
      </c>
      <c r="B88" s="38">
        <v>86008</v>
      </c>
      <c r="C88" s="38">
        <v>2.3951355019</v>
      </c>
      <c r="D88" s="38">
        <v>1.8970981677</v>
      </c>
      <c r="E88" s="38">
        <v>3.0239205172</v>
      </c>
      <c r="F88" s="38">
        <v>0.1832055472</v>
      </c>
      <c r="G88" s="38">
        <v>1.9881871454</v>
      </c>
      <c r="H88" s="38">
        <v>0.152040471</v>
      </c>
      <c r="I88" s="38">
        <v>0.1583</v>
      </c>
      <c r="J88" s="38">
        <v>-0.0748</v>
      </c>
      <c r="K88" s="38">
        <v>0.3914</v>
      </c>
      <c r="L88" s="38">
        <v>1.1715183204</v>
      </c>
      <c r="M88" s="38">
        <v>0.9279162942</v>
      </c>
      <c r="N88" s="38">
        <v>1.4790721788</v>
      </c>
      <c r="O88" s="38">
        <v>94448</v>
      </c>
      <c r="P88" s="38">
        <v>3.0041602592</v>
      </c>
      <c r="Q88" s="38">
        <v>2.4255663077</v>
      </c>
      <c r="R88" s="38">
        <v>3.7207718604</v>
      </c>
      <c r="S88" s="38">
        <v>0.5412340818</v>
      </c>
      <c r="T88" s="38">
        <v>2.6998983568</v>
      </c>
      <c r="U88" s="38">
        <v>0.1690741934</v>
      </c>
      <c r="V88" s="38">
        <v>0.0667</v>
      </c>
      <c r="W88" s="38">
        <v>-0.1472</v>
      </c>
      <c r="X88" s="38">
        <v>0.2806</v>
      </c>
      <c r="Y88" s="38">
        <v>1.0689596572</v>
      </c>
      <c r="Z88" s="38">
        <v>0.8630806299</v>
      </c>
      <c r="AA88" s="38">
        <v>1.3239490138</v>
      </c>
      <c r="AB88" s="38">
        <v>0.0977324749</v>
      </c>
      <c r="AC88" s="38">
        <v>-0.2266</v>
      </c>
      <c r="AD88" s="38">
        <v>-0.4947</v>
      </c>
      <c r="AE88" s="38">
        <v>0.0416</v>
      </c>
      <c r="AF88" s="38" t="s">
        <v>215</v>
      </c>
      <c r="AG88" s="38" t="s">
        <v>215</v>
      </c>
      <c r="AH88" s="38">
        <f t="shared" si="2"/>
      </c>
      <c r="AI88" s="38" t="s">
        <v>215</v>
      </c>
      <c r="AJ88" s="38" t="s">
        <v>215</v>
      </c>
      <c r="AK88" s="38" t="s">
        <v>215</v>
      </c>
      <c r="AL88" s="38">
        <f t="shared" si="3"/>
      </c>
    </row>
    <row r="89" spans="1:38" ht="12.75">
      <c r="A89" s="38" t="s">
        <v>91</v>
      </c>
      <c r="B89" s="38">
        <v>66695</v>
      </c>
      <c r="C89" s="38">
        <v>2.3034877504</v>
      </c>
      <c r="D89" s="38">
        <v>1.7892005674</v>
      </c>
      <c r="E89" s="38">
        <v>2.9656014607</v>
      </c>
      <c r="F89" s="38">
        <v>0.3547839882</v>
      </c>
      <c r="G89" s="38">
        <v>1.9641652298</v>
      </c>
      <c r="H89" s="38">
        <v>0.1716099129</v>
      </c>
      <c r="I89" s="38">
        <v>0.1193</v>
      </c>
      <c r="J89" s="38">
        <v>-0.1334</v>
      </c>
      <c r="K89" s="38">
        <v>0.3719</v>
      </c>
      <c r="L89" s="38">
        <v>1.1266912031</v>
      </c>
      <c r="M89" s="38">
        <v>0.8751409855</v>
      </c>
      <c r="N89" s="38">
        <v>1.450546927</v>
      </c>
      <c r="O89" s="38">
        <v>77082</v>
      </c>
      <c r="P89" s="38">
        <v>2.7904217357</v>
      </c>
      <c r="Q89" s="38">
        <v>2.2165445346</v>
      </c>
      <c r="R89" s="38">
        <v>3.5128793224</v>
      </c>
      <c r="S89" s="38">
        <v>0.9516739269</v>
      </c>
      <c r="T89" s="38">
        <v>2.4649075011</v>
      </c>
      <c r="U89" s="38">
        <v>0.1788231851</v>
      </c>
      <c r="V89" s="38">
        <v>-0.0071</v>
      </c>
      <c r="W89" s="38">
        <v>-0.2374</v>
      </c>
      <c r="X89" s="38">
        <v>0.2231</v>
      </c>
      <c r="Y89" s="38">
        <v>0.9929058388</v>
      </c>
      <c r="Z89" s="38">
        <v>0.788705156</v>
      </c>
      <c r="AA89" s="38">
        <v>1.2499753516</v>
      </c>
      <c r="AB89" s="38">
        <v>0.206230953</v>
      </c>
      <c r="AC89" s="38">
        <v>-0.1918</v>
      </c>
      <c r="AD89" s="38">
        <v>-0.4891</v>
      </c>
      <c r="AE89" s="38">
        <v>0.1056</v>
      </c>
      <c r="AF89" s="38" t="s">
        <v>215</v>
      </c>
      <c r="AG89" s="38" t="s">
        <v>215</v>
      </c>
      <c r="AH89" s="38">
        <f t="shared" si="2"/>
      </c>
      <c r="AI89" s="38" t="s">
        <v>215</v>
      </c>
      <c r="AJ89" s="38" t="s">
        <v>215</v>
      </c>
      <c r="AK89" s="38" t="s">
        <v>215</v>
      </c>
      <c r="AL89" s="38">
        <f t="shared" si="3"/>
      </c>
    </row>
    <row r="90" spans="1:38" ht="12.75">
      <c r="A90" s="38" t="s">
        <v>90</v>
      </c>
      <c r="B90" s="38">
        <v>37594</v>
      </c>
      <c r="C90" s="38">
        <v>1.6443659908</v>
      </c>
      <c r="D90" s="38">
        <v>1.2115373636</v>
      </c>
      <c r="E90" s="38">
        <v>2.2318251118</v>
      </c>
      <c r="F90" s="38">
        <v>0.1623003309</v>
      </c>
      <c r="G90" s="38">
        <v>1.7821992871</v>
      </c>
      <c r="H90" s="38">
        <v>0.2177302966</v>
      </c>
      <c r="I90" s="38">
        <v>-0.2178</v>
      </c>
      <c r="J90" s="38">
        <v>-0.5232</v>
      </c>
      <c r="K90" s="38">
        <v>0.0877</v>
      </c>
      <c r="L90" s="38">
        <v>0.8042989143</v>
      </c>
      <c r="M90" s="38">
        <v>0.5925920334</v>
      </c>
      <c r="N90" s="38">
        <v>1.0916392848</v>
      </c>
      <c r="O90" s="38">
        <v>39164</v>
      </c>
      <c r="P90" s="38">
        <v>2.4377009151</v>
      </c>
      <c r="Q90" s="38">
        <v>1.8631500552</v>
      </c>
      <c r="R90" s="38">
        <v>3.1894295012</v>
      </c>
      <c r="S90" s="38">
        <v>0.2995859651</v>
      </c>
      <c r="T90" s="38">
        <v>2.5022980288</v>
      </c>
      <c r="U90" s="38">
        <v>0.2527702721</v>
      </c>
      <c r="V90" s="38">
        <v>-0.1423</v>
      </c>
      <c r="W90" s="38">
        <v>-0.411</v>
      </c>
      <c r="X90" s="38">
        <v>0.1265</v>
      </c>
      <c r="Y90" s="38">
        <v>0.8673984441</v>
      </c>
      <c r="Z90" s="38">
        <v>0.6629580557</v>
      </c>
      <c r="AA90" s="38">
        <v>1.1348833525</v>
      </c>
      <c r="AB90" s="38">
        <v>0.0372070954</v>
      </c>
      <c r="AC90" s="38">
        <v>-0.3937</v>
      </c>
      <c r="AD90" s="38">
        <v>-0.7641</v>
      </c>
      <c r="AE90" s="38">
        <v>-0.0233</v>
      </c>
      <c r="AF90" s="38" t="s">
        <v>215</v>
      </c>
      <c r="AG90" s="38" t="s">
        <v>215</v>
      </c>
      <c r="AH90" s="38" t="str">
        <f t="shared" si="2"/>
        <v>t</v>
      </c>
      <c r="AI90" s="38" t="s">
        <v>215</v>
      </c>
      <c r="AJ90" s="38" t="s">
        <v>215</v>
      </c>
      <c r="AK90" s="38" t="s">
        <v>215</v>
      </c>
      <c r="AL90" s="38" t="str">
        <f t="shared" si="3"/>
        <v>change</v>
      </c>
    </row>
    <row r="91" spans="1:38" ht="12.75">
      <c r="A91" s="38" t="s">
        <v>89</v>
      </c>
      <c r="B91" s="38">
        <v>67238</v>
      </c>
      <c r="C91" s="38">
        <v>1.8251396338</v>
      </c>
      <c r="D91" s="38">
        <v>1.383798778</v>
      </c>
      <c r="E91" s="38">
        <v>2.4072392142</v>
      </c>
      <c r="F91" s="38">
        <v>0.4216985807</v>
      </c>
      <c r="G91" s="38">
        <v>1.2939111812</v>
      </c>
      <c r="H91" s="38">
        <v>0.1387218396</v>
      </c>
      <c r="I91" s="38">
        <v>-0.1135</v>
      </c>
      <c r="J91" s="38">
        <v>-0.3903</v>
      </c>
      <c r="K91" s="38">
        <v>0.1633</v>
      </c>
      <c r="L91" s="38">
        <v>0.8927196464</v>
      </c>
      <c r="M91" s="38">
        <v>0.67684923</v>
      </c>
      <c r="N91" s="38">
        <v>1.1774385369</v>
      </c>
      <c r="O91" s="38">
        <v>79331</v>
      </c>
      <c r="P91" s="38">
        <v>2.9018710589</v>
      </c>
      <c r="Q91" s="38">
        <v>2.3039016725</v>
      </c>
      <c r="R91" s="38">
        <v>3.6550412473</v>
      </c>
      <c r="S91" s="38">
        <v>0.785489667</v>
      </c>
      <c r="T91" s="38">
        <v>2.1807364082</v>
      </c>
      <c r="U91" s="38">
        <v>0.1657983189</v>
      </c>
      <c r="V91" s="38">
        <v>0.032</v>
      </c>
      <c r="W91" s="38">
        <v>-0.1987</v>
      </c>
      <c r="X91" s="38">
        <v>0.2628</v>
      </c>
      <c r="Y91" s="38">
        <v>1.032562455</v>
      </c>
      <c r="Z91" s="38">
        <v>0.8197891356</v>
      </c>
      <c r="AA91" s="38">
        <v>1.3005603236</v>
      </c>
      <c r="AB91" s="38">
        <v>0.0043580836</v>
      </c>
      <c r="AC91" s="38">
        <v>-0.4637</v>
      </c>
      <c r="AD91" s="38">
        <v>-0.7825</v>
      </c>
      <c r="AE91" s="38">
        <v>-0.1449</v>
      </c>
      <c r="AF91" s="38" t="s">
        <v>215</v>
      </c>
      <c r="AG91" s="38" t="s">
        <v>215</v>
      </c>
      <c r="AH91" s="38" t="str">
        <f t="shared" si="2"/>
        <v>t</v>
      </c>
      <c r="AI91" s="38" t="s">
        <v>215</v>
      </c>
      <c r="AJ91" s="38" t="s">
        <v>215</v>
      </c>
      <c r="AK91" s="38" t="s">
        <v>127</v>
      </c>
      <c r="AL91" s="38">
        <f t="shared" si="3"/>
      </c>
    </row>
    <row r="92" spans="1:38" ht="12.75">
      <c r="A92" s="38" t="s">
        <v>88</v>
      </c>
      <c r="B92" s="38">
        <v>64408</v>
      </c>
      <c r="C92" s="38">
        <v>2.743926674</v>
      </c>
      <c r="D92" s="38">
        <v>2.1695475226</v>
      </c>
      <c r="E92" s="38">
        <v>3.4703704409</v>
      </c>
      <c r="F92" s="38">
        <v>0.0140698167</v>
      </c>
      <c r="G92" s="38">
        <v>2.841261955</v>
      </c>
      <c r="H92" s="38">
        <v>0.2100321274</v>
      </c>
      <c r="I92" s="38">
        <v>0.2943</v>
      </c>
      <c r="J92" s="38">
        <v>0.0594</v>
      </c>
      <c r="K92" s="38">
        <v>0.5291</v>
      </c>
      <c r="L92" s="38">
        <v>1.3421204629</v>
      </c>
      <c r="M92" s="38">
        <v>1.0611778196</v>
      </c>
      <c r="N92" s="38">
        <v>1.697441563</v>
      </c>
      <c r="O92" s="38">
        <v>67116</v>
      </c>
      <c r="P92" s="38">
        <v>3.0736914848</v>
      </c>
      <c r="Q92" s="38">
        <v>2.4461327571</v>
      </c>
      <c r="R92" s="38">
        <v>3.8622512684</v>
      </c>
      <c r="S92" s="38">
        <v>0.4420727085</v>
      </c>
      <c r="T92" s="38">
        <v>3.0097145241</v>
      </c>
      <c r="U92" s="38">
        <v>0.211762775</v>
      </c>
      <c r="V92" s="38">
        <v>0.0896</v>
      </c>
      <c r="W92" s="38">
        <v>-0.1388</v>
      </c>
      <c r="X92" s="38">
        <v>0.3179</v>
      </c>
      <c r="Y92" s="38">
        <v>1.0937007059</v>
      </c>
      <c r="Z92" s="38">
        <v>0.8703987164</v>
      </c>
      <c r="AA92" s="38">
        <v>1.3742911282</v>
      </c>
      <c r="AB92" s="38">
        <v>0.4279025156</v>
      </c>
      <c r="AC92" s="38">
        <v>-0.1135</v>
      </c>
      <c r="AD92" s="38">
        <v>-0.3941</v>
      </c>
      <c r="AE92" s="38">
        <v>0.1671</v>
      </c>
      <c r="AF92" s="38" t="s">
        <v>215</v>
      </c>
      <c r="AG92" s="38" t="s">
        <v>215</v>
      </c>
      <c r="AH92" s="38">
        <f t="shared" si="2"/>
      </c>
      <c r="AI92" s="38" t="s">
        <v>215</v>
      </c>
      <c r="AJ92" s="38" t="s">
        <v>215</v>
      </c>
      <c r="AK92" s="38" t="s">
        <v>215</v>
      </c>
      <c r="AL92" s="38">
        <f t="shared" si="3"/>
      </c>
    </row>
    <row r="93" spans="1:38" ht="12.75">
      <c r="A93" s="38" t="s">
        <v>83</v>
      </c>
      <c r="B93" s="38">
        <v>66168</v>
      </c>
      <c r="C93" s="38">
        <v>2.5450107457</v>
      </c>
      <c r="D93" s="38">
        <v>1.9835453869</v>
      </c>
      <c r="E93" s="38">
        <v>3.2654053387</v>
      </c>
      <c r="F93" s="38">
        <v>0.0850572923</v>
      </c>
      <c r="G93" s="38">
        <v>2.0402611534</v>
      </c>
      <c r="H93" s="38">
        <v>0.1755977215</v>
      </c>
      <c r="I93" s="38">
        <v>0.219</v>
      </c>
      <c r="J93" s="38">
        <v>-0.0303</v>
      </c>
      <c r="K93" s="38">
        <v>0.4682</v>
      </c>
      <c r="L93" s="38">
        <v>1.2448259031</v>
      </c>
      <c r="M93" s="38">
        <v>0.9701997061</v>
      </c>
      <c r="N93" s="38">
        <v>1.597188207</v>
      </c>
      <c r="O93" s="38">
        <v>73435</v>
      </c>
      <c r="P93" s="38">
        <v>3.2591925687</v>
      </c>
      <c r="Q93" s="38">
        <v>2.5937179203</v>
      </c>
      <c r="R93" s="38">
        <v>4.0954091874</v>
      </c>
      <c r="S93" s="38">
        <v>0.2035378966</v>
      </c>
      <c r="T93" s="38">
        <v>2.5873221216</v>
      </c>
      <c r="U93" s="38">
        <v>0.1877040751</v>
      </c>
      <c r="V93" s="38">
        <v>0.1482</v>
      </c>
      <c r="W93" s="38">
        <v>-0.0802</v>
      </c>
      <c r="X93" s="38">
        <v>0.3766</v>
      </c>
      <c r="Y93" s="38">
        <v>1.1597068966</v>
      </c>
      <c r="Z93" s="38">
        <v>0.92291342</v>
      </c>
      <c r="AA93" s="38">
        <v>1.457254881</v>
      </c>
      <c r="AB93" s="38">
        <v>0.0981082596</v>
      </c>
      <c r="AC93" s="38">
        <v>-0.2473</v>
      </c>
      <c r="AD93" s="38">
        <v>-0.5404</v>
      </c>
      <c r="AE93" s="38">
        <v>0.0457</v>
      </c>
      <c r="AF93" s="38" t="s">
        <v>215</v>
      </c>
      <c r="AG93" s="38" t="s">
        <v>215</v>
      </c>
      <c r="AH93" s="38">
        <f t="shared" si="2"/>
      </c>
      <c r="AI93" s="38" t="s">
        <v>215</v>
      </c>
      <c r="AJ93" s="38" t="s">
        <v>215</v>
      </c>
      <c r="AK93" s="38" t="s">
        <v>215</v>
      </c>
      <c r="AL93" s="38">
        <f t="shared" si="3"/>
      </c>
    </row>
    <row r="94" spans="1:38" ht="12.75">
      <c r="A94" s="38" t="s">
        <v>105</v>
      </c>
      <c r="B94" s="38">
        <v>85112</v>
      </c>
      <c r="C94" s="38">
        <v>1.8572581795</v>
      </c>
      <c r="D94" s="38">
        <v>1.4630549909</v>
      </c>
      <c r="E94" s="38">
        <v>2.3576748425</v>
      </c>
      <c r="F94" s="38">
        <v>0.4301231709</v>
      </c>
      <c r="G94" s="38">
        <v>1.9268728264</v>
      </c>
      <c r="H94" s="38">
        <v>0.150463489</v>
      </c>
      <c r="I94" s="38">
        <v>-0.096</v>
      </c>
      <c r="J94" s="38">
        <v>-0.3346</v>
      </c>
      <c r="K94" s="38">
        <v>0.1425</v>
      </c>
      <c r="L94" s="38">
        <v>0.9084295987</v>
      </c>
      <c r="M94" s="38">
        <v>0.7156153479</v>
      </c>
      <c r="N94" s="38">
        <v>1.1531954118</v>
      </c>
      <c r="O94" s="38">
        <v>87894</v>
      </c>
      <c r="P94" s="38">
        <v>2.4499892424</v>
      </c>
      <c r="Q94" s="38">
        <v>1.9620766308</v>
      </c>
      <c r="R94" s="38">
        <v>3.059231833</v>
      </c>
      <c r="S94" s="38">
        <v>0.2258541897</v>
      </c>
      <c r="T94" s="38">
        <v>2.4461282909</v>
      </c>
      <c r="U94" s="38">
        <v>0.1668245648</v>
      </c>
      <c r="V94" s="38">
        <v>-0.1372</v>
      </c>
      <c r="W94" s="38">
        <v>-0.3593</v>
      </c>
      <c r="X94" s="38">
        <v>0.0849</v>
      </c>
      <c r="Y94" s="38">
        <v>0.8717709559</v>
      </c>
      <c r="Z94" s="38">
        <v>0.6981587471</v>
      </c>
      <c r="AA94" s="38">
        <v>1.0885555794</v>
      </c>
      <c r="AB94" s="38">
        <v>0.0518833791</v>
      </c>
      <c r="AC94" s="38">
        <v>-0.277</v>
      </c>
      <c r="AD94" s="38">
        <v>-0.5562</v>
      </c>
      <c r="AE94" s="38">
        <v>0.0023</v>
      </c>
      <c r="AF94" s="38" t="s">
        <v>215</v>
      </c>
      <c r="AG94" s="38" t="s">
        <v>215</v>
      </c>
      <c r="AH94" s="38">
        <f t="shared" si="2"/>
      </c>
      <c r="AI94" s="38" t="s">
        <v>215</v>
      </c>
      <c r="AJ94" s="38" t="s">
        <v>215</v>
      </c>
      <c r="AK94" s="38" t="s">
        <v>215</v>
      </c>
      <c r="AL94" s="38">
        <f t="shared" si="3"/>
      </c>
    </row>
    <row r="95" spans="1:38" ht="12.75">
      <c r="A95" s="38" t="s">
        <v>106</v>
      </c>
      <c r="B95" s="38">
        <v>48858</v>
      </c>
      <c r="C95" s="38">
        <v>1.8805798751</v>
      </c>
      <c r="D95" s="38">
        <v>1.4385115516</v>
      </c>
      <c r="E95" s="38">
        <v>2.458500012</v>
      </c>
      <c r="F95" s="38">
        <v>0.5410952464</v>
      </c>
      <c r="G95" s="38">
        <v>2.1286176266</v>
      </c>
      <c r="H95" s="38">
        <v>0.2087281311</v>
      </c>
      <c r="I95" s="38">
        <v>-0.0836</v>
      </c>
      <c r="J95" s="38">
        <v>-0.3515</v>
      </c>
      <c r="K95" s="38">
        <v>0.1844</v>
      </c>
      <c r="L95" s="38">
        <v>0.9198368004</v>
      </c>
      <c r="M95" s="38">
        <v>0.7036105621</v>
      </c>
      <c r="N95" s="38">
        <v>1.2025114247</v>
      </c>
      <c r="O95" s="38">
        <v>49974</v>
      </c>
      <c r="P95" s="38">
        <v>2.3527277909</v>
      </c>
      <c r="Q95" s="38">
        <v>1.8257128194</v>
      </c>
      <c r="R95" s="38">
        <v>3.0318722633</v>
      </c>
      <c r="S95" s="38">
        <v>0.1695586065</v>
      </c>
      <c r="T95" s="38">
        <v>2.4612798655</v>
      </c>
      <c r="U95" s="38">
        <v>0.2219261317</v>
      </c>
      <c r="V95" s="38">
        <v>-0.1777</v>
      </c>
      <c r="W95" s="38">
        <v>-0.4313</v>
      </c>
      <c r="X95" s="38">
        <v>0.0759</v>
      </c>
      <c r="Y95" s="38">
        <v>0.8371627596</v>
      </c>
      <c r="Z95" s="38">
        <v>0.6496368972</v>
      </c>
      <c r="AA95" s="38">
        <v>1.078820321</v>
      </c>
      <c r="AB95" s="38">
        <v>0.181064171</v>
      </c>
      <c r="AC95" s="38">
        <v>-0.224</v>
      </c>
      <c r="AD95" s="38">
        <v>-0.5522</v>
      </c>
      <c r="AE95" s="38">
        <v>0.1042</v>
      </c>
      <c r="AF95" s="38" t="s">
        <v>215</v>
      </c>
      <c r="AG95" s="38" t="s">
        <v>215</v>
      </c>
      <c r="AH95" s="38">
        <f t="shared" si="2"/>
      </c>
      <c r="AI95" s="38" t="s">
        <v>215</v>
      </c>
      <c r="AJ95" s="38" t="s">
        <v>215</v>
      </c>
      <c r="AK95" s="38" t="s">
        <v>215</v>
      </c>
      <c r="AL95" s="38">
        <f t="shared" si="3"/>
      </c>
    </row>
    <row r="96" spans="1:38" ht="12.75">
      <c r="A96" s="38" t="s">
        <v>95</v>
      </c>
      <c r="B96" s="38">
        <v>17119</v>
      </c>
      <c r="C96" s="38">
        <v>1.4111768485</v>
      </c>
      <c r="D96" s="38">
        <v>0.8356863227</v>
      </c>
      <c r="E96" s="38">
        <v>2.3829755779</v>
      </c>
      <c r="F96" s="38">
        <v>0.1654981512</v>
      </c>
      <c r="G96" s="38">
        <v>0.9346340324</v>
      </c>
      <c r="H96" s="38">
        <v>0.2336585081</v>
      </c>
      <c r="I96" s="38">
        <v>-0.3707</v>
      </c>
      <c r="J96" s="38">
        <v>-0.8946</v>
      </c>
      <c r="K96" s="38">
        <v>0.1532</v>
      </c>
      <c r="L96" s="38">
        <v>0.6902405021</v>
      </c>
      <c r="M96" s="38">
        <v>0.4087542589</v>
      </c>
      <c r="N96" s="38">
        <v>1.1655706094</v>
      </c>
      <c r="O96" s="38">
        <v>23149</v>
      </c>
      <c r="P96" s="38">
        <v>3.297569544</v>
      </c>
      <c r="Q96" s="38">
        <v>2.3854343232</v>
      </c>
      <c r="R96" s="38">
        <v>4.5584842943</v>
      </c>
      <c r="S96" s="38">
        <v>0.3331931094</v>
      </c>
      <c r="T96" s="38">
        <v>2.3327141561</v>
      </c>
      <c r="U96" s="38">
        <v>0.3174421888</v>
      </c>
      <c r="V96" s="38">
        <v>0.1599</v>
      </c>
      <c r="W96" s="38">
        <v>-0.1639</v>
      </c>
      <c r="X96" s="38">
        <v>0.4837</v>
      </c>
      <c r="Y96" s="38">
        <v>1.1733624392</v>
      </c>
      <c r="Z96" s="38">
        <v>0.8488006086</v>
      </c>
      <c r="AA96" s="38">
        <v>1.6220292489</v>
      </c>
      <c r="AB96" s="38">
        <v>0.0049719903</v>
      </c>
      <c r="AC96" s="38">
        <v>-0.8488</v>
      </c>
      <c r="AD96" s="38">
        <v>-1.441</v>
      </c>
      <c r="AE96" s="38">
        <v>-0.2565</v>
      </c>
      <c r="AF96" s="38" t="s">
        <v>215</v>
      </c>
      <c r="AG96" s="38" t="s">
        <v>215</v>
      </c>
      <c r="AH96" s="38" t="str">
        <f t="shared" si="2"/>
        <v>t</v>
      </c>
      <c r="AI96" s="38" t="s">
        <v>215</v>
      </c>
      <c r="AJ96" s="38" t="s">
        <v>215</v>
      </c>
      <c r="AK96" s="38" t="s">
        <v>127</v>
      </c>
      <c r="AL96" s="38">
        <f t="shared" si="3"/>
      </c>
    </row>
    <row r="97" spans="1:38" ht="12.75">
      <c r="A97" s="38" t="s">
        <v>94</v>
      </c>
      <c r="B97" s="38">
        <v>54084</v>
      </c>
      <c r="C97" s="38">
        <v>2.1314912765</v>
      </c>
      <c r="D97" s="38">
        <v>1.6196373407</v>
      </c>
      <c r="E97" s="38">
        <v>2.805106395</v>
      </c>
      <c r="F97" s="38">
        <v>0.7660925615</v>
      </c>
      <c r="G97" s="38">
        <v>1.6825678574</v>
      </c>
      <c r="H97" s="38">
        <v>0.1763810372</v>
      </c>
      <c r="I97" s="38">
        <v>0.0417</v>
      </c>
      <c r="J97" s="38">
        <v>-0.2329</v>
      </c>
      <c r="K97" s="38">
        <v>0.3163</v>
      </c>
      <c r="L97" s="38">
        <v>1.0425635953</v>
      </c>
      <c r="M97" s="38">
        <v>0.7922035373</v>
      </c>
      <c r="N97" s="38">
        <v>1.3720449343</v>
      </c>
      <c r="O97" s="38">
        <v>61334</v>
      </c>
      <c r="P97" s="38">
        <v>2.5894382777</v>
      </c>
      <c r="Q97" s="38">
        <v>2.0159839675</v>
      </c>
      <c r="R97" s="38">
        <v>3.3260138484</v>
      </c>
      <c r="S97" s="38">
        <v>0.521520562</v>
      </c>
      <c r="T97" s="38">
        <v>2.0380213259</v>
      </c>
      <c r="U97" s="38">
        <v>0.182286169</v>
      </c>
      <c r="V97" s="38">
        <v>-0.0819</v>
      </c>
      <c r="W97" s="38">
        <v>-0.3322</v>
      </c>
      <c r="X97" s="38">
        <v>0.1685</v>
      </c>
      <c r="Y97" s="38">
        <v>0.92139061</v>
      </c>
      <c r="Z97" s="38">
        <v>0.7173404029</v>
      </c>
      <c r="AA97" s="38">
        <v>1.1834836748</v>
      </c>
      <c r="AB97" s="38">
        <v>0.2495932219</v>
      </c>
      <c r="AC97" s="38">
        <v>-0.1946</v>
      </c>
      <c r="AD97" s="38">
        <v>-0.5259</v>
      </c>
      <c r="AE97" s="38">
        <v>0.1367</v>
      </c>
      <c r="AF97" s="38" t="s">
        <v>215</v>
      </c>
      <c r="AG97" s="38" t="s">
        <v>215</v>
      </c>
      <c r="AH97" s="38">
        <f t="shared" si="2"/>
      </c>
      <c r="AI97" s="38" t="s">
        <v>215</v>
      </c>
      <c r="AJ97" s="38" t="s">
        <v>215</v>
      </c>
      <c r="AK97" s="38" t="s">
        <v>215</v>
      </c>
      <c r="AL97" s="38">
        <f t="shared" si="3"/>
      </c>
    </row>
    <row r="98" spans="1:38" ht="12.75">
      <c r="A98" s="38" t="s">
        <v>93</v>
      </c>
      <c r="B98" s="38">
        <v>97612</v>
      </c>
      <c r="C98" s="38">
        <v>2.6256609568</v>
      </c>
      <c r="D98" s="38">
        <v>2.114890025</v>
      </c>
      <c r="E98" s="38">
        <v>3.2597891042</v>
      </c>
      <c r="F98" s="38">
        <v>0.0234042269</v>
      </c>
      <c r="G98" s="38">
        <v>3.0836372577</v>
      </c>
      <c r="H98" s="38">
        <v>0.1777378967</v>
      </c>
      <c r="I98" s="38">
        <v>0.2502</v>
      </c>
      <c r="J98" s="38">
        <v>0.0339</v>
      </c>
      <c r="K98" s="38">
        <v>0.4665</v>
      </c>
      <c r="L98" s="38">
        <v>1.2842738591</v>
      </c>
      <c r="M98" s="38">
        <v>1.0344435244</v>
      </c>
      <c r="N98" s="38">
        <v>1.5944411718</v>
      </c>
      <c r="O98" s="38">
        <v>103251</v>
      </c>
      <c r="P98" s="38">
        <v>3.3377143232</v>
      </c>
      <c r="Q98" s="38">
        <v>2.7181947465</v>
      </c>
      <c r="R98" s="38">
        <v>4.0984322104</v>
      </c>
      <c r="S98" s="38">
        <v>0.1006603389</v>
      </c>
      <c r="T98" s="38">
        <v>3.5738152657</v>
      </c>
      <c r="U98" s="38">
        <v>0.1860453914</v>
      </c>
      <c r="V98" s="38">
        <v>0.172</v>
      </c>
      <c r="W98" s="38">
        <v>-0.0333</v>
      </c>
      <c r="X98" s="38">
        <v>0.3773</v>
      </c>
      <c r="Y98" s="38">
        <v>1.1876470131</v>
      </c>
      <c r="Z98" s="38">
        <v>0.9672055662</v>
      </c>
      <c r="AA98" s="38">
        <v>1.4583305525</v>
      </c>
      <c r="AB98" s="38">
        <v>0.0563256231</v>
      </c>
      <c r="AC98" s="38">
        <v>-0.24</v>
      </c>
      <c r="AD98" s="38">
        <v>-0.4864</v>
      </c>
      <c r="AE98" s="38">
        <v>0.0065</v>
      </c>
      <c r="AF98" s="38" t="s">
        <v>215</v>
      </c>
      <c r="AG98" s="38" t="s">
        <v>215</v>
      </c>
      <c r="AH98" s="38">
        <f t="shared" si="2"/>
      </c>
      <c r="AI98" s="38" t="s">
        <v>215</v>
      </c>
      <c r="AJ98" s="38" t="s">
        <v>215</v>
      </c>
      <c r="AK98" s="38" t="s">
        <v>215</v>
      </c>
      <c r="AL98" s="38">
        <f t="shared" si="3"/>
      </c>
    </row>
    <row r="99" spans="1:38" ht="12.75">
      <c r="A99" s="38" t="s">
        <v>92</v>
      </c>
      <c r="B99" s="38">
        <v>33408</v>
      </c>
      <c r="C99" s="38">
        <v>2.6273144355</v>
      </c>
      <c r="D99" s="38">
        <v>1.9819654171</v>
      </c>
      <c r="E99" s="38">
        <v>3.4827959578</v>
      </c>
      <c r="F99" s="38">
        <v>0.0811484597</v>
      </c>
      <c r="G99" s="38">
        <v>2.6041666667</v>
      </c>
      <c r="H99" s="38">
        <v>0.2791959726</v>
      </c>
      <c r="I99" s="38">
        <v>0.2508</v>
      </c>
      <c r="J99" s="38">
        <v>-0.0311</v>
      </c>
      <c r="K99" s="38">
        <v>0.5327</v>
      </c>
      <c r="L99" s="38">
        <v>1.2850826152</v>
      </c>
      <c r="M99" s="38">
        <v>0.9694269049</v>
      </c>
      <c r="N99" s="38">
        <v>1.7035191819</v>
      </c>
      <c r="O99" s="38">
        <v>36093</v>
      </c>
      <c r="P99" s="38">
        <v>3.1244796498</v>
      </c>
      <c r="Q99" s="38">
        <v>2.3834477628</v>
      </c>
      <c r="R99" s="38">
        <v>4.0959039397</v>
      </c>
      <c r="S99" s="38">
        <v>0.4430219881</v>
      </c>
      <c r="T99" s="38">
        <v>2.6043831214</v>
      </c>
      <c r="U99" s="38">
        <v>0.2686216085</v>
      </c>
      <c r="V99" s="38">
        <v>0.106</v>
      </c>
      <c r="W99" s="38">
        <v>-0.1648</v>
      </c>
      <c r="X99" s="38">
        <v>0.3767</v>
      </c>
      <c r="Y99" s="38">
        <v>1.1117724779</v>
      </c>
      <c r="Z99" s="38">
        <v>0.8480937379</v>
      </c>
      <c r="AA99" s="38">
        <v>1.457430927</v>
      </c>
      <c r="AB99" s="38">
        <v>0.3354374449</v>
      </c>
      <c r="AC99" s="38">
        <v>-0.1733</v>
      </c>
      <c r="AD99" s="38">
        <v>-0.5259</v>
      </c>
      <c r="AE99" s="38">
        <v>0.1793</v>
      </c>
      <c r="AF99" s="38" t="s">
        <v>215</v>
      </c>
      <c r="AG99" s="38" t="s">
        <v>215</v>
      </c>
      <c r="AH99" s="38">
        <f t="shared" si="2"/>
      </c>
      <c r="AI99" s="38" t="s">
        <v>215</v>
      </c>
      <c r="AJ99" s="38" t="s">
        <v>215</v>
      </c>
      <c r="AK99" s="38" t="s">
        <v>215</v>
      </c>
      <c r="AL99" s="38">
        <f t="shared" si="3"/>
      </c>
    </row>
    <row r="100" spans="1:38" ht="12.75">
      <c r="A100" s="38" t="s">
        <v>98</v>
      </c>
      <c r="B100" s="38">
        <v>9599</v>
      </c>
      <c r="C100" s="38">
        <v>1.8977446947</v>
      </c>
      <c r="D100" s="38">
        <v>1.1253148921</v>
      </c>
      <c r="E100" s="38">
        <v>3.2003796908</v>
      </c>
      <c r="F100" s="38">
        <v>0.7800126633</v>
      </c>
      <c r="G100" s="38">
        <v>1.6668402959</v>
      </c>
      <c r="H100" s="38">
        <v>0.416710074</v>
      </c>
      <c r="I100" s="38">
        <v>-0.0745</v>
      </c>
      <c r="J100" s="38">
        <v>-0.5971</v>
      </c>
      <c r="K100" s="38">
        <v>0.4481</v>
      </c>
      <c r="L100" s="38">
        <v>0.9282325261</v>
      </c>
      <c r="M100" s="38">
        <v>0.5504185509</v>
      </c>
      <c r="N100" s="38">
        <v>1.5653826003</v>
      </c>
      <c r="O100" s="38">
        <v>11324</v>
      </c>
      <c r="P100" s="38">
        <v>2.9348639245</v>
      </c>
      <c r="Q100" s="38">
        <v>1.9564299605</v>
      </c>
      <c r="R100" s="38">
        <v>4.4026243868</v>
      </c>
      <c r="S100" s="38">
        <v>0.8340546412</v>
      </c>
      <c r="T100" s="38">
        <v>2.5609325327</v>
      </c>
      <c r="U100" s="38">
        <v>0.4755532327</v>
      </c>
      <c r="V100" s="38">
        <v>0.0433</v>
      </c>
      <c r="W100" s="38">
        <v>-0.3622</v>
      </c>
      <c r="X100" s="38">
        <v>0.4489</v>
      </c>
      <c r="Y100" s="38">
        <v>1.044302189</v>
      </c>
      <c r="Z100" s="38">
        <v>0.6961495125</v>
      </c>
      <c r="AA100" s="38">
        <v>1.5665701725</v>
      </c>
      <c r="AB100" s="38">
        <v>0.1815950162</v>
      </c>
      <c r="AC100" s="38">
        <v>-0.436</v>
      </c>
      <c r="AD100" s="38">
        <v>-1.0757</v>
      </c>
      <c r="AE100" s="38">
        <v>0.2037</v>
      </c>
      <c r="AF100" s="38" t="s">
        <v>215</v>
      </c>
      <c r="AG100" s="38" t="s">
        <v>215</v>
      </c>
      <c r="AH100" s="38">
        <f t="shared" si="2"/>
      </c>
      <c r="AI100" s="38" t="s">
        <v>215</v>
      </c>
      <c r="AJ100" s="38" t="s">
        <v>215</v>
      </c>
      <c r="AK100" s="38" t="s">
        <v>215</v>
      </c>
      <c r="AL100" s="38">
        <f t="shared" si="3"/>
      </c>
    </row>
    <row r="101" spans="1:38" ht="12.75">
      <c r="A101" s="38" t="s">
        <v>96</v>
      </c>
      <c r="B101" s="38">
        <v>42716</v>
      </c>
      <c r="C101" s="38">
        <v>1.9558893622</v>
      </c>
      <c r="D101" s="38">
        <v>1.4350451501</v>
      </c>
      <c r="E101" s="38">
        <v>2.6657720118</v>
      </c>
      <c r="F101" s="38">
        <v>0.7791966298</v>
      </c>
      <c r="G101" s="38">
        <v>1.428036333</v>
      </c>
      <c r="H101" s="38">
        <v>0.1828413165</v>
      </c>
      <c r="I101" s="38">
        <v>-0.0443</v>
      </c>
      <c r="J101" s="38">
        <v>-0.3539</v>
      </c>
      <c r="K101" s="38">
        <v>0.2654</v>
      </c>
      <c r="L101" s="38">
        <v>0.9566724799</v>
      </c>
      <c r="M101" s="38">
        <v>0.7019150619</v>
      </c>
      <c r="N101" s="38">
        <v>1.3038931398</v>
      </c>
      <c r="O101" s="38">
        <v>47576</v>
      </c>
      <c r="P101" s="38">
        <v>2.72292473</v>
      </c>
      <c r="Q101" s="38">
        <v>2.0990982676</v>
      </c>
      <c r="R101" s="38">
        <v>3.532144826</v>
      </c>
      <c r="S101" s="38">
        <v>0.8118257171</v>
      </c>
      <c r="T101" s="38">
        <v>2.2490331259</v>
      </c>
      <c r="U101" s="38">
        <v>0.2174222388</v>
      </c>
      <c r="V101" s="38">
        <v>-0.0316</v>
      </c>
      <c r="W101" s="38">
        <v>-0.2918</v>
      </c>
      <c r="X101" s="38">
        <v>0.2286</v>
      </c>
      <c r="Y101" s="38">
        <v>0.9688886194</v>
      </c>
      <c r="Z101" s="38">
        <v>0.7469146687</v>
      </c>
      <c r="AA101" s="38">
        <v>1.2568305272</v>
      </c>
      <c r="AB101" s="38">
        <v>0.0778255361</v>
      </c>
      <c r="AC101" s="38">
        <v>-0.3309</v>
      </c>
      <c r="AD101" s="38">
        <v>-0.6986</v>
      </c>
      <c r="AE101" s="38">
        <v>0.0369</v>
      </c>
      <c r="AF101" s="38" t="s">
        <v>215</v>
      </c>
      <c r="AG101" s="38" t="s">
        <v>215</v>
      </c>
      <c r="AH101" s="38">
        <f t="shared" si="2"/>
      </c>
      <c r="AI101" s="38" t="s">
        <v>215</v>
      </c>
      <c r="AJ101" s="38" t="s">
        <v>215</v>
      </c>
      <c r="AK101" s="38" t="s">
        <v>215</v>
      </c>
      <c r="AL101" s="38">
        <f t="shared" si="3"/>
      </c>
    </row>
    <row r="102" spans="1:38" ht="12.75">
      <c r="A102" s="38" t="s">
        <v>97</v>
      </c>
      <c r="B102" s="38">
        <v>78734</v>
      </c>
      <c r="C102" s="38">
        <v>1.8038956214</v>
      </c>
      <c r="D102" s="38">
        <v>1.4142227192</v>
      </c>
      <c r="E102" s="38">
        <v>2.300938437</v>
      </c>
      <c r="F102" s="38">
        <v>0.3133485847</v>
      </c>
      <c r="G102" s="38">
        <v>1.981354942</v>
      </c>
      <c r="H102" s="38">
        <v>0.1586353544</v>
      </c>
      <c r="I102" s="38">
        <v>-0.1252</v>
      </c>
      <c r="J102" s="38">
        <v>-0.3686</v>
      </c>
      <c r="K102" s="38">
        <v>0.1182</v>
      </c>
      <c r="L102" s="38">
        <v>0.8823286895</v>
      </c>
      <c r="M102" s="38">
        <v>0.6917303106</v>
      </c>
      <c r="N102" s="38">
        <v>1.1254442727</v>
      </c>
      <c r="O102" s="38">
        <v>83894</v>
      </c>
      <c r="P102" s="38">
        <v>2.3664523845</v>
      </c>
      <c r="Q102" s="38">
        <v>1.8844239594</v>
      </c>
      <c r="R102" s="38">
        <v>2.9717818329</v>
      </c>
      <c r="S102" s="38">
        <v>0.1390394407</v>
      </c>
      <c r="T102" s="38">
        <v>2.3601211052</v>
      </c>
      <c r="U102" s="38">
        <v>0.1677265034</v>
      </c>
      <c r="V102" s="38">
        <v>-0.1719</v>
      </c>
      <c r="W102" s="38">
        <v>-0.3997</v>
      </c>
      <c r="X102" s="38">
        <v>0.0558</v>
      </c>
      <c r="Y102" s="38">
        <v>0.8420463329</v>
      </c>
      <c r="Z102" s="38">
        <v>0.6705278733</v>
      </c>
      <c r="AA102" s="38">
        <v>1.057438557</v>
      </c>
      <c r="AB102" s="38">
        <v>0.064446326</v>
      </c>
      <c r="AC102" s="38">
        <v>-0.2714</v>
      </c>
      <c r="AD102" s="38">
        <v>-0.5592</v>
      </c>
      <c r="AE102" s="38">
        <v>0.0163</v>
      </c>
      <c r="AF102" s="38" t="s">
        <v>215</v>
      </c>
      <c r="AG102" s="38" t="s">
        <v>215</v>
      </c>
      <c r="AH102" s="38">
        <f t="shared" si="2"/>
      </c>
      <c r="AI102" s="38" t="s">
        <v>215</v>
      </c>
      <c r="AJ102" s="38" t="s">
        <v>215</v>
      </c>
      <c r="AK102" s="38" t="s">
        <v>215</v>
      </c>
      <c r="AL102" s="38">
        <f t="shared" si="3"/>
      </c>
    </row>
    <row r="103" spans="1:38" ht="12.75">
      <c r="A103" s="38" t="s">
        <v>84</v>
      </c>
      <c r="B103" s="38">
        <v>79261</v>
      </c>
      <c r="C103" s="38">
        <v>2.2756428649</v>
      </c>
      <c r="D103" s="38">
        <v>1.8000357687</v>
      </c>
      <c r="E103" s="38">
        <v>2.876915303</v>
      </c>
      <c r="F103" s="38">
        <v>0.3705139128</v>
      </c>
      <c r="G103" s="38">
        <v>2.2835947061</v>
      </c>
      <c r="H103" s="38">
        <v>0.1697382577</v>
      </c>
      <c r="I103" s="38">
        <v>0.1071</v>
      </c>
      <c r="J103" s="38">
        <v>-0.1273</v>
      </c>
      <c r="K103" s="38">
        <v>0.3416</v>
      </c>
      <c r="L103" s="38">
        <v>1.1130716007</v>
      </c>
      <c r="M103" s="38">
        <v>0.8804407428</v>
      </c>
      <c r="N103" s="38">
        <v>1.4071683965</v>
      </c>
      <c r="O103" s="38">
        <v>83209</v>
      </c>
      <c r="P103" s="38">
        <v>3.5926563748</v>
      </c>
      <c r="Q103" s="38">
        <v>2.9022546997</v>
      </c>
      <c r="R103" s="38">
        <v>4.4472939708</v>
      </c>
      <c r="S103" s="38">
        <v>0.0241035144</v>
      </c>
      <c r="T103" s="38">
        <v>3.5933612951</v>
      </c>
      <c r="U103" s="38">
        <v>0.2078094493</v>
      </c>
      <c r="V103" s="38">
        <v>0.2456</v>
      </c>
      <c r="W103" s="38">
        <v>0.0322</v>
      </c>
      <c r="X103" s="38">
        <v>0.459</v>
      </c>
      <c r="Y103" s="38">
        <v>1.2783621364</v>
      </c>
      <c r="Z103" s="38">
        <v>1.0326989645</v>
      </c>
      <c r="AA103" s="38">
        <v>1.5824647916</v>
      </c>
      <c r="AB103" s="38">
        <v>0.0008659824</v>
      </c>
      <c r="AC103" s="38">
        <v>-0.4566</v>
      </c>
      <c r="AD103" s="38">
        <v>-0.7253</v>
      </c>
      <c r="AE103" s="38">
        <v>-0.1879</v>
      </c>
      <c r="AF103" s="38" t="s">
        <v>215</v>
      </c>
      <c r="AG103" s="38" t="s">
        <v>215</v>
      </c>
      <c r="AH103" s="38" t="str">
        <f t="shared" si="2"/>
        <v>t</v>
      </c>
      <c r="AI103" s="38" t="s">
        <v>215</v>
      </c>
      <c r="AJ103" s="38" t="s">
        <v>215</v>
      </c>
      <c r="AK103" s="38" t="s">
        <v>127</v>
      </c>
      <c r="AL103" s="38">
        <f t="shared" si="3"/>
      </c>
    </row>
    <row r="104" spans="1:38" ht="12.75">
      <c r="A104" s="38" t="s">
        <v>85</v>
      </c>
      <c r="B104" s="38">
        <v>66221</v>
      </c>
      <c r="C104" s="38">
        <v>2.5706609493</v>
      </c>
      <c r="D104" s="38">
        <v>2.0434365799</v>
      </c>
      <c r="E104" s="38">
        <v>3.233913781</v>
      </c>
      <c r="F104" s="38">
        <v>0.0505073978</v>
      </c>
      <c r="G104" s="38">
        <v>3.110795669</v>
      </c>
      <c r="H104" s="38">
        <v>0.2167394043</v>
      </c>
      <c r="I104" s="38">
        <v>0.229</v>
      </c>
      <c r="J104" s="38">
        <v>-0.0005</v>
      </c>
      <c r="K104" s="38">
        <v>0.4586</v>
      </c>
      <c r="L104" s="38">
        <v>1.2573720339</v>
      </c>
      <c r="M104" s="38">
        <v>0.9994939276</v>
      </c>
      <c r="N104" s="38">
        <v>1.5817849295</v>
      </c>
      <c r="O104" s="38">
        <v>69007</v>
      </c>
      <c r="P104" s="38">
        <v>3.3612734249</v>
      </c>
      <c r="Q104" s="38">
        <v>2.70533838</v>
      </c>
      <c r="R104" s="38">
        <v>4.1762461659</v>
      </c>
      <c r="S104" s="38">
        <v>0.106067886</v>
      </c>
      <c r="T104" s="38">
        <v>3.6228208732</v>
      </c>
      <c r="U104" s="38">
        <v>0.2291273103</v>
      </c>
      <c r="V104" s="38">
        <v>0.179</v>
      </c>
      <c r="W104" s="38">
        <v>-0.0381</v>
      </c>
      <c r="X104" s="38">
        <v>0.3961</v>
      </c>
      <c r="Y104" s="38">
        <v>1.1960299645</v>
      </c>
      <c r="Z104" s="38">
        <v>0.962630931</v>
      </c>
      <c r="AA104" s="38">
        <v>1.4860188155</v>
      </c>
      <c r="AB104" s="38">
        <v>0.0493792217</v>
      </c>
      <c r="AC104" s="38">
        <v>-0.2682</v>
      </c>
      <c r="AD104" s="38">
        <v>-0.5356</v>
      </c>
      <c r="AE104" s="38">
        <v>-0.0007</v>
      </c>
      <c r="AF104" s="38" t="s">
        <v>215</v>
      </c>
      <c r="AG104" s="38" t="s">
        <v>215</v>
      </c>
      <c r="AH104" s="38" t="str">
        <f t="shared" si="2"/>
        <v>t</v>
      </c>
      <c r="AI104" s="38" t="s">
        <v>215</v>
      </c>
      <c r="AJ104" s="38" t="s">
        <v>215</v>
      </c>
      <c r="AK104" s="38" t="s">
        <v>215</v>
      </c>
      <c r="AL104" s="38" t="str">
        <f t="shared" si="3"/>
        <v>change</v>
      </c>
    </row>
    <row r="105" spans="1:38" ht="12.75">
      <c r="A105" s="38" t="s">
        <v>99</v>
      </c>
      <c r="B105" s="38">
        <v>31382</v>
      </c>
      <c r="C105" s="38">
        <v>0.9773848075</v>
      </c>
      <c r="D105" s="38">
        <v>0.6013231262</v>
      </c>
      <c r="E105" s="38">
        <v>1.5886318361</v>
      </c>
      <c r="F105" s="38">
        <v>0.0029028538</v>
      </c>
      <c r="G105" s="38">
        <v>0.6054426104</v>
      </c>
      <c r="H105" s="38">
        <v>0.1388980608</v>
      </c>
      <c r="I105" s="38">
        <v>-0.738</v>
      </c>
      <c r="J105" s="38">
        <v>-1.2238</v>
      </c>
      <c r="K105" s="38">
        <v>-0.2523</v>
      </c>
      <c r="L105" s="38">
        <v>0.4780623924</v>
      </c>
      <c r="M105" s="38">
        <v>0.2941215886</v>
      </c>
      <c r="N105" s="38">
        <v>0.7770380001</v>
      </c>
      <c r="O105" s="38">
        <v>35381</v>
      </c>
      <c r="P105" s="38">
        <v>1.8773692884</v>
      </c>
      <c r="Q105" s="38">
        <v>1.3278887189</v>
      </c>
      <c r="R105" s="38">
        <v>2.6542250077</v>
      </c>
      <c r="S105" s="38">
        <v>0.0224016016</v>
      </c>
      <c r="T105" s="38">
        <v>1.2436053249</v>
      </c>
      <c r="U105" s="38">
        <v>0.1874805568</v>
      </c>
      <c r="V105" s="38">
        <v>-0.4034</v>
      </c>
      <c r="W105" s="38">
        <v>-0.7497</v>
      </c>
      <c r="X105" s="38">
        <v>-0.0572</v>
      </c>
      <c r="Y105" s="38">
        <v>0.6680176348</v>
      </c>
      <c r="Z105" s="38">
        <v>0.4724979186</v>
      </c>
      <c r="AA105" s="38">
        <v>0.9444434416</v>
      </c>
      <c r="AB105" s="38">
        <v>0.0253582827</v>
      </c>
      <c r="AC105" s="38">
        <v>-0.6527</v>
      </c>
      <c r="AD105" s="38">
        <v>-1.2249</v>
      </c>
      <c r="AE105" s="38">
        <v>-0.0806</v>
      </c>
      <c r="AF105" s="38">
        <v>1</v>
      </c>
      <c r="AG105" s="38" t="s">
        <v>215</v>
      </c>
      <c r="AH105" s="38" t="str">
        <f t="shared" si="2"/>
        <v>t</v>
      </c>
      <c r="AI105" s="38" t="s">
        <v>215</v>
      </c>
      <c r="AJ105" s="38" t="s">
        <v>215</v>
      </c>
      <c r="AK105" s="38" t="s">
        <v>215</v>
      </c>
      <c r="AL105" s="38" t="str">
        <f t="shared" si="3"/>
        <v>change</v>
      </c>
    </row>
    <row r="106" spans="1:38" ht="12.75">
      <c r="A106" s="38" t="s">
        <v>100</v>
      </c>
      <c r="B106" s="38">
        <v>26834</v>
      </c>
      <c r="C106" s="38">
        <v>1.8118270202</v>
      </c>
      <c r="D106" s="38">
        <v>1.2919914863</v>
      </c>
      <c r="E106" s="38">
        <v>2.5408194916</v>
      </c>
      <c r="F106" s="38">
        <v>0.4838077055</v>
      </c>
      <c r="G106" s="38">
        <v>1.826041589</v>
      </c>
      <c r="H106" s="38">
        <v>0.2608630841</v>
      </c>
      <c r="I106" s="38">
        <v>-0.1208</v>
      </c>
      <c r="J106" s="38">
        <v>-0.459</v>
      </c>
      <c r="K106" s="38">
        <v>0.2173</v>
      </c>
      <c r="L106" s="38">
        <v>0.8862081272</v>
      </c>
      <c r="M106" s="38">
        <v>0.6319440778</v>
      </c>
      <c r="N106" s="38">
        <v>1.24277586</v>
      </c>
      <c r="O106" s="38">
        <v>28677</v>
      </c>
      <c r="P106" s="38">
        <v>2.1695791291</v>
      </c>
      <c r="Q106" s="38">
        <v>1.5739515752</v>
      </c>
      <c r="R106" s="38">
        <v>2.9906089055</v>
      </c>
      <c r="S106" s="38">
        <v>0.114031056</v>
      </c>
      <c r="T106" s="38">
        <v>1.9179133103</v>
      </c>
      <c r="U106" s="38">
        <v>0.258611378</v>
      </c>
      <c r="V106" s="38">
        <v>-0.2588</v>
      </c>
      <c r="W106" s="38">
        <v>-0.5797</v>
      </c>
      <c r="X106" s="38">
        <v>0.0622</v>
      </c>
      <c r="Y106" s="38">
        <v>0.7719936229</v>
      </c>
      <c r="Z106" s="38">
        <v>0.5600535894</v>
      </c>
      <c r="AA106" s="38">
        <v>1.0641377273</v>
      </c>
      <c r="AB106" s="38">
        <v>0.4163072057</v>
      </c>
      <c r="AC106" s="38">
        <v>-0.1802</v>
      </c>
      <c r="AD106" s="38">
        <v>-0.6147</v>
      </c>
      <c r="AE106" s="38">
        <v>0.2543</v>
      </c>
      <c r="AF106" s="38" t="s">
        <v>215</v>
      </c>
      <c r="AG106" s="38" t="s">
        <v>215</v>
      </c>
      <c r="AH106" s="38">
        <f t="shared" si="2"/>
      </c>
      <c r="AI106" s="38" t="s">
        <v>215</v>
      </c>
      <c r="AJ106" s="38" t="s">
        <v>215</v>
      </c>
      <c r="AK106" s="38" t="s">
        <v>215</v>
      </c>
      <c r="AL106" s="38">
        <f t="shared" si="3"/>
      </c>
    </row>
    <row r="107" spans="1:38" ht="12.75">
      <c r="A107" s="38" t="s">
        <v>103</v>
      </c>
      <c r="B107" s="38">
        <v>76232</v>
      </c>
      <c r="C107" s="38">
        <v>1.554987345</v>
      </c>
      <c r="D107" s="38">
        <v>1.1960959405</v>
      </c>
      <c r="E107" s="38">
        <v>2.0215649609</v>
      </c>
      <c r="F107" s="38">
        <v>0.0409415158</v>
      </c>
      <c r="G107" s="38">
        <v>1.4429635848</v>
      </c>
      <c r="H107" s="38">
        <v>0.1375811796</v>
      </c>
      <c r="I107" s="38">
        <v>-0.2737</v>
      </c>
      <c r="J107" s="38">
        <v>-0.5361</v>
      </c>
      <c r="K107" s="38">
        <v>-0.0113</v>
      </c>
      <c r="L107" s="38">
        <v>0.7605816711</v>
      </c>
      <c r="M107" s="38">
        <v>0.5850392623</v>
      </c>
      <c r="N107" s="38">
        <v>0.9887959932</v>
      </c>
      <c r="O107" s="38">
        <v>80905</v>
      </c>
      <c r="P107" s="38">
        <v>1.962598342</v>
      </c>
      <c r="Q107" s="38">
        <v>1.5357062312</v>
      </c>
      <c r="R107" s="38">
        <v>2.5081569467</v>
      </c>
      <c r="S107" s="38">
        <v>0.0041174022</v>
      </c>
      <c r="T107" s="38">
        <v>1.6439033434</v>
      </c>
      <c r="U107" s="38">
        <v>0.1425444978</v>
      </c>
      <c r="V107" s="38">
        <v>-0.359</v>
      </c>
      <c r="W107" s="38">
        <v>-0.6043</v>
      </c>
      <c r="X107" s="38">
        <v>-0.1138</v>
      </c>
      <c r="Y107" s="38">
        <v>0.6983443857</v>
      </c>
      <c r="Z107" s="38">
        <v>0.5464448847</v>
      </c>
      <c r="AA107" s="38">
        <v>0.8924685631</v>
      </c>
      <c r="AB107" s="38">
        <v>0.1505255329</v>
      </c>
      <c r="AC107" s="38">
        <v>-0.2328</v>
      </c>
      <c r="AD107" s="38">
        <v>-0.5502</v>
      </c>
      <c r="AE107" s="38">
        <v>0.0846</v>
      </c>
      <c r="AF107" s="38" t="s">
        <v>215</v>
      </c>
      <c r="AG107" s="38">
        <v>2</v>
      </c>
      <c r="AH107" s="38">
        <f t="shared" si="2"/>
      </c>
      <c r="AI107" s="38" t="s">
        <v>215</v>
      </c>
      <c r="AJ107" s="38" t="s">
        <v>215</v>
      </c>
      <c r="AK107" s="38" t="s">
        <v>215</v>
      </c>
      <c r="AL107" s="38">
        <f t="shared" si="3"/>
      </c>
    </row>
    <row r="108" spans="1:38" ht="12.75">
      <c r="A108" s="38" t="s">
        <v>104</v>
      </c>
      <c r="B108" s="38">
        <v>64008</v>
      </c>
      <c r="C108" s="38">
        <v>1.5243483182</v>
      </c>
      <c r="D108" s="38">
        <v>1.1600659315</v>
      </c>
      <c r="E108" s="38">
        <v>2.0030221835</v>
      </c>
      <c r="F108" s="38">
        <v>0.0351207513</v>
      </c>
      <c r="G108" s="38">
        <v>1.4685664292</v>
      </c>
      <c r="H108" s="38">
        <v>0.1514710617</v>
      </c>
      <c r="I108" s="38">
        <v>-0.2936</v>
      </c>
      <c r="J108" s="38">
        <v>-0.5667</v>
      </c>
      <c r="K108" s="38">
        <v>-0.0205</v>
      </c>
      <c r="L108" s="38">
        <v>0.745595387</v>
      </c>
      <c r="M108" s="38">
        <v>0.5674161193</v>
      </c>
      <c r="N108" s="38">
        <v>0.9797262753</v>
      </c>
      <c r="O108" s="38">
        <v>69101</v>
      </c>
      <c r="P108" s="38">
        <v>2.1821329912</v>
      </c>
      <c r="Q108" s="38">
        <v>1.6997389119</v>
      </c>
      <c r="R108" s="38">
        <v>2.8014328306</v>
      </c>
      <c r="S108" s="38">
        <v>0.0471532496</v>
      </c>
      <c r="T108" s="38">
        <v>1.8089463249</v>
      </c>
      <c r="U108" s="38">
        <v>0.161797078</v>
      </c>
      <c r="V108" s="38">
        <v>-0.253</v>
      </c>
      <c r="W108" s="38">
        <v>-0.5028</v>
      </c>
      <c r="X108" s="38">
        <v>-0.0032</v>
      </c>
      <c r="Y108" s="38">
        <v>0.7764606189</v>
      </c>
      <c r="Z108" s="38">
        <v>0.6048120499</v>
      </c>
      <c r="AA108" s="38">
        <v>0.9968238775</v>
      </c>
      <c r="AB108" s="38">
        <v>0.0328980646</v>
      </c>
      <c r="AC108" s="38">
        <v>-0.3587</v>
      </c>
      <c r="AD108" s="38">
        <v>-0.6883</v>
      </c>
      <c r="AE108" s="38">
        <v>-0.0292</v>
      </c>
      <c r="AF108" s="38" t="s">
        <v>215</v>
      </c>
      <c r="AG108" s="38" t="s">
        <v>215</v>
      </c>
      <c r="AH108" s="38" t="str">
        <f t="shared" si="2"/>
        <v>t</v>
      </c>
      <c r="AI108" s="38" t="s">
        <v>215</v>
      </c>
      <c r="AJ108" s="38" t="s">
        <v>215</v>
      </c>
      <c r="AK108" s="38" t="s">
        <v>215</v>
      </c>
      <c r="AL108" s="38" t="str">
        <f t="shared" si="3"/>
        <v>change</v>
      </c>
    </row>
    <row r="109" spans="1:38" ht="12.75">
      <c r="A109" s="38" t="s">
        <v>101</v>
      </c>
      <c r="B109" s="38">
        <v>54522</v>
      </c>
      <c r="C109" s="38">
        <v>2.3548762706</v>
      </c>
      <c r="D109" s="38">
        <v>1.8291574888</v>
      </c>
      <c r="E109" s="38">
        <v>3.0316920679</v>
      </c>
      <c r="F109" s="38">
        <v>0.2728129806</v>
      </c>
      <c r="G109" s="38">
        <v>2.4577234878</v>
      </c>
      <c r="H109" s="38">
        <v>0.212314972</v>
      </c>
      <c r="I109" s="38">
        <v>0.1413</v>
      </c>
      <c r="J109" s="38">
        <v>-0.1113</v>
      </c>
      <c r="K109" s="38">
        <v>0.394</v>
      </c>
      <c r="L109" s="38">
        <v>1.151826563</v>
      </c>
      <c r="M109" s="38">
        <v>0.8946848758</v>
      </c>
      <c r="N109" s="38">
        <v>1.4828734309</v>
      </c>
      <c r="O109" s="38">
        <v>57699</v>
      </c>
      <c r="P109" s="38">
        <v>2.5454969</v>
      </c>
      <c r="Q109" s="38">
        <v>1.9898349588</v>
      </c>
      <c r="R109" s="38">
        <v>3.2563275859</v>
      </c>
      <c r="S109" s="38">
        <v>0.4308260292</v>
      </c>
      <c r="T109" s="38">
        <v>2.3570599144</v>
      </c>
      <c r="U109" s="38">
        <v>0.2021162202</v>
      </c>
      <c r="V109" s="38">
        <v>-0.099</v>
      </c>
      <c r="W109" s="38">
        <v>-0.3453</v>
      </c>
      <c r="X109" s="38">
        <v>0.1473</v>
      </c>
      <c r="Y109" s="38">
        <v>0.9057551059</v>
      </c>
      <c r="Z109" s="38">
        <v>0.7080358942</v>
      </c>
      <c r="AA109" s="38">
        <v>1.1586874599</v>
      </c>
      <c r="AB109" s="38">
        <v>0.6226615695</v>
      </c>
      <c r="AC109" s="38">
        <v>-0.0778</v>
      </c>
      <c r="AD109" s="38">
        <v>-0.3879</v>
      </c>
      <c r="AE109" s="38">
        <v>0.2322</v>
      </c>
      <c r="AF109" s="38" t="s">
        <v>215</v>
      </c>
      <c r="AG109" s="38" t="s">
        <v>215</v>
      </c>
      <c r="AH109" s="38">
        <f t="shared" si="2"/>
      </c>
      <c r="AI109" s="38" t="s">
        <v>215</v>
      </c>
      <c r="AJ109" s="38" t="s">
        <v>215</v>
      </c>
      <c r="AK109" s="38" t="s">
        <v>215</v>
      </c>
      <c r="AL109" s="38">
        <f t="shared" si="3"/>
      </c>
    </row>
    <row r="110" spans="1:38" ht="12.75">
      <c r="A110" s="38" t="s">
        <v>102</v>
      </c>
      <c r="B110" s="38">
        <v>28122</v>
      </c>
      <c r="C110" s="38">
        <v>1.5452923159</v>
      </c>
      <c r="D110" s="38">
        <v>1.0850182412</v>
      </c>
      <c r="E110" s="38">
        <v>2.2008186139</v>
      </c>
      <c r="F110" s="38">
        <v>0.1207755529</v>
      </c>
      <c r="G110" s="38">
        <v>1.4934926392</v>
      </c>
      <c r="H110" s="38">
        <v>0.2304509174</v>
      </c>
      <c r="I110" s="38">
        <v>-0.2799</v>
      </c>
      <c r="J110" s="38">
        <v>-0.6335</v>
      </c>
      <c r="K110" s="38">
        <v>0.0737</v>
      </c>
      <c r="L110" s="38">
        <v>0.7558395995</v>
      </c>
      <c r="M110" s="38">
        <v>0.5307084908</v>
      </c>
      <c r="N110" s="38">
        <v>1.0764732617</v>
      </c>
      <c r="O110" s="38">
        <v>28910</v>
      </c>
      <c r="P110" s="38">
        <v>2.3047825575</v>
      </c>
      <c r="Q110" s="38">
        <v>1.6815319161</v>
      </c>
      <c r="R110" s="38">
        <v>3.1590376529</v>
      </c>
      <c r="S110" s="38">
        <v>0.2176113556</v>
      </c>
      <c r="T110" s="38">
        <v>1.9716361121</v>
      </c>
      <c r="U110" s="38">
        <v>0.2611495827</v>
      </c>
      <c r="V110" s="38">
        <v>-0.1983</v>
      </c>
      <c r="W110" s="38">
        <v>-0.5136</v>
      </c>
      <c r="X110" s="38">
        <v>0.117</v>
      </c>
      <c r="Y110" s="38">
        <v>0.8201025778</v>
      </c>
      <c r="Z110" s="38">
        <v>0.5983335194</v>
      </c>
      <c r="AA110" s="38">
        <v>1.1240691292</v>
      </c>
      <c r="AB110" s="38">
        <v>0.0768065917</v>
      </c>
      <c r="AC110" s="38">
        <v>-0.3998</v>
      </c>
      <c r="AD110" s="38">
        <v>-0.8426</v>
      </c>
      <c r="AE110" s="38">
        <v>0.043</v>
      </c>
      <c r="AF110" s="38" t="s">
        <v>215</v>
      </c>
      <c r="AG110" s="38" t="s">
        <v>215</v>
      </c>
      <c r="AH110" s="38">
        <f t="shared" si="2"/>
      </c>
      <c r="AI110" s="38" t="s">
        <v>215</v>
      </c>
      <c r="AJ110" s="38" t="s">
        <v>215</v>
      </c>
      <c r="AK110" s="38" t="s">
        <v>215</v>
      </c>
      <c r="AL110" s="38">
        <f t="shared" si="3"/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B56" sqref="B56"/>
      <selection pane="topRight" activeCell="B56" sqref="B56"/>
      <selection pane="bottomLeft" activeCell="B56" sqref="B56"/>
      <selection pane="bottomRight" activeCell="B17" sqref="B17:B25"/>
    </sheetView>
  </sheetViews>
  <sheetFormatPr defaultColWidth="9.140625" defaultRowHeight="12.75"/>
  <cols>
    <col min="1" max="1" width="26.57421875" style="0" customWidth="1"/>
    <col min="2" max="2" width="15.140625" style="58" customWidth="1"/>
    <col min="3" max="3" width="14.421875" style="62" customWidth="1"/>
    <col min="4" max="4" width="1.28515625" style="63" customWidth="1"/>
    <col min="5" max="5" width="9.57421875" style="54" customWidth="1"/>
    <col min="6" max="6" width="9.28125" style="55" bestFit="1" customWidth="1"/>
    <col min="7" max="7" width="9.28125" style="56" bestFit="1" customWidth="1"/>
    <col min="8" max="8" width="10.57421875" style="57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44" customFormat="1" ht="12.75">
      <c r="B1" s="45" t="s">
        <v>241</v>
      </c>
      <c r="C1" s="46" t="s">
        <v>242</v>
      </c>
      <c r="D1" s="47"/>
      <c r="E1" s="48" t="s">
        <v>241</v>
      </c>
      <c r="F1" s="49" t="s">
        <v>241</v>
      </c>
      <c r="G1" s="50" t="s">
        <v>241</v>
      </c>
      <c r="H1" s="51" t="s">
        <v>241</v>
      </c>
      <c r="I1" s="52"/>
      <c r="J1" s="49" t="s">
        <v>242</v>
      </c>
      <c r="K1" s="49" t="s">
        <v>242</v>
      </c>
      <c r="L1" s="49" t="s">
        <v>242</v>
      </c>
      <c r="M1" s="49" t="s">
        <v>242</v>
      </c>
    </row>
    <row r="2" spans="2:13" s="44" customFormat="1" ht="12.75">
      <c r="B2" s="45" t="s">
        <v>278</v>
      </c>
      <c r="C2" s="45" t="s">
        <v>278</v>
      </c>
      <c r="D2" s="47"/>
      <c r="E2" s="49" t="s">
        <v>279</v>
      </c>
      <c r="F2" s="53" t="s">
        <v>280</v>
      </c>
      <c r="G2" s="50" t="s">
        <v>281</v>
      </c>
      <c r="H2" s="51" t="s">
        <v>282</v>
      </c>
      <c r="I2" s="52"/>
      <c r="J2" s="44" t="s">
        <v>279</v>
      </c>
      <c r="K2" s="44" t="s">
        <v>280</v>
      </c>
      <c r="L2" s="44" t="s">
        <v>281</v>
      </c>
      <c r="M2" s="44" t="s">
        <v>282</v>
      </c>
    </row>
    <row r="3" spans="2:9" ht="12.75">
      <c r="B3" s="45" t="str">
        <f>'orig inc data'!A4</f>
        <v>1996/97-2000/01</v>
      </c>
      <c r="C3" s="46" t="str">
        <f>'orig inc data'!A16</f>
        <v>2001/02-2005/06</v>
      </c>
      <c r="D3" s="47"/>
      <c r="I3" s="52"/>
    </row>
    <row r="4" spans="1:13" ht="12.75">
      <c r="A4" t="s">
        <v>283</v>
      </c>
      <c r="B4" s="58">
        <f>'orig inc data'!E4</f>
        <v>0.4665836967</v>
      </c>
      <c r="C4" s="59">
        <f>'orig inc data'!E16</f>
        <v>1.1396336751</v>
      </c>
      <c r="D4" s="60"/>
      <c r="E4" s="54">
        <f>'orig inc data'!C4</f>
        <v>24</v>
      </c>
      <c r="F4" s="54">
        <f>'orig inc data'!D4</f>
        <v>37433</v>
      </c>
      <c r="G4" s="56">
        <f>'orig inc data'!H4</f>
        <v>1.254066E-11</v>
      </c>
      <c r="H4" s="57">
        <f>'orig inc data'!I4</f>
        <v>0.6411455133</v>
      </c>
      <c r="I4" s="61"/>
      <c r="J4">
        <f>'orig inc data'!C16</f>
        <v>59</v>
      </c>
      <c r="K4">
        <f>'orig inc data'!D16</f>
        <v>41689</v>
      </c>
      <c r="L4" s="4">
        <f>'orig inc data'!H16</f>
        <v>1.0530258E-09</v>
      </c>
      <c r="M4">
        <f>'orig inc data'!I16</f>
        <v>1.4152414306</v>
      </c>
    </row>
    <row r="5" spans="1:12" ht="12.75">
      <c r="C5" s="59"/>
      <c r="D5" s="60"/>
      <c r="I5" s="61"/>
      <c r="L5" s="4"/>
    </row>
    <row r="6" spans="1:13" ht="12.75">
      <c r="A6" t="s">
        <v>284</v>
      </c>
      <c r="B6" s="58">
        <f>'orig inc data'!E5</f>
        <v>2.177187656</v>
      </c>
      <c r="C6" s="59">
        <f>'orig inc data'!E17</f>
        <v>2.8923919467</v>
      </c>
      <c r="D6" s="60"/>
      <c r="E6" s="54">
        <f>'orig inc data'!C5</f>
        <v>332</v>
      </c>
      <c r="F6" s="54">
        <f>'orig inc data'!D5</f>
        <v>152347</v>
      </c>
      <c r="G6" s="56">
        <f>'orig inc data'!H5</f>
        <v>0.4722981614</v>
      </c>
      <c r="H6" s="57">
        <f>'orig inc data'!I5</f>
        <v>2.1792355609</v>
      </c>
      <c r="I6" s="61"/>
      <c r="J6">
        <f>'orig inc data'!C17</f>
        <v>445</v>
      </c>
      <c r="K6">
        <f>'orig inc data'!D17</f>
        <v>163252</v>
      </c>
      <c r="L6" s="4">
        <f>'orig inc data'!H17</f>
        <v>0.81701393</v>
      </c>
      <c r="M6">
        <f>'orig inc data'!I17</f>
        <v>2.7258471565</v>
      </c>
    </row>
    <row r="7" spans="1:13" ht="12.75">
      <c r="A7" t="s">
        <v>285</v>
      </c>
      <c r="B7" s="58">
        <f>'orig inc data'!E6</f>
        <v>2.2042605237</v>
      </c>
      <c r="C7" s="59">
        <f>'orig inc data'!E18</f>
        <v>2.7475484208</v>
      </c>
      <c r="D7" s="60"/>
      <c r="E7" s="54">
        <f>'orig inc data'!C6</f>
        <v>497</v>
      </c>
      <c r="F7" s="54">
        <f>'orig inc data'!D6</f>
        <v>200131</v>
      </c>
      <c r="G7" s="56">
        <f>'orig inc data'!H6</f>
        <v>0.3550459269</v>
      </c>
      <c r="H7" s="57">
        <f>'orig inc data'!I6</f>
        <v>2.4833733904</v>
      </c>
      <c r="I7" s="61"/>
      <c r="J7">
        <f>'orig inc data'!C18</f>
        <v>602</v>
      </c>
      <c r="K7">
        <f>'orig inc data'!D18</f>
        <v>215907</v>
      </c>
      <c r="L7" s="4">
        <f>'orig inc data'!H18</f>
        <v>0.6771152657</v>
      </c>
      <c r="M7">
        <f>'orig inc data'!I18</f>
        <v>2.7882375282</v>
      </c>
    </row>
    <row r="8" spans="1:13" ht="12.75">
      <c r="A8" t="s">
        <v>286</v>
      </c>
      <c r="B8" s="58">
        <f>'orig inc data'!E7</f>
        <v>2.039202875</v>
      </c>
      <c r="C8" s="59">
        <f>'orig inc data'!E19</f>
        <v>2.9573139735</v>
      </c>
      <c r="D8" s="60"/>
      <c r="E8" s="54">
        <f>'orig inc data'!C7</f>
        <v>445</v>
      </c>
      <c r="F8" s="54">
        <f>'orig inc data'!D7</f>
        <v>203198</v>
      </c>
      <c r="G8" s="56">
        <f>'orig inc data'!H7</f>
        <v>0.975115086</v>
      </c>
      <c r="H8" s="57">
        <f>'orig inc data'!I7</f>
        <v>2.1899821849</v>
      </c>
      <c r="I8" s="61"/>
      <c r="J8">
        <f>'orig inc data'!C19</f>
        <v>640</v>
      </c>
      <c r="K8">
        <f>'orig inc data'!D19</f>
        <v>214146</v>
      </c>
      <c r="L8" s="4">
        <f>'orig inc data'!H19</f>
        <v>0.5940963643</v>
      </c>
      <c r="M8">
        <f>'orig inc data'!I19</f>
        <v>2.9886152438</v>
      </c>
    </row>
    <row r="9" spans="1:13" ht="12.75">
      <c r="A9" t="s">
        <v>287</v>
      </c>
      <c r="B9" s="58">
        <f>'orig inc data'!E8</f>
        <v>2.5193975965</v>
      </c>
      <c r="C9" s="59">
        <f>'orig inc data'!E20</f>
        <v>2.8932459698</v>
      </c>
      <c r="D9" s="60"/>
      <c r="E9" s="54">
        <f>'orig inc data'!C8</f>
        <v>447</v>
      </c>
      <c r="F9" s="54">
        <f>'orig inc data'!D8</f>
        <v>183234</v>
      </c>
      <c r="G9" s="56">
        <f>'orig inc data'!H8</f>
        <v>0.0114004733</v>
      </c>
      <c r="H9" s="57">
        <f>'orig inc data'!I8</f>
        <v>2.4395035856</v>
      </c>
      <c r="I9" s="61"/>
      <c r="J9">
        <f>'orig inc data'!C20</f>
        <v>506</v>
      </c>
      <c r="K9">
        <f>'orig inc data'!D20</f>
        <v>194082</v>
      </c>
      <c r="L9" s="4">
        <f>'orig inc data'!H20</f>
        <v>0.8107848208</v>
      </c>
      <c r="M9">
        <f>'orig inc data'!I20</f>
        <v>2.6071454334</v>
      </c>
    </row>
    <row r="10" spans="1:13" ht="12.75">
      <c r="A10" t="s">
        <v>288</v>
      </c>
      <c r="B10" s="58">
        <f>'orig inc data'!E9</f>
        <v>2.0772459306</v>
      </c>
      <c r="C10" s="59">
        <f>'orig inc data'!E21</f>
        <v>3.0817604456</v>
      </c>
      <c r="D10" s="60"/>
      <c r="E10" s="54">
        <f>'orig inc data'!C9</f>
        <v>283</v>
      </c>
      <c r="F10" s="54">
        <f>'orig inc data'!D9</f>
        <v>182880</v>
      </c>
      <c r="G10" s="56">
        <f>'orig inc data'!H9</f>
        <v>0.860083708</v>
      </c>
      <c r="H10" s="57">
        <f>'orig inc data'!I9</f>
        <v>1.5474628171</v>
      </c>
      <c r="I10" s="61"/>
      <c r="J10">
        <f>'orig inc data'!C21</f>
        <v>462</v>
      </c>
      <c r="K10">
        <f>'orig inc data'!D21</f>
        <v>208509</v>
      </c>
      <c r="L10" s="4">
        <f>'orig inc data'!H21</f>
        <v>0.3115690697</v>
      </c>
      <c r="M10">
        <f>'orig inc data'!I21</f>
        <v>2.215731695</v>
      </c>
    </row>
    <row r="11" spans="1:12" ht="12.75">
      <c r="C11" s="59"/>
      <c r="D11" s="60"/>
      <c r="I11" s="61"/>
      <c r="L11" s="4"/>
    </row>
    <row r="12" spans="1:13" ht="12.75">
      <c r="A12" t="s">
        <v>289</v>
      </c>
      <c r="B12" s="58">
        <f>'orig inc data'!E10</f>
        <v>2.1555793463</v>
      </c>
      <c r="C12" s="59">
        <f>'orig inc data'!E22</f>
        <v>2.7441979008</v>
      </c>
      <c r="D12" s="60"/>
      <c r="E12" s="54">
        <f>'orig inc data'!C10</f>
        <v>674</v>
      </c>
      <c r="F12" s="54">
        <f>'orig inc data'!D10</f>
        <v>280986</v>
      </c>
      <c r="G12" s="56">
        <f>'orig inc data'!H10</f>
        <v>0.4992152236</v>
      </c>
      <c r="H12" s="57">
        <f>'orig inc data'!I10</f>
        <v>2.3986960204</v>
      </c>
      <c r="I12" s="61"/>
      <c r="J12">
        <f>'orig inc data'!C22</f>
        <v>823</v>
      </c>
      <c r="K12">
        <f>'orig inc data'!D22</f>
        <v>299641</v>
      </c>
      <c r="L12" s="4">
        <f>'orig inc data'!H22</f>
        <v>0.6521280772</v>
      </c>
      <c r="M12">
        <f>'orig inc data'!I22</f>
        <v>2.7466201221</v>
      </c>
    </row>
    <row r="13" spans="1:13" ht="12.75">
      <c r="A13" t="s">
        <v>290</v>
      </c>
      <c r="B13" s="58">
        <f>'orig inc data'!E11</f>
        <v>2.1019791227</v>
      </c>
      <c r="C13" s="59">
        <f>'orig inc data'!E23</f>
        <v>2.7554728695</v>
      </c>
      <c r="D13" s="60"/>
      <c r="E13" s="54">
        <f>'orig inc data'!C11</f>
        <v>669</v>
      </c>
      <c r="F13" s="54">
        <f>'orig inc data'!D11</f>
        <v>298999</v>
      </c>
      <c r="G13" s="56">
        <f>'orig inc data'!H11</f>
        <v>0.7231778864</v>
      </c>
      <c r="H13" s="57">
        <f>'orig inc data'!I11</f>
        <v>2.2374656771</v>
      </c>
      <c r="I13" s="61"/>
      <c r="J13">
        <f>'orig inc data'!C23</f>
        <v>829</v>
      </c>
      <c r="K13">
        <f>'orig inc data'!D23</f>
        <v>315936</v>
      </c>
      <c r="L13" s="4">
        <f>'orig inc data'!H23</f>
        <v>0.6913134119</v>
      </c>
      <c r="M13">
        <f>'orig inc data'!I23</f>
        <v>2.6239491543</v>
      </c>
    </row>
    <row r="14" spans="1:13" ht="12.75">
      <c r="A14" t="s">
        <v>291</v>
      </c>
      <c r="B14" s="58">
        <f>'orig inc data'!E12</f>
        <v>2.2190991839</v>
      </c>
      <c r="C14" s="59">
        <f>'orig inc data'!E24</f>
        <v>2.8978013431</v>
      </c>
      <c r="D14" s="60"/>
      <c r="E14" s="54">
        <f>'orig inc data'!C12</f>
        <v>695</v>
      </c>
      <c r="F14" s="54">
        <f>'orig inc data'!D12</f>
        <v>313445</v>
      </c>
      <c r="G14" s="56">
        <f>'orig inc data'!H12</f>
        <v>0.2920156589</v>
      </c>
      <c r="H14" s="57">
        <f>'orig inc data'!I12</f>
        <v>2.2172949002</v>
      </c>
      <c r="I14" s="61"/>
      <c r="J14">
        <f>'orig inc data'!C24</f>
        <v>881</v>
      </c>
      <c r="K14">
        <f>'orig inc data'!D24</f>
        <v>331917</v>
      </c>
      <c r="L14" s="4">
        <f>'orig inc data'!H24</f>
        <v>0.7797373301</v>
      </c>
      <c r="M14">
        <f>'orig inc data'!I24</f>
        <v>2.6542780273</v>
      </c>
    </row>
    <row r="15" spans="1:13" ht="12.75">
      <c r="A15" t="s">
        <v>292</v>
      </c>
      <c r="B15" s="58">
        <f>'orig inc data'!E13</f>
        <v>1.9568844176</v>
      </c>
      <c r="C15" s="59">
        <f>'orig inc data'!E25</f>
        <v>3.0584772483</v>
      </c>
      <c r="D15" s="60"/>
      <c r="E15" s="54">
        <f>'orig inc data'!C13</f>
        <v>476</v>
      </c>
      <c r="F15" s="54">
        <f>'orig inc data'!D13</f>
        <v>298089</v>
      </c>
      <c r="G15" s="56">
        <f>'orig inc data'!H13</f>
        <v>0.5925667879</v>
      </c>
      <c r="H15" s="57">
        <f>'orig inc data'!I13</f>
        <v>1.5968385281</v>
      </c>
      <c r="I15" s="61"/>
      <c r="J15">
        <f>'orig inc data'!C25</f>
        <v>836</v>
      </c>
      <c r="K15">
        <f>'orig inc data'!D25</f>
        <v>330618</v>
      </c>
      <c r="L15" s="4">
        <f>'orig inc data'!H25</f>
        <v>0.31439455</v>
      </c>
      <c r="M15">
        <f>'orig inc data'!I25</f>
        <v>2.528597959</v>
      </c>
    </row>
    <row r="16" spans="1:13" ht="12.75">
      <c r="A16" t="s">
        <v>293</v>
      </c>
      <c r="B16" s="58">
        <f>'orig inc data'!E14</f>
        <v>2.143090901</v>
      </c>
      <c r="C16" s="59">
        <f>'orig inc data'!E26</f>
        <v>2.8279431631</v>
      </c>
      <c r="D16" s="60"/>
      <c r="E16" s="54">
        <f>'orig inc data'!C14</f>
        <v>465</v>
      </c>
      <c r="F16" s="54">
        <f>'orig inc data'!D14</f>
        <v>298301</v>
      </c>
      <c r="G16" s="56">
        <f>'orig inc data'!H14</f>
        <v>0.5654223711</v>
      </c>
      <c r="H16" s="57">
        <f>'orig inc data'!I14</f>
        <v>1.5588281635</v>
      </c>
      <c r="I16" s="61"/>
      <c r="J16">
        <f>'orig inc data'!C26</f>
        <v>746</v>
      </c>
      <c r="K16">
        <f>'orig inc data'!D26</f>
        <v>341997</v>
      </c>
      <c r="L16" s="4">
        <f>'orig inc data'!H26</f>
        <v>0.9614498129</v>
      </c>
      <c r="M16">
        <f>'orig inc data'!I26</f>
        <v>2.181305684</v>
      </c>
    </row>
    <row r="17" ht="12.75">
      <c r="B17" s="64"/>
    </row>
    <row r="18" spans="1:2" ht="12.75">
      <c r="A18" t="s">
        <v>331</v>
      </c>
      <c r="B18" s="64">
        <f>'orig inc data'!L5</f>
        <v>0.8658178081</v>
      </c>
    </row>
    <row r="19" spans="1:2" ht="12.75">
      <c r="A19" t="s">
        <v>332</v>
      </c>
      <c r="B19" s="64">
        <f>'orig inc data'!L17</f>
        <v>0.4007865853</v>
      </c>
    </row>
    <row r="20" spans="1:2" ht="12.75">
      <c r="A20" t="s">
        <v>294</v>
      </c>
      <c r="B20" s="96">
        <f>'orig inc data'!L15</f>
        <v>0.6606336267</v>
      </c>
    </row>
    <row r="21" ht="12.75">
      <c r="B21" s="64"/>
    </row>
    <row r="22" spans="1:2" ht="12.75">
      <c r="A22" t="s">
        <v>333</v>
      </c>
      <c r="B22" s="64">
        <f>'orig inc data'!L10</f>
        <v>0.687569097</v>
      </c>
    </row>
    <row r="23" spans="1:2" ht="12.75">
      <c r="A23" t="s">
        <v>334</v>
      </c>
      <c r="B23" s="64">
        <f>'orig inc data'!L22</f>
        <v>0.3841875267</v>
      </c>
    </row>
    <row r="24" spans="1:2" ht="12.75">
      <c r="A24" t="s">
        <v>295</v>
      </c>
      <c r="B24" s="96">
        <f>'orig inc data'!L27</f>
        <v>0.3764245127</v>
      </c>
    </row>
    <row r="25" ht="12.75">
      <c r="B25" s="64"/>
    </row>
    <row r="27" spans="2:7" ht="12.75">
      <c r="B27" s="64"/>
      <c r="C27" s="65"/>
      <c r="D27" s="55"/>
      <c r="F27" s="54"/>
      <c r="G27" s="5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10" max="10" width="9.140625" style="5" customWidth="1"/>
    <col min="11" max="11" width="42.28125" style="0" customWidth="1"/>
  </cols>
  <sheetData>
    <row r="1" spans="1:24" ht="12.75">
      <c r="A1" s="66" t="s">
        <v>296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12.75">
      <c r="A3" s="66" t="s">
        <v>297</v>
      </c>
      <c r="B3" s="66" t="s">
        <v>298</v>
      </c>
      <c r="C3" s="66" t="s">
        <v>279</v>
      </c>
      <c r="D3" s="66" t="s">
        <v>280</v>
      </c>
      <c r="E3" s="66" t="s">
        <v>299</v>
      </c>
      <c r="F3" s="66" t="s">
        <v>300</v>
      </c>
      <c r="G3" s="66" t="s">
        <v>301</v>
      </c>
      <c r="H3" s="66" t="s">
        <v>281</v>
      </c>
      <c r="I3" s="66" t="s">
        <v>302</v>
      </c>
      <c r="J3" s="66" t="s">
        <v>303</v>
      </c>
      <c r="K3" s="66" t="s">
        <v>304</v>
      </c>
      <c r="L3" s="66" t="s">
        <v>305</v>
      </c>
      <c r="M3" s="66" t="s">
        <v>306</v>
      </c>
      <c r="N3" s="66" t="s">
        <v>307</v>
      </c>
      <c r="O3" s="66" t="s">
        <v>308</v>
      </c>
      <c r="P3" s="66" t="s">
        <v>309</v>
      </c>
      <c r="Q3" s="66" t="s">
        <v>310</v>
      </c>
      <c r="R3" s="66" t="s">
        <v>311</v>
      </c>
      <c r="S3" s="66" t="s">
        <v>312</v>
      </c>
      <c r="T3" s="66" t="s">
        <v>313</v>
      </c>
      <c r="U3" s="66" t="s">
        <v>314</v>
      </c>
      <c r="V3" s="66" t="s">
        <v>315</v>
      </c>
      <c r="W3" s="66" t="s">
        <v>316</v>
      </c>
      <c r="X3" s="66" t="s">
        <v>317</v>
      </c>
    </row>
    <row r="4" spans="1:24" ht="12.75">
      <c r="A4" s="66" t="s">
        <v>269</v>
      </c>
      <c r="B4" s="66" t="s">
        <v>318</v>
      </c>
      <c r="C4" s="66">
        <v>24</v>
      </c>
      <c r="D4" s="66">
        <v>37433</v>
      </c>
      <c r="E4" s="66">
        <v>0.4665836967</v>
      </c>
      <c r="F4" s="66">
        <v>0.3042791079</v>
      </c>
      <c r="G4" s="66">
        <v>0.7154626801</v>
      </c>
      <c r="H4" s="67">
        <v>1.254066E-11</v>
      </c>
      <c r="I4" s="66">
        <v>0.6411455133</v>
      </c>
      <c r="J4" s="66">
        <v>0.1308732799</v>
      </c>
      <c r="K4" s="66" t="s">
        <v>215</v>
      </c>
      <c r="L4" s="66" t="s">
        <v>215</v>
      </c>
      <c r="M4" s="66" t="s">
        <v>215</v>
      </c>
      <c r="N4" s="66" t="s">
        <v>215</v>
      </c>
      <c r="O4" s="66" t="s">
        <v>215</v>
      </c>
      <c r="P4" s="66">
        <v>-1.4775</v>
      </c>
      <c r="Q4" s="66">
        <v>-1.9049</v>
      </c>
      <c r="R4" s="66">
        <v>-1.05</v>
      </c>
      <c r="S4" s="66">
        <v>0.2282172032</v>
      </c>
      <c r="T4" s="66">
        <v>0.1488301616</v>
      </c>
      <c r="U4" s="66">
        <v>0.3499498439</v>
      </c>
      <c r="V4" s="66" t="s">
        <v>319</v>
      </c>
      <c r="W4" s="66" t="s">
        <v>215</v>
      </c>
      <c r="X4" s="66" t="s">
        <v>215</v>
      </c>
    </row>
    <row r="5" spans="1:24" ht="12.75">
      <c r="A5" s="66" t="s">
        <v>269</v>
      </c>
      <c r="B5" s="66" t="s">
        <v>320</v>
      </c>
      <c r="C5" s="66">
        <v>332</v>
      </c>
      <c r="D5" s="66">
        <v>152347</v>
      </c>
      <c r="E5" s="66">
        <v>2.177187656</v>
      </c>
      <c r="F5" s="66">
        <v>1.8340481956</v>
      </c>
      <c r="G5" s="66">
        <v>2.5845264595</v>
      </c>
      <c r="H5" s="66">
        <v>0.4722981614</v>
      </c>
      <c r="I5" s="66">
        <v>2.1792355609</v>
      </c>
      <c r="J5" s="66">
        <v>0.1196010893</v>
      </c>
      <c r="K5" s="66" t="s">
        <v>321</v>
      </c>
      <c r="L5" s="66">
        <v>0.8658178081</v>
      </c>
      <c r="M5" s="66">
        <v>0.0396</v>
      </c>
      <c r="N5" s="66">
        <v>-0.4202</v>
      </c>
      <c r="O5" s="66">
        <v>0.4995</v>
      </c>
      <c r="P5" s="66">
        <v>0.0629</v>
      </c>
      <c r="Q5" s="66">
        <v>-0.1086</v>
      </c>
      <c r="R5" s="66">
        <v>0.2344</v>
      </c>
      <c r="S5" s="66">
        <v>1.0649143576</v>
      </c>
      <c r="T5" s="66">
        <v>0.8970766717</v>
      </c>
      <c r="U5" s="66">
        <v>1.2641534719</v>
      </c>
      <c r="V5" s="66" t="s">
        <v>215</v>
      </c>
      <c r="W5" s="66" t="s">
        <v>215</v>
      </c>
      <c r="X5" s="66" t="s">
        <v>215</v>
      </c>
    </row>
    <row r="6" spans="1:24" ht="12.75">
      <c r="A6" s="66" t="s">
        <v>269</v>
      </c>
      <c r="B6" s="66" t="s">
        <v>285</v>
      </c>
      <c r="C6" s="66">
        <v>497</v>
      </c>
      <c r="D6" s="66">
        <v>200131</v>
      </c>
      <c r="E6" s="66">
        <v>2.2042605237</v>
      </c>
      <c r="F6" s="66">
        <v>1.8793285713</v>
      </c>
      <c r="G6" s="66">
        <v>2.5853725263</v>
      </c>
      <c r="H6" s="66">
        <v>0.3550459269</v>
      </c>
      <c r="I6" s="66">
        <v>2.4833733904</v>
      </c>
      <c r="J6" s="66">
        <v>0.1113945206</v>
      </c>
      <c r="K6" s="66" t="s">
        <v>215</v>
      </c>
      <c r="L6" s="66" t="s">
        <v>215</v>
      </c>
      <c r="M6" s="66" t="s">
        <v>215</v>
      </c>
      <c r="N6" s="66" t="s">
        <v>215</v>
      </c>
      <c r="O6" s="66" t="s">
        <v>215</v>
      </c>
      <c r="P6" s="66">
        <v>0.0753</v>
      </c>
      <c r="Q6" s="66">
        <v>-0.0842</v>
      </c>
      <c r="R6" s="66">
        <v>0.2347</v>
      </c>
      <c r="S6" s="66">
        <v>1.0781563423</v>
      </c>
      <c r="T6" s="66">
        <v>0.9192243823</v>
      </c>
      <c r="U6" s="66">
        <v>1.2645673034</v>
      </c>
      <c r="V6" s="66" t="s">
        <v>215</v>
      </c>
      <c r="W6" s="66" t="s">
        <v>215</v>
      </c>
      <c r="X6" s="66" t="s">
        <v>215</v>
      </c>
    </row>
    <row r="7" spans="1:24" ht="12.75">
      <c r="A7" s="66" t="s">
        <v>269</v>
      </c>
      <c r="B7" s="66" t="s">
        <v>286</v>
      </c>
      <c r="C7" s="66">
        <v>445</v>
      </c>
      <c r="D7" s="66">
        <v>203198</v>
      </c>
      <c r="E7" s="66">
        <v>2.039202875</v>
      </c>
      <c r="F7" s="66">
        <v>1.7339700808</v>
      </c>
      <c r="G7" s="66">
        <v>2.3981661573</v>
      </c>
      <c r="H7" s="66">
        <v>0.975115086</v>
      </c>
      <c r="I7" s="66">
        <v>2.1899821849</v>
      </c>
      <c r="J7" s="66">
        <v>0.1038151119</v>
      </c>
      <c r="K7" s="66" t="s">
        <v>215</v>
      </c>
      <c r="L7" s="66" t="s">
        <v>215</v>
      </c>
      <c r="M7" s="66" t="s">
        <v>215</v>
      </c>
      <c r="N7" s="66" t="s">
        <v>215</v>
      </c>
      <c r="O7" s="66" t="s">
        <v>215</v>
      </c>
      <c r="P7" s="66">
        <v>-0.0026</v>
      </c>
      <c r="Q7" s="66">
        <v>-0.1647</v>
      </c>
      <c r="R7" s="66">
        <v>0.1596</v>
      </c>
      <c r="S7" s="66">
        <v>0.9974227135</v>
      </c>
      <c r="T7" s="66">
        <v>0.8481260812</v>
      </c>
      <c r="U7" s="66">
        <v>1.1730002078</v>
      </c>
      <c r="V7" s="66" t="s">
        <v>215</v>
      </c>
      <c r="W7" s="66" t="s">
        <v>215</v>
      </c>
      <c r="X7" s="66" t="s">
        <v>215</v>
      </c>
    </row>
    <row r="8" spans="1:24" ht="12.75">
      <c r="A8" s="66" t="s">
        <v>269</v>
      </c>
      <c r="B8" s="66" t="s">
        <v>287</v>
      </c>
      <c r="C8" s="66">
        <v>447</v>
      </c>
      <c r="D8" s="66">
        <v>183234</v>
      </c>
      <c r="E8" s="66">
        <v>2.5193975965</v>
      </c>
      <c r="F8" s="66">
        <v>2.1430154268</v>
      </c>
      <c r="G8" s="66">
        <v>2.9618845342</v>
      </c>
      <c r="H8" s="66">
        <v>0.0114004733</v>
      </c>
      <c r="I8" s="66">
        <v>2.4395035856</v>
      </c>
      <c r="J8" s="66">
        <v>0.1153845602</v>
      </c>
      <c r="K8" s="66" t="s">
        <v>215</v>
      </c>
      <c r="L8" s="66" t="s">
        <v>215</v>
      </c>
      <c r="M8" s="66" t="s">
        <v>215</v>
      </c>
      <c r="N8" s="66" t="s">
        <v>215</v>
      </c>
      <c r="O8" s="66" t="s">
        <v>215</v>
      </c>
      <c r="P8" s="66">
        <v>0.2089</v>
      </c>
      <c r="Q8" s="66">
        <v>0.0471</v>
      </c>
      <c r="R8" s="66">
        <v>0.3707</v>
      </c>
      <c r="S8" s="66">
        <v>1.2322973932</v>
      </c>
      <c r="T8" s="66">
        <v>1.0481999061</v>
      </c>
      <c r="U8" s="66">
        <v>1.4487282974</v>
      </c>
      <c r="V8" s="66" t="s">
        <v>215</v>
      </c>
      <c r="W8" s="66" t="s">
        <v>215</v>
      </c>
      <c r="X8" s="66" t="s">
        <v>215</v>
      </c>
    </row>
    <row r="9" spans="1:24" ht="12.75">
      <c r="A9" s="66" t="s">
        <v>269</v>
      </c>
      <c r="B9" s="66" t="s">
        <v>322</v>
      </c>
      <c r="C9" s="66">
        <v>283</v>
      </c>
      <c r="D9" s="66">
        <v>182880</v>
      </c>
      <c r="E9" s="66">
        <v>2.0772459306</v>
      </c>
      <c r="F9" s="66">
        <v>1.740564729</v>
      </c>
      <c r="G9" s="66">
        <v>2.4790521055</v>
      </c>
      <c r="H9" s="66">
        <v>0.860083708</v>
      </c>
      <c r="I9" s="66">
        <v>1.5474628171</v>
      </c>
      <c r="J9" s="66">
        <v>0.0919871164</v>
      </c>
      <c r="K9" s="66" t="s">
        <v>215</v>
      </c>
      <c r="L9" s="66" t="s">
        <v>215</v>
      </c>
      <c r="M9" s="66" t="s">
        <v>215</v>
      </c>
      <c r="N9" s="66" t="s">
        <v>215</v>
      </c>
      <c r="O9" s="66" t="s">
        <v>215</v>
      </c>
      <c r="P9" s="66">
        <v>0.0159</v>
      </c>
      <c r="Q9" s="66">
        <v>-0.1609</v>
      </c>
      <c r="R9" s="66">
        <v>0.1927</v>
      </c>
      <c r="S9" s="66">
        <v>1.0160304785</v>
      </c>
      <c r="T9" s="66">
        <v>0.8513516808</v>
      </c>
      <c r="U9" s="66">
        <v>1.2125634523</v>
      </c>
      <c r="V9" s="66" t="s">
        <v>215</v>
      </c>
      <c r="W9" s="66" t="s">
        <v>215</v>
      </c>
      <c r="X9" s="66" t="s">
        <v>215</v>
      </c>
    </row>
    <row r="10" spans="1:24" ht="12.75">
      <c r="A10" s="66" t="s">
        <v>269</v>
      </c>
      <c r="B10" s="66" t="s">
        <v>323</v>
      </c>
      <c r="C10" s="66">
        <v>674</v>
      </c>
      <c r="D10" s="66">
        <v>280986</v>
      </c>
      <c r="E10" s="66">
        <v>2.1555793463</v>
      </c>
      <c r="F10" s="66">
        <v>1.8488492838</v>
      </c>
      <c r="G10" s="66">
        <v>2.513196916</v>
      </c>
      <c r="H10" s="66">
        <v>0.4992152236</v>
      </c>
      <c r="I10" s="66">
        <v>2.3986960204</v>
      </c>
      <c r="J10" s="66">
        <v>0.0923943185</v>
      </c>
      <c r="K10" s="66" t="s">
        <v>324</v>
      </c>
      <c r="L10" s="66">
        <v>0.687569097</v>
      </c>
      <c r="M10" s="66">
        <v>-0.0831</v>
      </c>
      <c r="N10" s="66">
        <v>-0.4884</v>
      </c>
      <c r="O10" s="66">
        <v>0.3221</v>
      </c>
      <c r="P10" s="66">
        <v>0.0529</v>
      </c>
      <c r="Q10" s="66">
        <v>-0.1006</v>
      </c>
      <c r="R10" s="66">
        <v>0.2064</v>
      </c>
      <c r="S10" s="66">
        <v>1.0543452185</v>
      </c>
      <c r="T10" s="66">
        <v>0.9043162366</v>
      </c>
      <c r="U10" s="66">
        <v>1.2292644927</v>
      </c>
      <c r="V10" s="66" t="s">
        <v>215</v>
      </c>
      <c r="W10" s="66" t="s">
        <v>215</v>
      </c>
      <c r="X10" s="66" t="s">
        <v>215</v>
      </c>
    </row>
    <row r="11" spans="1:24" ht="12.75">
      <c r="A11" s="66" t="s">
        <v>269</v>
      </c>
      <c r="B11" s="66" t="s">
        <v>290</v>
      </c>
      <c r="C11" s="66">
        <v>669</v>
      </c>
      <c r="D11" s="66">
        <v>298999</v>
      </c>
      <c r="E11" s="66">
        <v>2.1019791227</v>
      </c>
      <c r="F11" s="66">
        <v>1.8028847771</v>
      </c>
      <c r="G11" s="66">
        <v>2.4506925169</v>
      </c>
      <c r="H11" s="66">
        <v>0.7231778864</v>
      </c>
      <c r="I11" s="66">
        <v>2.2374656771</v>
      </c>
      <c r="J11" s="66">
        <v>0.0865054208</v>
      </c>
      <c r="K11" s="66" t="s">
        <v>215</v>
      </c>
      <c r="L11" s="66" t="s">
        <v>215</v>
      </c>
      <c r="M11" s="66" t="s">
        <v>215</v>
      </c>
      <c r="N11" s="66" t="s">
        <v>215</v>
      </c>
      <c r="O11" s="66" t="s">
        <v>215</v>
      </c>
      <c r="P11" s="66">
        <v>0.0277</v>
      </c>
      <c r="Q11" s="66">
        <v>-0.1258</v>
      </c>
      <c r="R11" s="66">
        <v>0.1812</v>
      </c>
      <c r="S11" s="66">
        <v>1.028128072</v>
      </c>
      <c r="T11" s="66">
        <v>0.8818339012</v>
      </c>
      <c r="U11" s="66">
        <v>1.1986921018</v>
      </c>
      <c r="V11" s="66" t="s">
        <v>215</v>
      </c>
      <c r="W11" s="66" t="s">
        <v>215</v>
      </c>
      <c r="X11" s="66" t="s">
        <v>215</v>
      </c>
    </row>
    <row r="12" spans="1:24" ht="12.75">
      <c r="A12" s="66" t="s">
        <v>269</v>
      </c>
      <c r="B12" s="66" t="s">
        <v>291</v>
      </c>
      <c r="C12" s="66">
        <v>695</v>
      </c>
      <c r="D12" s="66">
        <v>313445</v>
      </c>
      <c r="E12" s="66">
        <v>2.2190991839</v>
      </c>
      <c r="F12" s="66">
        <v>1.9053154469</v>
      </c>
      <c r="G12" s="66">
        <v>2.584559526</v>
      </c>
      <c r="H12" s="66">
        <v>0.2920156589</v>
      </c>
      <c r="I12" s="66">
        <v>2.2172949002</v>
      </c>
      <c r="J12" s="66">
        <v>0.0841067896</v>
      </c>
      <c r="K12" s="66" t="s">
        <v>215</v>
      </c>
      <c r="L12" s="66" t="s">
        <v>215</v>
      </c>
      <c r="M12" s="66" t="s">
        <v>215</v>
      </c>
      <c r="N12" s="66" t="s">
        <v>215</v>
      </c>
      <c r="O12" s="66" t="s">
        <v>215</v>
      </c>
      <c r="P12" s="66">
        <v>0.082</v>
      </c>
      <c r="Q12" s="66">
        <v>-0.0705</v>
      </c>
      <c r="R12" s="66">
        <v>0.2344</v>
      </c>
      <c r="S12" s="66">
        <v>1.0854142845</v>
      </c>
      <c r="T12" s="66">
        <v>0.9319351823</v>
      </c>
      <c r="U12" s="66">
        <v>1.2641696455</v>
      </c>
      <c r="V12" s="66" t="s">
        <v>215</v>
      </c>
      <c r="W12" s="66" t="s">
        <v>215</v>
      </c>
      <c r="X12" s="66" t="s">
        <v>215</v>
      </c>
    </row>
    <row r="13" spans="1:24" ht="12.75">
      <c r="A13" s="66" t="s">
        <v>269</v>
      </c>
      <c r="B13" s="66" t="s">
        <v>292</v>
      </c>
      <c r="C13" s="66">
        <v>476</v>
      </c>
      <c r="D13" s="66">
        <v>298089</v>
      </c>
      <c r="E13" s="66">
        <v>1.9568844176</v>
      </c>
      <c r="F13" s="66">
        <v>1.6669246924</v>
      </c>
      <c r="G13" s="66">
        <v>2.2972823196</v>
      </c>
      <c r="H13" s="66">
        <v>0.5925667879</v>
      </c>
      <c r="I13" s="66">
        <v>1.5968385281</v>
      </c>
      <c r="J13" s="66">
        <v>0.0731909739</v>
      </c>
      <c r="K13" s="66" t="s">
        <v>215</v>
      </c>
      <c r="L13" s="66" t="s">
        <v>215</v>
      </c>
      <c r="M13" s="66" t="s">
        <v>215</v>
      </c>
      <c r="N13" s="66" t="s">
        <v>215</v>
      </c>
      <c r="O13" s="66" t="s">
        <v>215</v>
      </c>
      <c r="P13" s="66">
        <v>-0.0438</v>
      </c>
      <c r="Q13" s="66">
        <v>-0.2042</v>
      </c>
      <c r="R13" s="66">
        <v>0.1166</v>
      </c>
      <c r="S13" s="66">
        <v>0.9571587946</v>
      </c>
      <c r="T13" s="66">
        <v>0.8153325843</v>
      </c>
      <c r="U13" s="66">
        <v>1.123655519</v>
      </c>
      <c r="V13" s="66" t="s">
        <v>215</v>
      </c>
      <c r="W13" s="66" t="s">
        <v>215</v>
      </c>
      <c r="X13" s="66" t="s">
        <v>215</v>
      </c>
    </row>
    <row r="14" spans="1:24" ht="12.75">
      <c r="A14" s="66" t="s">
        <v>269</v>
      </c>
      <c r="B14" s="66" t="s">
        <v>325</v>
      </c>
      <c r="C14" s="66">
        <v>465</v>
      </c>
      <c r="D14" s="66">
        <v>298301</v>
      </c>
      <c r="E14" s="66">
        <v>2.143090901</v>
      </c>
      <c r="F14" s="66">
        <v>1.8250654954</v>
      </c>
      <c r="G14" s="66">
        <v>2.5165335828</v>
      </c>
      <c r="H14" s="66">
        <v>0.5654223711</v>
      </c>
      <c r="I14" s="66">
        <v>1.5588281635</v>
      </c>
      <c r="J14" s="66">
        <v>0.0722889251</v>
      </c>
      <c r="K14" s="66" t="s">
        <v>215</v>
      </c>
      <c r="L14" s="66" t="s">
        <v>215</v>
      </c>
      <c r="M14" s="66" t="s">
        <v>215</v>
      </c>
      <c r="N14" s="66" t="s">
        <v>215</v>
      </c>
      <c r="O14" s="66" t="s">
        <v>215</v>
      </c>
      <c r="P14" s="66">
        <v>0.0471</v>
      </c>
      <c r="Q14" s="66">
        <v>-0.1135</v>
      </c>
      <c r="R14" s="66">
        <v>0.2077</v>
      </c>
      <c r="S14" s="66">
        <v>1.0482368223</v>
      </c>
      <c r="T14" s="66">
        <v>0.892683019</v>
      </c>
      <c r="U14" s="66">
        <v>1.2308965359</v>
      </c>
      <c r="V14" s="66" t="s">
        <v>215</v>
      </c>
      <c r="W14" s="66" t="s">
        <v>215</v>
      </c>
      <c r="X14" s="66" t="s">
        <v>215</v>
      </c>
    </row>
    <row r="15" spans="1:24" ht="12.75">
      <c r="A15" s="66" t="s">
        <v>269</v>
      </c>
      <c r="B15" s="66" t="s">
        <v>326</v>
      </c>
      <c r="C15" s="66">
        <v>5007</v>
      </c>
      <c r="D15" s="66">
        <v>2449043</v>
      </c>
      <c r="E15" s="66">
        <v>2.0444720652</v>
      </c>
      <c r="F15" s="66" t="s">
        <v>215</v>
      </c>
      <c r="G15" s="66" t="s">
        <v>215</v>
      </c>
      <c r="H15" s="66" t="s">
        <v>215</v>
      </c>
      <c r="I15" s="66">
        <v>2.0444720652</v>
      </c>
      <c r="J15" s="66">
        <v>0.0288929832</v>
      </c>
      <c r="K15" s="66" t="s">
        <v>327</v>
      </c>
      <c r="L15" s="66">
        <v>0.6606336267</v>
      </c>
      <c r="M15" s="66">
        <v>-0.1389</v>
      </c>
      <c r="N15" s="66">
        <v>-0.7588</v>
      </c>
      <c r="O15" s="66">
        <v>0.481</v>
      </c>
      <c r="P15" s="66" t="s">
        <v>215</v>
      </c>
      <c r="Q15" s="66" t="s">
        <v>215</v>
      </c>
      <c r="R15" s="66" t="s">
        <v>215</v>
      </c>
      <c r="S15" s="66" t="s">
        <v>215</v>
      </c>
      <c r="T15" s="66" t="s">
        <v>215</v>
      </c>
      <c r="U15" s="66" t="s">
        <v>215</v>
      </c>
      <c r="V15" s="66" t="s">
        <v>215</v>
      </c>
      <c r="W15" s="66" t="s">
        <v>215</v>
      </c>
      <c r="X15" s="66" t="s">
        <v>215</v>
      </c>
    </row>
    <row r="16" spans="1:24" ht="12.75">
      <c r="A16" s="66" t="s">
        <v>273</v>
      </c>
      <c r="B16" s="66" t="s">
        <v>318</v>
      </c>
      <c r="C16" s="66">
        <v>59</v>
      </c>
      <c r="D16" s="66">
        <v>41689</v>
      </c>
      <c r="E16" s="66">
        <v>1.1396336751</v>
      </c>
      <c r="F16" s="66">
        <v>0.8500808496</v>
      </c>
      <c r="G16" s="66">
        <v>1.5278134002</v>
      </c>
      <c r="H16" s="67">
        <v>1.0530258E-09</v>
      </c>
      <c r="I16" s="66">
        <v>1.4152414306</v>
      </c>
      <c r="J16" s="66">
        <v>0.1842487406</v>
      </c>
      <c r="K16" s="66" t="s">
        <v>215</v>
      </c>
      <c r="L16" s="66" t="s">
        <v>215</v>
      </c>
      <c r="M16" s="66" t="s">
        <v>215</v>
      </c>
      <c r="N16" s="66" t="s">
        <v>215</v>
      </c>
      <c r="O16" s="66" t="s">
        <v>215</v>
      </c>
      <c r="P16" s="66">
        <v>-0.9125</v>
      </c>
      <c r="Q16" s="66">
        <v>-1.2056</v>
      </c>
      <c r="R16" s="66">
        <v>-0.6194</v>
      </c>
      <c r="S16" s="66">
        <v>0.4015253994</v>
      </c>
      <c r="T16" s="66">
        <v>0.2995076928</v>
      </c>
      <c r="U16" s="66">
        <v>0.5382921716</v>
      </c>
      <c r="V16" s="66" t="s">
        <v>319</v>
      </c>
      <c r="W16" s="66" t="s">
        <v>215</v>
      </c>
      <c r="X16" s="66" t="s">
        <v>215</v>
      </c>
    </row>
    <row r="17" spans="1:24" ht="12.75">
      <c r="A17" s="66" t="s">
        <v>273</v>
      </c>
      <c r="B17" s="66" t="s">
        <v>320</v>
      </c>
      <c r="C17" s="66">
        <v>445</v>
      </c>
      <c r="D17" s="66">
        <v>163252</v>
      </c>
      <c r="E17" s="66">
        <v>2.8923919467</v>
      </c>
      <c r="F17" s="66">
        <v>2.4646637417</v>
      </c>
      <c r="G17" s="66">
        <v>3.3943499195</v>
      </c>
      <c r="H17" s="66">
        <v>0.81701393</v>
      </c>
      <c r="I17" s="66">
        <v>2.7258471565</v>
      </c>
      <c r="J17" s="66">
        <v>0.1292175478</v>
      </c>
      <c r="K17" s="66" t="s">
        <v>328</v>
      </c>
      <c r="L17" s="66">
        <v>0.4007865853</v>
      </c>
      <c r="M17" s="66">
        <v>0.1785</v>
      </c>
      <c r="N17" s="66">
        <v>-0.2379</v>
      </c>
      <c r="O17" s="66">
        <v>0.5949</v>
      </c>
      <c r="P17" s="66">
        <v>0.0189</v>
      </c>
      <c r="Q17" s="66">
        <v>-0.1411</v>
      </c>
      <c r="R17" s="66">
        <v>0.1789</v>
      </c>
      <c r="S17" s="66">
        <v>1.0190720554</v>
      </c>
      <c r="T17" s="66">
        <v>0.8683712275</v>
      </c>
      <c r="U17" s="66">
        <v>1.1959261445</v>
      </c>
      <c r="V17" s="66" t="s">
        <v>215</v>
      </c>
      <c r="W17" s="66" t="s">
        <v>215</v>
      </c>
      <c r="X17" s="66" t="s">
        <v>215</v>
      </c>
    </row>
    <row r="18" spans="1:24" ht="12.75">
      <c r="A18" s="66" t="s">
        <v>273</v>
      </c>
      <c r="B18" s="66" t="s">
        <v>285</v>
      </c>
      <c r="C18" s="66">
        <v>602</v>
      </c>
      <c r="D18" s="66">
        <v>215907</v>
      </c>
      <c r="E18" s="66">
        <v>2.7475484208</v>
      </c>
      <c r="F18" s="66">
        <v>2.3580102497</v>
      </c>
      <c r="G18" s="66">
        <v>3.2014374517</v>
      </c>
      <c r="H18" s="66">
        <v>0.6771152657</v>
      </c>
      <c r="I18" s="66">
        <v>2.7882375282</v>
      </c>
      <c r="J18" s="66">
        <v>0.1136400779</v>
      </c>
      <c r="K18" s="66" t="s">
        <v>215</v>
      </c>
      <c r="L18" s="66" t="s">
        <v>215</v>
      </c>
      <c r="M18" s="66" t="s">
        <v>215</v>
      </c>
      <c r="N18" s="66" t="s">
        <v>215</v>
      </c>
      <c r="O18" s="66" t="s">
        <v>215</v>
      </c>
      <c r="P18" s="66">
        <v>-0.0325</v>
      </c>
      <c r="Q18" s="66">
        <v>-0.1854</v>
      </c>
      <c r="R18" s="66">
        <v>0.1204</v>
      </c>
      <c r="S18" s="66">
        <v>0.9680395563</v>
      </c>
      <c r="T18" s="66">
        <v>0.8307941649</v>
      </c>
      <c r="U18" s="66">
        <v>1.1279575882</v>
      </c>
      <c r="V18" s="66" t="s">
        <v>215</v>
      </c>
      <c r="W18" s="66" t="s">
        <v>215</v>
      </c>
      <c r="X18" s="66" t="s">
        <v>215</v>
      </c>
    </row>
    <row r="19" spans="1:24" ht="12.75">
      <c r="A19" s="66" t="s">
        <v>273</v>
      </c>
      <c r="B19" s="66" t="s">
        <v>286</v>
      </c>
      <c r="C19" s="66">
        <v>640</v>
      </c>
      <c r="D19" s="66">
        <v>214146</v>
      </c>
      <c r="E19" s="66">
        <v>2.9573139735</v>
      </c>
      <c r="F19" s="66">
        <v>2.5425260231</v>
      </c>
      <c r="G19" s="66">
        <v>3.4397704717</v>
      </c>
      <c r="H19" s="66">
        <v>0.5940963643</v>
      </c>
      <c r="I19" s="66">
        <v>2.9886152438</v>
      </c>
      <c r="J19" s="66">
        <v>0.1181353903</v>
      </c>
      <c r="K19" s="66" t="s">
        <v>215</v>
      </c>
      <c r="L19" s="66" t="s">
        <v>215</v>
      </c>
      <c r="M19" s="66" t="s">
        <v>215</v>
      </c>
      <c r="N19" s="66" t="s">
        <v>215</v>
      </c>
      <c r="O19" s="66" t="s">
        <v>215</v>
      </c>
      <c r="P19" s="66">
        <v>0.0411</v>
      </c>
      <c r="Q19" s="66">
        <v>-0.11</v>
      </c>
      <c r="R19" s="66">
        <v>0.1922</v>
      </c>
      <c r="S19" s="66">
        <v>1.0419459344</v>
      </c>
      <c r="T19" s="66">
        <v>0.8958043267</v>
      </c>
      <c r="U19" s="66">
        <v>1.2119290986</v>
      </c>
      <c r="V19" s="66" t="s">
        <v>215</v>
      </c>
      <c r="W19" s="66" t="s">
        <v>215</v>
      </c>
      <c r="X19" s="66" t="s">
        <v>215</v>
      </c>
    </row>
    <row r="20" spans="1:24" ht="12.75">
      <c r="A20" s="66" t="s">
        <v>273</v>
      </c>
      <c r="B20" s="66" t="s">
        <v>287</v>
      </c>
      <c r="C20" s="66">
        <v>506</v>
      </c>
      <c r="D20" s="66">
        <v>194082</v>
      </c>
      <c r="E20" s="66">
        <v>2.8932459698</v>
      </c>
      <c r="F20" s="66">
        <v>2.4726705191</v>
      </c>
      <c r="G20" s="66">
        <v>3.3853569156</v>
      </c>
      <c r="H20" s="66">
        <v>0.8107848208</v>
      </c>
      <c r="I20" s="66">
        <v>2.6071454334</v>
      </c>
      <c r="J20" s="66">
        <v>0.1159017516</v>
      </c>
      <c r="K20" s="66" t="s">
        <v>215</v>
      </c>
      <c r="L20" s="66" t="s">
        <v>215</v>
      </c>
      <c r="M20" s="66" t="s">
        <v>215</v>
      </c>
      <c r="N20" s="66" t="s">
        <v>215</v>
      </c>
      <c r="O20" s="66" t="s">
        <v>215</v>
      </c>
      <c r="P20" s="66">
        <v>0.0192</v>
      </c>
      <c r="Q20" s="66">
        <v>-0.1379</v>
      </c>
      <c r="R20" s="66">
        <v>0.1763</v>
      </c>
      <c r="S20" s="66">
        <v>1.0193729521</v>
      </c>
      <c r="T20" s="66">
        <v>0.8711922432</v>
      </c>
      <c r="U20" s="66">
        <v>1.1927576531</v>
      </c>
      <c r="V20" s="66" t="s">
        <v>215</v>
      </c>
      <c r="W20" s="66" t="s">
        <v>215</v>
      </c>
      <c r="X20" s="66" t="s">
        <v>215</v>
      </c>
    </row>
    <row r="21" spans="1:24" ht="12.75">
      <c r="A21" s="66" t="s">
        <v>273</v>
      </c>
      <c r="B21" s="66" t="s">
        <v>322</v>
      </c>
      <c r="C21" s="66">
        <v>462</v>
      </c>
      <c r="D21" s="66">
        <v>208509</v>
      </c>
      <c r="E21" s="66">
        <v>3.0817604456</v>
      </c>
      <c r="F21" s="66">
        <v>2.627623369</v>
      </c>
      <c r="G21" s="66">
        <v>3.6143868852</v>
      </c>
      <c r="H21" s="66">
        <v>0.3115690697</v>
      </c>
      <c r="I21" s="66">
        <v>2.215731695</v>
      </c>
      <c r="J21" s="66">
        <v>0.1030851678</v>
      </c>
      <c r="K21" s="66" t="s">
        <v>215</v>
      </c>
      <c r="L21" s="66" t="s">
        <v>215</v>
      </c>
      <c r="M21" s="66" t="s">
        <v>215</v>
      </c>
      <c r="N21" s="66" t="s">
        <v>215</v>
      </c>
      <c r="O21" s="66" t="s">
        <v>215</v>
      </c>
      <c r="P21" s="66">
        <v>0.0823</v>
      </c>
      <c r="Q21" s="66">
        <v>-0.0771</v>
      </c>
      <c r="R21" s="66">
        <v>0.2417</v>
      </c>
      <c r="S21" s="66">
        <v>1.0857919706</v>
      </c>
      <c r="T21" s="66">
        <v>0.9257865452</v>
      </c>
      <c r="U21" s="66">
        <v>1.273451434</v>
      </c>
      <c r="V21" s="66" t="s">
        <v>215</v>
      </c>
      <c r="W21" s="66" t="s">
        <v>215</v>
      </c>
      <c r="X21" s="66" t="s">
        <v>215</v>
      </c>
    </row>
    <row r="22" spans="1:24" ht="12.75">
      <c r="A22" s="66" t="s">
        <v>273</v>
      </c>
      <c r="B22" s="66" t="s">
        <v>323</v>
      </c>
      <c r="C22" s="66">
        <v>823</v>
      </c>
      <c r="D22" s="66">
        <v>299641</v>
      </c>
      <c r="E22" s="66">
        <v>2.7441979008</v>
      </c>
      <c r="F22" s="66">
        <v>2.3701691278</v>
      </c>
      <c r="G22" s="66">
        <v>3.1772509525</v>
      </c>
      <c r="H22" s="66">
        <v>0.6521280772</v>
      </c>
      <c r="I22" s="66">
        <v>2.7466201221</v>
      </c>
      <c r="J22" s="66">
        <v>0.0957411588</v>
      </c>
      <c r="K22" s="66" t="s">
        <v>329</v>
      </c>
      <c r="L22" s="66">
        <v>0.3841875267</v>
      </c>
      <c r="M22" s="66">
        <v>0.1644</v>
      </c>
      <c r="N22" s="66">
        <v>-0.2059</v>
      </c>
      <c r="O22" s="66">
        <v>0.5348</v>
      </c>
      <c r="P22" s="66">
        <v>-0.0337</v>
      </c>
      <c r="Q22" s="66">
        <v>-0.1802</v>
      </c>
      <c r="R22" s="66">
        <v>0.1128</v>
      </c>
      <c r="S22" s="66">
        <v>0.9668590726</v>
      </c>
      <c r="T22" s="66">
        <v>0.8350780839</v>
      </c>
      <c r="U22" s="66">
        <v>1.1194359957</v>
      </c>
      <c r="V22" s="66" t="s">
        <v>215</v>
      </c>
      <c r="W22" s="66" t="s">
        <v>215</v>
      </c>
      <c r="X22" s="66" t="s">
        <v>215</v>
      </c>
    </row>
    <row r="23" spans="1:24" ht="12.75">
      <c r="A23" s="66" t="s">
        <v>273</v>
      </c>
      <c r="B23" s="66" t="s">
        <v>290</v>
      </c>
      <c r="C23" s="66">
        <v>829</v>
      </c>
      <c r="D23" s="66">
        <v>315936</v>
      </c>
      <c r="E23" s="66">
        <v>2.7554728695</v>
      </c>
      <c r="F23" s="66">
        <v>2.3808829336</v>
      </c>
      <c r="G23" s="66">
        <v>3.1889979247</v>
      </c>
      <c r="H23" s="66">
        <v>0.6913134119</v>
      </c>
      <c r="I23" s="66">
        <v>2.6239491543</v>
      </c>
      <c r="J23" s="66">
        <v>0.091133521</v>
      </c>
      <c r="K23" s="66" t="s">
        <v>215</v>
      </c>
      <c r="L23" s="66" t="s">
        <v>215</v>
      </c>
      <c r="M23" s="66" t="s">
        <v>215</v>
      </c>
      <c r="N23" s="66" t="s">
        <v>215</v>
      </c>
      <c r="O23" s="66" t="s">
        <v>215</v>
      </c>
      <c r="P23" s="66">
        <v>-0.0296</v>
      </c>
      <c r="Q23" s="66">
        <v>-0.1757</v>
      </c>
      <c r="R23" s="66">
        <v>0.1165</v>
      </c>
      <c r="S23" s="66">
        <v>0.9708315652</v>
      </c>
      <c r="T23" s="66">
        <v>0.8388528628</v>
      </c>
      <c r="U23" s="66">
        <v>1.1235747885</v>
      </c>
      <c r="V23" s="66" t="s">
        <v>215</v>
      </c>
      <c r="W23" s="66" t="s">
        <v>215</v>
      </c>
      <c r="X23" s="66" t="s">
        <v>215</v>
      </c>
    </row>
    <row r="24" spans="1:24" ht="12.75">
      <c r="A24" s="66" t="s">
        <v>273</v>
      </c>
      <c r="B24" s="66" t="s">
        <v>291</v>
      </c>
      <c r="C24" s="66">
        <v>881</v>
      </c>
      <c r="D24" s="66">
        <v>331917</v>
      </c>
      <c r="E24" s="66">
        <v>2.8978013431</v>
      </c>
      <c r="F24" s="66">
        <v>2.5054101668</v>
      </c>
      <c r="G24" s="66">
        <v>3.3516478599</v>
      </c>
      <c r="H24" s="66">
        <v>0.7797373301</v>
      </c>
      <c r="I24" s="66">
        <v>2.6542780273</v>
      </c>
      <c r="J24" s="66">
        <v>0.0894248989</v>
      </c>
      <c r="K24" s="66" t="s">
        <v>215</v>
      </c>
      <c r="L24" s="66" t="s">
        <v>215</v>
      </c>
      <c r="M24" s="66" t="s">
        <v>215</v>
      </c>
      <c r="N24" s="66" t="s">
        <v>215</v>
      </c>
      <c r="O24" s="66" t="s">
        <v>215</v>
      </c>
      <c r="P24" s="66">
        <v>0.0208</v>
      </c>
      <c r="Q24" s="66">
        <v>-0.1247</v>
      </c>
      <c r="R24" s="66">
        <v>0.1663</v>
      </c>
      <c r="S24" s="66">
        <v>1.0209779398</v>
      </c>
      <c r="T24" s="66">
        <v>0.8827273535</v>
      </c>
      <c r="U24" s="66">
        <v>1.1808809928</v>
      </c>
      <c r="V24" s="66" t="s">
        <v>215</v>
      </c>
      <c r="W24" s="66" t="s">
        <v>215</v>
      </c>
      <c r="X24" s="66" t="s">
        <v>215</v>
      </c>
    </row>
    <row r="25" spans="1:24" ht="12.75">
      <c r="A25" s="66" t="s">
        <v>273</v>
      </c>
      <c r="B25" s="66" t="s">
        <v>292</v>
      </c>
      <c r="C25" s="66">
        <v>836</v>
      </c>
      <c r="D25" s="66">
        <v>330618</v>
      </c>
      <c r="E25" s="66">
        <v>3.0584772483</v>
      </c>
      <c r="F25" s="66">
        <v>2.6441168703</v>
      </c>
      <c r="G25" s="66">
        <v>3.5377721702</v>
      </c>
      <c r="H25" s="66">
        <v>0.31439455</v>
      </c>
      <c r="I25" s="66">
        <v>2.528597959</v>
      </c>
      <c r="J25" s="66">
        <v>0.0874533891</v>
      </c>
      <c r="K25" s="66" t="s">
        <v>215</v>
      </c>
      <c r="L25" s="66" t="s">
        <v>215</v>
      </c>
      <c r="M25" s="66" t="s">
        <v>215</v>
      </c>
      <c r="N25" s="66" t="s">
        <v>215</v>
      </c>
      <c r="O25" s="66" t="s">
        <v>215</v>
      </c>
      <c r="P25" s="66">
        <v>0.0747</v>
      </c>
      <c r="Q25" s="66">
        <v>-0.0709</v>
      </c>
      <c r="R25" s="66">
        <v>0.2203</v>
      </c>
      <c r="S25" s="66">
        <v>1.0775886371</v>
      </c>
      <c r="T25" s="66">
        <v>0.9315976754</v>
      </c>
      <c r="U25" s="66">
        <v>1.246457888</v>
      </c>
      <c r="V25" s="66" t="s">
        <v>215</v>
      </c>
      <c r="W25" s="66" t="s">
        <v>215</v>
      </c>
      <c r="X25" s="66" t="s">
        <v>215</v>
      </c>
    </row>
    <row r="26" spans="1:24" ht="12.75">
      <c r="A26" s="66" t="s">
        <v>273</v>
      </c>
      <c r="B26" s="66" t="s">
        <v>325</v>
      </c>
      <c r="C26" s="66">
        <v>746</v>
      </c>
      <c r="D26" s="66">
        <v>341997</v>
      </c>
      <c r="E26" s="66">
        <v>2.8279431631</v>
      </c>
      <c r="F26" s="66">
        <v>2.4397064941</v>
      </c>
      <c r="G26" s="66">
        <v>3.2779609157</v>
      </c>
      <c r="H26" s="66">
        <v>0.9614498129</v>
      </c>
      <c r="I26" s="66">
        <v>2.181305684</v>
      </c>
      <c r="J26" s="66">
        <v>0.0798632753</v>
      </c>
      <c r="K26" s="66" t="s">
        <v>215</v>
      </c>
      <c r="L26" s="66" t="s">
        <v>215</v>
      </c>
      <c r="M26" s="66" t="s">
        <v>215</v>
      </c>
      <c r="N26" s="66" t="s">
        <v>215</v>
      </c>
      <c r="O26" s="66" t="s">
        <v>215</v>
      </c>
      <c r="P26" s="66">
        <v>-0.0036</v>
      </c>
      <c r="Q26" s="66">
        <v>-0.1513</v>
      </c>
      <c r="R26" s="66">
        <v>0.144</v>
      </c>
      <c r="S26" s="66">
        <v>0.9963649135</v>
      </c>
      <c r="T26" s="66">
        <v>0.8595780784</v>
      </c>
      <c r="U26" s="66">
        <v>1.1549189839</v>
      </c>
      <c r="V26" s="66" t="s">
        <v>215</v>
      </c>
      <c r="W26" s="66" t="s">
        <v>215</v>
      </c>
      <c r="X26" s="66" t="s">
        <v>215</v>
      </c>
    </row>
    <row r="27" spans="1:24" ht="12.75">
      <c r="A27" s="66" t="s">
        <v>273</v>
      </c>
      <c r="B27" s="66" t="s">
        <v>326</v>
      </c>
      <c r="C27" s="66">
        <v>6829</v>
      </c>
      <c r="D27" s="66">
        <v>2657694</v>
      </c>
      <c r="E27" s="66">
        <v>2.8382604854</v>
      </c>
      <c r="F27" s="66" t="s">
        <v>215</v>
      </c>
      <c r="G27" s="66" t="s">
        <v>215</v>
      </c>
      <c r="H27" s="66" t="s">
        <v>215</v>
      </c>
      <c r="I27" s="66">
        <v>2.5695207951</v>
      </c>
      <c r="J27" s="66">
        <v>0.0310937842</v>
      </c>
      <c r="K27" s="66" t="s">
        <v>330</v>
      </c>
      <c r="L27" s="66">
        <v>0.3764245127</v>
      </c>
      <c r="M27" s="66">
        <v>-0.2476</v>
      </c>
      <c r="N27" s="66">
        <v>-0.7962</v>
      </c>
      <c r="O27" s="66">
        <v>0.3011</v>
      </c>
      <c r="P27" s="66" t="s">
        <v>215</v>
      </c>
      <c r="Q27" s="66" t="s">
        <v>215</v>
      </c>
      <c r="R27" s="66" t="s">
        <v>215</v>
      </c>
      <c r="S27" s="66" t="s">
        <v>215</v>
      </c>
      <c r="T27" s="66" t="s">
        <v>215</v>
      </c>
      <c r="U27" s="66" t="s">
        <v>215</v>
      </c>
      <c r="V27" s="66" t="s">
        <v>215</v>
      </c>
      <c r="W27" s="66" t="s">
        <v>215</v>
      </c>
      <c r="X27" s="66" t="s">
        <v>215</v>
      </c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spans="8:10" ht="12.75">
      <c r="H58" s="4"/>
      <c r="J58"/>
    </row>
    <row r="59" ht="12.75">
      <c r="J59"/>
    </row>
    <row r="60" ht="12.75">
      <c r="J60"/>
    </row>
    <row r="61" ht="12.75">
      <c r="J61"/>
    </row>
    <row r="62" ht="12.75">
      <c r="J6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2009-03-17T19:10:49Z</cp:lastPrinted>
  <dcterms:created xsi:type="dcterms:W3CDTF">2006-01-23T20:42:54Z</dcterms:created>
  <dcterms:modified xsi:type="dcterms:W3CDTF">2009-10-09T14:28:43Z</dcterms:modified>
  <cp:category/>
  <cp:version/>
  <cp:contentType/>
  <cp:contentStatus/>
</cp:coreProperties>
</file>