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<sst xmlns="http://schemas.openxmlformats.org/spreadsheetml/2006/main" count="1331" uniqueCount="354">
  <si>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</si>
  <si>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</si>
  <si>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</si>
  <si>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</si>
  <si>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</si>
  <si>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</si>
  <si>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</si>
  <si>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</si>
  <si>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</si>
  <si>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</si>
  <si>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</si>
  <si>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</si>
  <si>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</si>
  <si>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</si>
  <si>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</si>
  <si>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</si>
  <si>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</si>
  <si>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</si>
  <si>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</si>
  <si>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</si>
  <si>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</si>
  <si>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</si>
  <si>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</si>
  <si>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</si>
  <si>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</si>
  <si>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</si>
  <si>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</si>
  <si>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</si>
  <si>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</si>
  <si>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</si>
  <si>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</si>
  <si>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</si>
  <si>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</si>
  <si>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</si>
  <si>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</si>
  <si>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</si>
  <si>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</si>
  <si>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</si>
  <si>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</si>
  <si>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</si>
  <si>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</si>
  <si>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</si>
  <si>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</si>
  <si>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</si>
  <si>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</si>
  <si>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</si>
  <si>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</si>
  <si>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</si>
  <si>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</si>
  <si>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</si>
  <si>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</si>
  <si>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</si>
  <si>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</si>
  <si>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</si>
  <si>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</si>
  <si>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</si>
  <si>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</si>
  <si>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</si>
  <si>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</si>
  <si>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</si>
  <si>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</si>
  <si>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</si>
  <si>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</si>
  <si>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</si>
  <si>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</si>
  <si>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</si>
  <si>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</si>
  <si>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</si>
  <si>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</si>
  <si>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</si>
  <si>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</si>
  <si>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</si>
  <si>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</si>
  <si>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</si>
  <si>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</si>
  <si>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</si>
  <si>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</si>
  <si>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</si>
  <si>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</si>
  <si>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</si>
  <si>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</si>
  <si>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</si>
  <si>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</si>
  <si>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</si>
  <si>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</si>
  <si>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</si>
  <si>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</si>
  <si>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</si>
  <si>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</si>
  <si>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</si>
  <si>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</si>
  <si>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</si>
  <si>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</si>
  <si>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</si>
  <si>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</si>
  <si>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</si>
  <si>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</si>
  <si>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</si>
  <si>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</si>
  <si>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</si>
  <si>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</si>
  <si>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</si>
  <si>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</si>
  <si>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</si>
  <si>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</si>
  <si>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</si>
  <si>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</si>
  <si>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</si>
  <si>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</si>
  <si>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</si>
  <si>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</si>
  <si>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</si>
  <si>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</si>
  <si>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</si>
  <si>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</si>
  <si>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</si>
  <si>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</si>
  <si>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</si>
  <si>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</si>
  <si>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</si>
  <si>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</si>
  <si>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</si>
  <si>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</si>
  <si>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</si>
  <si>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</si>
  <si>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</si>
  <si>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</si>
  <si>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</si>
  <si>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</si>
  <si>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</si>
  <si>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</si>
  <si>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</si>
  <si>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</si>
  <si>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</si>
  <si>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</si>
  <si>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</si>
  <si>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</si>
  <si>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</si>
  <si>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</si>
  <si>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</si>
  <si>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</si>
  <si>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</si>
  <si>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</si>
  <si>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</si>
  <si>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</si>
  <si>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</si>
  <si>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</si>
  <si>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</si>
  <si>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</si>
  <si>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</si>
  <si>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</si>
  <si>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</si>
  <si>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</si>
  <si>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</si>
  <si>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</si>
  <si>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</si>
  <si>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</si>
  <si>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</si>
  <si>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</si>
  <si>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</si>
  <si>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</si>
  <si>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</si>
  <si>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</si>
  <si>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</si>
  <si>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</si>
  <si>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</si>
  <si>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</si>
  <si>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</si>
  <si>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</si>
  <si>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</si>
  <si>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</si>
  <si>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</si>
  <si>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</si>
  <si>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</si>
  <si>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</si>
  <si>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</si>
  <si>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</si>
  <si>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</si>
  <si>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</si>
  <si>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</si>
  <si>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</si>
  <si>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</si>
  <si>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</si>
  <si>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</si>
  <si>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</si>
  <si>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</si>
  <si>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</si>
  <si>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</si>
  <si>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</si>
  <si>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</si>
  <si>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</si>
  <si>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</si>
  <si>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</si>
  <si>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</si>
  <si>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</si>
  <si>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</si>
  <si>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</si>
  <si>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</si>
  <si>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</si>
  <si>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</si>
  <si>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</si>
  <si>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</si>
  <si>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</si>
  <si>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</si>
  <si>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</si>
  <si>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</si>
  <si>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</si>
  <si>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</si>
  <si>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</si>
  <si>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</si>
  <si>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</si>
  <si>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</si>
  <si>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</si>
  <si>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</si>
  <si>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</si>
  <si>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</si>
  <si>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rate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</si>
  <si>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</si>
  <si>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</si>
  <si>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</si>
  <si>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</si>
  <si>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</si>
  <si>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</si>
  <si>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</si>
  <si>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</si>
  <si>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</si>
  <si>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</si>
  <si>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</si>
  <si>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</si>
  <si>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</si>
  <si>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</si>
  <si>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</si>
  <si>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</si>
  <si>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</si>
  <si>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</si>
  <si>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</si>
  <si>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</si>
  <si>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</si>
  <si>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</si>
  <si>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</si>
  <si>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</si>
  <si>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</si>
  <si>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</si>
  <si>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</si>
  <si>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</si>
  <si>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</si>
  <si>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</si>
  <si>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</si>
  <si>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</si>
  <si>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</si>
  <si>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</si>
  <si>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</si>
  <si>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</si>
  <si>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</si>
  <si>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</si>
  <si>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</si>
  <si>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</si>
  <si>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</si>
  <si>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</si>
  <si>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</si>
  <si>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</si>
  <si>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</si>
  <si>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</si>
  <si>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</si>
  <si>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</si>
  <si>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</si>
  <si>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</si>
  <si>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</si>
  <si>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</si>
  <si>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</si>
  <si>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</si>
  <si>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</si>
  <si>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</si>
  <si>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Source: Manitoba Centre for Health Policy, 2009</t>
  </si>
  <si>
    <t>Rural South</t>
  </si>
  <si>
    <t>change</t>
  </si>
  <si>
    <t>MB Avg 2000/01</t>
  </si>
  <si>
    <t>MB Avg 2004/05</t>
  </si>
  <si>
    <t>HC avg loc</t>
  </si>
  <si>
    <t>count</t>
  </si>
  <si>
    <t>pop</t>
  </si>
  <si>
    <t>prob</t>
  </si>
  <si>
    <t>crude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</si>
  <si>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</si>
  <si>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</si>
  <si>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</si>
  <si>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</si>
  <si>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</si>
  <si>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</si>
  <si>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</si>
  <si>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</si>
  <si>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</si>
  <si>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</si>
  <si>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</si>
  <si>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</si>
  <si>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</si>
  <si>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</si>
  <si>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</si>
  <si>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</si>
  <si>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</si>
  <si>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</si>
  <si>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</si>
  <si>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</si>
  <si>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</si>
  <si>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</si>
  <si>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</si>
  <si>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</si>
  <si>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</si>
  <si>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</si>
  <si>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</si>
  <si>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</si>
  <si>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</si>
  <si>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</si>
  <si>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</si>
  <si>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</si>
  <si>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</si>
  <si>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</si>
  <si>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</si>
  <si>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</si>
  <si>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</si>
  <si>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</si>
  <si>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</si>
  <si>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</si>
  <si>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</si>
  <si>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</si>
  <si>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</si>
  <si>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</si>
  <si>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</si>
  <si>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</si>
  <si>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</si>
  <si>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</si>
  <si>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</si>
  <si>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</si>
  <si>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Income Quintile</t>
  </si>
  <si>
    <t>linear trend rural T1</t>
  </si>
  <si>
    <t>linear trend rural T2</t>
  </si>
  <si>
    <t>linear trend urban T1</t>
  </si>
  <si>
    <t>linear trend urban T2</t>
  </si>
  <si>
    <t>Regional
Health
Authority</t>
  </si>
  <si>
    <t>Winnipeg
Community
Area</t>
  </si>
  <si>
    <t>CRUDE</t>
  </si>
  <si>
    <t>CE Morden/Winkler</t>
  </si>
  <si>
    <t>BW Nelson House</t>
  </si>
  <si>
    <t>Crude and Adjusted Average Annual Number of Days in Home Care by Income Quintile, 1999/00-2000/01 and 2003/04-2004/05, per home care client</t>
  </si>
  <si>
    <t>1999/00-2000/01</t>
  </si>
  <si>
    <t>*</t>
  </si>
  <si>
    <t>2003/04-2004/05</t>
  </si>
  <si>
    <t>Crude and Adjusted Average Annual Number of Days in Home Care, 1999/00-2000/01 and 2003/04-2004/05, per home care client</t>
  </si>
  <si>
    <t xml:space="preserve">1999/00-2000/01 </t>
  </si>
  <si>
    <t>ADJUSTED</t>
  </si>
  <si>
    <t>rate per</t>
  </si>
  <si>
    <t>per case</t>
  </si>
  <si>
    <t>case</t>
  </si>
  <si>
    <t>Appendix Table 2.53: Average Length of Home Care Cases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</si>
</sst>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Univers 45 Light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17"/>
      <name val="Univers 45 Light"/>
      <family val="2"/>
    </font>
    <font>
      <sz val="11"/>
      <color indexed="20"/>
      <name val="Univers 45 Light"/>
      <family val="2"/>
    </font>
    <font>
      <sz val="11"/>
      <color indexed="60"/>
      <name val="Univers 45 Light"/>
      <family val="2"/>
    </font>
    <font>
      <sz val="11"/>
      <color indexed="62"/>
      <name val="Univers 45 Light"/>
      <family val="2"/>
    </font>
    <font>
      <b/>
      <sz val="11"/>
      <color indexed="63"/>
      <name val="Univers 45 Light"/>
      <family val="2"/>
    </font>
    <font>
      <b/>
      <sz val="11"/>
      <color indexed="52"/>
      <name val="Univers 45 Light"/>
      <family val="2"/>
    </font>
    <font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sz val="11"/>
      <color indexed="10"/>
      <name val="Univers 45 Light"/>
      <family val="2"/>
    </font>
    <font>
      <i/>
      <sz val="11"/>
      <color indexed="23"/>
      <name val="Univers 45 Light"/>
      <family val="2"/>
    </font>
    <font>
      <b/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sz val="8.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32" borderId="7" applyNumberFormat="0" applyFont="0" applyAlignment="0" applyProtection="0"/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58">
      <alignment/>
      <protection/>
    </xf>
    <xf numFmtId="0" fontId="0" fillId="0" borderId="0" xfId="0" applyFont="1" applyAlignment="1">
      <alignment/>
    </xf>
    <xf numFmtId="0" fontId="5" fillId="0" borderId="0" xfId="58" applyFont="1" applyAlignment="1">
      <alignment horizontal="center"/>
      <protection/>
    </xf>
    <xf numFmtId="1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58" applyFont="1" applyAlignment="1">
      <alignment horizontal="center"/>
      <protection/>
    </xf>
    <xf numFmtId="0" fontId="0" fillId="33" borderId="0" xfId="58" applyFont="1" applyFill="1" applyAlignment="1">
      <alignment horizontal="center"/>
      <protection/>
    </xf>
    <xf numFmtId="0" fontId="5" fillId="33" borderId="0" xfId="58" applyFont="1" applyFill="1" applyAlignment="1">
      <alignment horizontal="center"/>
      <protection/>
    </xf>
    <xf numFmtId="0" fontId="3" fillId="33" borderId="0" xfId="58" applyFill="1">
      <alignment/>
      <protection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58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44" applyFont="1" applyAlignment="1">
      <alignment/>
      <protection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2" fontId="10" fillId="0" borderId="14" xfId="0" applyNumberFormat="1" applyFont="1" applyBorder="1" applyAlignment="1">
      <alignment horizontal="center"/>
    </xf>
    <xf numFmtId="165" fontId="0" fillId="0" borderId="0" xfId="58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19" xfId="0" applyFont="1" applyBorder="1" applyAlignment="1">
      <alignment/>
    </xf>
    <xf numFmtId="1" fontId="3" fillId="0" borderId="0" xfId="0" applyNumberFormat="1" applyFont="1" applyAlignment="1">
      <alignment/>
    </xf>
    <xf numFmtId="2" fontId="10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8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58" applyFont="1" applyFill="1" applyAlignment="1">
      <alignment horizontal="center"/>
      <protection/>
    </xf>
    <xf numFmtId="11" fontId="0" fillId="0" borderId="0" xfId="58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169" fontId="5" fillId="0" borderId="0" xfId="63" applyNumberFormat="1" applyFont="1" applyAlignment="1">
      <alignment horizontal="center"/>
    </xf>
    <xf numFmtId="167" fontId="5" fillId="0" borderId="0" xfId="63" applyNumberFormat="1" applyFont="1" applyAlignment="1">
      <alignment horizontal="center"/>
    </xf>
    <xf numFmtId="9" fontId="5" fillId="33" borderId="0" xfId="63" applyFont="1" applyFill="1" applyAlignment="1">
      <alignment horizontal="center"/>
    </xf>
    <xf numFmtId="9" fontId="0" fillId="0" borderId="0" xfId="63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5" fillId="0" borderId="0" xfId="63" applyNumberFormat="1" applyFont="1" applyAlignment="1">
      <alignment/>
    </xf>
    <xf numFmtId="168" fontId="5" fillId="0" borderId="0" xfId="0" applyNumberFormat="1" applyFont="1" applyAlignment="1">
      <alignment/>
    </xf>
    <xf numFmtId="9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5" fillId="0" borderId="0" xfId="63" applyNumberFormat="1" applyFont="1" applyAlignment="1">
      <alignment/>
    </xf>
    <xf numFmtId="9" fontId="5" fillId="0" borderId="0" xfId="63" applyFont="1" applyAlignment="1">
      <alignment/>
    </xf>
    <xf numFmtId="169" fontId="5" fillId="0" borderId="0" xfId="63" applyNumberFormat="1" applyFont="1" applyFill="1" applyAlignment="1">
      <alignment/>
    </xf>
    <xf numFmtId="9" fontId="0" fillId="0" borderId="0" xfId="63" applyFont="1" applyAlignment="1">
      <alignment/>
    </xf>
    <xf numFmtId="0" fontId="10" fillId="0" borderId="1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 indent="1"/>
    </xf>
    <xf numFmtId="164" fontId="11" fillId="0" borderId="0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indent="1"/>
    </xf>
    <xf numFmtId="0" fontId="4" fillId="0" borderId="0" xfId="0" applyFont="1" applyAlignment="1">
      <alignment/>
    </xf>
    <xf numFmtId="0" fontId="10" fillId="0" borderId="22" xfId="0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3" fontId="11" fillId="0" borderId="24" xfId="0" applyNumberFormat="1" applyFont="1" applyFill="1" applyBorder="1" applyAlignment="1" quotePrefix="1">
      <alignment horizontal="right"/>
    </xf>
    <xf numFmtId="3" fontId="11" fillId="0" borderId="11" xfId="0" applyNumberFormat="1" applyFont="1" applyFill="1" applyBorder="1" applyAlignment="1" quotePrefix="1">
      <alignment horizontal="right"/>
    </xf>
    <xf numFmtId="3" fontId="11" fillId="0" borderId="25" xfId="0" applyNumberFormat="1" applyFont="1" applyFill="1" applyBorder="1" applyAlignment="1" quotePrefix="1">
      <alignment horizontal="right"/>
    </xf>
    <xf numFmtId="3" fontId="11" fillId="33" borderId="25" xfId="0" applyNumberFormat="1" applyFont="1" applyFill="1" applyBorder="1" applyAlignment="1" quotePrefix="1">
      <alignment horizontal="right"/>
    </xf>
    <xf numFmtId="3" fontId="11" fillId="33" borderId="11" xfId="0" applyNumberFormat="1" applyFont="1" applyFill="1" applyBorder="1" applyAlignment="1" quotePrefix="1">
      <alignment horizontal="right"/>
    </xf>
    <xf numFmtId="3" fontId="11" fillId="0" borderId="26" xfId="0" applyNumberFormat="1" applyFont="1" applyFill="1" applyBorder="1" applyAlignment="1" quotePrefix="1">
      <alignment horizontal="right"/>
    </xf>
    <xf numFmtId="3" fontId="11" fillId="0" borderId="27" xfId="0" applyNumberFormat="1" applyFont="1" applyFill="1" applyBorder="1" applyAlignment="1" quotePrefix="1">
      <alignment horizontal="right"/>
    </xf>
    <xf numFmtId="3" fontId="11" fillId="0" borderId="25" xfId="0" applyNumberFormat="1" applyFont="1" applyBorder="1" applyAlignment="1">
      <alignment horizontal="right"/>
    </xf>
    <xf numFmtId="166" fontId="11" fillId="0" borderId="28" xfId="0" applyNumberFormat="1" applyFont="1" applyFill="1" applyBorder="1" applyAlignment="1" quotePrefix="1">
      <alignment horizontal="right" indent="1"/>
    </xf>
    <xf numFmtId="166" fontId="11" fillId="33" borderId="28" xfId="0" applyNumberFormat="1" applyFont="1" applyFill="1" applyBorder="1" applyAlignment="1" quotePrefix="1">
      <alignment horizontal="right" indent="1"/>
    </xf>
    <xf numFmtId="166" fontId="11" fillId="0" borderId="29" xfId="0" applyNumberFormat="1" applyFont="1" applyFill="1" applyBorder="1" applyAlignment="1" quotePrefix="1">
      <alignment horizontal="right" indent="1"/>
    </xf>
    <xf numFmtId="166" fontId="11" fillId="0" borderId="20" xfId="0" applyNumberFormat="1" applyFont="1" applyFill="1" applyBorder="1" applyAlignment="1">
      <alignment horizontal="right" indent="1"/>
    </xf>
    <xf numFmtId="166" fontId="11" fillId="33" borderId="20" xfId="0" applyNumberFormat="1" applyFont="1" applyFill="1" applyBorder="1" applyAlignment="1">
      <alignment horizontal="right" indent="1"/>
    </xf>
    <xf numFmtId="166" fontId="11" fillId="0" borderId="30" xfId="0" applyNumberFormat="1" applyFont="1" applyFill="1" applyBorder="1" applyAlignment="1">
      <alignment horizontal="right" indent="1"/>
    </xf>
    <xf numFmtId="166" fontId="11" fillId="0" borderId="27" xfId="0" applyNumberFormat="1" applyFont="1" applyFill="1" applyBorder="1" applyAlignment="1" quotePrefix="1">
      <alignment horizontal="right" indent="1"/>
    </xf>
    <xf numFmtId="166" fontId="11" fillId="0" borderId="24" xfId="63" applyNumberFormat="1" applyFont="1" applyBorder="1" applyAlignment="1">
      <alignment horizontal="right" indent="1"/>
    </xf>
    <xf numFmtId="166" fontId="11" fillId="0" borderId="25" xfId="63" applyNumberFormat="1" applyFont="1" applyBorder="1" applyAlignment="1">
      <alignment horizontal="right" indent="1"/>
    </xf>
    <xf numFmtId="166" fontId="11" fillId="0" borderId="26" xfId="63" applyNumberFormat="1" applyFont="1" applyBorder="1" applyAlignment="1">
      <alignment horizontal="right" indent="1"/>
    </xf>
    <xf numFmtId="166" fontId="11" fillId="0" borderId="14" xfId="0" applyNumberFormat="1" applyFont="1" applyBorder="1" applyAlignment="1">
      <alignment horizontal="right" indent="1"/>
    </xf>
    <xf numFmtId="166" fontId="11" fillId="0" borderId="20" xfId="0" applyNumberFormat="1" applyFont="1" applyBorder="1" applyAlignment="1">
      <alignment horizontal="right" indent="1"/>
    </xf>
    <xf numFmtId="166" fontId="11" fillId="0" borderId="30" xfId="0" applyNumberFormat="1" applyFont="1" applyBorder="1" applyAlignment="1">
      <alignment horizontal="right" indent="1"/>
    </xf>
    <xf numFmtId="0" fontId="39" fillId="0" borderId="0" xfId="56">
      <alignment/>
      <protection/>
    </xf>
    <xf numFmtId="11" fontId="39" fillId="0" borderId="0" xfId="56" applyNumberFormat="1">
      <alignment/>
      <protection/>
    </xf>
    <xf numFmtId="0" fontId="39" fillId="0" borderId="0" xfId="57">
      <alignment/>
      <protection/>
    </xf>
    <xf numFmtId="11" fontId="39" fillId="0" borderId="0" xfId="57" applyNumberFormat="1">
      <alignment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/>
    </xf>
    <xf numFmtId="169" fontId="0" fillId="0" borderId="0" xfId="63" applyNumberFormat="1" applyFont="1" applyFill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wrapText="1"/>
    </xf>
    <xf numFmtId="2" fontId="10" fillId="0" borderId="36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 wrapText="1"/>
    </xf>
    <xf numFmtId="2" fontId="10" fillId="0" borderId="37" xfId="0" applyNumberFormat="1" applyFont="1" applyBorder="1" applyAlignment="1">
      <alignment horizontal="center" wrapText="1"/>
    </xf>
    <xf numFmtId="2" fontId="10" fillId="0" borderId="38" xfId="0" applyNumberFormat="1" applyFont="1" applyBorder="1" applyAlignment="1">
      <alignment horizontal="center" wrapText="1"/>
    </xf>
    <xf numFmtId="2" fontId="10" fillId="0" borderId="3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58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Note 2" xfId="60"/>
    <cellStyle name="Note 3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9.4.1: Average Length of Home Care Cases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mean length of home care cases (days) per case</a:t>
            </a:r>
          </a:p>
        </c:rich>
      </c:tx>
      <c:layout>
        <c:manualLayout>
          <c:xMode val="factor"/>
          <c:yMode val="factor"/>
          <c:x val="0.0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"/>
          <c:w val="0.86225"/>
          <c:h val="0.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219.70825244</c:v>
                </c:pt>
                <c:pt idx="1">
                  <c:v>219.70825244</c:v>
                </c:pt>
                <c:pt idx="2">
                  <c:v>219.70825244</c:v>
                </c:pt>
                <c:pt idx="3">
                  <c:v>219.70825244</c:v>
                </c:pt>
                <c:pt idx="4">
                  <c:v>219.70825244</c:v>
                </c:pt>
                <c:pt idx="5">
                  <c:v>219.70825244</c:v>
                </c:pt>
                <c:pt idx="6">
                  <c:v>219.70825244</c:v>
                </c:pt>
                <c:pt idx="7">
                  <c:v>219.70825244</c:v>
                </c:pt>
                <c:pt idx="8">
                  <c:v>219.70825244</c:v>
                </c:pt>
                <c:pt idx="9">
                  <c:v>219.70825244</c:v>
                </c:pt>
                <c:pt idx="10">
                  <c:v>219.70825244</c:v>
                </c:pt>
                <c:pt idx="12">
                  <c:v>219.70825244</c:v>
                </c:pt>
                <c:pt idx="13">
                  <c:v>219.70825244</c:v>
                </c:pt>
                <c:pt idx="14">
                  <c:v>219.70825244</c:v>
                </c:pt>
                <c:pt idx="15">
                  <c:v>219.70825244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219.84357098</c:v>
                </c:pt>
                <c:pt idx="1">
                  <c:v>221.75748958</c:v>
                </c:pt>
                <c:pt idx="2">
                  <c:v>230.93864333</c:v>
                </c:pt>
                <c:pt idx="3">
                  <c:v>169.65802141</c:v>
                </c:pt>
                <c:pt idx="4">
                  <c:v>226.94363163</c:v>
                </c:pt>
                <c:pt idx="5">
                  <c:v>220.84493697</c:v>
                </c:pt>
                <c:pt idx="6">
                  <c:v>219.80202502</c:v>
                </c:pt>
                <c:pt idx="7">
                  <c:v>225.96155148</c:v>
                </c:pt>
                <c:pt idx="8">
                  <c:v>247.50457794</c:v>
                </c:pt>
                <c:pt idx="9">
                  <c:v>248.58939261</c:v>
                </c:pt>
                <c:pt idx="10">
                  <c:v>170.11099963</c:v>
                </c:pt>
                <c:pt idx="12">
                  <c:v>225.98153306</c:v>
                </c:pt>
                <c:pt idx="13">
                  <c:v>218.59857371</c:v>
                </c:pt>
                <c:pt idx="14">
                  <c:v>204.17120976</c:v>
                </c:pt>
                <c:pt idx="15">
                  <c:v>219.70825244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247.79398868</c:v>
                </c:pt>
                <c:pt idx="1">
                  <c:v>248.6840414</c:v>
                </c:pt>
                <c:pt idx="2">
                  <c:v>230.07346861</c:v>
                </c:pt>
                <c:pt idx="3">
                  <c:v>177.64139771</c:v>
                </c:pt>
                <c:pt idx="4">
                  <c:v>221.56833795</c:v>
                </c:pt>
                <c:pt idx="5">
                  <c:v>232.17371397</c:v>
                </c:pt>
                <c:pt idx="6">
                  <c:v>233.89339072</c:v>
                </c:pt>
                <c:pt idx="7">
                  <c:v>216.58416856</c:v>
                </c:pt>
                <c:pt idx="8">
                  <c:v>267.90923072</c:v>
                </c:pt>
                <c:pt idx="9">
                  <c:v>234.67551575</c:v>
                </c:pt>
                <c:pt idx="10">
                  <c:v>166.16014121</c:v>
                </c:pt>
                <c:pt idx="12">
                  <c:v>241.95561656</c:v>
                </c:pt>
                <c:pt idx="13">
                  <c:v>222.44418648</c:v>
                </c:pt>
                <c:pt idx="14">
                  <c:v>195.65502453</c:v>
                </c:pt>
                <c:pt idx="15">
                  <c:v>222.02986425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2003/04-2004/05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(1,2)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</c:v>
                </c:pt>
                <c:pt idx="9">
                  <c:v>Nor-Man</c:v>
                </c:pt>
                <c:pt idx="10">
                  <c:v>Burntwood (1,2)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222.02986425</c:v>
                </c:pt>
                <c:pt idx="1">
                  <c:v>222.02986425</c:v>
                </c:pt>
                <c:pt idx="2">
                  <c:v>222.02986425</c:v>
                </c:pt>
                <c:pt idx="3">
                  <c:v>222.02986425</c:v>
                </c:pt>
                <c:pt idx="4">
                  <c:v>222.02986425</c:v>
                </c:pt>
                <c:pt idx="5">
                  <c:v>222.02986425</c:v>
                </c:pt>
                <c:pt idx="6">
                  <c:v>222.02986425</c:v>
                </c:pt>
                <c:pt idx="7">
                  <c:v>222.02986425</c:v>
                </c:pt>
                <c:pt idx="8">
                  <c:v>222.02986425</c:v>
                </c:pt>
                <c:pt idx="9">
                  <c:v>222.02986425</c:v>
                </c:pt>
                <c:pt idx="10">
                  <c:v>222.02986425</c:v>
                </c:pt>
                <c:pt idx="12">
                  <c:v>222.02986425</c:v>
                </c:pt>
                <c:pt idx="13">
                  <c:v>222.02986425</c:v>
                </c:pt>
                <c:pt idx="14">
                  <c:v>222.02986425</c:v>
                </c:pt>
                <c:pt idx="15">
                  <c:v>222.02986425</c:v>
                </c:pt>
              </c:numCache>
            </c:numRef>
          </c:val>
        </c:ser>
        <c:gapWidth val="0"/>
        <c:axId val="61093461"/>
        <c:axId val="12970238"/>
      </c:barChart>
      <c:catAx>
        <c:axId val="610934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ax val="30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1093461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175"/>
          <c:y val="0.19475"/>
          <c:w val="0.273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9.4.2: Average Length of Home Care Cases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mean length of home care cases (days) per case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2825"/>
          <c:w val="0.953"/>
          <c:h val="0.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(2)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(2,t)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219.70825244</c:v>
                </c:pt>
                <c:pt idx="1">
                  <c:v>219.70825244</c:v>
                </c:pt>
                <c:pt idx="2">
                  <c:v>219.70825244</c:v>
                </c:pt>
                <c:pt idx="3">
                  <c:v>219.70825244</c:v>
                </c:pt>
                <c:pt idx="5">
                  <c:v>219.70825244</c:v>
                </c:pt>
                <c:pt idx="6">
                  <c:v>219.70825244</c:v>
                </c:pt>
                <c:pt idx="7">
                  <c:v>219.70825244</c:v>
                </c:pt>
                <c:pt idx="8">
                  <c:v>219.70825244</c:v>
                </c:pt>
                <c:pt idx="9">
                  <c:v>219.70825244</c:v>
                </c:pt>
                <c:pt idx="10">
                  <c:v>219.70825244</c:v>
                </c:pt>
                <c:pt idx="11">
                  <c:v>219.70825244</c:v>
                </c:pt>
                <c:pt idx="12">
                  <c:v>219.70825244</c:v>
                </c:pt>
                <c:pt idx="13">
                  <c:v>219.70825244</c:v>
                </c:pt>
                <c:pt idx="15">
                  <c:v>219.70825244</c:v>
                </c:pt>
                <c:pt idx="16">
                  <c:v>219.70825244</c:v>
                </c:pt>
                <c:pt idx="17">
                  <c:v>219.70825244</c:v>
                </c:pt>
                <c:pt idx="18">
                  <c:v>219.70825244</c:v>
                </c:pt>
                <c:pt idx="19">
                  <c:v>219.70825244</c:v>
                </c:pt>
                <c:pt idx="20">
                  <c:v>219.70825244</c:v>
                </c:pt>
                <c:pt idx="22">
                  <c:v>219.70825244</c:v>
                </c:pt>
                <c:pt idx="23">
                  <c:v>219.70825244</c:v>
                </c:pt>
                <c:pt idx="24">
                  <c:v>219.70825244</c:v>
                </c:pt>
                <c:pt idx="25">
                  <c:v>219.70825244</c:v>
                </c:pt>
                <c:pt idx="26">
                  <c:v>219.70825244</c:v>
                </c:pt>
                <c:pt idx="27">
                  <c:v>219.70825244</c:v>
                </c:pt>
                <c:pt idx="28">
                  <c:v>219.70825244</c:v>
                </c:pt>
                <c:pt idx="30">
                  <c:v>219.70825244</c:v>
                </c:pt>
                <c:pt idx="31">
                  <c:v>219.70825244</c:v>
                </c:pt>
                <c:pt idx="32">
                  <c:v>219.70825244</c:v>
                </c:pt>
                <c:pt idx="33">
                  <c:v>219.70825244</c:v>
                </c:pt>
                <c:pt idx="35">
                  <c:v>219.70825244</c:v>
                </c:pt>
                <c:pt idx="36">
                  <c:v>219.70825244</c:v>
                </c:pt>
                <c:pt idx="37">
                  <c:v>219.70825244</c:v>
                </c:pt>
                <c:pt idx="38">
                  <c:v>219.70825244</c:v>
                </c:pt>
                <c:pt idx="39">
                  <c:v>219.70825244</c:v>
                </c:pt>
                <c:pt idx="40">
                  <c:v>219.70825244</c:v>
                </c:pt>
                <c:pt idx="42">
                  <c:v>219.70825244</c:v>
                </c:pt>
                <c:pt idx="43">
                  <c:v>219.70825244</c:v>
                </c:pt>
                <c:pt idx="44">
                  <c:v>219.70825244</c:v>
                </c:pt>
                <c:pt idx="45">
                  <c:v>219.70825244</c:v>
                </c:pt>
                <c:pt idx="47">
                  <c:v>219.70825244</c:v>
                </c:pt>
                <c:pt idx="48">
                  <c:v>219.70825244</c:v>
                </c:pt>
                <c:pt idx="49">
                  <c:v>219.70825244</c:v>
                </c:pt>
                <c:pt idx="51">
                  <c:v>219.70825244</c:v>
                </c:pt>
                <c:pt idx="52">
                  <c:v>219.70825244</c:v>
                </c:pt>
                <c:pt idx="53">
                  <c:v>219.70825244</c:v>
                </c:pt>
                <c:pt idx="54">
                  <c:v>219.70825244</c:v>
                </c:pt>
                <c:pt idx="55">
                  <c:v>219.70825244</c:v>
                </c:pt>
                <c:pt idx="56">
                  <c:v>219.70825244</c:v>
                </c:pt>
                <c:pt idx="57">
                  <c:v>219.70825244</c:v>
                </c:pt>
                <c:pt idx="58">
                  <c:v>219.70825244</c:v>
                </c:pt>
                <c:pt idx="59">
                  <c:v>219.70825244</c:v>
                </c:pt>
                <c:pt idx="60">
                  <c:v>219.70825244</c:v>
                </c:pt>
                <c:pt idx="61">
                  <c:v>219.70825244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(2)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(2,t)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227.47350431</c:v>
                </c:pt>
                <c:pt idx="1">
                  <c:v>219.69576652</c:v>
                </c:pt>
                <c:pt idx="2">
                  <c:v>200.24839955</c:v>
                </c:pt>
                <c:pt idx="3">
                  <c:v>226.34676115</c:v>
                </c:pt>
                <c:pt idx="5">
                  <c:v>184.72049923</c:v>
                </c:pt>
                <c:pt idx="6">
                  <c:v>178.51161313</c:v>
                </c:pt>
                <c:pt idx="7">
                  <c:v>219.65317517</c:v>
                </c:pt>
                <c:pt idx="8">
                  <c:v>244.96511224</c:v>
                </c:pt>
                <c:pt idx="9">
                  <c:v>212.23516299</c:v>
                </c:pt>
                <c:pt idx="10">
                  <c:v>186.7883964</c:v>
                </c:pt>
                <c:pt idx="11">
                  <c:v>181.77839102</c:v>
                </c:pt>
                <c:pt idx="12">
                  <c:v>215.01485447</c:v>
                </c:pt>
                <c:pt idx="13">
                  <c:v>243.32225364</c:v>
                </c:pt>
                <c:pt idx="15">
                  <c:v>210.27771809</c:v>
                </c:pt>
                <c:pt idx="16">
                  <c:v>222.28609818</c:v>
                </c:pt>
                <c:pt idx="17">
                  <c:v>221.10710876</c:v>
                </c:pt>
                <c:pt idx="18">
                  <c:v>242.01354353</c:v>
                </c:pt>
                <c:pt idx="19">
                  <c:v>204.49977521</c:v>
                </c:pt>
                <c:pt idx="20">
                  <c:v>199.95927759</c:v>
                </c:pt>
                <c:pt idx="22">
                  <c:v>167.05435461</c:v>
                </c:pt>
                <c:pt idx="23">
                  <c:v>194.1020582</c:v>
                </c:pt>
                <c:pt idx="24">
                  <c:v>138.18274477</c:v>
                </c:pt>
                <c:pt idx="25">
                  <c:v>172.50784264</c:v>
                </c:pt>
                <c:pt idx="26">
                  <c:v>175.82147048</c:v>
                </c:pt>
                <c:pt idx="27">
                  <c:v>159.2900483</c:v>
                </c:pt>
                <c:pt idx="28">
                  <c:v>196.47282346</c:v>
                </c:pt>
                <c:pt idx="30">
                  <c:v>226.70444453</c:v>
                </c:pt>
                <c:pt idx="31">
                  <c:v>197.50187418</c:v>
                </c:pt>
                <c:pt idx="32">
                  <c:v>216.58593799</c:v>
                </c:pt>
                <c:pt idx="33">
                  <c:v>244.20874571</c:v>
                </c:pt>
                <c:pt idx="35">
                  <c:v>253.37531361</c:v>
                </c:pt>
                <c:pt idx="36">
                  <c:v>196.16738701</c:v>
                </c:pt>
                <c:pt idx="37">
                  <c:v>201.10945002</c:v>
                </c:pt>
                <c:pt idx="38">
                  <c:v>192.11714442</c:v>
                </c:pt>
                <c:pt idx="39">
                  <c:v>271.80303294</c:v>
                </c:pt>
                <c:pt idx="40">
                  <c:v>78.20792844</c:v>
                </c:pt>
                <c:pt idx="42">
                  <c:v>182.08923608</c:v>
                </c:pt>
                <c:pt idx="43">
                  <c:v>229.21886264</c:v>
                </c:pt>
                <c:pt idx="44">
                  <c:v>200.61503038</c:v>
                </c:pt>
                <c:pt idx="45">
                  <c:v>253.93933686</c:v>
                </c:pt>
                <c:pt idx="47">
                  <c:v>235.10219485</c:v>
                </c:pt>
                <c:pt idx="48">
                  <c:v>229.25327414</c:v>
                </c:pt>
                <c:pt idx="49">
                  <c:v>269.90088552</c:v>
                </c:pt>
                <c:pt idx="51">
                  <c:v>153.52893402</c:v>
                </c:pt>
                <c:pt idx="52">
                  <c:v>149.58343217</c:v>
                </c:pt>
                <c:pt idx="53">
                  <c:v>234.88844974</c:v>
                </c:pt>
                <c:pt idx="54">
                  <c:v>185.38108506</c:v>
                </c:pt>
                <c:pt idx="55">
                  <c:v>127.68557952</c:v>
                </c:pt>
                <c:pt idx="56">
                  <c:v>125.51575034</c:v>
                </c:pt>
                <c:pt idx="57">
                  <c:v>169.62837242</c:v>
                </c:pt>
                <c:pt idx="58">
                  <c:v>108.47379863</c:v>
                </c:pt>
                <c:pt idx="59">
                  <c:v>119.01270689</c:v>
                </c:pt>
                <c:pt idx="60">
                  <c:v>78.95827908</c:v>
                </c:pt>
                <c:pt idx="61">
                  <c:v>192.90772424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(2)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(2,t)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224.49468962</c:v>
                </c:pt>
                <c:pt idx="1">
                  <c:v>248.37494335</c:v>
                </c:pt>
                <c:pt idx="2">
                  <c:v>241.04998497</c:v>
                </c:pt>
                <c:pt idx="3">
                  <c:v>210.90827009</c:v>
                </c:pt>
                <c:pt idx="5">
                  <c:v>209.05283176</c:v>
                </c:pt>
                <c:pt idx="6">
                  <c:v>203.71019085</c:v>
                </c:pt>
                <c:pt idx="7">
                  <c:v>229.11097319</c:v>
                </c:pt>
                <c:pt idx="8">
                  <c:v>255.02136999</c:v>
                </c:pt>
                <c:pt idx="9">
                  <c:v>252.40131115</c:v>
                </c:pt>
                <c:pt idx="10">
                  <c:v>211.4554013</c:v>
                </c:pt>
                <c:pt idx="11">
                  <c:v>235.93380632</c:v>
                </c:pt>
                <c:pt idx="12">
                  <c:v>252.63990696</c:v>
                </c:pt>
                <c:pt idx="13">
                  <c:v>225.80237214</c:v>
                </c:pt>
                <c:pt idx="15">
                  <c:v>228.10397166</c:v>
                </c:pt>
                <c:pt idx="16">
                  <c:v>211.52589853</c:v>
                </c:pt>
                <c:pt idx="17">
                  <c:v>226.79444675</c:v>
                </c:pt>
                <c:pt idx="18">
                  <c:v>202.40829283</c:v>
                </c:pt>
                <c:pt idx="19">
                  <c:v>231.29754205</c:v>
                </c:pt>
                <c:pt idx="20">
                  <c:v>196.53226988</c:v>
                </c:pt>
                <c:pt idx="22">
                  <c:v>163.58029028</c:v>
                </c:pt>
                <c:pt idx="23">
                  <c:v>193.69101516</c:v>
                </c:pt>
                <c:pt idx="24">
                  <c:v>170.98427758</c:v>
                </c:pt>
                <c:pt idx="25">
                  <c:v>162.23419943</c:v>
                </c:pt>
                <c:pt idx="26">
                  <c:v>175.48086786</c:v>
                </c:pt>
                <c:pt idx="27">
                  <c:v>135.72456422</c:v>
                </c:pt>
                <c:pt idx="28">
                  <c:v>189.03007451</c:v>
                </c:pt>
                <c:pt idx="30">
                  <c:v>219.83682372</c:v>
                </c:pt>
                <c:pt idx="31">
                  <c:v>234.76930892</c:v>
                </c:pt>
                <c:pt idx="32">
                  <c:v>214.35566267</c:v>
                </c:pt>
                <c:pt idx="33">
                  <c:v>240.33640906</c:v>
                </c:pt>
                <c:pt idx="35">
                  <c:v>219.08249934</c:v>
                </c:pt>
                <c:pt idx="36">
                  <c:v>242.24434231</c:v>
                </c:pt>
                <c:pt idx="37">
                  <c:v>228.70628624</c:v>
                </c:pt>
                <c:pt idx="38">
                  <c:v>209.0232096</c:v>
                </c:pt>
                <c:pt idx="39">
                  <c:v>245.38790428</c:v>
                </c:pt>
                <c:pt idx="40">
                  <c:v>103.36174361</c:v>
                </c:pt>
                <c:pt idx="42">
                  <c:v>202.06976155</c:v>
                </c:pt>
                <c:pt idx="43">
                  <c:v>219.3878645</c:v>
                </c:pt>
                <c:pt idx="44">
                  <c:v>210.58678212</c:v>
                </c:pt>
                <c:pt idx="45">
                  <c:v>218.81387793</c:v>
                </c:pt>
                <c:pt idx="47">
                  <c:v>237.20210127</c:v>
                </c:pt>
                <c:pt idx="48">
                  <c:v>234.82419079</c:v>
                </c:pt>
                <c:pt idx="49">
                  <c:v>158.82378544</c:v>
                </c:pt>
                <c:pt idx="51">
                  <c:v>173.78872458</c:v>
                </c:pt>
                <c:pt idx="52">
                  <c:v>166.85102556</c:v>
                </c:pt>
                <c:pt idx="53">
                  <c:v>209.71316744</c:v>
                </c:pt>
                <c:pt idx="54">
                  <c:v>238.53285662</c:v>
                </c:pt>
                <c:pt idx="55">
                  <c:v>107.13576126</c:v>
                </c:pt>
                <c:pt idx="56">
                  <c:v>150.15132016</c:v>
                </c:pt>
                <c:pt idx="57">
                  <c:v>81.676797609</c:v>
                </c:pt>
                <c:pt idx="58">
                  <c:v>144.35092796</c:v>
                </c:pt>
                <c:pt idx="59">
                  <c:v>140.95049205</c:v>
                </c:pt>
                <c:pt idx="60">
                  <c:v>85.838697852</c:v>
                </c:pt>
                <c:pt idx="61">
                  <c:v>91.532117787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2004/05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2003/04-2004/05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</c:v>
                </c:pt>
                <c:pt idx="7">
                  <c:v>CE Louise/Pembina</c:v>
                </c:pt>
                <c:pt idx="8">
                  <c:v>CE Morden/Winkler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 (2)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 (t)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</c:v>
                </c:pt>
                <c:pt idx="54">
                  <c:v>BW Thick Por/Pik/Wab</c:v>
                </c:pt>
                <c:pt idx="55">
                  <c:v>BW Oxford H &amp; Gods (1,2)</c:v>
                </c:pt>
                <c:pt idx="56">
                  <c:v>BW Cross Lake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(1,2)</c:v>
                </c:pt>
                <c:pt idx="60">
                  <c:v>BW Sha/York/Split/War (1,2)</c:v>
                </c:pt>
                <c:pt idx="61">
                  <c:v>BW Nelson House (2,t)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222.02986425</c:v>
                </c:pt>
                <c:pt idx="1">
                  <c:v>222.02986425</c:v>
                </c:pt>
                <c:pt idx="2">
                  <c:v>222.02986425</c:v>
                </c:pt>
                <c:pt idx="3">
                  <c:v>222.02986425</c:v>
                </c:pt>
                <c:pt idx="5">
                  <c:v>222.02986425</c:v>
                </c:pt>
                <c:pt idx="6">
                  <c:v>222.02986425</c:v>
                </c:pt>
                <c:pt idx="7">
                  <c:v>222.02986425</c:v>
                </c:pt>
                <c:pt idx="8">
                  <c:v>222.02986425</c:v>
                </c:pt>
                <c:pt idx="9">
                  <c:v>222.02986425</c:v>
                </c:pt>
                <c:pt idx="10">
                  <c:v>222.02986425</c:v>
                </c:pt>
                <c:pt idx="11">
                  <c:v>222.02986425</c:v>
                </c:pt>
                <c:pt idx="12">
                  <c:v>222.02986425</c:v>
                </c:pt>
                <c:pt idx="13">
                  <c:v>222.02986425</c:v>
                </c:pt>
                <c:pt idx="15">
                  <c:v>222.02986425</c:v>
                </c:pt>
                <c:pt idx="16">
                  <c:v>222.02986425</c:v>
                </c:pt>
                <c:pt idx="17">
                  <c:v>222.02986425</c:v>
                </c:pt>
                <c:pt idx="18">
                  <c:v>222.02986425</c:v>
                </c:pt>
                <c:pt idx="19">
                  <c:v>222.02986425</c:v>
                </c:pt>
                <c:pt idx="20">
                  <c:v>222.02986425</c:v>
                </c:pt>
                <c:pt idx="22">
                  <c:v>222.02986425</c:v>
                </c:pt>
                <c:pt idx="23">
                  <c:v>222.02986425</c:v>
                </c:pt>
                <c:pt idx="24">
                  <c:v>222.02986425</c:v>
                </c:pt>
                <c:pt idx="25">
                  <c:v>222.02986425</c:v>
                </c:pt>
                <c:pt idx="26">
                  <c:v>222.02986425</c:v>
                </c:pt>
                <c:pt idx="27">
                  <c:v>222.02986425</c:v>
                </c:pt>
                <c:pt idx="28">
                  <c:v>222.02986425</c:v>
                </c:pt>
                <c:pt idx="30">
                  <c:v>222.02986425</c:v>
                </c:pt>
                <c:pt idx="31">
                  <c:v>222.02986425</c:v>
                </c:pt>
                <c:pt idx="32">
                  <c:v>222.02986425</c:v>
                </c:pt>
                <c:pt idx="33">
                  <c:v>222.02986425</c:v>
                </c:pt>
                <c:pt idx="35">
                  <c:v>222.02986425</c:v>
                </c:pt>
                <c:pt idx="36">
                  <c:v>222.02986425</c:v>
                </c:pt>
                <c:pt idx="37">
                  <c:v>222.02986425</c:v>
                </c:pt>
                <c:pt idx="38">
                  <c:v>222.02986425</c:v>
                </c:pt>
                <c:pt idx="39">
                  <c:v>222.02986425</c:v>
                </c:pt>
                <c:pt idx="40">
                  <c:v>222.02986425</c:v>
                </c:pt>
                <c:pt idx="42">
                  <c:v>222.02986425</c:v>
                </c:pt>
                <c:pt idx="43">
                  <c:v>222.02986425</c:v>
                </c:pt>
                <c:pt idx="44">
                  <c:v>222.02986425</c:v>
                </c:pt>
                <c:pt idx="45">
                  <c:v>222.02986425</c:v>
                </c:pt>
                <c:pt idx="47">
                  <c:v>222.02986425</c:v>
                </c:pt>
                <c:pt idx="48">
                  <c:v>222.02986425</c:v>
                </c:pt>
                <c:pt idx="49">
                  <c:v>222.02986425</c:v>
                </c:pt>
                <c:pt idx="51">
                  <c:v>222.02986425</c:v>
                </c:pt>
                <c:pt idx="52">
                  <c:v>222.02986425</c:v>
                </c:pt>
                <c:pt idx="53">
                  <c:v>222.02986425</c:v>
                </c:pt>
                <c:pt idx="54">
                  <c:v>222.02986425</c:v>
                </c:pt>
                <c:pt idx="55">
                  <c:v>222.02986425</c:v>
                </c:pt>
                <c:pt idx="56">
                  <c:v>222.02986425</c:v>
                </c:pt>
                <c:pt idx="57">
                  <c:v>222.02986425</c:v>
                </c:pt>
                <c:pt idx="58">
                  <c:v>222.02986425</c:v>
                </c:pt>
                <c:pt idx="59">
                  <c:v>222.02986425</c:v>
                </c:pt>
                <c:pt idx="60">
                  <c:v>222.02986425</c:v>
                </c:pt>
                <c:pt idx="61">
                  <c:v>222.02986425</c:v>
                </c:pt>
              </c:numCache>
            </c:numRef>
          </c:val>
        </c:ser>
        <c:gapWidth val="0"/>
        <c:axId val="49623279"/>
        <c:axId val="43956328"/>
      </c:barChart>
      <c:catAx>
        <c:axId val="496232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56328"/>
        <c:crosses val="autoZero"/>
        <c:auto val="1"/>
        <c:lblOffset val="100"/>
        <c:tickLblSkip val="1"/>
        <c:noMultiLvlLbl val="0"/>
      </c:catAx>
      <c:valAx>
        <c:axId val="43956328"/>
        <c:scaling>
          <c:orientation val="minMax"/>
          <c:max val="30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623279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05"/>
          <c:y val="0.3695"/>
          <c:w val="0.222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9.4.3: Average Length of Home Care Cases                                                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mean length of home care cases (days) per case</a:t>
            </a:r>
          </a:p>
        </c:rich>
      </c:tx>
      <c:layout>
        <c:manualLayout>
          <c:xMode val="factor"/>
          <c:yMode val="factor"/>
          <c:x val="0.056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6075"/>
          <c:w val="0.8865"/>
          <c:h val="0.91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219.70825244</c:v>
                </c:pt>
                <c:pt idx="1">
                  <c:v>219.70825244</c:v>
                </c:pt>
                <c:pt idx="3">
                  <c:v>219.70825244</c:v>
                </c:pt>
                <c:pt idx="5">
                  <c:v>219.70825244</c:v>
                </c:pt>
                <c:pt idx="6">
                  <c:v>219.70825244</c:v>
                </c:pt>
                <c:pt idx="8">
                  <c:v>219.70825244</c:v>
                </c:pt>
                <c:pt idx="9">
                  <c:v>219.70825244</c:v>
                </c:pt>
                <c:pt idx="11">
                  <c:v>219.70825244</c:v>
                </c:pt>
                <c:pt idx="13">
                  <c:v>219.70825244</c:v>
                </c:pt>
                <c:pt idx="14">
                  <c:v>219.70825244</c:v>
                </c:pt>
                <c:pt idx="16">
                  <c:v>219.70825244</c:v>
                </c:pt>
                <c:pt idx="17">
                  <c:v>219.70825244</c:v>
                </c:pt>
                <c:pt idx="18">
                  <c:v>219.70825244</c:v>
                </c:pt>
                <c:pt idx="19">
                  <c:v>219.70825244</c:v>
                </c:pt>
                <c:pt idx="21">
                  <c:v>219.70825244</c:v>
                </c:pt>
                <c:pt idx="22">
                  <c:v>219.70825244</c:v>
                </c:pt>
                <c:pt idx="23">
                  <c:v>219.70825244</c:v>
                </c:pt>
                <c:pt idx="25">
                  <c:v>219.70825244</c:v>
                </c:pt>
                <c:pt idx="26">
                  <c:v>219.70825244</c:v>
                </c:pt>
                <c:pt idx="28">
                  <c:v>219.70825244</c:v>
                </c:pt>
                <c:pt idx="29">
                  <c:v>219.70825244</c:v>
                </c:pt>
                <c:pt idx="31">
                  <c:v>219.70825244</c:v>
                </c:pt>
                <c:pt idx="32">
                  <c:v>219.70825244</c:v>
                </c:pt>
                <c:pt idx="34">
                  <c:v>219.70825244</c:v>
                </c:pt>
                <c:pt idx="35">
                  <c:v>219.70825244</c:v>
                </c:pt>
                <c:pt idx="37">
                  <c:v>219.70825244</c:v>
                </c:pt>
                <c:pt idx="38">
                  <c:v>219.70825244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214.84800565</c:v>
                </c:pt>
                <c:pt idx="1">
                  <c:v>201.96679358</c:v>
                </c:pt>
                <c:pt idx="3">
                  <c:v>235.82051838</c:v>
                </c:pt>
                <c:pt idx="5">
                  <c:v>192.89758127</c:v>
                </c:pt>
                <c:pt idx="6">
                  <c:v>210.25740992</c:v>
                </c:pt>
                <c:pt idx="8">
                  <c:v>184.66162688</c:v>
                </c:pt>
                <c:pt idx="9">
                  <c:v>220.81837194</c:v>
                </c:pt>
                <c:pt idx="11">
                  <c:v>231.13081643</c:v>
                </c:pt>
                <c:pt idx="13">
                  <c:v>245.1959631</c:v>
                </c:pt>
                <c:pt idx="14">
                  <c:v>214.86150066</c:v>
                </c:pt>
                <c:pt idx="16">
                  <c:v>156.53358142</c:v>
                </c:pt>
                <c:pt idx="17">
                  <c:v>186.85633961</c:v>
                </c:pt>
                <c:pt idx="18">
                  <c:v>206.20492129</c:v>
                </c:pt>
                <c:pt idx="19">
                  <c:v>222.15567862</c:v>
                </c:pt>
                <c:pt idx="21">
                  <c:v>204.97395569</c:v>
                </c:pt>
                <c:pt idx="22">
                  <c:v>231.43130866</c:v>
                </c:pt>
                <c:pt idx="23">
                  <c:v>242.76917135</c:v>
                </c:pt>
                <c:pt idx="25">
                  <c:v>238.08434456</c:v>
                </c:pt>
                <c:pt idx="26">
                  <c:v>215.5093637</c:v>
                </c:pt>
                <c:pt idx="28">
                  <c:v>218.55739537</c:v>
                </c:pt>
                <c:pt idx="29">
                  <c:v>230.96469087</c:v>
                </c:pt>
                <c:pt idx="31">
                  <c:v>199.86400607</c:v>
                </c:pt>
                <c:pt idx="32">
                  <c:v>233.23425007</c:v>
                </c:pt>
                <c:pt idx="34">
                  <c:v>198.2565361</c:v>
                </c:pt>
                <c:pt idx="35">
                  <c:v>194.7506499</c:v>
                </c:pt>
                <c:pt idx="37">
                  <c:v>226.94363163</c:v>
                </c:pt>
                <c:pt idx="38">
                  <c:v>219.70825244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230.69778557</c:v>
                </c:pt>
                <c:pt idx="1">
                  <c:v>214.69334725</c:v>
                </c:pt>
                <c:pt idx="3">
                  <c:v>224.2420565</c:v>
                </c:pt>
                <c:pt idx="5">
                  <c:v>223.88793757</c:v>
                </c:pt>
                <c:pt idx="6">
                  <c:v>220.29993407</c:v>
                </c:pt>
                <c:pt idx="8">
                  <c:v>214.28350861</c:v>
                </c:pt>
                <c:pt idx="9">
                  <c:v>224.051446</c:v>
                </c:pt>
                <c:pt idx="11">
                  <c:v>226.1408595</c:v>
                </c:pt>
                <c:pt idx="13">
                  <c:v>235.42373547</c:v>
                </c:pt>
                <c:pt idx="14">
                  <c:v>225.56482774</c:v>
                </c:pt>
                <c:pt idx="16">
                  <c:v>214.55197075</c:v>
                </c:pt>
                <c:pt idx="17">
                  <c:v>191.15985915</c:v>
                </c:pt>
                <c:pt idx="18">
                  <c:v>218.60461798</c:v>
                </c:pt>
                <c:pt idx="19">
                  <c:v>208.67990729</c:v>
                </c:pt>
                <c:pt idx="21">
                  <c:v>228.49860775</c:v>
                </c:pt>
                <c:pt idx="22">
                  <c:v>234.3770013</c:v>
                </c:pt>
                <c:pt idx="23">
                  <c:v>218.97082481</c:v>
                </c:pt>
                <c:pt idx="25">
                  <c:v>209.58142683</c:v>
                </c:pt>
                <c:pt idx="26">
                  <c:v>220.86152207</c:v>
                </c:pt>
                <c:pt idx="28">
                  <c:v>186.01043263</c:v>
                </c:pt>
                <c:pt idx="29">
                  <c:v>190.55729278</c:v>
                </c:pt>
                <c:pt idx="31">
                  <c:v>207.68612392</c:v>
                </c:pt>
                <c:pt idx="32">
                  <c:v>241.37518069</c:v>
                </c:pt>
                <c:pt idx="34">
                  <c:v>193.46623162</c:v>
                </c:pt>
                <c:pt idx="35">
                  <c:v>179.75731818</c:v>
                </c:pt>
                <c:pt idx="37">
                  <c:v>221.56833795</c:v>
                </c:pt>
                <c:pt idx="38">
                  <c:v>222.02986425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2004/05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2003/04-2004/05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</c:v>
                </c:pt>
                <c:pt idx="14">
                  <c:v>River Heights E</c:v>
                </c:pt>
                <c:pt idx="16">
                  <c:v>River East N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</c:v>
                </c:pt>
                <c:pt idx="28">
                  <c:v>Inkster West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</c:v>
                </c:pt>
                <c:pt idx="34">
                  <c:v>Point Douglas N</c:v>
                </c:pt>
                <c:pt idx="35">
                  <c:v>Point Douglas S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222.02986425</c:v>
                </c:pt>
                <c:pt idx="1">
                  <c:v>222.02986425</c:v>
                </c:pt>
                <c:pt idx="3">
                  <c:v>222.02986425</c:v>
                </c:pt>
                <c:pt idx="5">
                  <c:v>222.02986425</c:v>
                </c:pt>
                <c:pt idx="6">
                  <c:v>222.02986425</c:v>
                </c:pt>
                <c:pt idx="8">
                  <c:v>222.02986425</c:v>
                </c:pt>
                <c:pt idx="9">
                  <c:v>222.02986425</c:v>
                </c:pt>
                <c:pt idx="11">
                  <c:v>222.02986425</c:v>
                </c:pt>
                <c:pt idx="13">
                  <c:v>222.02986425</c:v>
                </c:pt>
                <c:pt idx="14">
                  <c:v>222.02986425</c:v>
                </c:pt>
                <c:pt idx="16">
                  <c:v>222.02986425</c:v>
                </c:pt>
                <c:pt idx="17">
                  <c:v>222.02986425</c:v>
                </c:pt>
                <c:pt idx="18">
                  <c:v>222.02986425</c:v>
                </c:pt>
                <c:pt idx="19">
                  <c:v>222.02986425</c:v>
                </c:pt>
                <c:pt idx="21">
                  <c:v>222.02986425</c:v>
                </c:pt>
                <c:pt idx="22">
                  <c:v>222.02986425</c:v>
                </c:pt>
                <c:pt idx="23">
                  <c:v>222.02986425</c:v>
                </c:pt>
                <c:pt idx="25">
                  <c:v>222.02986425</c:v>
                </c:pt>
                <c:pt idx="26">
                  <c:v>222.02986425</c:v>
                </c:pt>
                <c:pt idx="28">
                  <c:v>222.02986425</c:v>
                </c:pt>
                <c:pt idx="29">
                  <c:v>222.02986425</c:v>
                </c:pt>
                <c:pt idx="31">
                  <c:v>222.02986425</c:v>
                </c:pt>
                <c:pt idx="32">
                  <c:v>222.02986425</c:v>
                </c:pt>
                <c:pt idx="34">
                  <c:v>222.02986425</c:v>
                </c:pt>
                <c:pt idx="35">
                  <c:v>222.02986425</c:v>
                </c:pt>
                <c:pt idx="37">
                  <c:v>222.02986425</c:v>
                </c:pt>
                <c:pt idx="38">
                  <c:v>222.02986425</c:v>
                </c:pt>
              </c:numCache>
            </c:numRef>
          </c:val>
        </c:ser>
        <c:gapWidth val="0"/>
        <c:axId val="60062633"/>
        <c:axId val="3692786"/>
      </c:barChart>
      <c:catAx>
        <c:axId val="600626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  <c:max val="3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0062633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2"/>
          <c:y val="0.19025"/>
          <c:w val="0.27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9.4.4: Average Length of Home Care Cases                                                 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mean length of home care cases (days) per case</a:t>
            </a:r>
          </a:p>
        </c:rich>
      </c:tx>
      <c:layout>
        <c:manualLayout>
          <c:xMode val="factor"/>
          <c:yMode val="factor"/>
          <c:x val="0.05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21"/>
          <c:w val="0.8257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1999/00-2000/01</c:name>
            <c:spPr>
              <a:ln w="25400">
                <a:solidFill>
                  <a:srgbClr val="C0C0C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219.70825244</c:v>
                </c:pt>
                <c:pt idx="1">
                  <c:v>219.70825244</c:v>
                </c:pt>
                <c:pt idx="2">
                  <c:v>219.70825244</c:v>
                </c:pt>
                <c:pt idx="3">
                  <c:v>219.70825244</c:v>
                </c:pt>
                <c:pt idx="4">
                  <c:v>219.70825244</c:v>
                </c:pt>
                <c:pt idx="5">
                  <c:v>219.70825244</c:v>
                </c:pt>
                <c:pt idx="6">
                  <c:v>219.70825244</c:v>
                </c:pt>
                <c:pt idx="7">
                  <c:v>219.70825244</c:v>
                </c:pt>
                <c:pt idx="8">
                  <c:v>219.70825244</c:v>
                </c:pt>
                <c:pt idx="9">
                  <c:v>219.70825244</c:v>
                </c:pt>
                <c:pt idx="10">
                  <c:v>219.70825244</c:v>
                </c:pt>
                <c:pt idx="11">
                  <c:v>219.70825244</c:v>
                </c:pt>
                <c:pt idx="13">
                  <c:v>219.70825244</c:v>
                </c:pt>
                <c:pt idx="14">
                  <c:v>219.70825244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216.32739529</c:v>
                </c:pt>
                <c:pt idx="1">
                  <c:v>234.69398751</c:v>
                </c:pt>
                <c:pt idx="2">
                  <c:v>214.99670251</c:v>
                </c:pt>
                <c:pt idx="3">
                  <c:v>211.28868849</c:v>
                </c:pt>
                <c:pt idx="4">
                  <c:v>233.90638928</c:v>
                </c:pt>
                <c:pt idx="5">
                  <c:v>238.84625311</c:v>
                </c:pt>
                <c:pt idx="6">
                  <c:v>215.86716366</c:v>
                </c:pt>
                <c:pt idx="7">
                  <c:v>246.84841661</c:v>
                </c:pt>
                <c:pt idx="8">
                  <c:v>234.53360314</c:v>
                </c:pt>
                <c:pt idx="9">
                  <c:v>228.6766648</c:v>
                </c:pt>
                <c:pt idx="10">
                  <c:v>222.9179084</c:v>
                </c:pt>
                <c:pt idx="11">
                  <c:v>209.37651083</c:v>
                </c:pt>
                <c:pt idx="13">
                  <c:v>226.94363163</c:v>
                </c:pt>
                <c:pt idx="14">
                  <c:v>219.70825244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222.61043688</c:v>
                </c:pt>
                <c:pt idx="1">
                  <c:v>232.76555001</c:v>
                </c:pt>
                <c:pt idx="2">
                  <c:v>224.69055059</c:v>
                </c:pt>
                <c:pt idx="3">
                  <c:v>217.22805763</c:v>
                </c:pt>
                <c:pt idx="4">
                  <c:v>225.74784094</c:v>
                </c:pt>
                <c:pt idx="5">
                  <c:v>233.86320141</c:v>
                </c:pt>
                <c:pt idx="6">
                  <c:v>212.14490361</c:v>
                </c:pt>
                <c:pt idx="7">
                  <c:v>242.90264969</c:v>
                </c:pt>
                <c:pt idx="8">
                  <c:v>221.79314052</c:v>
                </c:pt>
                <c:pt idx="9">
                  <c:v>199.84033</c:v>
                </c:pt>
                <c:pt idx="10">
                  <c:v>234.35335763</c:v>
                </c:pt>
                <c:pt idx="11">
                  <c:v>190.51533711</c:v>
                </c:pt>
                <c:pt idx="13">
                  <c:v>221.56833795</c:v>
                </c:pt>
                <c:pt idx="14">
                  <c:v>222.02986425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2003/04-2004/05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 (2)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222.02986425</c:v>
                </c:pt>
                <c:pt idx="1">
                  <c:v>222.02986425</c:v>
                </c:pt>
                <c:pt idx="2">
                  <c:v>222.02986425</c:v>
                </c:pt>
                <c:pt idx="3">
                  <c:v>222.02986425</c:v>
                </c:pt>
                <c:pt idx="4">
                  <c:v>222.02986425</c:v>
                </c:pt>
                <c:pt idx="5">
                  <c:v>222.02986425</c:v>
                </c:pt>
                <c:pt idx="6">
                  <c:v>222.02986425</c:v>
                </c:pt>
                <c:pt idx="7">
                  <c:v>222.02986425</c:v>
                </c:pt>
                <c:pt idx="8">
                  <c:v>222.02986425</c:v>
                </c:pt>
                <c:pt idx="9">
                  <c:v>222.02986425</c:v>
                </c:pt>
                <c:pt idx="10">
                  <c:v>222.02986425</c:v>
                </c:pt>
                <c:pt idx="11">
                  <c:v>222.02986425</c:v>
                </c:pt>
                <c:pt idx="13">
                  <c:v>222.02986425</c:v>
                </c:pt>
                <c:pt idx="14">
                  <c:v>222.02986425</c:v>
                </c:pt>
              </c:numCache>
            </c:numRef>
          </c:val>
        </c:ser>
        <c:gapWidth val="0"/>
        <c:axId val="33235075"/>
        <c:axId val="30680220"/>
      </c:barChart>
      <c:catAx>
        <c:axId val="332350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  <c:max val="3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3235075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875"/>
          <c:y val="0.1315"/>
          <c:w val="0.276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9.4.5: Average Length of Home Care Cases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by Aggregate RHA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mean length of home care cases (days)</a:t>
            </a:r>
          </a:p>
        </c:rich>
      </c:tx>
      <c:layout>
        <c:manualLayout>
          <c:xMode val="factor"/>
          <c:yMode val="factor"/>
          <c:x val="0.030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575"/>
          <c:w val="0.98325"/>
          <c:h val="0.82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219.70825244</c:v>
                </c:pt>
                <c:pt idx="1">
                  <c:v>219.70825244</c:v>
                </c:pt>
                <c:pt idx="2">
                  <c:v>219.70825244</c:v>
                </c:pt>
                <c:pt idx="3">
                  <c:v>219.70825244</c:v>
                </c:pt>
                <c:pt idx="4">
                  <c:v>219.70825244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225.98153306</c:v>
                </c:pt>
                <c:pt idx="1">
                  <c:v>218.59857371</c:v>
                </c:pt>
                <c:pt idx="2">
                  <c:v>204.17120976</c:v>
                </c:pt>
                <c:pt idx="3">
                  <c:v>226.94363163</c:v>
                </c:pt>
                <c:pt idx="4">
                  <c:v>219.70825244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241.95561656</c:v>
                </c:pt>
                <c:pt idx="1">
                  <c:v>222.44418648</c:v>
                </c:pt>
                <c:pt idx="2">
                  <c:v>195.65502453</c:v>
                </c:pt>
                <c:pt idx="3">
                  <c:v>221.56833795</c:v>
                </c:pt>
                <c:pt idx="4">
                  <c:v>222.02986425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2004/05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2004/05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(2)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222.02986425</c:v>
                </c:pt>
                <c:pt idx="1">
                  <c:v>222.02986425</c:v>
                </c:pt>
                <c:pt idx="2">
                  <c:v>222.02986425</c:v>
                </c:pt>
                <c:pt idx="3">
                  <c:v>222.02986425</c:v>
                </c:pt>
                <c:pt idx="4">
                  <c:v>222.02986425</c:v>
                </c:pt>
              </c:numCache>
            </c:numRef>
          </c:val>
        </c:ser>
        <c:axId val="7686525"/>
        <c:axId val="2069862"/>
      </c:barChart>
      <c:catAx>
        <c:axId val="76865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  <c:max val="300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7686525"/>
        <c:crosses val="max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25"/>
          <c:y val="0.2655"/>
          <c:w val="0.211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25"/>
          <c:w val="0.98325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2003/04-2004/05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212.0737827</c:v>
                </c:pt>
                <c:pt idx="2">
                  <c:v>202.98282133</c:v>
                </c:pt>
                <c:pt idx="3">
                  <c:v>233.54772591</c:v>
                </c:pt>
                <c:pt idx="4">
                  <c:v>235.37909938</c:v>
                </c:pt>
                <c:pt idx="5">
                  <c:v>236.09606693</c:v>
                </c:pt>
                <c:pt idx="6">
                  <c:v>226.65516596</c:v>
                </c:pt>
                <c:pt idx="8">
                  <c:v>228.4908301</c:v>
                </c:pt>
                <c:pt idx="9">
                  <c:v>224.42103272</c:v>
                </c:pt>
                <c:pt idx="10">
                  <c:v>212.73735209</c:v>
                </c:pt>
                <c:pt idx="11">
                  <c:v>216.69363492</c:v>
                </c:pt>
                <c:pt idx="12">
                  <c:v>211.97701997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1999/00-2000/01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177.09062913</c:v>
                </c:pt>
                <c:pt idx="2">
                  <c:v>216.96946943</c:v>
                </c:pt>
                <c:pt idx="3">
                  <c:v>216.04647371</c:v>
                </c:pt>
                <c:pt idx="4">
                  <c:v>226.71040049</c:v>
                </c:pt>
                <c:pt idx="5">
                  <c:v>213.91823663</c:v>
                </c:pt>
                <c:pt idx="6">
                  <c:v>219.55458008</c:v>
                </c:pt>
                <c:pt idx="8">
                  <c:v>227.20139188</c:v>
                </c:pt>
                <c:pt idx="9">
                  <c:v>219.71790446</c:v>
                </c:pt>
                <c:pt idx="10">
                  <c:v>222.24983851</c:v>
                </c:pt>
                <c:pt idx="11">
                  <c:v>225.99162094</c:v>
                </c:pt>
                <c:pt idx="12">
                  <c:v>222.78616161</c:v>
                </c:pt>
              </c:numCache>
            </c:numRef>
          </c:val>
        </c:ser>
        <c:gapWidth val="200"/>
        <c:axId val="18628759"/>
        <c:axId val="33441104"/>
      </c:barChart>
      <c:catAx>
        <c:axId val="186287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3441104"/>
        <c:crosses val="autoZero"/>
        <c:auto val="0"/>
        <c:lblOffset val="100"/>
        <c:tickLblSkip val="1"/>
        <c:noMultiLvlLbl val="0"/>
      </c:catAx>
      <c:valAx>
        <c:axId val="33441104"/>
        <c:scaling>
          <c:orientation val="minMax"/>
          <c:max val="3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28759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6025"/>
          <c:w val="0.1677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0.16875</cdr:x>
      <cdr:y>0.883</cdr:y>
    </cdr:from>
    <cdr:to>
      <cdr:x>0.9355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962025" y="4010025"/>
          <a:ext cx="4381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0.62525</cdr:x>
      <cdr:y>0.9655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381500"/>
          <a:ext cx="21240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0.95825</cdr:y>
    </cdr:from>
    <cdr:to>
      <cdr:x>0.9715</cdr:x>
      <cdr:y>0.9975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67075" y="4133850"/>
          <a:ext cx="2286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0.8685</cdr:y>
    </cdr:from>
    <cdr:to>
      <cdr:x>0.98</cdr:x>
      <cdr:y>0.97075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768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Not Significant   Urban Time 2: Not Significant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RuralTime 1: Not Significant     Rural Time 2: Not Significant 
</a:t>
          </a:r>
        </a:p>
      </cdr:txBody>
    </cdr:sp>
  </cdr:relSizeAnchor>
  <cdr:relSizeAnchor xmlns:cdr="http://schemas.openxmlformats.org/drawingml/2006/chartDrawing">
    <cdr:from>
      <cdr:x>0</cdr:x>
      <cdr:y>0.03575</cdr:y>
    </cdr:from>
    <cdr:to>
      <cdr:x>1</cdr:x>
      <cdr:y>0.13125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52400"/>
          <a:ext cx="5715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9.4.6: Average Length of Home Care Cases by Income Quintile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Age- &amp; sex-adjusted annual mean length of home care cases (days)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0.93025</cdr:x>
      <cdr:y>0.7185</cdr:y>
    </cdr:from>
    <cdr:to>
      <cdr:x>0.97875</cdr:x>
      <cdr:y>0.74125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14950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0.62875</cdr:x>
      <cdr:y>0.9815</cdr:y>
    </cdr:from>
    <cdr:to>
      <cdr:x>0.98925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9553575"/>
          <a:ext cx="2619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0.9805</cdr:y>
    </cdr:from>
    <cdr:to>
      <cdr:x>0.96425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8039100"/>
          <a:ext cx="2295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0.89</cdr:y>
    </cdr:from>
    <cdr:to>
      <cdr:x>0.9695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48225"/>
          <a:ext cx="44100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0.55225</cdr:x>
      <cdr:y>0.974</cdr:y>
    </cdr:from>
    <cdr:to>
      <cdr:x>0.94075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152775" y="5314950"/>
          <a:ext cx="2219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</cdr:x>
      <cdr:y>0.96725</cdr:y>
    </cdr:from>
    <cdr:to>
      <cdr:x>0.96075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00400" y="4391025"/>
          <a:ext cx="2286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12.421875" style="27" customWidth="1"/>
    <col min="2" max="2" width="8.57421875" style="27" customWidth="1"/>
    <col min="3" max="3" width="7.28125" style="27" customWidth="1"/>
    <col min="4" max="4" width="8.57421875" style="27" customWidth="1"/>
    <col min="5" max="5" width="7.28125" style="27" customWidth="1"/>
    <col min="6" max="6" width="2.7109375" style="27" customWidth="1"/>
    <col min="7" max="7" width="18.140625" style="27" customWidth="1"/>
    <col min="8" max="8" width="8.00390625" style="27" customWidth="1"/>
    <col min="9" max="9" width="7.140625" style="27" customWidth="1"/>
    <col min="10" max="10" width="8.00390625" style="27" customWidth="1"/>
    <col min="11" max="11" width="7.140625" style="27" customWidth="1"/>
    <col min="12" max="12" width="2.7109375" style="27" customWidth="1"/>
    <col min="13" max="13" width="15.140625" style="27" customWidth="1"/>
    <col min="14" max="14" width="8.7109375" style="27" customWidth="1"/>
    <col min="15" max="15" width="8.28125" style="27" customWidth="1"/>
    <col min="16" max="16384" width="9.140625" style="27" customWidth="1"/>
  </cols>
  <sheetData>
    <row r="1" spans="1:5" ht="15.75" thickBot="1">
      <c r="A1" s="15" t="s">
        <v>353</v>
      </c>
      <c r="B1" s="15"/>
      <c r="C1" s="15"/>
      <c r="D1" s="15"/>
      <c r="E1" s="15"/>
    </row>
    <row r="2" spans="1:15" ht="12.75" customHeight="1">
      <c r="A2" s="112" t="s">
        <v>338</v>
      </c>
      <c r="B2" s="78" t="s">
        <v>134</v>
      </c>
      <c r="C2" s="79" t="s">
        <v>340</v>
      </c>
      <c r="D2" s="80" t="s">
        <v>134</v>
      </c>
      <c r="E2" s="23" t="s">
        <v>340</v>
      </c>
      <c r="G2" s="112" t="s">
        <v>339</v>
      </c>
      <c r="H2" s="78" t="s">
        <v>134</v>
      </c>
      <c r="I2" s="79" t="s">
        <v>340</v>
      </c>
      <c r="J2" s="80" t="s">
        <v>134</v>
      </c>
      <c r="K2" s="23" t="s">
        <v>340</v>
      </c>
      <c r="M2" s="120" t="s">
        <v>333</v>
      </c>
      <c r="N2" s="123" t="s">
        <v>349</v>
      </c>
      <c r="O2" s="124"/>
    </row>
    <row r="3" spans="1:15" ht="12.75">
      <c r="A3" s="113"/>
      <c r="B3" s="16" t="s">
        <v>135</v>
      </c>
      <c r="C3" s="17" t="s">
        <v>216</v>
      </c>
      <c r="D3" s="18" t="s">
        <v>135</v>
      </c>
      <c r="E3" s="36" t="s">
        <v>216</v>
      </c>
      <c r="G3" s="113"/>
      <c r="H3" s="16" t="s">
        <v>135</v>
      </c>
      <c r="I3" s="17" t="s">
        <v>216</v>
      </c>
      <c r="J3" s="18" t="s">
        <v>135</v>
      </c>
      <c r="K3" s="36" t="s">
        <v>216</v>
      </c>
      <c r="M3" s="121"/>
      <c r="N3" s="125" t="s">
        <v>350</v>
      </c>
      <c r="O3" s="126"/>
    </row>
    <row r="4" spans="1:15" ht="12.75">
      <c r="A4" s="113"/>
      <c r="B4" s="19" t="s">
        <v>136</v>
      </c>
      <c r="C4" s="20" t="s">
        <v>351</v>
      </c>
      <c r="D4" s="21" t="s">
        <v>136</v>
      </c>
      <c r="E4" s="110" t="s">
        <v>351</v>
      </c>
      <c r="G4" s="113"/>
      <c r="H4" s="19" t="s">
        <v>136</v>
      </c>
      <c r="I4" s="20" t="s">
        <v>351</v>
      </c>
      <c r="J4" s="21" t="s">
        <v>136</v>
      </c>
      <c r="K4" s="110" t="s">
        <v>351</v>
      </c>
      <c r="M4" s="121"/>
      <c r="N4" s="127" t="s">
        <v>352</v>
      </c>
      <c r="O4" s="128"/>
    </row>
    <row r="5" spans="1:15" ht="23.25" thickBot="1">
      <c r="A5" s="114"/>
      <c r="B5" s="115" t="s">
        <v>348</v>
      </c>
      <c r="C5" s="116"/>
      <c r="D5" s="117" t="s">
        <v>346</v>
      </c>
      <c r="E5" s="118"/>
      <c r="G5" s="114"/>
      <c r="H5" s="115" t="s">
        <v>348</v>
      </c>
      <c r="I5" s="116"/>
      <c r="J5" s="117" t="s">
        <v>346</v>
      </c>
      <c r="K5" s="118"/>
      <c r="M5" s="122"/>
      <c r="N5" s="108" t="s">
        <v>348</v>
      </c>
      <c r="O5" s="109" t="s">
        <v>346</v>
      </c>
    </row>
    <row r="6" spans="1:15" ht="12.75">
      <c r="A6" s="28" t="s">
        <v>137</v>
      </c>
      <c r="B6" s="83">
        <f>'orig. data'!B4/2</f>
        <v>295010.5</v>
      </c>
      <c r="C6" s="91">
        <f>'orig. data'!H4</f>
        <v>232.56641703</v>
      </c>
      <c r="D6" s="84">
        <f>'orig. data'!P4/2</f>
        <v>352019.5</v>
      </c>
      <c r="E6" s="94">
        <f>'orig. data'!V4</f>
        <v>240.69709402</v>
      </c>
      <c r="G6" s="29" t="s">
        <v>151</v>
      </c>
      <c r="H6" s="83">
        <f>'orig. data'!B20/2</f>
        <v>228484</v>
      </c>
      <c r="I6" s="91">
        <f>'orig. data'!H20</f>
        <v>208.18587699</v>
      </c>
      <c r="J6" s="84">
        <f>'orig. data'!P20/2</f>
        <v>299807.5</v>
      </c>
      <c r="K6" s="94">
        <f>'orig. data'!V20</f>
        <v>212.40347148</v>
      </c>
      <c r="M6" s="70" t="s">
        <v>283</v>
      </c>
      <c r="N6" s="98">
        <f>'ordered inc data'!$B$4</f>
        <v>177.09062913</v>
      </c>
      <c r="O6" s="101">
        <f>'ordered inc data'!$C$4</f>
        <v>212.0737827</v>
      </c>
    </row>
    <row r="7" spans="1:15" ht="12.75">
      <c r="A7" s="30" t="s">
        <v>138</v>
      </c>
      <c r="B7" s="85">
        <f>'orig. data'!B5/2</f>
        <v>489319</v>
      </c>
      <c r="C7" s="91">
        <f>'orig. data'!H5</f>
        <v>211.23203108</v>
      </c>
      <c r="D7" s="84">
        <f>'orig. data'!P5/2</f>
        <v>563578.5</v>
      </c>
      <c r="E7" s="94">
        <f>'orig. data'!V5</f>
        <v>220.27692007</v>
      </c>
      <c r="G7" s="31" t="s">
        <v>152</v>
      </c>
      <c r="H7" s="85">
        <f>'orig. data'!B21/2</f>
        <v>185137.5</v>
      </c>
      <c r="I7" s="91">
        <f>'orig. data'!H21</f>
        <v>219.61743772</v>
      </c>
      <c r="J7" s="84">
        <f>'orig. data'!P21/2</f>
        <v>256324.5</v>
      </c>
      <c r="K7" s="94">
        <f>'orig. data'!V21</f>
        <v>218.70691126</v>
      </c>
      <c r="M7" s="70" t="s">
        <v>284</v>
      </c>
      <c r="N7" s="99">
        <f>'ordered inc data'!$B$6</f>
        <v>216.96946943</v>
      </c>
      <c r="O7" s="102">
        <f>'ordered inc data'!$C$6</f>
        <v>202.98282133</v>
      </c>
    </row>
    <row r="8" spans="1:15" ht="12.75">
      <c r="A8" s="30" t="s">
        <v>139</v>
      </c>
      <c r="B8" s="85">
        <f>'orig. data'!B6/2</f>
        <v>488478.5</v>
      </c>
      <c r="C8" s="91">
        <f>'orig. data'!H6</f>
        <v>217.05332148</v>
      </c>
      <c r="D8" s="84">
        <f>'orig. data'!P6/2</f>
        <v>501548</v>
      </c>
      <c r="E8" s="94">
        <f>'orig. data'!V6</f>
        <v>219.16014857</v>
      </c>
      <c r="G8" s="31" t="s">
        <v>156</v>
      </c>
      <c r="H8" s="85">
        <f>'orig. data'!B22/2</f>
        <v>271401.5</v>
      </c>
      <c r="I8" s="91">
        <f>'orig. data'!H22</f>
        <v>216.42862839</v>
      </c>
      <c r="J8" s="84">
        <f>'orig. data'!P22/2</f>
        <v>332913</v>
      </c>
      <c r="K8" s="94">
        <f>'orig. data'!V22</f>
        <v>224.5618887</v>
      </c>
      <c r="M8" s="70" t="s">
        <v>285</v>
      </c>
      <c r="N8" s="99">
        <f>'ordered inc data'!$B$7</f>
        <v>216.04647371</v>
      </c>
      <c r="O8" s="102">
        <f>'ordered inc data'!$C$7</f>
        <v>233.54772591</v>
      </c>
    </row>
    <row r="9" spans="1:15" ht="12.75">
      <c r="A9" s="30" t="s">
        <v>107</v>
      </c>
      <c r="B9" s="85">
        <f>'orig. data'!B7/2</f>
        <v>208208</v>
      </c>
      <c r="C9" s="91">
        <f>'orig. data'!H7</f>
        <v>177.42479761</v>
      </c>
      <c r="D9" s="84">
        <f>'orig. data'!P7/2</f>
        <v>226588.5</v>
      </c>
      <c r="E9" s="94">
        <f>'orig. data'!V7</f>
        <v>174.5674114</v>
      </c>
      <c r="G9" s="31" t="s">
        <v>154</v>
      </c>
      <c r="H9" s="85">
        <f>'orig. data'!B23/2</f>
        <v>333862.5</v>
      </c>
      <c r="I9" s="91">
        <f>'orig. data'!H23</f>
        <v>215.11759021</v>
      </c>
      <c r="J9" s="84">
        <f>'orig. data'!P23/2</f>
        <v>369747.5</v>
      </c>
      <c r="K9" s="94">
        <f>'orig. data'!V23</f>
        <v>214.59518282</v>
      </c>
      <c r="M9" s="70" t="s">
        <v>286</v>
      </c>
      <c r="N9" s="99">
        <f>'ordered inc data'!$B$8</f>
        <v>226.71040049</v>
      </c>
      <c r="O9" s="102">
        <f>'ordered inc data'!$C$8</f>
        <v>235.37909938</v>
      </c>
    </row>
    <row r="10" spans="1:15" ht="12.75">
      <c r="A10" s="30" t="s">
        <v>147</v>
      </c>
      <c r="B10" s="85">
        <f>'orig. data'!B8/2</f>
        <v>3999251</v>
      </c>
      <c r="C10" s="91">
        <f>'orig. data'!H8</f>
        <v>221.43633897</v>
      </c>
      <c r="D10" s="84">
        <f>'orig. data'!P8/2</f>
        <v>4590433.5</v>
      </c>
      <c r="E10" s="94">
        <f>'orig. data'!V8</f>
        <v>222.13028961</v>
      </c>
      <c r="G10" s="31" t="s">
        <v>157</v>
      </c>
      <c r="H10" s="85">
        <f>'orig. data'!B24/2</f>
        <v>140811.5</v>
      </c>
      <c r="I10" s="91">
        <f>'orig. data'!H24</f>
        <v>218.14329977</v>
      </c>
      <c r="J10" s="84">
        <f>'orig. data'!P24/2</f>
        <v>149474.5</v>
      </c>
      <c r="K10" s="94">
        <f>'orig. data'!V24</f>
        <v>209.05524476</v>
      </c>
      <c r="M10" s="70" t="s">
        <v>287</v>
      </c>
      <c r="N10" s="99">
        <f>'ordered inc data'!$B$9</f>
        <v>213.91823663</v>
      </c>
      <c r="O10" s="102">
        <f>'ordered inc data'!$C$9</f>
        <v>236.09606693</v>
      </c>
    </row>
    <row r="11" spans="1:15" ht="12.75">
      <c r="A11" s="30" t="s">
        <v>141</v>
      </c>
      <c r="B11" s="85">
        <f>'orig. data'!B9/2</f>
        <v>484716.5</v>
      </c>
      <c r="C11" s="91">
        <f>'orig. data'!H9</f>
        <v>227.61986382</v>
      </c>
      <c r="D11" s="84">
        <f>'orig. data'!P9/2</f>
        <v>483768.5</v>
      </c>
      <c r="E11" s="94">
        <f>'orig. data'!V9</f>
        <v>229.70963913</v>
      </c>
      <c r="G11" s="31" t="s">
        <v>153</v>
      </c>
      <c r="H11" s="85">
        <f>'orig. data'!B25/2</f>
        <v>484792</v>
      </c>
      <c r="I11" s="91">
        <f>'orig. data'!H25</f>
        <v>227.49507274</v>
      </c>
      <c r="J11" s="84">
        <f>'orig. data'!P25/2</f>
        <v>543298.5</v>
      </c>
      <c r="K11" s="94">
        <f>'orig. data'!V25</f>
        <v>231.83208876</v>
      </c>
      <c r="M11" s="70" t="s">
        <v>288</v>
      </c>
      <c r="N11" s="99">
        <f>'ordered inc data'!$B$10</f>
        <v>219.55458008</v>
      </c>
      <c r="O11" s="102">
        <f>'ordered inc data'!$C$10</f>
        <v>226.65516596</v>
      </c>
    </row>
    <row r="12" spans="1:15" ht="12.75">
      <c r="A12" s="30" t="s">
        <v>142</v>
      </c>
      <c r="B12" s="85">
        <f>'orig. data'!B10/2</f>
        <v>211105.5</v>
      </c>
      <c r="C12" s="91">
        <f>'orig. data'!H10</f>
        <v>236.26804701</v>
      </c>
      <c r="D12" s="84">
        <f>'orig. data'!P10/2</f>
        <v>208154.5</v>
      </c>
      <c r="E12" s="94">
        <f>'orig. data'!V10</f>
        <v>227.98959474</v>
      </c>
      <c r="G12" s="31" t="s">
        <v>155</v>
      </c>
      <c r="H12" s="85">
        <f>'orig. data'!B26/2</f>
        <v>585474</v>
      </c>
      <c r="I12" s="91">
        <f>'orig. data'!H26</f>
        <v>225.70316114</v>
      </c>
      <c r="J12" s="84">
        <f>'orig. data'!P26/2</f>
        <v>642213</v>
      </c>
      <c r="K12" s="94">
        <f>'orig. data'!V26</f>
        <v>223.22314911</v>
      </c>
      <c r="M12" s="70" t="s">
        <v>289</v>
      </c>
      <c r="N12" s="99">
        <f>'ordered inc data'!$B$12</f>
        <v>227.20139188</v>
      </c>
      <c r="O12" s="102">
        <f>'ordered inc data'!$C$12</f>
        <v>228.4908301</v>
      </c>
    </row>
    <row r="13" spans="1:15" ht="12.75">
      <c r="A13" s="30" t="s">
        <v>140</v>
      </c>
      <c r="B13" s="85">
        <f>'orig. data'!B11/2</f>
        <v>441508</v>
      </c>
      <c r="C13" s="91">
        <f>'orig. data'!H11</f>
        <v>232.8628692</v>
      </c>
      <c r="D13" s="84">
        <f>'orig. data'!P11/2</f>
        <v>427687</v>
      </c>
      <c r="E13" s="94">
        <f>'orig. data'!V11</f>
        <v>224.38982162</v>
      </c>
      <c r="G13" s="31" t="s">
        <v>158</v>
      </c>
      <c r="H13" s="85">
        <f>'orig. data'!B27/2</f>
        <v>380224.5</v>
      </c>
      <c r="I13" s="91">
        <f>'orig. data'!H27</f>
        <v>222.28851213</v>
      </c>
      <c r="J13" s="84">
        <f>'orig. data'!P27/2</f>
        <v>455193.5</v>
      </c>
      <c r="K13" s="94">
        <f>'orig. data'!V27</f>
        <v>230.30280799</v>
      </c>
      <c r="M13" s="70" t="s">
        <v>290</v>
      </c>
      <c r="N13" s="99">
        <f>'ordered inc data'!$B$13</f>
        <v>219.71790446</v>
      </c>
      <c r="O13" s="102">
        <f>'ordered inc data'!$C$13</f>
        <v>224.42103272</v>
      </c>
    </row>
    <row r="14" spans="1:15" ht="12.75">
      <c r="A14" s="30" t="s">
        <v>143</v>
      </c>
      <c r="B14" s="85">
        <f>'orig. data'!B12/2</f>
        <v>4326.5</v>
      </c>
      <c r="C14" s="91">
        <f>'orig. data'!H12</f>
        <v>211.04878049</v>
      </c>
      <c r="D14" s="84">
        <f>'orig. data'!P12/2</f>
        <v>6072.5</v>
      </c>
      <c r="E14" s="94">
        <f>'orig. data'!V12</f>
        <v>242.9</v>
      </c>
      <c r="G14" s="31" t="s">
        <v>159</v>
      </c>
      <c r="H14" s="85">
        <f>'orig. data'!B28/2</f>
        <v>400818.5</v>
      </c>
      <c r="I14" s="91">
        <f>'orig. data'!H28</f>
        <v>216.07466307</v>
      </c>
      <c r="J14" s="84">
        <f>'orig. data'!P28/2</f>
        <v>464431.5</v>
      </c>
      <c r="K14" s="94">
        <f>'orig. data'!V28</f>
        <v>216.41728798</v>
      </c>
      <c r="M14" s="70" t="s">
        <v>291</v>
      </c>
      <c r="N14" s="99">
        <f>'ordered inc data'!$B$14</f>
        <v>222.24983851</v>
      </c>
      <c r="O14" s="102">
        <f>'ordered inc data'!$C$14</f>
        <v>212.73735209</v>
      </c>
    </row>
    <row r="15" spans="1:15" ht="12.75">
      <c r="A15" s="30" t="s">
        <v>144</v>
      </c>
      <c r="B15" s="85">
        <f>'orig. data'!B13/2</f>
        <v>125282.5</v>
      </c>
      <c r="C15" s="91">
        <f>'orig. data'!H13</f>
        <v>243.26699029</v>
      </c>
      <c r="D15" s="84">
        <f>'orig. data'!P13/2</f>
        <v>113781.5</v>
      </c>
      <c r="E15" s="94">
        <f>'orig. data'!V13</f>
        <v>234.11831276</v>
      </c>
      <c r="G15" s="31" t="s">
        <v>160</v>
      </c>
      <c r="H15" s="85">
        <f>'orig. data'!B29/2</f>
        <v>107365.5</v>
      </c>
      <c r="I15" s="91">
        <f>'orig. data'!H29</f>
        <v>209.69824219</v>
      </c>
      <c r="J15" s="84">
        <f>'orig. data'!P29/2</f>
        <v>118828</v>
      </c>
      <c r="K15" s="94">
        <f>'orig. data'!V29</f>
        <v>198.04666667</v>
      </c>
      <c r="M15" s="70" t="s">
        <v>292</v>
      </c>
      <c r="N15" s="99">
        <f>'ordered inc data'!$B$15</f>
        <v>225.99162094</v>
      </c>
      <c r="O15" s="102">
        <f>'ordered inc data'!$C$15</f>
        <v>216.69363492</v>
      </c>
    </row>
    <row r="16" spans="1:15" ht="13.5" thickBot="1">
      <c r="A16" s="30" t="s">
        <v>145</v>
      </c>
      <c r="B16" s="85">
        <f>'orig. data'!B14/2</f>
        <v>53283.5</v>
      </c>
      <c r="C16" s="91">
        <f>'orig. data'!H14</f>
        <v>157.87703704</v>
      </c>
      <c r="D16" s="84">
        <f>'orig. data'!P14/2</f>
        <v>69690.5</v>
      </c>
      <c r="E16" s="94">
        <f>'orig. data'!V14</f>
        <v>153.84216336</v>
      </c>
      <c r="G16" s="31" t="s">
        <v>161</v>
      </c>
      <c r="H16" s="85">
        <f>'orig. data'!B30/2</f>
        <v>579612</v>
      </c>
      <c r="I16" s="91">
        <f>'orig. data'!H30</f>
        <v>231.70577653</v>
      </c>
      <c r="J16" s="84">
        <f>'orig. data'!P30/2</f>
        <v>633375.5</v>
      </c>
      <c r="K16" s="94">
        <f>'orig. data'!V30</f>
        <v>232.17576979</v>
      </c>
      <c r="M16" s="71" t="s">
        <v>293</v>
      </c>
      <c r="N16" s="100">
        <f>'ordered inc data'!$B$16</f>
        <v>222.78616161</v>
      </c>
      <c r="O16" s="103">
        <f>'ordered inc data'!$C$16</f>
        <v>211.97701997</v>
      </c>
    </row>
    <row r="17" spans="1:15" ht="12.75">
      <c r="A17" s="32"/>
      <c r="B17" s="86"/>
      <c r="C17" s="92"/>
      <c r="D17" s="87"/>
      <c r="E17" s="95"/>
      <c r="G17" s="31" t="s">
        <v>162</v>
      </c>
      <c r="H17" s="90">
        <f>'orig. data'!B31/2</f>
        <v>301267.5</v>
      </c>
      <c r="I17" s="91">
        <f>'orig. data'!H31</f>
        <v>220.78966654</v>
      </c>
      <c r="J17" s="84">
        <f>'orig. data'!P31/2</f>
        <v>324826.5</v>
      </c>
      <c r="K17" s="94">
        <f>'orig. data'!V31</f>
        <v>217.93123113</v>
      </c>
      <c r="M17" s="72" t="s">
        <v>334</v>
      </c>
      <c r="N17" s="73"/>
      <c r="O17" s="74">
        <f>'ordered inc data'!$B$18</f>
        <v>0.8841994233</v>
      </c>
    </row>
    <row r="18" spans="1:15" ht="12.75">
      <c r="A18" s="30" t="s">
        <v>274</v>
      </c>
      <c r="B18" s="85">
        <f>'orig. data'!B15/2</f>
        <v>1272808</v>
      </c>
      <c r="C18" s="91">
        <f>'orig. data'!H15</f>
        <v>218.11464313</v>
      </c>
      <c r="D18" s="84">
        <f>'orig. data'!P15/2</f>
        <v>1417146</v>
      </c>
      <c r="E18" s="94">
        <f>'orig. data'!V15</f>
        <v>224.60511926</v>
      </c>
      <c r="G18" s="33"/>
      <c r="H18" s="86"/>
      <c r="I18" s="92"/>
      <c r="J18" s="87"/>
      <c r="K18" s="95"/>
      <c r="M18" s="72" t="s">
        <v>335</v>
      </c>
      <c r="N18" s="73"/>
      <c r="O18" s="74">
        <f>'ordered inc data'!$B$19</f>
        <v>0.0138766455</v>
      </c>
    </row>
    <row r="19" spans="1:15" ht="13.5" thickBot="1">
      <c r="A19" s="30" t="s">
        <v>150</v>
      </c>
      <c r="B19" s="85">
        <f>'orig. data'!B16/2</f>
        <v>1137330</v>
      </c>
      <c r="C19" s="91">
        <f>'orig. data'!H16</f>
        <v>231.21162838</v>
      </c>
      <c r="D19" s="84">
        <f>'orig. data'!P16/2</f>
        <v>1119610</v>
      </c>
      <c r="E19" s="94">
        <f>'orig. data'!V16</f>
        <v>227.3319797</v>
      </c>
      <c r="G19" s="34" t="s">
        <v>147</v>
      </c>
      <c r="H19" s="88">
        <f>'orig. data'!B8/2</f>
        <v>3999251</v>
      </c>
      <c r="I19" s="97">
        <f>'orig. data'!H8</f>
        <v>221.43633897</v>
      </c>
      <c r="J19" s="89">
        <f>'orig. data'!P8/2</f>
        <v>4590433.5</v>
      </c>
      <c r="K19" s="96">
        <f>'orig. data'!V8</f>
        <v>222.13028961</v>
      </c>
      <c r="M19" s="75" t="s">
        <v>294</v>
      </c>
      <c r="N19" s="76"/>
      <c r="O19" s="74">
        <f>'ordered inc data'!$B$20</f>
        <v>0.1028729447</v>
      </c>
    </row>
    <row r="20" spans="1:15" ht="12.75">
      <c r="A20" s="30" t="s">
        <v>146</v>
      </c>
      <c r="B20" s="85">
        <f>'orig. data'!B17/2</f>
        <v>182892.5</v>
      </c>
      <c r="C20" s="91">
        <f>'orig. data'!H17</f>
        <v>209.49885452</v>
      </c>
      <c r="D20" s="84">
        <f>'orig. data'!P17/2</f>
        <v>189544.5</v>
      </c>
      <c r="E20" s="94">
        <f>'orig. data'!V17</f>
        <v>196.62292531</v>
      </c>
      <c r="G20" s="81" t="s">
        <v>149</v>
      </c>
      <c r="H20" s="81"/>
      <c r="I20" s="82"/>
      <c r="J20" s="81"/>
      <c r="K20" s="81"/>
      <c r="M20" s="72" t="s">
        <v>336</v>
      </c>
      <c r="N20" s="76"/>
      <c r="O20" s="74">
        <f>'ordered inc data'!$B$22</f>
        <v>0.9055823876</v>
      </c>
    </row>
    <row r="21" spans="1:15" ht="12.75">
      <c r="A21" s="32"/>
      <c r="B21" s="86"/>
      <c r="C21" s="92"/>
      <c r="D21" s="87"/>
      <c r="E21" s="95"/>
      <c r="G21" s="119" t="s">
        <v>273</v>
      </c>
      <c r="H21" s="119"/>
      <c r="I21" s="119"/>
      <c r="J21" s="119"/>
      <c r="K21" s="119"/>
      <c r="M21" s="72" t="s">
        <v>337</v>
      </c>
      <c r="N21" s="76"/>
      <c r="O21" s="74">
        <f>'ordered inc data'!$B$23</f>
        <v>0.0468958724</v>
      </c>
    </row>
    <row r="22" spans="1:15" ht="13.5" thickBot="1">
      <c r="A22" s="34" t="s">
        <v>148</v>
      </c>
      <c r="B22" s="88">
        <f>'orig. data'!B18/2</f>
        <v>6903453</v>
      </c>
      <c r="C22" s="93">
        <f>'orig. data'!H18</f>
        <v>219.70825244</v>
      </c>
      <c r="D22" s="89">
        <f>'orig. data'!P18/2</f>
        <v>7646423.5</v>
      </c>
      <c r="E22" s="96">
        <f>'orig. data'!V18</f>
        <v>220.54870205</v>
      </c>
      <c r="M22" s="75" t="s">
        <v>295</v>
      </c>
      <c r="N22" s="76"/>
      <c r="O22" s="74">
        <f>'ordered inc data'!$B$24</f>
        <v>0.1874441786</v>
      </c>
    </row>
    <row r="23" spans="1:15" ht="12.75">
      <c r="A23" s="81" t="s">
        <v>149</v>
      </c>
      <c r="C23" s="35"/>
      <c r="M23" s="26" t="s">
        <v>149</v>
      </c>
      <c r="N23" s="22"/>
      <c r="O23" s="22"/>
    </row>
    <row r="24" spans="1:15" ht="12.75">
      <c r="A24" s="26" t="s">
        <v>273</v>
      </c>
      <c r="B24" s="26"/>
      <c r="C24" s="26"/>
      <c r="D24" s="26"/>
      <c r="E24" s="26"/>
      <c r="M24" s="26" t="s">
        <v>273</v>
      </c>
      <c r="N24" s="77"/>
      <c r="O24" s="77"/>
    </row>
  </sheetData>
  <sheetProtection/>
  <mergeCells count="11">
    <mergeCell ref="M2:M5"/>
    <mergeCell ref="N2:O2"/>
    <mergeCell ref="N3:O3"/>
    <mergeCell ref="N4:O4"/>
    <mergeCell ref="A2:A5"/>
    <mergeCell ref="G2:G5"/>
    <mergeCell ref="H5:I5"/>
    <mergeCell ref="J5:K5"/>
    <mergeCell ref="G21:K21"/>
    <mergeCell ref="B5:C5"/>
    <mergeCell ref="D5:E5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9" sqref="A19:IV19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6" t="s">
        <v>271</v>
      </c>
      <c r="B1" s="5" t="s">
        <v>220</v>
      </c>
      <c r="C1" s="129" t="s">
        <v>129</v>
      </c>
      <c r="D1" s="129"/>
      <c r="E1" s="129"/>
      <c r="F1" s="129" t="s">
        <v>132</v>
      </c>
      <c r="G1" s="129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30" t="s">
        <v>278</v>
      </c>
      <c r="J2" s="130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248</v>
      </c>
      <c r="G3" s="13" t="s">
        <v>249</v>
      </c>
      <c r="H3" s="2" t="s">
        <v>276</v>
      </c>
      <c r="I3" s="5" t="s">
        <v>344</v>
      </c>
      <c r="J3" s="5" t="s">
        <v>346</v>
      </c>
      <c r="K3" s="2" t="s">
        <v>277</v>
      </c>
      <c r="M3" s="2" t="s">
        <v>222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</v>
      </c>
      <c r="B4" t="s">
        <v>137</v>
      </c>
      <c r="C4" t="str">
        <f>'orig. data'!AH4</f>
        <v> </v>
      </c>
      <c r="D4" t="str">
        <f>'orig. data'!AI4</f>
        <v> 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4">
        <f aca="true" t="shared" si="0" ref="H4:H14">I$19</f>
        <v>219.70825244</v>
      </c>
      <c r="I4" s="3">
        <f>'orig. data'!D4</f>
        <v>219.84357098</v>
      </c>
      <c r="J4" s="3">
        <f>'orig. data'!R4</f>
        <v>247.79398868</v>
      </c>
      <c r="K4" s="24">
        <f aca="true" t="shared" si="1" ref="K4:K14">J$19</f>
        <v>222.02986425</v>
      </c>
      <c r="L4" s="6">
        <f>'orig. data'!B4</f>
        <v>590021</v>
      </c>
      <c r="M4" s="6">
        <f>'orig. data'!C4</f>
        <v>2537</v>
      </c>
      <c r="N4" s="12">
        <f>'orig. data'!G4</f>
        <v>0.9908036116</v>
      </c>
      <c r="O4" s="8"/>
      <c r="P4" s="6">
        <f>'orig. data'!P4</f>
        <v>704039</v>
      </c>
      <c r="Q4" s="6">
        <f>'orig. data'!Q4</f>
        <v>2925</v>
      </c>
      <c r="R4" s="12">
        <f>'orig. data'!U4</f>
        <v>0.0397770715</v>
      </c>
      <c r="S4" s="8"/>
      <c r="T4" s="12">
        <f>'orig. data'!AD4</f>
        <v>0.0296482821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138</v>
      </c>
      <c r="C5" t="str">
        <f>'orig. data'!AH5</f>
        <v> </v>
      </c>
      <c r="D5" t="str">
        <f>'orig. data'!AI5</f>
        <v> 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4">
        <f t="shared" si="0"/>
        <v>219.70825244</v>
      </c>
      <c r="I5" s="3">
        <f>'orig. data'!D5</f>
        <v>221.75748958</v>
      </c>
      <c r="J5" s="3">
        <f>'orig. data'!R5</f>
        <v>248.6840414</v>
      </c>
      <c r="K5" s="24">
        <f t="shared" si="1"/>
        <v>222.02986425</v>
      </c>
      <c r="L5" s="6">
        <f>'orig. data'!B5</f>
        <v>978638</v>
      </c>
      <c r="M5" s="6">
        <f>'orig. data'!C5</f>
        <v>4633</v>
      </c>
      <c r="N5" s="12">
        <f>'orig. data'!G5</f>
        <v>0.8591915049</v>
      </c>
      <c r="O5" s="9"/>
      <c r="P5" s="6">
        <f>'orig. data'!P5</f>
        <v>1127157</v>
      </c>
      <c r="Q5" s="6">
        <f>'orig. data'!Q5</f>
        <v>5117</v>
      </c>
      <c r="R5" s="12">
        <f>'orig. data'!U5</f>
        <v>0.029445154</v>
      </c>
      <c r="S5" s="9"/>
      <c r="T5" s="12">
        <f>'orig. data'!AD5</f>
        <v>0.0295921973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139</v>
      </c>
      <c r="C6" t="str">
        <f>'orig. data'!AH6</f>
        <v> </v>
      </c>
      <c r="D6" t="str">
        <f>'orig. data'!AI6</f>
        <v> 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4">
        <f t="shared" si="0"/>
        <v>219.70825244</v>
      </c>
      <c r="I6" s="3">
        <f>'orig. data'!D6</f>
        <v>230.93864333</v>
      </c>
      <c r="J6" s="3">
        <f>'orig. data'!R6</f>
        <v>230.07346861</v>
      </c>
      <c r="K6" s="24">
        <f t="shared" si="1"/>
        <v>222.02986425</v>
      </c>
      <c r="L6" s="6">
        <f>'orig. data'!B6</f>
        <v>976957</v>
      </c>
      <c r="M6" s="6">
        <f>'orig. data'!C6</f>
        <v>4501</v>
      </c>
      <c r="N6" s="12">
        <f>'orig. data'!G6</f>
        <v>0.3493161416</v>
      </c>
      <c r="O6" s="9"/>
      <c r="P6" s="6">
        <f>'orig. data'!P6</f>
        <v>1003096</v>
      </c>
      <c r="Q6" s="6">
        <f>'orig. data'!Q6</f>
        <v>4577</v>
      </c>
      <c r="R6" s="12">
        <f>'orig. data'!U6</f>
        <v>0.5034861939</v>
      </c>
      <c r="S6" s="9"/>
      <c r="T6" s="12">
        <f>'orig. data'!AD6</f>
        <v>0.9452953811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(1,2)</v>
      </c>
      <c r="B7" t="s">
        <v>107</v>
      </c>
      <c r="C7">
        <f>'orig. data'!AH7</f>
        <v>1</v>
      </c>
      <c r="D7">
        <f>'orig. data'!AI7</f>
        <v>2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4">
        <f t="shared" si="0"/>
        <v>219.70825244</v>
      </c>
      <c r="I7" s="3">
        <f>'orig. data'!D7</f>
        <v>169.65802141</v>
      </c>
      <c r="J7" s="3">
        <f>'orig. data'!R7</f>
        <v>177.64139771</v>
      </c>
      <c r="K7" s="24">
        <f t="shared" si="1"/>
        <v>222.02986425</v>
      </c>
      <c r="L7" s="6">
        <f>'orig. data'!B7</f>
        <v>416416</v>
      </c>
      <c r="M7" s="6">
        <f>'orig. data'!C7</f>
        <v>2347</v>
      </c>
      <c r="N7" s="12">
        <f>'orig. data'!G7</f>
        <v>2.1899878E-06</v>
      </c>
      <c r="O7" s="9"/>
      <c r="P7" s="6">
        <f>'orig. data'!P7</f>
        <v>453177</v>
      </c>
      <c r="Q7" s="6">
        <f>'orig. data'!Q7</f>
        <v>2596</v>
      </c>
      <c r="R7" s="12">
        <f>'orig. data'!U7</f>
        <v>3.50567E-05</v>
      </c>
      <c r="S7" s="9"/>
      <c r="T7" s="12">
        <f>'orig. data'!AD7</f>
        <v>0.4166973145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</v>
      </c>
      <c r="B8" t="s">
        <v>147</v>
      </c>
      <c r="C8" t="str">
        <f>'orig. data'!AH8</f>
        <v> </v>
      </c>
      <c r="D8" t="str">
        <f>'orig. data'!AI8</f>
        <v> 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4">
        <f t="shared" si="0"/>
        <v>219.70825244</v>
      </c>
      <c r="I8" s="3">
        <f>'orig. data'!D8</f>
        <v>226.94363163</v>
      </c>
      <c r="J8" s="3">
        <f>'orig. data'!R8</f>
        <v>221.56833795</v>
      </c>
      <c r="K8" s="24">
        <f t="shared" si="1"/>
        <v>222.02986425</v>
      </c>
      <c r="L8" s="6">
        <f>'orig. data'!B8</f>
        <v>7998502</v>
      </c>
      <c r="M8" s="6">
        <f>'orig. data'!C8</f>
        <v>36121</v>
      </c>
      <c r="N8" s="12">
        <f>'orig. data'!G8</f>
        <v>0.4312232591</v>
      </c>
      <c r="O8" s="9"/>
      <c r="P8" s="6">
        <f>'orig. data'!P8</f>
        <v>9180867</v>
      </c>
      <c r="Q8" s="6">
        <f>'orig. data'!Q8</f>
        <v>41331</v>
      </c>
      <c r="R8" s="12">
        <f>'orig. data'!U8</f>
        <v>0.9553284139</v>
      </c>
      <c r="S8" s="9"/>
      <c r="T8" s="12">
        <f>'orig. data'!AD8</f>
        <v>0.5608472035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141</v>
      </c>
      <c r="C9" t="str">
        <f>'orig. data'!AH9</f>
        <v> </v>
      </c>
      <c r="D9" t="str">
        <f>'orig. data'!AI9</f>
        <v> 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4">
        <f t="shared" si="0"/>
        <v>219.70825244</v>
      </c>
      <c r="I9" s="3">
        <f>'orig. data'!D9</f>
        <v>220.84493697</v>
      </c>
      <c r="J9" s="3">
        <f>'orig. data'!R9</f>
        <v>232.17371397</v>
      </c>
      <c r="K9" s="24">
        <f t="shared" si="1"/>
        <v>222.02986425</v>
      </c>
      <c r="L9" s="6">
        <f>'orig. data'!B9</f>
        <v>969433</v>
      </c>
      <c r="M9" s="6">
        <f>'orig. data'!C9</f>
        <v>4259</v>
      </c>
      <c r="N9" s="12">
        <f>'orig. data'!G9</f>
        <v>0.92176407</v>
      </c>
      <c r="O9" s="9"/>
      <c r="P9" s="6">
        <f>'orig. data'!P9</f>
        <v>967537</v>
      </c>
      <c r="Q9" s="6">
        <f>'orig. data'!Q9</f>
        <v>4212</v>
      </c>
      <c r="R9" s="12">
        <f>'orig. data'!U9</f>
        <v>0.3995130392</v>
      </c>
      <c r="S9" s="9"/>
      <c r="T9" s="12">
        <f>'orig. data'!AD9</f>
        <v>0.3527458757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142</v>
      </c>
      <c r="C10" t="str">
        <f>'orig. data'!AH10</f>
        <v> </v>
      </c>
      <c r="D10" t="str">
        <f>'orig. data'!AI10</f>
        <v> 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4">
        <f t="shared" si="0"/>
        <v>219.70825244</v>
      </c>
      <c r="I10" s="3">
        <f>'orig. data'!D10</f>
        <v>219.80202502</v>
      </c>
      <c r="J10" s="3">
        <f>'orig. data'!R10</f>
        <v>233.89339072</v>
      </c>
      <c r="K10" s="24">
        <f t="shared" si="1"/>
        <v>222.02986425</v>
      </c>
      <c r="L10" s="6">
        <f>'orig. data'!B10</f>
        <v>422211</v>
      </c>
      <c r="M10" s="6">
        <f>'orig. data'!C10</f>
        <v>1787</v>
      </c>
      <c r="N10" s="12">
        <f>'orig. data'!G10</f>
        <v>0.9937812974</v>
      </c>
      <c r="P10" s="6">
        <f>'orig. data'!P10</f>
        <v>416309</v>
      </c>
      <c r="Q10" s="6">
        <f>'orig. data'!Q10</f>
        <v>1826</v>
      </c>
      <c r="R10" s="12">
        <f>'orig. data'!U10</f>
        <v>0.3379290064</v>
      </c>
      <c r="T10" s="12">
        <f>'orig. data'!AD10</f>
        <v>0.2771298474</v>
      </c>
    </row>
    <row r="11" spans="1:27" ht="12.75">
      <c r="A11" s="2" t="str">
        <f ca="1" t="shared" si="2"/>
        <v>Parkland</v>
      </c>
      <c r="B11" t="s">
        <v>140</v>
      </c>
      <c r="C11" t="str">
        <f>'orig. data'!AH11</f>
        <v> </v>
      </c>
      <c r="D11" t="str">
        <f>'orig. data'!AI11</f>
        <v> 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24">
        <f t="shared" si="0"/>
        <v>219.70825244</v>
      </c>
      <c r="I11" s="3">
        <f>'orig. data'!D11</f>
        <v>225.96155148</v>
      </c>
      <c r="J11" s="3">
        <f>'orig. data'!R11</f>
        <v>216.58416856</v>
      </c>
      <c r="K11" s="24">
        <f t="shared" si="1"/>
        <v>222.02986425</v>
      </c>
      <c r="L11" s="6">
        <f>'orig. data'!B11</f>
        <v>883016</v>
      </c>
      <c r="M11" s="6">
        <f>'orig. data'!C11</f>
        <v>3792</v>
      </c>
      <c r="N11" s="12">
        <f>'orig. data'!G11</f>
        <v>0.605235739</v>
      </c>
      <c r="O11" s="9"/>
      <c r="P11" s="6">
        <f>'orig. data'!P11</f>
        <v>855374</v>
      </c>
      <c r="Q11" s="6">
        <f>'orig. data'!Q11</f>
        <v>3812</v>
      </c>
      <c r="R11" s="12">
        <f>'orig. data'!U11</f>
        <v>0.6469276268</v>
      </c>
      <c r="S11" s="9"/>
      <c r="T11" s="12">
        <f>'orig. data'!AD11</f>
        <v>0.4542847027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143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4">
        <f t="shared" si="0"/>
        <v>219.70825244</v>
      </c>
      <c r="I12" s="3">
        <f>'orig. data'!D12</f>
        <v>247.50457794</v>
      </c>
      <c r="J12" s="3">
        <f>'orig. data'!R12</f>
        <v>267.90923072</v>
      </c>
      <c r="K12" s="24">
        <f t="shared" si="1"/>
        <v>222.02986425</v>
      </c>
      <c r="L12" s="6">
        <f>'orig. data'!B12</f>
        <v>8653</v>
      </c>
      <c r="M12" s="6">
        <f>'orig. data'!C12</f>
        <v>41</v>
      </c>
      <c r="N12" s="12">
        <f>'orig. data'!G12</f>
        <v>0.2417761651</v>
      </c>
      <c r="O12" s="9"/>
      <c r="P12" s="6">
        <f>'orig. data'!P12</f>
        <v>12145</v>
      </c>
      <c r="Q12" s="6">
        <f>'orig. data'!Q12</f>
        <v>50</v>
      </c>
      <c r="R12" s="12">
        <f>'orig. data'!U12</f>
        <v>0.0400646266</v>
      </c>
      <c r="S12" s="9"/>
      <c r="T12" s="12">
        <f>'orig. data'!AD12</f>
        <v>0.5309314402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144</v>
      </c>
      <c r="C13" t="str">
        <f>'orig. data'!AH13</f>
        <v> </v>
      </c>
      <c r="D13" t="str">
        <f>'orig. data'!AI13</f>
        <v> 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4">
        <f t="shared" si="0"/>
        <v>219.70825244</v>
      </c>
      <c r="I13" s="3">
        <f>'orig. data'!D13</f>
        <v>248.58939261</v>
      </c>
      <c r="J13" s="3">
        <f>'orig. data'!R13</f>
        <v>234.67551575</v>
      </c>
      <c r="K13" s="24">
        <f t="shared" si="1"/>
        <v>222.02986425</v>
      </c>
      <c r="L13" s="6">
        <f>'orig. data'!B13</f>
        <v>250565</v>
      </c>
      <c r="M13" s="6">
        <f>'orig. data'!C13</f>
        <v>1030</v>
      </c>
      <c r="N13" s="12">
        <f>'orig. data'!G13</f>
        <v>0.0255569173</v>
      </c>
      <c r="O13" s="9"/>
      <c r="P13" s="6">
        <f>'orig. data'!P13</f>
        <v>227563</v>
      </c>
      <c r="Q13" s="6">
        <f>'orig. data'!Q13</f>
        <v>972</v>
      </c>
      <c r="R13" s="12">
        <f>'orig. data'!U13</f>
        <v>0.3262980096</v>
      </c>
      <c r="S13" s="9"/>
      <c r="T13" s="12">
        <f>'orig. data'!AD13</f>
        <v>0.3341890974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145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24">
        <f t="shared" si="0"/>
        <v>219.70825244</v>
      </c>
      <c r="I14" s="3">
        <f>'orig. data'!D14</f>
        <v>170.11099963</v>
      </c>
      <c r="J14" s="3">
        <f>'orig. data'!R14</f>
        <v>166.16014121</v>
      </c>
      <c r="K14" s="24">
        <f t="shared" si="1"/>
        <v>222.02986425</v>
      </c>
      <c r="L14" s="6">
        <f>'orig. data'!B14</f>
        <v>106567</v>
      </c>
      <c r="M14" s="6">
        <f>'orig. data'!C14</f>
        <v>675</v>
      </c>
      <c r="N14" s="12">
        <f>'orig. data'!G14</f>
        <v>3.6397632E-06</v>
      </c>
      <c r="O14" s="9"/>
      <c r="P14" s="6">
        <f>'orig. data'!P14</f>
        <v>139381</v>
      </c>
      <c r="Q14" s="6">
        <f>'orig. data'!Q14</f>
        <v>906</v>
      </c>
      <c r="R14" s="12">
        <f>'orig. data'!U14</f>
        <v>8.4075595E-08</v>
      </c>
      <c r="S14" s="9"/>
      <c r="T14" s="12">
        <f>'orig. data'!AD14</f>
        <v>0.682547148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274</v>
      </c>
      <c r="C16" t="str">
        <f>'orig. data'!AH15</f>
        <v> </v>
      </c>
      <c r="D16" t="str">
        <f>'orig. data'!AI15</f>
        <v> 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4">
        <f>I$19</f>
        <v>219.70825244</v>
      </c>
      <c r="I16" s="3">
        <f>'orig. data'!D15</f>
        <v>225.98153306</v>
      </c>
      <c r="J16" s="3">
        <f>'orig. data'!R15</f>
        <v>241.95561656</v>
      </c>
      <c r="K16" s="24">
        <f>J$19</f>
        <v>222.02986425</v>
      </c>
      <c r="L16" s="6">
        <f>'orig. data'!B15</f>
        <v>2545616</v>
      </c>
      <c r="M16" s="6">
        <f>'orig. data'!C15</f>
        <v>11671</v>
      </c>
      <c r="N16" s="12">
        <f>'orig. data'!G15</f>
        <v>0.4948049981</v>
      </c>
      <c r="O16" s="9"/>
      <c r="P16" s="6">
        <f>'orig. data'!P15</f>
        <v>2834292</v>
      </c>
      <c r="Q16" s="6">
        <f>'orig. data'!Q15</f>
        <v>12619</v>
      </c>
      <c r="R16" s="12">
        <f>'orig. data'!U15</f>
        <v>0.0371647497</v>
      </c>
      <c r="S16" s="9"/>
      <c r="T16" s="12">
        <f>'orig. data'!AD15</f>
        <v>0.0982622094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150</v>
      </c>
      <c r="C17" t="str">
        <f>'orig. data'!AH16</f>
        <v> </v>
      </c>
      <c r="D17" t="str">
        <f>'orig. data'!AI16</f>
        <v> 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4">
        <f>I$19</f>
        <v>219.70825244</v>
      </c>
      <c r="I17" s="3">
        <f>'orig. data'!D16</f>
        <v>218.59857371</v>
      </c>
      <c r="J17" s="3">
        <f>'orig. data'!R16</f>
        <v>222.44418648</v>
      </c>
      <c r="K17" s="24">
        <f>J$19</f>
        <v>222.02986425</v>
      </c>
      <c r="L17" s="6">
        <f>'orig. data'!B16</f>
        <v>2274660</v>
      </c>
      <c r="M17" s="6">
        <f>'orig. data'!C16</f>
        <v>9838</v>
      </c>
      <c r="N17" s="12">
        <f>'orig. data'!G16</f>
        <v>0.9023026258</v>
      </c>
      <c r="P17" s="6">
        <f>'orig. data'!P16</f>
        <v>2239220</v>
      </c>
      <c r="Q17" s="6">
        <f>'orig. data'!Q16</f>
        <v>9850</v>
      </c>
      <c r="R17" s="12">
        <f>'orig. data'!U16</f>
        <v>0.9683995057</v>
      </c>
      <c r="T17" s="12">
        <f>'orig. data'!AD16</f>
        <v>0.6753294562</v>
      </c>
    </row>
    <row r="18" spans="1:20" ht="12.75">
      <c r="A18" s="2" t="str">
        <f ca="1" t="shared" si="2"/>
        <v>North (2)</v>
      </c>
      <c r="B18" t="s">
        <v>146</v>
      </c>
      <c r="C18" t="str">
        <f>'orig. data'!AH17</f>
        <v> 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4">
        <f>I$19</f>
        <v>219.70825244</v>
      </c>
      <c r="I18" s="3">
        <f>'orig. data'!D17</f>
        <v>204.17120976</v>
      </c>
      <c r="J18" s="3">
        <f>'orig. data'!R17</f>
        <v>195.65502453</v>
      </c>
      <c r="K18" s="24">
        <f>J$19</f>
        <v>222.02986425</v>
      </c>
      <c r="L18" s="6">
        <f>'orig. data'!B17</f>
        <v>365785</v>
      </c>
      <c r="M18" s="6">
        <f>'orig. data'!C17</f>
        <v>1746</v>
      </c>
      <c r="N18" s="12">
        <f>'orig. data'!G17</f>
        <v>0.0819479379</v>
      </c>
      <c r="P18" s="6">
        <f>'orig. data'!P17</f>
        <v>379089</v>
      </c>
      <c r="Q18" s="6">
        <f>'orig. data'!Q17</f>
        <v>1928</v>
      </c>
      <c r="R18" s="12">
        <f>'orig. data'!U17</f>
        <v>0.002696655</v>
      </c>
      <c r="T18" s="12">
        <f>'orig. data'!AD17</f>
        <v>0.3245783474</v>
      </c>
    </row>
    <row r="19" spans="1:20" ht="12.75">
      <c r="A19" s="2" t="str">
        <f ca="1" t="shared" si="2"/>
        <v>Manitoba</v>
      </c>
      <c r="B19" t="s">
        <v>148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4">
        <f>I$19</f>
        <v>219.70825244</v>
      </c>
      <c r="I19" s="3">
        <f>'orig. data'!D18</f>
        <v>219.70825244</v>
      </c>
      <c r="J19" s="3">
        <f>'orig. data'!R18</f>
        <v>222.02986425</v>
      </c>
      <c r="K19" s="24">
        <f>J$19</f>
        <v>222.02986425</v>
      </c>
      <c r="L19" s="6">
        <f>'orig. data'!B18</f>
        <v>13806906</v>
      </c>
      <c r="M19" s="6">
        <f>'orig. data'!C18</f>
        <v>62842</v>
      </c>
      <c r="N19" s="12" t="str">
        <f>'orig. data'!G18</f>
        <v> </v>
      </c>
      <c r="P19" s="6">
        <f>'orig. data'!P18</f>
        <v>15292847</v>
      </c>
      <c r="Q19" s="6">
        <f>'orig. data'!Q18</f>
        <v>69340</v>
      </c>
      <c r="R19" s="12" t="str">
        <f>'orig. data'!U18</f>
        <v> </v>
      </c>
      <c r="T19" s="12">
        <f>'orig. data'!AD18</f>
        <v>0.8389188689</v>
      </c>
    </row>
    <row r="20" spans="1:20" ht="12.75">
      <c r="A20" s="2" t="str">
        <f ca="1" t="shared" si="2"/>
        <v>Public Trustee (t)</v>
      </c>
      <c r="B20" t="s">
        <v>192</v>
      </c>
      <c r="C20" t="str">
        <f>'orig. data'!AH19</f>
        <v> </v>
      </c>
      <c r="D20" t="str">
        <f>'orig. data'!AI19</f>
        <v> 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24">
        <f>I$19</f>
        <v>219.70825244</v>
      </c>
      <c r="I20" s="3">
        <f>'orig. data'!D19</f>
        <v>189.51432882</v>
      </c>
      <c r="J20" s="3">
        <f>'orig. data'!R19</f>
        <v>231.30582051</v>
      </c>
      <c r="K20" s="24">
        <f>J$19</f>
        <v>222.02986425</v>
      </c>
      <c r="L20" s="6">
        <f>'orig. data'!B19</f>
        <v>205927</v>
      </c>
      <c r="M20" s="6">
        <f>'orig. data'!C19</f>
        <v>1119</v>
      </c>
      <c r="N20" s="12">
        <f>'orig. data'!G19</f>
        <v>0.0110768708</v>
      </c>
      <c r="P20" s="6">
        <f>'orig. data'!P19</f>
        <v>206202</v>
      </c>
      <c r="Q20" s="6">
        <f>'orig. data'!Q19</f>
        <v>1016</v>
      </c>
      <c r="R20" s="12">
        <f>'orig. data'!U19</f>
        <v>0.4771487783</v>
      </c>
      <c r="T20" s="12">
        <f>'orig. data'!AD19</f>
        <v>0.0016367821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</v>
      </c>
      <c r="B22" t="s">
        <v>151</v>
      </c>
      <c r="C22" t="str">
        <f>'orig. data'!AH20</f>
        <v> </v>
      </c>
      <c r="D22" t="str">
        <f>'orig. data'!AI20</f>
        <v> 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4">
        <f aca="true" t="shared" si="3" ref="H22:H33">I$19</f>
        <v>219.70825244</v>
      </c>
      <c r="I22" s="3">
        <f>'orig. data'!D20</f>
        <v>216.32739529</v>
      </c>
      <c r="J22" s="3">
        <f>'orig. data'!R20</f>
        <v>222.61043688</v>
      </c>
      <c r="K22" s="24">
        <f aca="true" t="shared" si="4" ref="K22:K33">J$19</f>
        <v>222.02986425</v>
      </c>
      <c r="L22" s="6">
        <f>'orig. data'!B20</f>
        <v>456968</v>
      </c>
      <c r="M22" s="6">
        <f>'orig. data'!C20</f>
        <v>2195</v>
      </c>
      <c r="N22" s="12">
        <f>'orig. data'!G20</f>
        <v>0.7772529876</v>
      </c>
      <c r="P22" s="6">
        <f>'orig. data'!P20</f>
        <v>599615</v>
      </c>
      <c r="Q22" s="6">
        <f>'orig. data'!Q20</f>
        <v>2823</v>
      </c>
      <c r="R22" s="12">
        <f>'orig. data'!U20</f>
        <v>0.9609511688</v>
      </c>
      <c r="T22" s="12">
        <f>'orig. data'!AD20</f>
        <v>0.6113929389</v>
      </c>
    </row>
    <row r="23" spans="1:20" ht="12.75">
      <c r="A23" s="2" t="str">
        <f ca="1" t="shared" si="2"/>
        <v>Assiniboine South</v>
      </c>
      <c r="B23" t="s">
        <v>152</v>
      </c>
      <c r="C23" t="str">
        <f>'orig. data'!AH21</f>
        <v> </v>
      </c>
      <c r="D23" t="str">
        <f>'orig. data'!AI21</f>
        <v> 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24">
        <f t="shared" si="3"/>
        <v>219.70825244</v>
      </c>
      <c r="I23" s="3">
        <f>'orig. data'!D21</f>
        <v>234.69398751</v>
      </c>
      <c r="J23" s="3">
        <f>'orig. data'!R21</f>
        <v>232.76555001</v>
      </c>
      <c r="K23" s="24">
        <f t="shared" si="4"/>
        <v>222.02986425</v>
      </c>
      <c r="L23" s="6">
        <f>'orig. data'!B21</f>
        <v>370275</v>
      </c>
      <c r="M23" s="6">
        <f>'orig. data'!C21</f>
        <v>1686</v>
      </c>
      <c r="N23" s="12">
        <f>'orig. data'!G21</f>
        <v>0.2376522847</v>
      </c>
      <c r="P23" s="6">
        <f>'orig. data'!P21</f>
        <v>512649</v>
      </c>
      <c r="Q23" s="6">
        <f>'orig. data'!Q21</f>
        <v>2344</v>
      </c>
      <c r="R23" s="12">
        <f>'orig. data'!U21</f>
        <v>0.3854297025</v>
      </c>
      <c r="T23" s="12">
        <f>'orig. data'!AD21</f>
        <v>0.8875196797</v>
      </c>
    </row>
    <row r="24" spans="1:20" ht="12.75">
      <c r="A24" s="2" t="str">
        <f ca="1" t="shared" si="2"/>
        <v>St. Boniface</v>
      </c>
      <c r="B24" t="s">
        <v>156</v>
      </c>
      <c r="C24" t="str">
        <f>'orig. data'!AH22</f>
        <v> </v>
      </c>
      <c r="D24" t="str">
        <f>'orig. data'!AI22</f>
        <v> 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4">
        <f t="shared" si="3"/>
        <v>219.70825244</v>
      </c>
      <c r="I24" s="3">
        <f>'orig. data'!D22</f>
        <v>214.99670251</v>
      </c>
      <c r="J24" s="3">
        <f>'orig. data'!R22</f>
        <v>224.69055059</v>
      </c>
      <c r="K24" s="24">
        <f t="shared" si="4"/>
        <v>222.02986425</v>
      </c>
      <c r="L24" s="6">
        <f>'orig. data'!B22</f>
        <v>542803</v>
      </c>
      <c r="M24" s="6">
        <f>'orig. data'!C22</f>
        <v>2508</v>
      </c>
      <c r="N24" s="12">
        <f>'orig. data'!G22</f>
        <v>0.6945846745</v>
      </c>
      <c r="P24" s="6">
        <f>'orig. data'!P22</f>
        <v>665826</v>
      </c>
      <c r="Q24" s="6">
        <f>'orig. data'!Q22</f>
        <v>2965</v>
      </c>
      <c r="R24" s="12">
        <f>'orig. data'!U22</f>
        <v>0.8250059845</v>
      </c>
      <c r="T24" s="12">
        <f>'orig. data'!AD22</f>
        <v>0.4406558305</v>
      </c>
    </row>
    <row r="25" spans="1:20" ht="12.75">
      <c r="A25" s="2" t="str">
        <f ca="1" t="shared" si="2"/>
        <v>St. Vital</v>
      </c>
      <c r="B25" t="s">
        <v>154</v>
      </c>
      <c r="C25" t="str">
        <f>'orig. data'!AH23</f>
        <v> </v>
      </c>
      <c r="D25" t="str">
        <f>'orig. data'!AI23</f>
        <v> 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4">
        <f t="shared" si="3"/>
        <v>219.70825244</v>
      </c>
      <c r="I25" s="3">
        <f>'orig. data'!D23</f>
        <v>211.28868849</v>
      </c>
      <c r="J25" s="3">
        <f>'orig. data'!R23</f>
        <v>217.22805763</v>
      </c>
      <c r="K25" s="24">
        <f t="shared" si="4"/>
        <v>222.02986425</v>
      </c>
      <c r="L25" s="6">
        <f>'orig. data'!B23</f>
        <v>667725</v>
      </c>
      <c r="M25" s="6">
        <f>'orig. data'!C23</f>
        <v>3104</v>
      </c>
      <c r="N25" s="12">
        <f>'orig. data'!G23</f>
        <v>0.4669863286</v>
      </c>
      <c r="P25" s="6">
        <f>'orig. data'!P23</f>
        <v>739495</v>
      </c>
      <c r="Q25" s="6">
        <f>'orig. data'!Q23</f>
        <v>3446</v>
      </c>
      <c r="R25" s="12">
        <f>'orig. data'!U23</f>
        <v>0.680516037</v>
      </c>
      <c r="T25" s="12">
        <f>'orig. data'!AD23</f>
        <v>0.6145077823</v>
      </c>
    </row>
    <row r="26" spans="1:20" ht="12.75">
      <c r="A26" s="2" t="str">
        <f ca="1" t="shared" si="2"/>
        <v>Transcona</v>
      </c>
      <c r="B26" t="s">
        <v>157</v>
      </c>
      <c r="C26" t="str">
        <f>'orig. data'!AH24</f>
        <v> </v>
      </c>
      <c r="D26" t="str">
        <f>'orig. data'!AI24</f>
        <v> 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4">
        <f t="shared" si="3"/>
        <v>219.70825244</v>
      </c>
      <c r="I26" s="3">
        <f>'orig. data'!D24</f>
        <v>233.90638928</v>
      </c>
      <c r="J26" s="3">
        <f>'orig. data'!R24</f>
        <v>225.74784094</v>
      </c>
      <c r="K26" s="24">
        <f t="shared" si="4"/>
        <v>222.02986425</v>
      </c>
      <c r="L26" s="6">
        <f>'orig. data'!B24</f>
        <v>281623</v>
      </c>
      <c r="M26" s="6">
        <f>'orig. data'!C24</f>
        <v>1291</v>
      </c>
      <c r="N26" s="12">
        <f>'orig. data'!G24</f>
        <v>0.2597836016</v>
      </c>
      <c r="P26" s="6">
        <f>'orig. data'!P24</f>
        <v>298949</v>
      </c>
      <c r="Q26" s="6">
        <f>'orig. data'!Q24</f>
        <v>1430</v>
      </c>
      <c r="R26" s="12">
        <f>'orig. data'!U24</f>
        <v>0.7631288145</v>
      </c>
      <c r="T26" s="12">
        <f>'orig. data'!AD24</f>
        <v>0.5453510309</v>
      </c>
    </row>
    <row r="27" spans="1:23" ht="12.75">
      <c r="A27" s="2" t="str">
        <f ca="1" t="shared" si="2"/>
        <v>River Heights</v>
      </c>
      <c r="B27" t="s">
        <v>153</v>
      </c>
      <c r="C27" t="str">
        <f>'orig. data'!AH25</f>
        <v> 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4">
        <f t="shared" si="3"/>
        <v>219.70825244</v>
      </c>
      <c r="I27" s="3">
        <f>'orig. data'!D25</f>
        <v>238.84625311</v>
      </c>
      <c r="J27" s="3">
        <f>'orig. data'!R25</f>
        <v>233.86320141</v>
      </c>
      <c r="K27" s="24">
        <f t="shared" si="4"/>
        <v>222.02986425</v>
      </c>
      <c r="L27" s="6">
        <f>'orig. data'!B25</f>
        <v>969584</v>
      </c>
      <c r="M27" s="6">
        <f>'orig. data'!C25</f>
        <v>4262</v>
      </c>
      <c r="N27" s="12">
        <f>'orig. data'!G25</f>
        <v>0.1210574296</v>
      </c>
      <c r="P27" s="6">
        <f>'orig. data'!P25</f>
        <v>1086597</v>
      </c>
      <c r="Q27" s="6">
        <f>'orig. data'!Q25</f>
        <v>4687</v>
      </c>
      <c r="R27" s="12">
        <f>'orig. data'!U25</f>
        <v>0.3261750703</v>
      </c>
      <c r="T27" s="12">
        <f>'orig. data'!AD25</f>
        <v>0.7014053849</v>
      </c>
      <c r="U27" s="1"/>
      <c r="V27" s="1"/>
      <c r="W27" s="1"/>
    </row>
    <row r="28" spans="1:23" ht="12.75">
      <c r="A28" s="2" t="str">
        <f ca="1" t="shared" si="2"/>
        <v>River East</v>
      </c>
      <c r="B28" t="s">
        <v>155</v>
      </c>
      <c r="C28" t="str">
        <f>'orig. data'!AH26</f>
        <v> </v>
      </c>
      <c r="D28" t="str">
        <f>'orig. data'!AI26</f>
        <v> </v>
      </c>
      <c r="E28">
        <f ca="1">IF(CELL("contents",F28)="s","s",IF(CELL("contents",G28)="s","s",IF(CELL("contents",'orig. data'!AJ26)="t","t","")))</f>
      </c>
      <c r="F28" t="str">
        <f>'orig. data'!AK26</f>
        <v> </v>
      </c>
      <c r="G28" t="str">
        <f>'orig. data'!AL26</f>
        <v> </v>
      </c>
      <c r="H28" s="24">
        <f t="shared" si="3"/>
        <v>219.70825244</v>
      </c>
      <c r="I28" s="3">
        <f>'orig. data'!D26</f>
        <v>215.86716366</v>
      </c>
      <c r="J28" s="3">
        <f>'orig. data'!R26</f>
        <v>212.14490361</v>
      </c>
      <c r="K28" s="24">
        <f t="shared" si="4"/>
        <v>222.02986425</v>
      </c>
      <c r="L28" s="6">
        <f>'orig. data'!B26</f>
        <v>1170948</v>
      </c>
      <c r="M28" s="6">
        <f>'orig. data'!C26</f>
        <v>5188</v>
      </c>
      <c r="N28" s="12">
        <f>'orig. data'!G26</f>
        <v>0.7394514834</v>
      </c>
      <c r="P28" s="6">
        <f>'orig. data'!P26</f>
        <v>1284426</v>
      </c>
      <c r="Q28" s="6">
        <f>'orig. data'!Q26</f>
        <v>5754</v>
      </c>
      <c r="R28" s="12">
        <f>'orig. data'!U26</f>
        <v>0.3878120008</v>
      </c>
      <c r="T28" s="12">
        <f>'orig. data'!AD26</f>
        <v>0.7474623444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158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4">
        <f t="shared" si="3"/>
        <v>219.70825244</v>
      </c>
      <c r="I29" s="3">
        <f>'orig. data'!D27</f>
        <v>246.84841661</v>
      </c>
      <c r="J29" s="3">
        <f>'orig. data'!R27</f>
        <v>242.90264969</v>
      </c>
      <c r="K29" s="24">
        <f t="shared" si="4"/>
        <v>222.02986425</v>
      </c>
      <c r="L29" s="6">
        <f>'orig. data'!B27</f>
        <v>760449</v>
      </c>
      <c r="M29" s="6">
        <f>'orig. data'!C27</f>
        <v>3421</v>
      </c>
      <c r="N29" s="12">
        <f>'orig. data'!G27</f>
        <v>0.0280777773</v>
      </c>
      <c r="P29" s="6">
        <f>'orig. data'!P27</f>
        <v>910387</v>
      </c>
      <c r="Q29" s="6">
        <f>'orig. data'!Q27</f>
        <v>3953</v>
      </c>
      <c r="R29" s="12">
        <f>'orig. data'!U27</f>
        <v>0.0888961769</v>
      </c>
      <c r="T29" s="12">
        <f>'orig. data'!AD27</f>
        <v>0.7657898549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159</v>
      </c>
      <c r="C30" t="str">
        <f>'orig. data'!AH28</f>
        <v> </v>
      </c>
      <c r="D30" t="str">
        <f>'orig. data'!AI28</f>
        <v> 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24">
        <f t="shared" si="3"/>
        <v>219.70825244</v>
      </c>
      <c r="I30" s="3">
        <f>'orig. data'!D28</f>
        <v>234.53360314</v>
      </c>
      <c r="J30" s="3">
        <f>'orig. data'!R28</f>
        <v>221.79314052</v>
      </c>
      <c r="K30" s="24">
        <f t="shared" si="4"/>
        <v>222.02986425</v>
      </c>
      <c r="L30" s="6">
        <f>'orig. data'!B28</f>
        <v>801637</v>
      </c>
      <c r="M30" s="6">
        <f>'orig. data'!C28</f>
        <v>3710</v>
      </c>
      <c r="N30" s="12">
        <f>'orig. data'!G28</f>
        <v>0.2298453176</v>
      </c>
      <c r="O30" s="9"/>
      <c r="P30" s="6">
        <f>'orig. data'!P28</f>
        <v>928863</v>
      </c>
      <c r="Q30" s="6">
        <f>'orig. data'!Q28</f>
        <v>4292</v>
      </c>
      <c r="R30" s="12">
        <f>'orig. data'!U28</f>
        <v>0.9839308286</v>
      </c>
      <c r="T30" s="12">
        <f>'orig. data'!AD28</f>
        <v>0.3146358437</v>
      </c>
      <c r="U30" s="1"/>
      <c r="V30" s="1"/>
      <c r="W30" s="1"/>
    </row>
    <row r="31" spans="1:23" ht="12.75">
      <c r="A31" s="2" t="str">
        <f ca="1" t="shared" si="2"/>
        <v>Inkster</v>
      </c>
      <c r="B31" t="s">
        <v>160</v>
      </c>
      <c r="C31" t="str">
        <f>'orig. data'!AH29</f>
        <v> </v>
      </c>
      <c r="D31" t="str">
        <f>'orig. data'!AI29</f>
        <v> 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4">
        <f t="shared" si="3"/>
        <v>219.70825244</v>
      </c>
      <c r="I31" s="3">
        <f>'orig. data'!D29</f>
        <v>228.6766648</v>
      </c>
      <c r="J31" s="3">
        <f>'orig. data'!R29</f>
        <v>199.84033</v>
      </c>
      <c r="K31" s="24">
        <f t="shared" si="4"/>
        <v>222.02986425</v>
      </c>
      <c r="L31" s="6">
        <f>'orig. data'!B29</f>
        <v>214731</v>
      </c>
      <c r="M31" s="6">
        <f>'orig. data'!C29</f>
        <v>1024</v>
      </c>
      <c r="N31" s="12">
        <f>'orig. data'!G29</f>
        <v>0.4732034598</v>
      </c>
      <c r="O31" s="9"/>
      <c r="P31" s="6">
        <f>'orig. data'!P29</f>
        <v>237656</v>
      </c>
      <c r="Q31" s="6">
        <f>'orig. data'!Q29</f>
        <v>1200</v>
      </c>
      <c r="R31" s="12">
        <f>'orig. data'!U29</f>
        <v>0.0533052234</v>
      </c>
      <c r="T31" s="12">
        <f>'orig. data'!AD29</f>
        <v>0.0208313403</v>
      </c>
      <c r="U31" s="1"/>
      <c r="V31" s="1"/>
      <c r="W31" s="1"/>
    </row>
    <row r="32" spans="1:23" ht="12.75">
      <c r="A32" s="2" t="str">
        <f ca="1" t="shared" si="2"/>
        <v>Downtown</v>
      </c>
      <c r="B32" t="s">
        <v>161</v>
      </c>
      <c r="C32" t="str">
        <f>'orig. data'!AH30</f>
        <v> </v>
      </c>
      <c r="D32" t="str">
        <f>'orig. data'!AI30</f>
        <v> 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4">
        <f t="shared" si="3"/>
        <v>219.70825244</v>
      </c>
      <c r="I32" s="3">
        <f>'orig. data'!D30</f>
        <v>222.9179084</v>
      </c>
      <c r="J32" s="3">
        <f>'orig. data'!R30</f>
        <v>234.35335763</v>
      </c>
      <c r="K32" s="24">
        <f t="shared" si="4"/>
        <v>222.02986425</v>
      </c>
      <c r="L32" s="6">
        <f>'orig. data'!B30</f>
        <v>1159224</v>
      </c>
      <c r="M32" s="6">
        <f>'orig. data'!C30</f>
        <v>5003</v>
      </c>
      <c r="N32" s="12">
        <f>'orig. data'!G30</f>
        <v>0.7822067</v>
      </c>
      <c r="O32" s="9"/>
      <c r="P32" s="6">
        <f>'orig. data'!P30</f>
        <v>1266751</v>
      </c>
      <c r="Q32" s="6">
        <f>'orig. data'!Q30</f>
        <v>5456</v>
      </c>
      <c r="R32" s="12">
        <f>'orig. data'!U30</f>
        <v>0.2999928185</v>
      </c>
      <c r="T32" s="12">
        <f>'orig. data'!AD30</f>
        <v>0.3439344179</v>
      </c>
      <c r="U32" s="1"/>
      <c r="V32" s="1"/>
      <c r="W32" s="1"/>
    </row>
    <row r="33" spans="1:23" ht="12.75">
      <c r="A33" s="2" t="str">
        <f ca="1" t="shared" si="2"/>
        <v>Point Douglas (2)</v>
      </c>
      <c r="B33" t="s">
        <v>162</v>
      </c>
      <c r="C33" t="str">
        <f>'orig. data'!AH31</f>
        <v> 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4">
        <f t="shared" si="3"/>
        <v>219.70825244</v>
      </c>
      <c r="I33" s="3">
        <f>'orig. data'!D31</f>
        <v>209.37651083</v>
      </c>
      <c r="J33" s="3">
        <f>'orig. data'!R31</f>
        <v>190.51533711</v>
      </c>
      <c r="K33" s="24">
        <f t="shared" si="4"/>
        <v>222.02986425</v>
      </c>
      <c r="L33" s="6">
        <f>'orig. data'!B31</f>
        <v>602535</v>
      </c>
      <c r="M33" s="6">
        <f>'orig. data'!C31</f>
        <v>2729</v>
      </c>
      <c r="N33" s="12">
        <f>'orig. data'!G31</f>
        <v>0.375129314</v>
      </c>
      <c r="O33" s="9"/>
      <c r="P33" s="6">
        <f>'orig. data'!P31</f>
        <v>649653</v>
      </c>
      <c r="Q33" s="6">
        <f>'orig. data'!Q31</f>
        <v>2981</v>
      </c>
      <c r="R33" s="12">
        <f>'orig. data'!U31</f>
        <v>0.003809056</v>
      </c>
      <c r="T33" s="12">
        <f>'orig. data'!AD31</f>
        <v>0.0882806358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10" sqref="I110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6" t="s">
        <v>272</v>
      </c>
      <c r="B1" s="5" t="s">
        <v>221</v>
      </c>
      <c r="C1" s="129" t="s">
        <v>129</v>
      </c>
      <c r="D1" s="129"/>
      <c r="E1" s="129"/>
      <c r="F1" s="129" t="s">
        <v>132</v>
      </c>
      <c r="G1" s="129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40"/>
      <c r="B2" s="2"/>
      <c r="C2" s="13"/>
      <c r="D2" s="13"/>
      <c r="E2" s="13"/>
      <c r="F2" s="14"/>
      <c r="G2" s="14"/>
      <c r="H2" s="6"/>
      <c r="I2" s="130" t="s">
        <v>278</v>
      </c>
      <c r="J2" s="130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8" t="s">
        <v>0</v>
      </c>
      <c r="B3" s="5"/>
      <c r="C3" s="13">
        <v>1</v>
      </c>
      <c r="D3" s="13">
        <v>2</v>
      </c>
      <c r="E3" s="13" t="s">
        <v>131</v>
      </c>
      <c r="F3" s="13" t="s">
        <v>248</v>
      </c>
      <c r="G3" s="13" t="s">
        <v>249</v>
      </c>
      <c r="H3" s="2" t="s">
        <v>276</v>
      </c>
      <c r="I3" s="5" t="s">
        <v>344</v>
      </c>
      <c r="J3" s="5" t="s">
        <v>346</v>
      </c>
      <c r="K3" s="2" t="s">
        <v>277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7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227</v>
      </c>
      <c r="C4" t="str">
        <f>'orig. data'!AH32</f>
        <v> </v>
      </c>
      <c r="D4" t="str">
        <f>'orig. data'!AI32</f>
        <v> 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4">
        <f>'orig. data'!D$18</f>
        <v>219.70825244</v>
      </c>
      <c r="I4" s="3">
        <f>'orig. data'!D32</f>
        <v>227.47350431</v>
      </c>
      <c r="J4" s="3">
        <f>'orig. data'!R32</f>
        <v>224.49468962</v>
      </c>
      <c r="K4" s="24">
        <f>'orig. data'!R$18</f>
        <v>222.02986425</v>
      </c>
      <c r="L4" s="6">
        <f>'orig. data'!B32</f>
        <v>137823</v>
      </c>
      <c r="M4" s="6">
        <f>'orig. data'!C32</f>
        <v>593</v>
      </c>
      <c r="N4" s="12">
        <f>'orig. data'!G32</f>
        <v>0.7875321072</v>
      </c>
      <c r="O4" s="9"/>
      <c r="P4" s="6">
        <f>'orig. data'!P32</f>
        <v>136435</v>
      </c>
      <c r="Q4" s="6">
        <f>'orig. data'!Q32</f>
        <v>591</v>
      </c>
      <c r="R4" s="12">
        <f>'orig. data'!U32</f>
        <v>0.9184640809</v>
      </c>
      <c r="S4" s="10"/>
      <c r="T4" s="12">
        <f>'orig. data'!AD32</f>
        <v>0.9214260984</v>
      </c>
    </row>
    <row r="5" spans="1:20" ht="12.75">
      <c r="A5" s="37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</v>
      </c>
      <c r="B5" s="2" t="s">
        <v>223</v>
      </c>
      <c r="C5" t="str">
        <f>'orig. data'!AH33</f>
        <v> </v>
      </c>
      <c r="D5" t="str">
        <f>'orig. data'!AI33</f>
        <v> 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4">
        <f>'orig. data'!D$18</f>
        <v>219.70825244</v>
      </c>
      <c r="I5" s="3">
        <f>'orig. data'!D33</f>
        <v>219.69576652</v>
      </c>
      <c r="J5" s="3">
        <f>'orig. data'!R33</f>
        <v>248.37494335</v>
      </c>
      <c r="K5" s="24">
        <f>'orig. data'!R$18</f>
        <v>222.02986425</v>
      </c>
      <c r="L5" s="6">
        <f>'orig. data'!B33</f>
        <v>248890</v>
      </c>
      <c r="M5" s="6">
        <f>'orig. data'!C33</f>
        <v>1069</v>
      </c>
      <c r="N5" s="12">
        <f>'orig. data'!G33</f>
        <v>0.9996481105</v>
      </c>
      <c r="O5" s="9"/>
      <c r="P5" s="6">
        <f>'orig. data'!P33</f>
        <v>320937</v>
      </c>
      <c r="Q5" s="6">
        <f>'orig. data'!Q33</f>
        <v>1294</v>
      </c>
      <c r="R5" s="12">
        <f>'orig. data'!U33</f>
        <v>0.3683005017</v>
      </c>
      <c r="S5" s="10"/>
      <c r="T5" s="12">
        <f>'orig. data'!AD33</f>
        <v>0.3493037155</v>
      </c>
    </row>
    <row r="6" spans="1:20" ht="12.75">
      <c r="A6" s="37" t="str">
        <f ca="1" t="shared" si="0"/>
        <v>SE Western</v>
      </c>
      <c r="B6" s="2" t="s">
        <v>224</v>
      </c>
      <c r="C6" t="str">
        <f>'orig. data'!AH34</f>
        <v> </v>
      </c>
      <c r="D6" t="str">
        <f>'orig. data'!AI34</f>
        <v> 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4">
        <f>'orig. data'!D$18</f>
        <v>219.70825244</v>
      </c>
      <c r="I6" s="3">
        <f>'orig. data'!D34</f>
        <v>200.24839955</v>
      </c>
      <c r="J6" s="3">
        <f>'orig. data'!R34</f>
        <v>241.04998497</v>
      </c>
      <c r="K6" s="24">
        <f>'orig. data'!R$18</f>
        <v>222.02986425</v>
      </c>
      <c r="L6" s="6">
        <f>'orig. data'!B34</f>
        <v>91212</v>
      </c>
      <c r="M6" s="6">
        <f>'orig. data'!C34</f>
        <v>411</v>
      </c>
      <c r="N6" s="12">
        <f>'orig. data'!G34</f>
        <v>0.4780959148</v>
      </c>
      <c r="O6" s="9"/>
      <c r="P6" s="6">
        <f>'orig. data'!P34</f>
        <v>132766</v>
      </c>
      <c r="Q6" s="6">
        <f>'orig. data'!Q34</f>
        <v>547</v>
      </c>
      <c r="R6" s="12">
        <f>'orig. data'!U34</f>
        <v>0.5214862569</v>
      </c>
      <c r="S6" s="10"/>
      <c r="T6" s="12">
        <f>'orig. data'!AD34</f>
        <v>0.1769306446</v>
      </c>
    </row>
    <row r="7" spans="1:20" ht="12.75">
      <c r="A7" s="37" t="str">
        <f ca="1" t="shared" si="0"/>
        <v>SE Southern</v>
      </c>
      <c r="B7" s="2" t="s">
        <v>193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4">
        <f>'orig. data'!D$18</f>
        <v>219.70825244</v>
      </c>
      <c r="I7" s="3">
        <f>'orig. data'!D35</f>
        <v>226.34676115</v>
      </c>
      <c r="J7" s="3">
        <f>'orig. data'!R35</f>
        <v>210.90827009</v>
      </c>
      <c r="K7" s="24">
        <f>'orig. data'!R$18</f>
        <v>222.02986425</v>
      </c>
      <c r="L7" s="6">
        <f>'orig. data'!B35</f>
        <v>112096</v>
      </c>
      <c r="M7" s="6">
        <f>'orig. data'!C35</f>
        <v>464</v>
      </c>
      <c r="N7" s="12">
        <f>'orig. data'!G35</f>
        <v>0.8270552789</v>
      </c>
      <c r="O7" s="9"/>
      <c r="P7" s="6">
        <f>'orig. data'!P35</f>
        <v>113901</v>
      </c>
      <c r="Q7" s="6">
        <f>'orig. data'!Q35</f>
        <v>493</v>
      </c>
      <c r="R7" s="12">
        <f>'orig. data'!U35</f>
        <v>0.7206749346</v>
      </c>
      <c r="S7" s="10"/>
      <c r="T7" s="12">
        <f>'orig. data'!AD35</f>
        <v>0.6326605095</v>
      </c>
    </row>
    <row r="8" spans="1:20" ht="12.75">
      <c r="A8" s="37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7" t="str">
        <f ca="1" t="shared" si="0"/>
        <v>CE Altona</v>
      </c>
      <c r="B9" s="2" t="s">
        <v>225</v>
      </c>
      <c r="C9" t="str">
        <f>'orig. data'!AH36</f>
        <v> </v>
      </c>
      <c r="D9" t="str">
        <f>'orig. data'!AI36</f>
        <v> 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4">
        <f>'orig. data'!D$18</f>
        <v>219.70825244</v>
      </c>
      <c r="I9" s="3">
        <f>'orig. data'!D36</f>
        <v>184.72049923</v>
      </c>
      <c r="J9" s="3">
        <f>'orig. data'!R36</f>
        <v>209.05283176</v>
      </c>
      <c r="K9" s="24">
        <f>'orig. data'!R$18</f>
        <v>222.02986425</v>
      </c>
      <c r="L9" s="6">
        <f>'orig. data'!B36</f>
        <v>56135</v>
      </c>
      <c r="M9" s="6">
        <f>'orig. data'!C36</f>
        <v>285</v>
      </c>
      <c r="N9" s="12">
        <f>'orig. data'!G36</f>
        <v>0.1992470527</v>
      </c>
      <c r="O9" s="9"/>
      <c r="P9" s="6">
        <f>'orig. data'!P36</f>
        <v>65307</v>
      </c>
      <c r="Q9" s="6">
        <f>'orig. data'!Q36</f>
        <v>330</v>
      </c>
      <c r="R9" s="12">
        <f>'orig. data'!U36</f>
        <v>0.6674780507</v>
      </c>
      <c r="S9" s="10"/>
      <c r="T9" s="12">
        <f>'orig. data'!AD36</f>
        <v>0.3919546691</v>
      </c>
    </row>
    <row r="10" spans="1:20" ht="12.75">
      <c r="A10" s="37" t="str">
        <f ca="1" t="shared" si="0"/>
        <v>CE Cartier/SFX</v>
      </c>
      <c r="B10" s="2" t="s">
        <v>250</v>
      </c>
      <c r="C10" t="str">
        <f>'orig. data'!AH37</f>
        <v> 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4">
        <f>'orig. data'!D$18</f>
        <v>219.70825244</v>
      </c>
      <c r="I10" s="3">
        <f>'orig. data'!D37</f>
        <v>178.51161313</v>
      </c>
      <c r="J10" s="3">
        <f>'orig. data'!R37</f>
        <v>203.71019085</v>
      </c>
      <c r="K10" s="24">
        <f>'orig. data'!R$18</f>
        <v>222.02986425</v>
      </c>
      <c r="L10" s="6">
        <f>'orig. data'!B37</f>
        <v>27431</v>
      </c>
      <c r="M10" s="6">
        <f>'orig. data'!C37</f>
        <v>154</v>
      </c>
      <c r="N10" s="12">
        <f>'orig. data'!G37</f>
        <v>0.1211468732</v>
      </c>
      <c r="O10" s="9"/>
      <c r="P10" s="6">
        <f>'orig. data'!P37</f>
        <v>28230</v>
      </c>
      <c r="Q10" s="6">
        <f>'orig. data'!Q37</f>
        <v>150</v>
      </c>
      <c r="R10" s="12">
        <f>'orig. data'!U37</f>
        <v>0.542033272</v>
      </c>
      <c r="S10" s="10"/>
      <c r="T10" s="12">
        <f>'orig. data'!AD37</f>
        <v>0.3654900869</v>
      </c>
    </row>
    <row r="11" spans="1:20" ht="12.75">
      <c r="A11" s="37" t="str">
        <f ca="1" t="shared" si="0"/>
        <v>CE Louise/Pembina</v>
      </c>
      <c r="B11" s="2" t="s">
        <v>226</v>
      </c>
      <c r="C11" t="str">
        <f>'orig. data'!AH38</f>
        <v> 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4">
        <f>'orig. data'!D$18</f>
        <v>219.70825244</v>
      </c>
      <c r="I11" s="3">
        <f>'orig. data'!D38</f>
        <v>219.65317517</v>
      </c>
      <c r="J11" s="3">
        <f>'orig. data'!R38</f>
        <v>229.11097319</v>
      </c>
      <c r="K11" s="24">
        <f>'orig. data'!R$18</f>
        <v>222.02986425</v>
      </c>
      <c r="L11" s="6">
        <f>'orig. data'!B38</f>
        <v>79792</v>
      </c>
      <c r="M11" s="6">
        <f>'orig. data'!C38</f>
        <v>374</v>
      </c>
      <c r="N11" s="12">
        <f>'orig. data'!G38</f>
        <v>0.9985459024</v>
      </c>
      <c r="O11" s="10"/>
      <c r="P11" s="6">
        <f>'orig. data'!P38</f>
        <v>77561</v>
      </c>
      <c r="Q11" s="6">
        <f>'orig. data'!Q38</f>
        <v>359</v>
      </c>
      <c r="R11" s="12">
        <f>'orig. data'!U38</f>
        <v>0.8188600846</v>
      </c>
      <c r="S11" s="10"/>
      <c r="T11" s="12">
        <f>'orig. data'!AD38</f>
        <v>0.7892907201</v>
      </c>
    </row>
    <row r="12" spans="1:20" ht="12.75">
      <c r="A12" s="37" t="str">
        <f ca="1" t="shared" si="0"/>
        <v>CE Morden/Winkler</v>
      </c>
      <c r="B12" s="2" t="s">
        <v>341</v>
      </c>
      <c r="C12" t="str">
        <f>'orig. data'!AH39</f>
        <v> </v>
      </c>
      <c r="D12" t="str">
        <f>'orig. data'!AI39</f>
        <v> 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4">
        <f>'orig. data'!D$18</f>
        <v>219.70825244</v>
      </c>
      <c r="I12" s="3">
        <f>'orig. data'!D39</f>
        <v>244.96511224</v>
      </c>
      <c r="J12" s="3">
        <f>'orig. data'!R39</f>
        <v>255.02136999</v>
      </c>
      <c r="K12" s="24">
        <f>'orig. data'!R$18</f>
        <v>222.02986425</v>
      </c>
      <c r="L12" s="6">
        <f>'orig. data'!B39</f>
        <v>228728</v>
      </c>
      <c r="M12" s="6">
        <f>'orig. data'!C39</f>
        <v>1025</v>
      </c>
      <c r="N12" s="12">
        <f>'orig. data'!G39</f>
        <v>0.395205559</v>
      </c>
      <c r="O12" s="10"/>
      <c r="P12" s="6">
        <f>'orig. data'!P39</f>
        <v>284424</v>
      </c>
      <c r="Q12" s="6">
        <f>'orig. data'!Q39</f>
        <v>1199</v>
      </c>
      <c r="R12" s="12">
        <f>'orig. data'!U39</f>
        <v>0.2623838974</v>
      </c>
      <c r="S12" s="10"/>
      <c r="T12" s="12">
        <f>'orig. data'!AD39</f>
        <v>0.7547329417</v>
      </c>
    </row>
    <row r="13" spans="1:20" ht="12.75">
      <c r="A13" s="37" t="str">
        <f ca="1" t="shared" si="0"/>
        <v>CE Carman</v>
      </c>
      <c r="B13" s="2" t="s">
        <v>251</v>
      </c>
      <c r="C13" t="str">
        <f>'orig. data'!AH40</f>
        <v> </v>
      </c>
      <c r="D13" t="str">
        <f>'orig. data'!AI40</f>
        <v> 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4">
        <f>'orig. data'!D$18</f>
        <v>219.70825244</v>
      </c>
      <c r="I13" s="3">
        <f>'orig. data'!D40</f>
        <v>212.23516299</v>
      </c>
      <c r="J13" s="3">
        <f>'orig. data'!R40</f>
        <v>252.40131115</v>
      </c>
      <c r="K13" s="24">
        <f>'orig. data'!R$18</f>
        <v>222.02986425</v>
      </c>
      <c r="L13" s="6">
        <f>'orig. data'!B40</f>
        <v>156692</v>
      </c>
      <c r="M13" s="6">
        <f>'orig. data'!C40</f>
        <v>695</v>
      </c>
      <c r="N13" s="12">
        <f>'orig. data'!G40</f>
        <v>0.7927668798</v>
      </c>
      <c r="O13" s="10"/>
      <c r="P13" s="6">
        <f>'orig. data'!P40</f>
        <v>181239</v>
      </c>
      <c r="Q13" s="6">
        <f>'orig. data'!Q40</f>
        <v>765</v>
      </c>
      <c r="R13" s="12">
        <f>'orig. data'!U40</f>
        <v>0.3020723378</v>
      </c>
      <c r="S13" s="10"/>
      <c r="T13" s="12">
        <f>'orig. data'!AD40</f>
        <v>0.1933689164</v>
      </c>
    </row>
    <row r="14" spans="1:20" ht="12.75">
      <c r="A14" s="37" t="str">
        <f ca="1" t="shared" si="0"/>
        <v>CE Red River</v>
      </c>
      <c r="B14" s="2" t="s">
        <v>194</v>
      </c>
      <c r="C14" t="str">
        <f>'orig. data'!AH41</f>
        <v> 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4">
        <f>'orig. data'!D$18</f>
        <v>219.70825244</v>
      </c>
      <c r="I14" s="3">
        <f>'orig. data'!D41</f>
        <v>186.7883964</v>
      </c>
      <c r="J14" s="3">
        <f>'orig. data'!R41</f>
        <v>211.4554013</v>
      </c>
      <c r="K14" s="24">
        <f>'orig. data'!R$18</f>
        <v>222.02986425</v>
      </c>
      <c r="L14" s="6">
        <f>'orig. data'!B41</f>
        <v>119147</v>
      </c>
      <c r="M14" s="6">
        <f>'orig. data'!C41</f>
        <v>564</v>
      </c>
      <c r="N14" s="12">
        <f>'orig. data'!G41</f>
        <v>0.2078457074</v>
      </c>
      <c r="O14" s="10"/>
      <c r="P14" s="6">
        <f>'orig. data'!P41</f>
        <v>122474</v>
      </c>
      <c r="Q14" s="6">
        <f>'orig. data'!Q41</f>
        <v>560</v>
      </c>
      <c r="R14" s="12">
        <f>'orig. data'!U41</f>
        <v>0.7198163062</v>
      </c>
      <c r="S14" s="10"/>
      <c r="T14" s="12">
        <f>'orig. data'!AD41</f>
        <v>0.3534255085</v>
      </c>
    </row>
    <row r="15" spans="1:20" ht="12.75">
      <c r="A15" s="37" t="str">
        <f ca="1" t="shared" si="0"/>
        <v>CE Swan Lake</v>
      </c>
      <c r="B15" s="2" t="s">
        <v>195</v>
      </c>
      <c r="C15" t="str">
        <f>'orig. data'!AH42</f>
        <v> 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4">
        <f>'orig. data'!D$18</f>
        <v>219.70825244</v>
      </c>
      <c r="I15" s="3">
        <f>'orig. data'!D42</f>
        <v>181.77839102</v>
      </c>
      <c r="J15" s="3">
        <f>'orig. data'!R42</f>
        <v>235.93380632</v>
      </c>
      <c r="K15" s="24">
        <f>'orig. data'!R$18</f>
        <v>222.02986425</v>
      </c>
      <c r="L15" s="6">
        <f>'orig. data'!B42</f>
        <v>45942</v>
      </c>
      <c r="M15" s="6">
        <f>'orig. data'!C42</f>
        <v>223</v>
      </c>
      <c r="N15" s="12">
        <f>'orig. data'!G42</f>
        <v>0.1816067687</v>
      </c>
      <c r="O15" s="10"/>
      <c r="P15" s="6">
        <f>'orig. data'!P42</f>
        <v>68925</v>
      </c>
      <c r="Q15" s="6">
        <f>'orig. data'!Q42</f>
        <v>280</v>
      </c>
      <c r="R15" s="12">
        <f>'orig. data'!U42</f>
        <v>0.6567725595</v>
      </c>
      <c r="S15" s="10"/>
      <c r="T15" s="12">
        <f>'orig. data'!AD42</f>
        <v>0.096475532</v>
      </c>
    </row>
    <row r="16" spans="1:20" ht="12.75">
      <c r="A16" s="37" t="str">
        <f ca="1" t="shared" si="0"/>
        <v>CE Portage</v>
      </c>
      <c r="B16" s="2" t="s">
        <v>196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4">
        <f>'orig. data'!D$18</f>
        <v>219.70825244</v>
      </c>
      <c r="I16" s="3">
        <f>'orig. data'!D43</f>
        <v>215.01485447</v>
      </c>
      <c r="J16" s="3">
        <f>'orig. data'!R43</f>
        <v>252.63990696</v>
      </c>
      <c r="K16" s="24">
        <f>'orig. data'!R$18</f>
        <v>222.02986425</v>
      </c>
      <c r="L16" s="6">
        <f>'orig. data'!B43</f>
        <v>223864</v>
      </c>
      <c r="M16" s="6">
        <f>'orig. data'!C43</f>
        <v>1129</v>
      </c>
      <c r="N16" s="12">
        <f>'orig. data'!G43</f>
        <v>0.8635322962</v>
      </c>
      <c r="O16" s="10"/>
      <c r="P16" s="6">
        <f>'orig. data'!P43</f>
        <v>260680</v>
      </c>
      <c r="Q16" s="6">
        <f>'orig. data'!Q43</f>
        <v>1281</v>
      </c>
      <c r="R16" s="12">
        <f>'orig. data'!U43</f>
        <v>0.3013826468</v>
      </c>
      <c r="S16" s="10"/>
      <c r="T16" s="12">
        <f>'orig. data'!AD43</f>
        <v>0.2074965188</v>
      </c>
    </row>
    <row r="17" spans="1:20" ht="12.75">
      <c r="A17" s="37" t="str">
        <f ca="1" t="shared" si="0"/>
        <v>CE Seven Regions</v>
      </c>
      <c r="B17" s="2" t="s">
        <v>197</v>
      </c>
      <c r="C17" t="str">
        <f>'orig. data'!AH44</f>
        <v> </v>
      </c>
      <c r="D17" t="str">
        <f>'orig. data'!AI44</f>
        <v> 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4">
        <f>'orig. data'!D$18</f>
        <v>219.70825244</v>
      </c>
      <c r="I17" s="3">
        <f>'orig. data'!D44</f>
        <v>243.32225364</v>
      </c>
      <c r="J17" s="3">
        <f>'orig. data'!R44</f>
        <v>225.80237214</v>
      </c>
      <c r="K17" s="24">
        <f>'orig. data'!R$18</f>
        <v>222.02986425</v>
      </c>
      <c r="L17" s="6">
        <f>'orig. data'!B44</f>
        <v>40907</v>
      </c>
      <c r="M17" s="6">
        <f>'orig. data'!C44</f>
        <v>184</v>
      </c>
      <c r="N17" s="12">
        <f>'orig. data'!G44</f>
        <v>0.4668921183</v>
      </c>
      <c r="O17" s="10"/>
      <c r="P17" s="6">
        <f>'orig. data'!P44</f>
        <v>38317</v>
      </c>
      <c r="Q17" s="6">
        <f>'orig. data'!Q44</f>
        <v>193</v>
      </c>
      <c r="R17" s="12">
        <f>'orig. data'!U44</f>
        <v>0.8917665927</v>
      </c>
      <c r="S17" s="10"/>
      <c r="T17" s="12">
        <f>'orig. data'!AD44</f>
        <v>0.6280215816</v>
      </c>
    </row>
    <row r="18" spans="1:20" ht="12.75">
      <c r="A18" s="37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7" t="str">
        <f ca="1" t="shared" si="0"/>
        <v>AS East 2</v>
      </c>
      <c r="B19" s="2" t="s">
        <v>252</v>
      </c>
      <c r="C19" t="str">
        <f>'orig. data'!AH45</f>
        <v> 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4">
        <f>'orig. data'!D$18</f>
        <v>219.70825244</v>
      </c>
      <c r="I19" s="3">
        <f>'orig. data'!D45</f>
        <v>210.27771809</v>
      </c>
      <c r="J19" s="3">
        <f>'orig. data'!R45</f>
        <v>228.10397166</v>
      </c>
      <c r="K19" s="24">
        <f>'orig. data'!R$18</f>
        <v>222.02986425</v>
      </c>
      <c r="L19" s="6">
        <f>'orig. data'!B45</f>
        <v>185342</v>
      </c>
      <c r="M19" s="6">
        <f>'orig. data'!C45</f>
        <v>866</v>
      </c>
      <c r="N19" s="12">
        <f>'orig. data'!G45</f>
        <v>0.7354246178</v>
      </c>
      <c r="O19" s="10"/>
      <c r="P19" s="6">
        <f>'orig. data'!P45</f>
        <v>184519</v>
      </c>
      <c r="Q19" s="6">
        <f>'orig. data'!Q45</f>
        <v>817</v>
      </c>
      <c r="R19" s="12">
        <f>'orig. data'!U45</f>
        <v>0.8230618952</v>
      </c>
      <c r="S19" s="10"/>
      <c r="T19" s="12">
        <f>'orig. data'!AD45</f>
        <v>0.548271929</v>
      </c>
    </row>
    <row r="20" spans="1:20" ht="12.75">
      <c r="A20" s="37" t="str">
        <f ca="1" t="shared" si="0"/>
        <v>AS West 1</v>
      </c>
      <c r="B20" s="2" t="s">
        <v>253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4">
        <f>'orig. data'!D$18</f>
        <v>219.70825244</v>
      </c>
      <c r="I20" s="3">
        <f>'orig. data'!D46</f>
        <v>222.28609818</v>
      </c>
      <c r="J20" s="3">
        <f>'orig. data'!R46</f>
        <v>211.52589853</v>
      </c>
      <c r="K20" s="24">
        <f>'orig. data'!R$18</f>
        <v>222.02986425</v>
      </c>
      <c r="L20" s="6">
        <f>'orig. data'!B46</f>
        <v>123995</v>
      </c>
      <c r="M20" s="6">
        <f>'orig. data'!C46</f>
        <v>575</v>
      </c>
      <c r="N20" s="12">
        <f>'orig. data'!G46</f>
        <v>0.9294469785</v>
      </c>
      <c r="O20" s="10"/>
      <c r="P20" s="6">
        <f>'orig. data'!P46</f>
        <v>137697</v>
      </c>
      <c r="Q20" s="6">
        <f>'orig. data'!Q46</f>
        <v>643</v>
      </c>
      <c r="R20" s="12">
        <f>'orig. data'!U46</f>
        <v>0.7277566785</v>
      </c>
      <c r="S20" s="10"/>
      <c r="T20" s="12">
        <f>'orig. data'!AD46</f>
        <v>0.7217280558</v>
      </c>
    </row>
    <row r="21" spans="1:20" ht="12.75">
      <c r="A21" s="37" t="str">
        <f ca="1" t="shared" si="0"/>
        <v>AS North 1</v>
      </c>
      <c r="B21" t="s">
        <v>254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4">
        <f>'orig. data'!D$18</f>
        <v>219.70825244</v>
      </c>
      <c r="I21" s="3">
        <f>'orig. data'!D47</f>
        <v>221.10710876</v>
      </c>
      <c r="J21" s="3">
        <f>'orig. data'!R47</f>
        <v>226.79444675</v>
      </c>
      <c r="K21" s="24">
        <f>'orig. data'!R$18</f>
        <v>222.02986425</v>
      </c>
      <c r="L21" s="6">
        <f>'orig. data'!B47</f>
        <v>181223</v>
      </c>
      <c r="M21" s="6">
        <f>'orig. data'!C47</f>
        <v>833</v>
      </c>
      <c r="N21" s="12">
        <f>'orig. data'!G47</f>
        <v>0.961578273</v>
      </c>
      <c r="O21" s="10"/>
      <c r="P21" s="6">
        <f>'orig. data'!P47</f>
        <v>220012</v>
      </c>
      <c r="Q21" s="6">
        <f>'orig. data'!Q47</f>
        <v>970</v>
      </c>
      <c r="R21" s="12">
        <f>'orig. data'!U47</f>
        <v>0.8584955081</v>
      </c>
      <c r="S21" s="10"/>
      <c r="T21" s="12">
        <f>'orig. data'!AD47</f>
        <v>0.8542391537</v>
      </c>
    </row>
    <row r="22" spans="1:20" ht="12.75">
      <c r="A22" s="37" t="str">
        <f ca="1" t="shared" si="0"/>
        <v>AS West 2</v>
      </c>
      <c r="B22" t="s">
        <v>198</v>
      </c>
      <c r="C22" t="str">
        <f>'orig. data'!AH48</f>
        <v> 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4">
        <f>'orig. data'!D$18</f>
        <v>219.70825244</v>
      </c>
      <c r="I22" s="3">
        <f>'orig. data'!D48</f>
        <v>242.01354353</v>
      </c>
      <c r="J22" s="3">
        <f>'orig. data'!R48</f>
        <v>202.40829283</v>
      </c>
      <c r="K22" s="24">
        <f>'orig. data'!R$18</f>
        <v>222.02986425</v>
      </c>
      <c r="L22" s="6">
        <f>'orig. data'!B48</f>
        <v>187007</v>
      </c>
      <c r="M22" s="6">
        <f>'orig. data'!C48</f>
        <v>857</v>
      </c>
      <c r="N22" s="12">
        <f>'orig. data'!G48</f>
        <v>0.4595632724</v>
      </c>
      <c r="O22" s="10"/>
      <c r="P22" s="6">
        <f>'orig. data'!P48</f>
        <v>177880</v>
      </c>
      <c r="Q22" s="6">
        <f>'orig. data'!Q48</f>
        <v>840</v>
      </c>
      <c r="R22" s="12">
        <f>'orig. data'!U48</f>
        <v>0.4965188791</v>
      </c>
      <c r="S22" s="10"/>
      <c r="T22" s="12">
        <f>'orig. data'!AD48</f>
        <v>0.1963786016</v>
      </c>
    </row>
    <row r="23" spans="1:20" ht="12.75">
      <c r="A23" s="37" t="str">
        <f ca="1" t="shared" si="0"/>
        <v>AS East 1</v>
      </c>
      <c r="B23" t="s">
        <v>199</v>
      </c>
      <c r="C23" t="str">
        <f>'orig. data'!AH49</f>
        <v> </v>
      </c>
      <c r="D23" t="str">
        <f>'orig. data'!AI49</f>
        <v> </v>
      </c>
      <c r="E23">
        <f ca="1">IF(CELL("contents",F23)="s","s",IF(CELL("contents",G23)="s","s",IF(CELL("contents",'orig. data'!AJ49)="t","t","")))</f>
      </c>
      <c r="F23" t="str">
        <f>'orig. data'!AK49</f>
        <v> </v>
      </c>
      <c r="G23" t="str">
        <f>'orig. data'!AL49</f>
        <v> </v>
      </c>
      <c r="H23" s="24">
        <f>'orig. data'!D$18</f>
        <v>219.70825244</v>
      </c>
      <c r="I23" s="3">
        <f>'orig. data'!D49</f>
        <v>204.49977521</v>
      </c>
      <c r="J23" s="3">
        <f>'orig. data'!R49</f>
        <v>231.29754205</v>
      </c>
      <c r="K23" s="24">
        <f>'orig. data'!R$18</f>
        <v>222.02986425</v>
      </c>
      <c r="L23" s="6">
        <f>'orig. data'!B49</f>
        <v>158076</v>
      </c>
      <c r="M23" s="6">
        <f>'orig. data'!C49</f>
        <v>735</v>
      </c>
      <c r="N23" s="12">
        <f>'orig. data'!G49</f>
        <v>0.586021704</v>
      </c>
      <c r="O23" s="10"/>
      <c r="P23" s="6">
        <f>'orig. data'!P49</f>
        <v>156757</v>
      </c>
      <c r="Q23" s="6">
        <f>'orig. data'!Q49</f>
        <v>727</v>
      </c>
      <c r="R23" s="12">
        <f>'orig. data'!U49</f>
        <v>0.7472587862</v>
      </c>
      <c r="S23" s="10"/>
      <c r="T23" s="12">
        <f>'orig. data'!AD49</f>
        <v>0.3800529772</v>
      </c>
    </row>
    <row r="24" spans="1:20" ht="12.75">
      <c r="A24" s="37" t="str">
        <f ca="1" t="shared" si="0"/>
        <v>AS North 2</v>
      </c>
      <c r="B24" t="s">
        <v>200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24">
        <f>'orig. data'!D$18</f>
        <v>219.70825244</v>
      </c>
      <c r="I24" s="3">
        <f>'orig. data'!D50</f>
        <v>199.95927759</v>
      </c>
      <c r="J24" s="3">
        <f>'orig. data'!R50</f>
        <v>196.53226988</v>
      </c>
      <c r="K24" s="24">
        <f>'orig. data'!R$18</f>
        <v>222.02986425</v>
      </c>
      <c r="L24" s="6">
        <f>'orig. data'!B50</f>
        <v>141314</v>
      </c>
      <c r="M24" s="6">
        <f>'orig. data'!C50</f>
        <v>635</v>
      </c>
      <c r="N24" s="12">
        <f>'orig. data'!G50</f>
        <v>0.4817526693</v>
      </c>
      <c r="O24" s="10"/>
      <c r="P24" s="6">
        <f>'orig. data'!P50</f>
        <v>126231</v>
      </c>
      <c r="Q24" s="6">
        <f>'orig. data'!Q50</f>
        <v>580</v>
      </c>
      <c r="R24" s="12">
        <f>'orig. data'!U50</f>
        <v>0.3710830322</v>
      </c>
      <c r="S24" s="10"/>
      <c r="T24" s="12">
        <f>'orig. data'!AD50</f>
        <v>0.9033085731</v>
      </c>
    </row>
    <row r="25" spans="1:20" ht="12.75">
      <c r="A25" s="37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7" t="str">
        <f ca="1" t="shared" si="0"/>
        <v>BDN Rural</v>
      </c>
      <c r="B26" t="s">
        <v>255</v>
      </c>
      <c r="C26" t="str">
        <f>'orig. data'!AH51</f>
        <v> </v>
      </c>
      <c r="D26" t="str">
        <f>'orig. data'!AI51</f>
        <v> 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4">
        <f>'orig. data'!D$18</f>
        <v>219.70825244</v>
      </c>
      <c r="I26" s="3">
        <f>'orig. data'!D51</f>
        <v>167.05435461</v>
      </c>
      <c r="J26" s="3">
        <f>'orig. data'!R51</f>
        <v>163.58029028</v>
      </c>
      <c r="K26" s="24">
        <f>'orig. data'!R$18</f>
        <v>222.02986425</v>
      </c>
      <c r="L26" s="6">
        <f>'orig. data'!B51</f>
        <v>23397</v>
      </c>
      <c r="M26" s="6">
        <f>'orig. data'!C51</f>
        <v>126</v>
      </c>
      <c r="N26" s="12">
        <f>'orig. data'!G51</f>
        <v>0.0658688018</v>
      </c>
      <c r="O26" s="10"/>
      <c r="P26" s="6">
        <f>'orig. data'!P51</f>
        <v>24294</v>
      </c>
      <c r="Q26" s="6">
        <f>'orig. data'!Q51</f>
        <v>135</v>
      </c>
      <c r="R26" s="12">
        <f>'orig. data'!U51</f>
        <v>0.0262073844</v>
      </c>
      <c r="S26" s="10"/>
      <c r="T26" s="12">
        <f>'orig. data'!AD51</f>
        <v>0.8945670248</v>
      </c>
    </row>
    <row r="27" spans="1:20" ht="12.75">
      <c r="A27" s="37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4">
        <f>'orig. data'!D$18</f>
        <v>219.70825244</v>
      </c>
      <c r="I27" s="3">
        <f>'orig. data'!D52</f>
        <v>194.1020582</v>
      </c>
      <c r="J27" s="3">
        <f>'orig. data'!R52</f>
        <v>193.69101516</v>
      </c>
      <c r="K27" s="24">
        <f>'orig. data'!R$18</f>
        <v>222.02986425</v>
      </c>
      <c r="L27" s="6">
        <f>'orig. data'!B52</f>
        <v>19923</v>
      </c>
      <c r="M27" s="6">
        <f>'orig. data'!C52</f>
        <v>110</v>
      </c>
      <c r="N27" s="12">
        <f>'orig. data'!G52</f>
        <v>0.382523928</v>
      </c>
      <c r="O27" s="10"/>
      <c r="P27" s="6">
        <f>'orig. data'!P52</f>
        <v>18553</v>
      </c>
      <c r="Q27" s="6">
        <f>'orig. data'!Q52</f>
        <v>105</v>
      </c>
      <c r="R27" s="12">
        <f>'orig. data'!U52</f>
        <v>0.3608788545</v>
      </c>
      <c r="S27" s="10"/>
      <c r="T27" s="12">
        <f>'orig. data'!AD52</f>
        <v>0.9895339793</v>
      </c>
    </row>
    <row r="28" spans="1:20" ht="12.75">
      <c r="A28" s="37" t="str">
        <f ca="1" t="shared" si="0"/>
        <v>BDN West (1)</v>
      </c>
      <c r="B28" t="s">
        <v>228</v>
      </c>
      <c r="C28">
        <f>'orig. data'!AH53</f>
        <v>1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4">
        <f>'orig. data'!D$18</f>
        <v>219.70825244</v>
      </c>
      <c r="I28" s="3">
        <f>'orig. data'!D53</f>
        <v>138.18274477</v>
      </c>
      <c r="J28" s="3">
        <f>'orig. data'!R53</f>
        <v>170.98427758</v>
      </c>
      <c r="K28" s="24">
        <f>'orig. data'!R$18</f>
        <v>222.02986425</v>
      </c>
      <c r="L28" s="6">
        <f>'orig. data'!B53</f>
        <v>92154</v>
      </c>
      <c r="M28" s="6">
        <f>'orig. data'!C53</f>
        <v>581</v>
      </c>
      <c r="N28" s="12">
        <f>'orig. data'!G53</f>
        <v>0.0003563082</v>
      </c>
      <c r="O28" s="10"/>
      <c r="P28" s="6">
        <f>'orig. data'!P53</f>
        <v>109163</v>
      </c>
      <c r="Q28" s="6">
        <f>'orig. data'!Q53</f>
        <v>658</v>
      </c>
      <c r="R28" s="12">
        <f>'orig. data'!U53</f>
        <v>0.0460632956</v>
      </c>
      <c r="S28" s="10"/>
      <c r="T28" s="12">
        <f>'orig. data'!AD53</f>
        <v>0.1137291083</v>
      </c>
    </row>
    <row r="29" spans="1:20" ht="12.75">
      <c r="A29" s="37" t="str">
        <f ca="1" t="shared" si="0"/>
        <v>BDN Southwest</v>
      </c>
      <c r="B29" t="s">
        <v>201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4">
        <f>'orig. data'!D$18</f>
        <v>219.70825244</v>
      </c>
      <c r="I29" s="3">
        <f>'orig. data'!D54</f>
        <v>172.50784264</v>
      </c>
      <c r="J29" s="3">
        <f>'orig. data'!R54</f>
        <v>162.23419943</v>
      </c>
      <c r="K29" s="24">
        <f>'orig. data'!R$18</f>
        <v>222.02986425</v>
      </c>
      <c r="L29" s="6">
        <f>'orig. data'!B54</f>
        <v>39802</v>
      </c>
      <c r="M29" s="6">
        <f>'orig. data'!C54</f>
        <v>218</v>
      </c>
      <c r="N29" s="12">
        <f>'orig. data'!G54</f>
        <v>0.095931685</v>
      </c>
      <c r="O29" s="10"/>
      <c r="P29" s="6">
        <f>'orig. data'!P54</f>
        <v>56698</v>
      </c>
      <c r="Q29" s="6">
        <f>'orig. data'!Q54</f>
        <v>330</v>
      </c>
      <c r="R29" s="12">
        <f>'orig. data'!U54</f>
        <v>0.0248717032</v>
      </c>
      <c r="S29" s="10"/>
      <c r="T29" s="12">
        <f>'orig. data'!AD54</f>
        <v>0.6964166357</v>
      </c>
    </row>
    <row r="30" spans="1:20" ht="12.75">
      <c r="A30" s="37" t="str">
        <f ca="1" t="shared" si="0"/>
        <v>BDN North End</v>
      </c>
      <c r="B30" t="s">
        <v>202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4">
        <f>'orig. data'!D$18</f>
        <v>219.70825244</v>
      </c>
      <c r="I30" s="3">
        <f>'orig. data'!D55</f>
        <v>175.82147048</v>
      </c>
      <c r="J30" s="3">
        <f>'orig. data'!R55</f>
        <v>175.48086786</v>
      </c>
      <c r="K30" s="24">
        <f>'orig. data'!R$18</f>
        <v>222.02986425</v>
      </c>
      <c r="L30" s="6">
        <f>'orig. data'!B55</f>
        <v>36634</v>
      </c>
      <c r="M30" s="6">
        <f>'orig. data'!C55</f>
        <v>209</v>
      </c>
      <c r="N30" s="12">
        <f>'orig. data'!G55</f>
        <v>0.0963654227</v>
      </c>
      <c r="O30" s="10"/>
      <c r="P30" s="6">
        <f>'orig. data'!P55</f>
        <v>38008</v>
      </c>
      <c r="Q30" s="6">
        <f>'orig. data'!Q55</f>
        <v>204</v>
      </c>
      <c r="R30" s="12">
        <f>'orig. data'!U55</f>
        <v>0.0934091349</v>
      </c>
      <c r="S30" s="10"/>
      <c r="T30" s="12">
        <f>'orig. data'!AD55</f>
        <v>0.9894845107</v>
      </c>
    </row>
    <row r="31" spans="1:20" ht="12.75">
      <c r="A31" s="37" t="str">
        <f ca="1" t="shared" si="0"/>
        <v>BDN East (2)</v>
      </c>
      <c r="B31" t="s">
        <v>163</v>
      </c>
      <c r="C31" t="str">
        <f>'orig. data'!AH56</f>
        <v> </v>
      </c>
      <c r="D31">
        <f>'orig. data'!AI56</f>
        <v>2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4">
        <f>'orig. data'!D$18</f>
        <v>219.70825244</v>
      </c>
      <c r="I31" s="3">
        <f>'orig. data'!D56</f>
        <v>159.2900483</v>
      </c>
      <c r="J31" s="3">
        <f>'orig. data'!R56</f>
        <v>135.72456422</v>
      </c>
      <c r="K31" s="24">
        <f>'orig. data'!R$18</f>
        <v>222.02986425</v>
      </c>
      <c r="L31" s="6">
        <f>'orig. data'!B56</f>
        <v>58738</v>
      </c>
      <c r="M31" s="6">
        <f>'orig. data'!C56</f>
        <v>330</v>
      </c>
      <c r="N31" s="12">
        <f>'orig. data'!G56</f>
        <v>0.0233737333</v>
      </c>
      <c r="O31" s="10"/>
      <c r="P31" s="6">
        <f>'orig. data'!P56</f>
        <v>57131</v>
      </c>
      <c r="Q31" s="6">
        <f>'orig. data'!Q56</f>
        <v>353</v>
      </c>
      <c r="R31" s="12">
        <f>'orig. data'!U56</f>
        <v>0.0003706519</v>
      </c>
      <c r="S31" s="10"/>
      <c r="T31" s="12">
        <f>'orig. data'!AD56</f>
        <v>0.2954768264</v>
      </c>
    </row>
    <row r="32" spans="1:20" ht="12.75">
      <c r="A32" s="37" t="str">
        <f ca="1" t="shared" si="0"/>
        <v>BDN Central</v>
      </c>
      <c r="B32" t="s">
        <v>217</v>
      </c>
      <c r="C32" t="str">
        <f>'orig. data'!AH57</f>
        <v> </v>
      </c>
      <c r="D32" t="str">
        <f>'orig. data'!AI57</f>
        <v> 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4">
        <f>'orig. data'!D$18</f>
        <v>219.70825244</v>
      </c>
      <c r="I32" s="3">
        <f>'orig. data'!D57</f>
        <v>196.47282346</v>
      </c>
      <c r="J32" s="3">
        <f>'orig. data'!R57</f>
        <v>189.03007451</v>
      </c>
      <c r="K32" s="24">
        <f>'orig. data'!R$18</f>
        <v>222.02986425</v>
      </c>
      <c r="L32" s="6">
        <f>'orig. data'!B57</f>
        <v>145768</v>
      </c>
      <c r="M32" s="6">
        <f>'orig. data'!C57</f>
        <v>773</v>
      </c>
      <c r="N32" s="12">
        <f>'orig. data'!G57</f>
        <v>0.3998207014</v>
      </c>
      <c r="O32" s="10"/>
      <c r="P32" s="6">
        <f>'orig. data'!P57</f>
        <v>149330</v>
      </c>
      <c r="Q32" s="6">
        <f>'orig. data'!Q57</f>
        <v>811</v>
      </c>
      <c r="R32" s="12">
        <f>'orig. data'!U57</f>
        <v>0.228298533</v>
      </c>
      <c r="S32" s="10"/>
      <c r="T32" s="12">
        <f>'orig. data'!AD57</f>
        <v>0.7814574331</v>
      </c>
    </row>
    <row r="33" spans="1:20" ht="12.75">
      <c r="A33" s="37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7" t="str">
        <f ca="1" t="shared" si="0"/>
        <v>IL Southwest</v>
      </c>
      <c r="B34" t="s">
        <v>218</v>
      </c>
      <c r="C34" t="str">
        <f>'orig. data'!AH58</f>
        <v> </v>
      </c>
      <c r="D34" t="str">
        <f>'orig. data'!AI58</f>
        <v> 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4">
        <f>'orig. data'!D$18</f>
        <v>219.70825244</v>
      </c>
      <c r="I34" s="3">
        <f>'orig. data'!D58</f>
        <v>226.70444453</v>
      </c>
      <c r="J34" s="3">
        <f>'orig. data'!R58</f>
        <v>219.83682372</v>
      </c>
      <c r="K34" s="24">
        <f>'orig. data'!R$18</f>
        <v>222.02986425</v>
      </c>
      <c r="L34" s="6">
        <f>'orig. data'!B58</f>
        <v>226571</v>
      </c>
      <c r="M34" s="6">
        <f>'orig. data'!C58</f>
        <v>1033</v>
      </c>
      <c r="N34" s="12">
        <f>'orig. data'!G58</f>
        <v>0.8029293461</v>
      </c>
      <c r="O34" s="10"/>
      <c r="P34" s="6">
        <f>'orig. data'!P58</f>
        <v>239008</v>
      </c>
      <c r="Q34" s="6">
        <f>'orig. data'!Q58</f>
        <v>1055</v>
      </c>
      <c r="R34" s="12">
        <f>'orig. data'!U58</f>
        <v>0.9524615625</v>
      </c>
      <c r="S34" s="10"/>
      <c r="T34" s="12">
        <f>'orig. data'!AD58</f>
        <v>0.812413963</v>
      </c>
    </row>
    <row r="35" spans="1:20" ht="12.75">
      <c r="A35" s="37" t="str">
        <f ca="1" t="shared" si="0"/>
        <v>IL Northeast</v>
      </c>
      <c r="B35" t="s">
        <v>203</v>
      </c>
      <c r="C35" t="str">
        <f>'orig. data'!AH59</f>
        <v> 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4">
        <f>'orig. data'!D$18</f>
        <v>219.70825244</v>
      </c>
      <c r="I35" s="3">
        <f>'orig. data'!D59</f>
        <v>197.50187418</v>
      </c>
      <c r="J35" s="3">
        <f>'orig. data'!R59</f>
        <v>234.76930892</v>
      </c>
      <c r="K35" s="24">
        <f>'orig. data'!R$18</f>
        <v>222.02986425</v>
      </c>
      <c r="L35" s="6">
        <f>'orig. data'!B59</f>
        <v>213505</v>
      </c>
      <c r="M35" s="6">
        <f>'orig. data'!C59</f>
        <v>961</v>
      </c>
      <c r="N35" s="12">
        <f>'orig. data'!G59</f>
        <v>0.4022183483</v>
      </c>
      <c r="O35" s="10"/>
      <c r="P35" s="6">
        <f>'orig. data'!P59</f>
        <v>223332</v>
      </c>
      <c r="Q35" s="6">
        <f>'orig. data'!Q59</f>
        <v>998</v>
      </c>
      <c r="R35" s="12">
        <f>'orig. data'!U59</f>
        <v>0.6618623285</v>
      </c>
      <c r="S35" s="10"/>
      <c r="T35" s="12">
        <f>'orig. data'!AD59</f>
        <v>0.2001259338</v>
      </c>
    </row>
    <row r="36" spans="1:20" ht="12.75">
      <c r="A36" s="37" t="str">
        <f ca="1" t="shared" si="0"/>
        <v>IL Southeast</v>
      </c>
      <c r="B36" t="s">
        <v>204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4">
        <f>'orig. data'!D$18</f>
        <v>219.70825244</v>
      </c>
      <c r="I36" s="3">
        <f>'orig. data'!D60</f>
        <v>216.58593799</v>
      </c>
      <c r="J36" s="3">
        <f>'orig. data'!R60</f>
        <v>214.35566267</v>
      </c>
      <c r="K36" s="24">
        <f>'orig. data'!R$18</f>
        <v>222.02986425</v>
      </c>
      <c r="L36" s="6">
        <f>'orig. data'!B60</f>
        <v>402431</v>
      </c>
      <c r="M36" s="6">
        <f>'orig. data'!C60</f>
        <v>1713</v>
      </c>
      <c r="N36" s="12">
        <f>'orig. data'!G60</f>
        <v>0.910377272</v>
      </c>
      <c r="O36" s="10"/>
      <c r="P36" s="6">
        <f>'orig. data'!P60</f>
        <v>387523</v>
      </c>
      <c r="Q36" s="6">
        <f>'orig. data'!Q60</f>
        <v>1650</v>
      </c>
      <c r="R36" s="12">
        <f>'orig. data'!U60</f>
        <v>0.7943571284</v>
      </c>
      <c r="S36" s="10"/>
      <c r="T36" s="12">
        <f>'orig. data'!AD60</f>
        <v>0.9358765373</v>
      </c>
    </row>
    <row r="37" spans="1:20" ht="12.75">
      <c r="A37" s="37" t="str">
        <f ca="1" t="shared" si="0"/>
        <v>IL Northwest</v>
      </c>
      <c r="B37" t="s">
        <v>205</v>
      </c>
      <c r="C37" t="str">
        <f>'orig. data'!AH61</f>
        <v> </v>
      </c>
      <c r="D37" t="str">
        <f>'orig. data'!AI61</f>
        <v> 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4">
        <f>'orig. data'!D$18</f>
        <v>219.70825244</v>
      </c>
      <c r="I37" s="3">
        <f>'orig. data'!D61</f>
        <v>244.20874571</v>
      </c>
      <c r="J37" s="3">
        <f>'orig. data'!R61</f>
        <v>240.33640906</v>
      </c>
      <c r="K37" s="24">
        <f>'orig. data'!R$18</f>
        <v>222.02986425</v>
      </c>
      <c r="L37" s="6">
        <f>'orig. data'!B61</f>
        <v>126926</v>
      </c>
      <c r="M37" s="6">
        <f>'orig. data'!C61</f>
        <v>552</v>
      </c>
      <c r="N37" s="12">
        <f>'orig. data'!G61</f>
        <v>0.4333414639</v>
      </c>
      <c r="O37" s="10"/>
      <c r="P37" s="6">
        <f>'orig. data'!P61</f>
        <v>117674</v>
      </c>
      <c r="Q37" s="6">
        <f>'orig. data'!Q61</f>
        <v>509</v>
      </c>
      <c r="R37" s="12">
        <f>'orig. data'!U61</f>
        <v>0.5363933373</v>
      </c>
      <c r="S37" s="10"/>
      <c r="T37" s="12">
        <f>'orig. data'!AD61</f>
        <v>0.9099924226</v>
      </c>
    </row>
    <row r="38" spans="1:20" ht="12.75">
      <c r="A38" s="37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7" t="str">
        <f ca="1" t="shared" si="0"/>
        <v>NE Iron Rose</v>
      </c>
      <c r="B39" t="s">
        <v>165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4">
        <f>'orig. data'!D$18</f>
        <v>219.70825244</v>
      </c>
      <c r="I39" s="3">
        <f>'orig. data'!D62</f>
        <v>253.37531361</v>
      </c>
      <c r="J39" s="3">
        <f>'orig. data'!R62</f>
        <v>219.08249934</v>
      </c>
      <c r="K39" s="24">
        <f>'orig. data'!R$18</f>
        <v>222.02986425</v>
      </c>
      <c r="L39" s="6">
        <f>'orig. data'!B62</f>
        <v>54712</v>
      </c>
      <c r="M39" s="6">
        <f>'orig. data'!C62</f>
        <v>203</v>
      </c>
      <c r="N39" s="12">
        <f>'orig. data'!G62</f>
        <v>0.3449272986</v>
      </c>
      <c r="O39" s="10"/>
      <c r="P39" s="6">
        <f>'orig. data'!P62</f>
        <v>44567</v>
      </c>
      <c r="Q39" s="6">
        <f>'orig. data'!Q62</f>
        <v>187</v>
      </c>
      <c r="R39" s="12">
        <f>'orig. data'!U62</f>
        <v>0.9404613619</v>
      </c>
      <c r="S39" s="10"/>
      <c r="T39" s="12">
        <f>'orig. data'!AD62</f>
        <v>0.3953463458</v>
      </c>
    </row>
    <row r="40" spans="1:20" ht="12.75">
      <c r="A40" s="37" t="str">
        <f ca="1" t="shared" si="0"/>
        <v>NE Springfield</v>
      </c>
      <c r="B40" t="s">
        <v>229</v>
      </c>
      <c r="C40" t="str">
        <f>'orig. data'!AH63</f>
        <v> </v>
      </c>
      <c r="D40" t="str">
        <f>'orig. data'!AI63</f>
        <v> 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4">
        <f>'orig. data'!D$18</f>
        <v>219.70825244</v>
      </c>
      <c r="I40" s="3">
        <f>'orig. data'!D63</f>
        <v>196.16738701</v>
      </c>
      <c r="J40" s="3">
        <f>'orig. data'!R63</f>
        <v>242.24434231</v>
      </c>
      <c r="K40" s="24">
        <f>'orig. data'!R$18</f>
        <v>222.02986425</v>
      </c>
      <c r="L40" s="6">
        <f>'orig. data'!B63</f>
        <v>84293</v>
      </c>
      <c r="M40" s="6">
        <f>'orig. data'!C63</f>
        <v>401</v>
      </c>
      <c r="N40" s="12">
        <f>'orig. data'!G63</f>
        <v>0.3860468652</v>
      </c>
      <c r="O40" s="10"/>
      <c r="P40" s="6">
        <f>'orig. data'!P63</f>
        <v>89062</v>
      </c>
      <c r="Q40" s="6">
        <f>'orig. data'!Q63</f>
        <v>404</v>
      </c>
      <c r="R40" s="12">
        <f>'orig. data'!U63</f>
        <v>0.4880346509</v>
      </c>
      <c r="S40" s="10"/>
      <c r="T40" s="12">
        <f>'orig. data'!AD63</f>
        <v>0.1170981396</v>
      </c>
    </row>
    <row r="41" spans="1:20" ht="12.75">
      <c r="A41" s="37" t="str">
        <f ca="1" t="shared" si="0"/>
        <v>NE Winnipeg River</v>
      </c>
      <c r="B41" t="s">
        <v>166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24">
        <f>'orig. data'!D$18</f>
        <v>219.70825244</v>
      </c>
      <c r="I41" s="3">
        <f>'orig. data'!D64</f>
        <v>201.10945002</v>
      </c>
      <c r="J41" s="3">
        <f>'orig. data'!R64</f>
        <v>228.70628624</v>
      </c>
      <c r="K41" s="24">
        <f>'orig. data'!R$18</f>
        <v>222.02986425</v>
      </c>
      <c r="L41" s="6">
        <f>'orig. data'!B64</f>
        <v>79479</v>
      </c>
      <c r="M41" s="6">
        <f>'orig. data'!C64</f>
        <v>337</v>
      </c>
      <c r="N41" s="12">
        <f>'orig. data'!G64</f>
        <v>0.5326470675</v>
      </c>
      <c r="O41" s="10"/>
      <c r="P41" s="6">
        <f>'orig. data'!P64</f>
        <v>77310</v>
      </c>
      <c r="Q41" s="6">
        <f>'orig. data'!Q64</f>
        <v>340</v>
      </c>
      <c r="R41" s="12">
        <f>'orig. data'!U64</f>
        <v>0.8240279565</v>
      </c>
      <c r="S41" s="10"/>
      <c r="T41" s="12">
        <f>'orig. data'!AD64</f>
        <v>0.4162770469</v>
      </c>
    </row>
    <row r="42" spans="1:20" ht="12.75">
      <c r="A42" s="37" t="str">
        <f ca="1" t="shared" si="0"/>
        <v>NE Brokenhead</v>
      </c>
      <c r="B42" t="s">
        <v>167</v>
      </c>
      <c r="C42" t="str">
        <f>'orig. data'!AH65</f>
        <v> </v>
      </c>
      <c r="D42" t="str">
        <f>'orig. data'!AI65</f>
        <v> 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4">
        <f>'orig. data'!D$18</f>
        <v>219.70825244</v>
      </c>
      <c r="I42" s="3">
        <f>'orig. data'!D65</f>
        <v>192.11714442</v>
      </c>
      <c r="J42" s="3">
        <f>'orig. data'!R65</f>
        <v>209.0232096</v>
      </c>
      <c r="K42" s="24">
        <f>'orig. data'!R$18</f>
        <v>222.02986425</v>
      </c>
      <c r="L42" s="6">
        <f>'orig. data'!B65</f>
        <v>120658</v>
      </c>
      <c r="M42" s="6">
        <f>'orig. data'!C65</f>
        <v>497</v>
      </c>
      <c r="N42" s="12">
        <f>'orig. data'!G65</f>
        <v>0.3048334831</v>
      </c>
      <c r="O42" s="10"/>
      <c r="P42" s="6">
        <f>'orig. data'!P65</f>
        <v>133659</v>
      </c>
      <c r="Q42" s="6">
        <f>'orig. data'!Q65</f>
        <v>551</v>
      </c>
      <c r="R42" s="12">
        <f>'orig. data'!U65</f>
        <v>0.6668503552</v>
      </c>
      <c r="S42" s="10"/>
      <c r="T42" s="12">
        <f>'orig. data'!AD65</f>
        <v>0.5481954278</v>
      </c>
    </row>
    <row r="43" spans="1:20" ht="12.75">
      <c r="A43" s="37" t="str">
        <f ca="1" t="shared" si="0"/>
        <v>NE Blue Water</v>
      </c>
      <c r="B43" t="s">
        <v>230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4">
        <f>'orig. data'!D$18</f>
        <v>219.70825244</v>
      </c>
      <c r="I43" s="3">
        <f>'orig. data'!D66</f>
        <v>271.80303294</v>
      </c>
      <c r="J43" s="3">
        <f>'orig. data'!R66</f>
        <v>245.38790428</v>
      </c>
      <c r="K43" s="24">
        <f>'orig. data'!R$18</f>
        <v>222.02986425</v>
      </c>
      <c r="L43" s="6">
        <f>'orig. data'!B66</f>
        <v>80021</v>
      </c>
      <c r="M43" s="6">
        <f>'orig. data'!C66</f>
        <v>319</v>
      </c>
      <c r="N43" s="12">
        <f>'orig. data'!G66</f>
        <v>0.1182254258</v>
      </c>
      <c r="O43" s="10"/>
      <c r="P43" s="6">
        <f>'orig. data'!P66</f>
        <v>66999</v>
      </c>
      <c r="Q43" s="6">
        <f>'orig. data'!Q66</f>
        <v>291</v>
      </c>
      <c r="R43" s="12">
        <f>'orig. data'!U66</f>
        <v>0.4658538998</v>
      </c>
      <c r="S43" s="10"/>
      <c r="T43" s="12">
        <f>'orig. data'!AD66</f>
        <v>0.496761367</v>
      </c>
    </row>
    <row r="44" spans="1:20" ht="12.75">
      <c r="A44" s="37" t="str">
        <f ca="1" t="shared" si="0"/>
        <v>NE Northern Remote (1,2)</v>
      </c>
      <c r="B44" t="s">
        <v>231</v>
      </c>
      <c r="C44">
        <f>'orig. data'!AH67</f>
        <v>1</v>
      </c>
      <c r="D44">
        <f>'orig. data'!AI67</f>
        <v>2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4">
        <f>'orig. data'!D$18</f>
        <v>219.70825244</v>
      </c>
      <c r="I44" s="3">
        <f>'orig. data'!D67</f>
        <v>78.20792844</v>
      </c>
      <c r="J44" s="3">
        <f>'orig. data'!R67</f>
        <v>103.36174361</v>
      </c>
      <c r="K44" s="24">
        <f>'orig. data'!R$18</f>
        <v>222.02986425</v>
      </c>
      <c r="L44" s="6">
        <f>'orig. data'!B67</f>
        <v>3048</v>
      </c>
      <c r="M44" s="6">
        <f>'orig. data'!C67</f>
        <v>30</v>
      </c>
      <c r="N44" s="12">
        <f>'orig. data'!G67</f>
        <v>4.080313E-10</v>
      </c>
      <c r="O44" s="10"/>
      <c r="P44" s="6">
        <f>'orig. data'!P67</f>
        <v>4712</v>
      </c>
      <c r="Q44" s="6">
        <f>'orig. data'!Q67</f>
        <v>53</v>
      </c>
      <c r="R44" s="12">
        <f>'orig. data'!U67</f>
        <v>3.4617779E-07</v>
      </c>
      <c r="S44" s="10"/>
      <c r="T44" s="12">
        <f>'orig. data'!AD67</f>
        <v>0.1309462176</v>
      </c>
    </row>
    <row r="45" spans="1:20" ht="12.75">
      <c r="A45" s="37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7" t="str">
        <f ca="1" t="shared" si="0"/>
        <v>PL West</v>
      </c>
      <c r="B46" t="s">
        <v>206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24">
        <f>'orig. data'!D$18</f>
        <v>219.70825244</v>
      </c>
      <c r="I46" s="3">
        <f>'orig. data'!D68</f>
        <v>182.08923608</v>
      </c>
      <c r="J46" s="3">
        <f>'orig. data'!R68</f>
        <v>202.06976155</v>
      </c>
      <c r="K46" s="24">
        <f>'orig. data'!R$18</f>
        <v>222.02986425</v>
      </c>
      <c r="L46" s="6">
        <f>'orig. data'!B68</f>
        <v>117552</v>
      </c>
      <c r="M46" s="6">
        <f>'orig. data'!C68</f>
        <v>499</v>
      </c>
      <c r="N46" s="12">
        <f>'orig. data'!G68</f>
        <v>0.1762929635</v>
      </c>
      <c r="O46" s="10"/>
      <c r="P46" s="6">
        <f>'orig. data'!P68</f>
        <v>120670</v>
      </c>
      <c r="Q46" s="6">
        <f>'orig. data'!Q68</f>
        <v>553</v>
      </c>
      <c r="R46" s="12">
        <f>'orig. data'!U68</f>
        <v>0.5120724504</v>
      </c>
      <c r="S46" s="10"/>
      <c r="T46" s="12">
        <f>'orig. data'!AD68</f>
        <v>0.4954687731</v>
      </c>
    </row>
    <row r="47" spans="1:20" ht="12.75">
      <c r="A47" s="37" t="str">
        <f ca="1" t="shared" si="0"/>
        <v>PL East</v>
      </c>
      <c r="B47" t="s">
        <v>207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4">
        <f>'orig. data'!D$18</f>
        <v>219.70825244</v>
      </c>
      <c r="I47" s="3">
        <f>'orig. data'!D69</f>
        <v>229.21886264</v>
      </c>
      <c r="J47" s="3">
        <f>'orig. data'!R69</f>
        <v>219.3878645</v>
      </c>
      <c r="K47" s="24">
        <f>'orig. data'!R$18</f>
        <v>222.02986425</v>
      </c>
      <c r="L47" s="6">
        <f>'orig. data'!B69</f>
        <v>160072</v>
      </c>
      <c r="M47" s="6">
        <f>'orig. data'!C69</f>
        <v>608</v>
      </c>
      <c r="N47" s="12">
        <f>'orig. data'!G69</f>
        <v>0.7535337589</v>
      </c>
      <c r="O47" s="10"/>
      <c r="P47" s="6">
        <f>'orig. data'!P69</f>
        <v>145084</v>
      </c>
      <c r="Q47" s="6">
        <f>'orig. data'!Q69</f>
        <v>601</v>
      </c>
      <c r="R47" s="12">
        <f>'orig. data'!U69</f>
        <v>0.942094352</v>
      </c>
      <c r="S47" s="10"/>
      <c r="T47" s="12">
        <f>'orig. data'!AD69</f>
        <v>0.7596645494</v>
      </c>
    </row>
    <row r="48" spans="1:20" ht="12.75">
      <c r="A48" s="37" t="str">
        <f ca="1" t="shared" si="0"/>
        <v>PL Central</v>
      </c>
      <c r="B48" t="s">
        <v>164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24">
        <f>'orig. data'!D$18</f>
        <v>219.70825244</v>
      </c>
      <c r="I48" s="3">
        <f>'orig. data'!D70</f>
        <v>200.61503038</v>
      </c>
      <c r="J48" s="3">
        <f>'orig. data'!R70</f>
        <v>210.58678212</v>
      </c>
      <c r="K48" s="24">
        <f>'orig. data'!R$18</f>
        <v>222.02986425</v>
      </c>
      <c r="L48" s="6">
        <f>'orig. data'!B70</f>
        <v>331442</v>
      </c>
      <c r="M48" s="6">
        <f>'orig. data'!C70</f>
        <v>1521</v>
      </c>
      <c r="N48" s="12">
        <f>'orig. data'!G70</f>
        <v>0.4933012047</v>
      </c>
      <c r="O48" s="10"/>
      <c r="P48" s="6">
        <f>'orig. data'!P70</f>
        <v>331333</v>
      </c>
      <c r="Q48" s="6">
        <f>'orig. data'!Q70</f>
        <v>1497</v>
      </c>
      <c r="R48" s="12">
        <f>'orig. data'!U70</f>
        <v>0.6982377552</v>
      </c>
      <c r="S48" s="10"/>
      <c r="T48" s="12">
        <f>'orig. data'!AD70</f>
        <v>0.7255939651</v>
      </c>
    </row>
    <row r="49" spans="1:20" ht="12.75">
      <c r="A49" s="37" t="str">
        <f ca="1" t="shared" si="0"/>
        <v>PL North</v>
      </c>
      <c r="B49" t="s">
        <v>238</v>
      </c>
      <c r="C49" t="str">
        <f>'orig. data'!AH71</f>
        <v> </v>
      </c>
      <c r="D49" t="str">
        <f>'orig. data'!AI71</f>
        <v> 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24">
        <f>'orig. data'!D$18</f>
        <v>219.70825244</v>
      </c>
      <c r="I49" s="3">
        <f>'orig. data'!D71</f>
        <v>253.93933686</v>
      </c>
      <c r="J49" s="3">
        <f>'orig. data'!R71</f>
        <v>218.81387793</v>
      </c>
      <c r="K49" s="24">
        <f>'orig. data'!R$18</f>
        <v>222.02986425</v>
      </c>
      <c r="L49" s="6">
        <f>'orig. data'!B71</f>
        <v>273950</v>
      </c>
      <c r="M49" s="6">
        <f>'orig. data'!C71</f>
        <v>1164</v>
      </c>
      <c r="N49" s="12">
        <f>'orig. data'!G71</f>
        <v>0.2678119216</v>
      </c>
      <c r="O49" s="10"/>
      <c r="P49" s="6">
        <f>'orig. data'!P71</f>
        <v>258287</v>
      </c>
      <c r="Q49" s="6">
        <f>'orig. data'!Q71</f>
        <v>1161</v>
      </c>
      <c r="R49" s="12">
        <f>'orig. data'!U71</f>
        <v>0.9241985674</v>
      </c>
      <c r="S49" s="10"/>
      <c r="T49" s="12">
        <f>'orig. data'!AD71</f>
        <v>0.2714855355</v>
      </c>
    </row>
    <row r="50" spans="1:20" ht="12.75">
      <c r="A50" s="37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7" t="str">
        <f ca="1" t="shared" si="0"/>
        <v>NM F Flon/Snow L/Cran</v>
      </c>
      <c r="B51" t="s">
        <v>208</v>
      </c>
      <c r="C51" t="str">
        <f>'orig. data'!AH72</f>
        <v> 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4">
        <f>'orig. data'!D$18</f>
        <v>219.70825244</v>
      </c>
      <c r="I51" s="3">
        <f>'orig. data'!D72</f>
        <v>235.10219485</v>
      </c>
      <c r="J51" s="3">
        <f>'orig. data'!R72</f>
        <v>237.20210127</v>
      </c>
      <c r="K51" s="24">
        <f>'orig. data'!R$18</f>
        <v>222.02986425</v>
      </c>
      <c r="L51" s="6">
        <f>'orig. data'!B72</f>
        <v>128961</v>
      </c>
      <c r="M51" s="6">
        <f>'orig. data'!C72</f>
        <v>520</v>
      </c>
      <c r="N51" s="12">
        <f>'orig. data'!G72</f>
        <v>0.6070577666</v>
      </c>
      <c r="O51" s="10"/>
      <c r="P51" s="6">
        <f>'orig. data'!P72</f>
        <v>111809</v>
      </c>
      <c r="Q51" s="6">
        <f>'orig. data'!Q72</f>
        <v>482</v>
      </c>
      <c r="R51" s="12">
        <f>'orig. data'!U72</f>
        <v>0.6095941506</v>
      </c>
      <c r="S51" s="10"/>
      <c r="T51" s="12">
        <f>'orig. data'!AD72</f>
        <v>0.9494282241</v>
      </c>
    </row>
    <row r="52" spans="1:20" ht="12.75">
      <c r="A52" s="37" t="str">
        <f ca="1" t="shared" si="0"/>
        <v>NM The Pas/OCN/Kelsey</v>
      </c>
      <c r="B52" t="s">
        <v>237</v>
      </c>
      <c r="C52" t="str">
        <f>'orig. data'!AH73</f>
        <v> </v>
      </c>
      <c r="D52" t="str">
        <f>'orig. data'!AI73</f>
        <v> 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4">
        <f>'orig. data'!D$18</f>
        <v>219.70825244</v>
      </c>
      <c r="I52" s="3">
        <f>'orig. data'!D73</f>
        <v>229.25327414</v>
      </c>
      <c r="J52" s="3">
        <f>'orig. data'!R73</f>
        <v>234.82419079</v>
      </c>
      <c r="K52" s="24">
        <f>'orig. data'!R$18</f>
        <v>222.02986425</v>
      </c>
      <c r="L52" s="6">
        <f>'orig. data'!B73</f>
        <v>100444</v>
      </c>
      <c r="M52" s="6">
        <f>'orig. data'!C73</f>
        <v>430</v>
      </c>
      <c r="N52" s="12">
        <f>'orig. data'!G73</f>
        <v>0.7486856169</v>
      </c>
      <c r="O52" s="10"/>
      <c r="P52" s="6">
        <f>'orig. data'!P73</f>
        <v>100196</v>
      </c>
      <c r="Q52" s="6">
        <f>'orig. data'!Q73</f>
        <v>410</v>
      </c>
      <c r="R52" s="12">
        <f>'orig. data'!U73</f>
        <v>0.6606697116</v>
      </c>
      <c r="S52" s="10"/>
      <c r="T52" s="12">
        <f>'orig. data'!AD73</f>
        <v>0.863966392</v>
      </c>
    </row>
    <row r="53" spans="1:20" ht="12.75">
      <c r="A53" s="37" t="str">
        <f ca="1" t="shared" si="0"/>
        <v>NM Nor-Man Other (t)</v>
      </c>
      <c r="B53" t="s">
        <v>236</v>
      </c>
      <c r="C53" t="str">
        <f>'orig. data'!AH74</f>
        <v> </v>
      </c>
      <c r="D53" t="str">
        <f>'orig. data'!AI74</f>
        <v> </v>
      </c>
      <c r="E53" t="str">
        <f ca="1">IF(CELL("contents",F53)="s","s",IF(CELL("contents",G53)="s","s",IF(CELL("contents",'orig. data'!AJ74)="t","t","")))</f>
        <v>t</v>
      </c>
      <c r="F53" t="str">
        <f>'orig. data'!AK74</f>
        <v> </v>
      </c>
      <c r="G53" t="str">
        <f>'orig. data'!AL74</f>
        <v> </v>
      </c>
      <c r="H53" s="24">
        <f>'orig. data'!D$18</f>
        <v>219.70825244</v>
      </c>
      <c r="I53" s="3">
        <f>'orig. data'!D74</f>
        <v>269.90088552</v>
      </c>
      <c r="J53" s="3">
        <f>'orig. data'!R74</f>
        <v>158.82378544</v>
      </c>
      <c r="K53" s="24">
        <f>'orig. data'!R$18</f>
        <v>222.02986425</v>
      </c>
      <c r="L53" s="6">
        <f>'orig. data'!B74</f>
        <v>21160</v>
      </c>
      <c r="M53" s="6">
        <f>'orig. data'!C74</f>
        <v>80</v>
      </c>
      <c r="N53" s="12">
        <f>'orig. data'!G74</f>
        <v>0.1670433406</v>
      </c>
      <c r="O53" s="10"/>
      <c r="P53" s="6">
        <f>'orig. data'!P74</f>
        <v>15558</v>
      </c>
      <c r="Q53" s="6">
        <f>'orig. data'!Q74</f>
        <v>80</v>
      </c>
      <c r="R53" s="12">
        <f>'orig. data'!U74</f>
        <v>0.019087302</v>
      </c>
      <c r="S53" s="10"/>
      <c r="T53" s="12">
        <f>'orig. data'!AD74</f>
        <v>0.0011774357</v>
      </c>
    </row>
    <row r="54" spans="1:20" ht="12.75">
      <c r="A54" s="37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7" t="str">
        <f ca="1" t="shared" si="0"/>
        <v>BW Thompson</v>
      </c>
      <c r="B55" t="s">
        <v>209</v>
      </c>
      <c r="C55" t="str">
        <f>'orig. data'!AH75</f>
        <v> </v>
      </c>
      <c r="D55" t="str">
        <f>'orig. data'!AI75</f>
        <v> 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4">
        <f>'orig. data'!D$18</f>
        <v>219.70825244</v>
      </c>
      <c r="I55" s="3">
        <f>'orig. data'!D75</f>
        <v>153.52893402</v>
      </c>
      <c r="J55" s="3">
        <f>'orig. data'!R75</f>
        <v>173.78872458</v>
      </c>
      <c r="K55" s="24">
        <f>'orig. data'!R$18</f>
        <v>222.02986425</v>
      </c>
      <c r="L55" s="6">
        <f>'orig. data'!B75</f>
        <v>52947</v>
      </c>
      <c r="M55" s="6">
        <f>'orig. data'!C75</f>
        <v>359</v>
      </c>
      <c r="N55" s="12">
        <f>'orig. data'!G75</f>
        <v>0.0054285513</v>
      </c>
      <c r="O55" s="10"/>
      <c r="P55" s="6">
        <f>'orig. data'!P75</f>
        <v>60303</v>
      </c>
      <c r="Q55" s="6">
        <f>'orig. data'!Q75</f>
        <v>371</v>
      </c>
      <c r="R55" s="12">
        <f>'orig. data'!U75</f>
        <v>0.0634455939</v>
      </c>
      <c r="S55" s="10"/>
      <c r="T55" s="12">
        <f>'orig. data'!AD75</f>
        <v>0.3573568588</v>
      </c>
    </row>
    <row r="56" spans="1:20" ht="12.75">
      <c r="A56" s="37" t="str">
        <f ca="1" t="shared" si="0"/>
        <v>BW Gillam/Fox Lake</v>
      </c>
      <c r="B56" t="s">
        <v>168</v>
      </c>
      <c r="C56" t="str">
        <f>'orig. data'!AH76</f>
        <v> </v>
      </c>
      <c r="D56" t="str">
        <f>'orig. data'!AI76</f>
        <v> 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24">
        <f>'orig. data'!D$18</f>
        <v>219.70825244</v>
      </c>
      <c r="I56" s="3">
        <f>'orig. data'!D76</f>
        <v>149.58343217</v>
      </c>
      <c r="J56" s="3">
        <f>'orig. data'!R76</f>
        <v>166.85102556</v>
      </c>
      <c r="K56" s="24">
        <f>'orig. data'!R$18</f>
        <v>222.02986425</v>
      </c>
      <c r="L56" s="6">
        <f>'orig. data'!B76</f>
        <v>2951</v>
      </c>
      <c r="M56" s="6">
        <f>'orig. data'!C76</f>
        <v>20</v>
      </c>
      <c r="N56" s="12">
        <f>'orig. data'!G76</f>
        <v>0.0449690095</v>
      </c>
      <c r="O56" s="10"/>
      <c r="P56" s="6">
        <f>'orig. data'!P76</f>
        <v>4920</v>
      </c>
      <c r="Q56" s="6">
        <f>'orig. data'!Q76</f>
        <v>29</v>
      </c>
      <c r="R56" s="12">
        <f>'orig. data'!U76</f>
        <v>0.0918907238</v>
      </c>
      <c r="S56" s="10"/>
      <c r="T56" s="12">
        <f>'orig. data'!AD76</f>
        <v>0.6229075283</v>
      </c>
    </row>
    <row r="57" spans="1:20" ht="12.75">
      <c r="A57" s="37" t="str">
        <f ca="1" t="shared" si="0"/>
        <v>BW Lynn/Leaf/SIL</v>
      </c>
      <c r="B57" t="s">
        <v>256</v>
      </c>
      <c r="C57" t="str">
        <f>'orig. data'!AH77</f>
        <v> </v>
      </c>
      <c r="D57" t="str">
        <f>'orig. data'!AI77</f>
        <v> 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4">
        <f>'orig. data'!D$18</f>
        <v>219.70825244</v>
      </c>
      <c r="I57" s="3">
        <f>'orig. data'!D77</f>
        <v>234.88844974</v>
      </c>
      <c r="J57" s="3">
        <f>'orig. data'!R77</f>
        <v>209.71316744</v>
      </c>
      <c r="K57" s="24">
        <f>'orig. data'!R$18</f>
        <v>222.02986425</v>
      </c>
      <c r="L57" s="6">
        <f>'orig. data'!B77</f>
        <v>21347</v>
      </c>
      <c r="M57" s="6">
        <f>'orig. data'!C77</f>
        <v>93</v>
      </c>
      <c r="N57" s="12">
        <f>'orig. data'!G77</f>
        <v>0.6453702021</v>
      </c>
      <c r="O57" s="10"/>
      <c r="P57" s="6">
        <f>'orig. data'!P77</f>
        <v>23803</v>
      </c>
      <c r="Q57" s="6">
        <f>'orig. data'!Q77</f>
        <v>108</v>
      </c>
      <c r="R57" s="12">
        <f>'orig. data'!U77</f>
        <v>0.7126731056</v>
      </c>
      <c r="S57" s="10"/>
      <c r="T57" s="12">
        <f>'orig. data'!AD77</f>
        <v>0.4952501085</v>
      </c>
    </row>
    <row r="58" spans="1:20" ht="12.75">
      <c r="A58" s="37" t="str">
        <f ca="1" t="shared" si="0"/>
        <v>BW Thick Por/Pik/Wab</v>
      </c>
      <c r="B58" t="s">
        <v>219</v>
      </c>
      <c r="C58" t="str">
        <f>'orig. data'!AH78</f>
        <v> </v>
      </c>
      <c r="D58" t="str">
        <f>'orig. data'!AI78</f>
        <v> 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24">
        <f>'orig. data'!D$18</f>
        <v>219.70825244</v>
      </c>
      <c r="I58" s="3">
        <f>'orig. data'!D78</f>
        <v>185.38108506</v>
      </c>
      <c r="J58" s="3">
        <f>'orig. data'!R78</f>
        <v>238.53285662</v>
      </c>
      <c r="K58" s="24">
        <f>'orig. data'!R$18</f>
        <v>222.02986425</v>
      </c>
      <c r="L58" s="6">
        <f>'orig. data'!B78</f>
        <v>8257</v>
      </c>
      <c r="M58" s="6">
        <f>'orig. data'!C78</f>
        <v>41</v>
      </c>
      <c r="N58" s="12">
        <f>'orig. data'!G78</f>
        <v>0.3461635273</v>
      </c>
      <c r="O58" s="10"/>
      <c r="P58" s="6">
        <f>'orig. data'!P78</f>
        <v>8257</v>
      </c>
      <c r="Q58" s="6">
        <f>'orig. data'!Q78</f>
        <v>40</v>
      </c>
      <c r="R58" s="12">
        <f>'orig. data'!U78</f>
        <v>0.6664367884</v>
      </c>
      <c r="S58" s="10"/>
      <c r="T58" s="12">
        <f>'orig. data'!AD78</f>
        <v>0.2412326929</v>
      </c>
    </row>
    <row r="59" spans="1:20" ht="12.75">
      <c r="A59" s="37" t="str">
        <f ca="1" t="shared" si="0"/>
        <v>BW Oxford H &amp; Gods (1,2)</v>
      </c>
      <c r="B59" t="s">
        <v>257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4">
        <f>'orig. data'!D$18</f>
        <v>219.70825244</v>
      </c>
      <c r="I59" s="3">
        <f>'orig. data'!D79</f>
        <v>127.68557952</v>
      </c>
      <c r="J59" s="3">
        <f>'orig. data'!R79</f>
        <v>107.13576126</v>
      </c>
      <c r="K59" s="24">
        <f>'orig. data'!R$18</f>
        <v>222.02986425</v>
      </c>
      <c r="L59" s="6">
        <f>'orig. data'!B79</f>
        <v>3065</v>
      </c>
      <c r="M59" s="6">
        <f>'orig. data'!C79</f>
        <v>23</v>
      </c>
      <c r="N59" s="12">
        <f>'orig. data'!G79</f>
        <v>0.0012753621</v>
      </c>
      <c r="O59" s="10"/>
      <c r="P59" s="6">
        <f>'orig. data'!P79</f>
        <v>4847</v>
      </c>
      <c r="Q59" s="6">
        <f>'orig. data'!Q79</f>
        <v>41</v>
      </c>
      <c r="R59" s="12">
        <f>'orig. data'!U79</f>
        <v>7.1402454E-06</v>
      </c>
      <c r="S59" s="10"/>
      <c r="T59" s="12">
        <f>'orig. data'!AD79</f>
        <v>0.3738852517</v>
      </c>
    </row>
    <row r="60" spans="1:20" ht="12.75">
      <c r="A60" s="37" t="str">
        <f ca="1" t="shared" si="0"/>
        <v>BW Cross Lake</v>
      </c>
      <c r="B60" t="s">
        <v>258</v>
      </c>
      <c r="C60" t="str">
        <f>'orig. data'!AH80</f>
        <v> </v>
      </c>
      <c r="D60" t="str">
        <f>'orig. data'!AI80</f>
        <v> 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4">
        <f>'orig. data'!D$18</f>
        <v>219.70825244</v>
      </c>
      <c r="I60" s="3">
        <f>'orig. data'!D80</f>
        <v>125.51575034</v>
      </c>
      <c r="J60" s="3">
        <f>'orig. data'!R80</f>
        <v>150.15132016</v>
      </c>
      <c r="K60" s="24">
        <f>'orig. data'!R$18</f>
        <v>222.02986425</v>
      </c>
      <c r="L60" s="6">
        <f>'orig. data'!B80</f>
        <v>2122</v>
      </c>
      <c r="M60" s="6">
        <f>'orig. data'!C80</f>
        <v>16</v>
      </c>
      <c r="N60" s="12">
        <f>'orig. data'!G80</f>
        <v>0.0093692501</v>
      </c>
      <c r="O60" s="10"/>
      <c r="P60" s="6">
        <f>'orig. data'!P80</f>
        <v>8040</v>
      </c>
      <c r="Q60" s="6">
        <f>'orig. data'!Q80</f>
        <v>58</v>
      </c>
      <c r="R60" s="12">
        <f>'orig. data'!U80</f>
        <v>0.0068202553</v>
      </c>
      <c r="S60" s="10"/>
      <c r="T60" s="12">
        <f>'orig. data'!AD80</f>
        <v>0.4297756894</v>
      </c>
    </row>
    <row r="61" spans="1:20" ht="12.75">
      <c r="A61" s="37" t="str">
        <f ca="1" t="shared" si="0"/>
        <v>BW Tad/Broch/Lac Br (2)</v>
      </c>
      <c r="B61" t="s">
        <v>235</v>
      </c>
      <c r="C61" t="str">
        <f>'orig. data'!AH81</f>
        <v> 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24">
        <f>'orig. data'!D$18</f>
        <v>219.70825244</v>
      </c>
      <c r="I61" s="3">
        <f>'orig. data'!D81</f>
        <v>169.62837242</v>
      </c>
      <c r="J61" s="3">
        <f>'orig. data'!R81</f>
        <v>81.676797609</v>
      </c>
      <c r="K61" s="24">
        <f>'orig. data'!R$18</f>
        <v>222.02986425</v>
      </c>
      <c r="L61" s="6">
        <f>'orig. data'!B81</f>
        <v>1404</v>
      </c>
      <c r="M61" s="6">
        <f>'orig. data'!C81</f>
        <v>9</v>
      </c>
      <c r="N61" s="12">
        <f>'orig. data'!G81</f>
        <v>0.3133226428</v>
      </c>
      <c r="O61" s="10"/>
      <c r="P61" s="6">
        <f>'orig. data'!P81</f>
        <v>597</v>
      </c>
      <c r="Q61" s="6">
        <f>'orig. data'!Q81</f>
        <v>8</v>
      </c>
      <c r="R61" s="12">
        <f>'orig. data'!U81</f>
        <v>1.29928E-05</v>
      </c>
      <c r="S61" s="10"/>
      <c r="T61" s="12">
        <f>'orig. data'!AD81</f>
        <v>0.0224589443</v>
      </c>
    </row>
    <row r="62" spans="1:20" ht="12.75">
      <c r="A62" s="37" t="str">
        <f ca="1" t="shared" si="0"/>
        <v>BW Norway House (1,2)</v>
      </c>
      <c r="B62" t="s">
        <v>234</v>
      </c>
      <c r="C62">
        <f>'orig. data'!AH82</f>
        <v>1</v>
      </c>
      <c r="D62">
        <f>'orig. data'!AI82</f>
        <v>2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24">
        <f>'orig. data'!D$18</f>
        <v>219.70825244</v>
      </c>
      <c r="I62" s="3">
        <f>'orig. data'!D82</f>
        <v>108.47379863</v>
      </c>
      <c r="J62" s="3">
        <f>'orig. data'!R82</f>
        <v>144.35092796</v>
      </c>
      <c r="K62" s="24">
        <f>'orig. data'!R$18</f>
        <v>222.02986425</v>
      </c>
      <c r="L62" s="6">
        <f>'orig. data'!B82</f>
        <v>4474</v>
      </c>
      <c r="M62" s="6">
        <f>'orig. data'!C82</f>
        <v>33</v>
      </c>
      <c r="N62" s="12">
        <f>'orig. data'!G82</f>
        <v>1.28017E-05</v>
      </c>
      <c r="O62" s="10"/>
      <c r="P62" s="6">
        <f>'orig. data'!P82</f>
        <v>10159</v>
      </c>
      <c r="Q62" s="6">
        <f>'orig. data'!Q82</f>
        <v>63</v>
      </c>
      <c r="R62" s="12">
        <f>'orig. data'!U82</f>
        <v>0.0046060362</v>
      </c>
      <c r="S62" s="10"/>
      <c r="T62" s="12">
        <f>'orig. data'!AD82</f>
        <v>0.1178662202</v>
      </c>
    </row>
    <row r="63" spans="1:20" ht="12.75">
      <c r="A63" s="37" t="str">
        <f ca="1" t="shared" si="0"/>
        <v>BW Island Lake (1,2)</v>
      </c>
      <c r="B63" t="s">
        <v>259</v>
      </c>
      <c r="C63">
        <f>'orig. data'!AH83</f>
        <v>1</v>
      </c>
      <c r="D63">
        <f>'orig. data'!AI83</f>
        <v>2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24">
        <f>'orig. data'!D$18</f>
        <v>219.70825244</v>
      </c>
      <c r="I63" s="3">
        <f>'orig. data'!D83</f>
        <v>119.01270689</v>
      </c>
      <c r="J63" s="3">
        <f>'orig. data'!R83</f>
        <v>140.95049205</v>
      </c>
      <c r="K63" s="24">
        <f>'orig. data'!R$18</f>
        <v>222.02986425</v>
      </c>
      <c r="L63" s="6">
        <f>'orig. data'!B83</f>
        <v>7205</v>
      </c>
      <c r="M63" s="6">
        <f>'orig. data'!C83</f>
        <v>52</v>
      </c>
      <c r="N63" s="12">
        <f>'orig. data'!G83</f>
        <v>0.0001098848</v>
      </c>
      <c r="O63" s="10"/>
      <c r="P63" s="6">
        <f>'orig. data'!P83</f>
        <v>13003</v>
      </c>
      <c r="Q63" s="6">
        <f>'orig. data'!Q83</f>
        <v>113</v>
      </c>
      <c r="R63" s="12">
        <f>'orig. data'!U83</f>
        <v>0.0009170368</v>
      </c>
      <c r="S63" s="10"/>
      <c r="T63" s="12">
        <f>'orig. data'!AD83</f>
        <v>0.3131241311</v>
      </c>
    </row>
    <row r="64" spans="1:20" ht="12.75">
      <c r="A64" s="37" t="str">
        <f ca="1" t="shared" si="0"/>
        <v>BW Sha/York/Split/War (1,2)</v>
      </c>
      <c r="B64" t="s">
        <v>233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4">
        <f>'orig. data'!D$18</f>
        <v>219.70825244</v>
      </c>
      <c r="I64" s="3">
        <f>'orig. data'!D84</f>
        <v>78.95827908</v>
      </c>
      <c r="J64" s="3">
        <f>'orig. data'!R84</f>
        <v>85.838697852</v>
      </c>
      <c r="K64" s="24">
        <f>'orig. data'!R$18</f>
        <v>222.02986425</v>
      </c>
      <c r="L64" s="6">
        <f>'orig. data'!B84</f>
        <v>1340</v>
      </c>
      <c r="M64" s="6">
        <f>'orig. data'!C84</f>
        <v>20</v>
      </c>
      <c r="N64" s="12">
        <f>'orig. data'!G84</f>
        <v>1.1463984E-07</v>
      </c>
      <c r="O64" s="10"/>
      <c r="P64" s="6">
        <f>'orig. data'!P84</f>
        <v>2911</v>
      </c>
      <c r="Q64" s="6">
        <f>'orig. data'!Q84</f>
        <v>38</v>
      </c>
      <c r="R64" s="12">
        <f>'orig. data'!U84</f>
        <v>2.681907E-10</v>
      </c>
      <c r="S64" s="10"/>
      <c r="T64" s="12">
        <f>'orig. data'!AD84</f>
        <v>0.6907908074</v>
      </c>
    </row>
    <row r="65" spans="1:20" ht="12.75">
      <c r="A65" s="37" t="str">
        <f ca="1" t="shared" si="0"/>
        <v>BW Nelson House (2,t)</v>
      </c>
      <c r="B65" t="s">
        <v>342</v>
      </c>
      <c r="C65" t="str">
        <f>'orig. data'!AH85</f>
        <v> </v>
      </c>
      <c r="D65">
        <f>'orig. data'!AI85</f>
        <v>2</v>
      </c>
      <c r="E65" t="str">
        <f ca="1">IF(CELL("contents",F65)="s","s",IF(CELL("contents",G65)="s","s",IF(CELL("contents",'orig. data'!AJ85)="t","t","")))</f>
        <v>t</v>
      </c>
      <c r="F65" t="str">
        <f>'orig. data'!AK85</f>
        <v> </v>
      </c>
      <c r="G65" t="str">
        <f>'orig. data'!AL85</f>
        <v> </v>
      </c>
      <c r="H65" s="24">
        <f>'orig. data'!D$18</f>
        <v>219.70825244</v>
      </c>
      <c r="I65" s="3">
        <f>'orig. data'!D85</f>
        <v>192.90772424</v>
      </c>
      <c r="J65" s="3">
        <f>'orig. data'!R85</f>
        <v>91.532117787</v>
      </c>
      <c r="K65" s="24">
        <f>'orig. data'!R$18</f>
        <v>222.02986425</v>
      </c>
      <c r="L65" s="6">
        <f>'orig. data'!B85</f>
        <v>1455</v>
      </c>
      <c r="M65" s="6">
        <f>'orig. data'!C85</f>
        <v>9</v>
      </c>
      <c r="N65" s="12">
        <f>'orig. data'!G85</f>
        <v>0.5660904359</v>
      </c>
      <c r="O65" s="10"/>
      <c r="P65" s="6">
        <f>'orig. data'!P85</f>
        <v>2541</v>
      </c>
      <c r="Q65" s="6">
        <f>'orig. data'!Q85</f>
        <v>37</v>
      </c>
      <c r="R65" s="12">
        <f>'orig. data'!U85</f>
        <v>5.1480466E-08</v>
      </c>
      <c r="S65" s="10"/>
      <c r="T65" s="12">
        <f>'orig. data'!AD85</f>
        <v>0.0027825235</v>
      </c>
    </row>
    <row r="66" spans="1:20" ht="12.75">
      <c r="A66" s="37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7" t="str">
        <f ca="1" t="shared" si="0"/>
        <v>Fort Garry S</v>
      </c>
      <c r="B67" t="s">
        <v>260</v>
      </c>
      <c r="C67" t="str">
        <f>'orig. data'!AH86</f>
        <v> </v>
      </c>
      <c r="D67" t="str">
        <f>'orig. data'!AI86</f>
        <v> 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4">
        <f>'orig. data'!D$18</f>
        <v>219.70825244</v>
      </c>
      <c r="I67" s="3">
        <f>'orig. data'!D86</f>
        <v>214.84800565</v>
      </c>
      <c r="J67" s="3">
        <f>'orig. data'!R86</f>
        <v>230.69778557</v>
      </c>
      <c r="K67" s="24">
        <f>'orig. data'!R$18</f>
        <v>222.02986425</v>
      </c>
      <c r="L67" s="6">
        <f>'orig. data'!B86</f>
        <v>208505</v>
      </c>
      <c r="M67" s="6">
        <f>'orig. data'!C86</f>
        <v>1045</v>
      </c>
      <c r="N67" s="12">
        <f>'orig. data'!G86</f>
        <v>0.8603526086</v>
      </c>
      <c r="O67" s="10"/>
      <c r="P67" s="6">
        <f>'orig. data'!P86</f>
        <v>271837</v>
      </c>
      <c r="Q67" s="6">
        <f>'orig. data'!Q86</f>
        <v>1328</v>
      </c>
      <c r="R67" s="12">
        <f>'orig. data'!U86</f>
        <v>0.7483382529</v>
      </c>
      <c r="S67" s="10"/>
      <c r="T67" s="12">
        <f>'orig. data'!AD86</f>
        <v>0.5802117143</v>
      </c>
    </row>
    <row r="68" spans="1:20" ht="12.75">
      <c r="A68" s="37" t="str">
        <f ca="1" t="shared" si="0"/>
        <v>Fort Garry N</v>
      </c>
      <c r="B68" t="s">
        <v>261</v>
      </c>
      <c r="C68" t="str">
        <f>'orig. data'!AH87</f>
        <v> </v>
      </c>
      <c r="D68" t="str">
        <f>'orig. data'!AI87</f>
        <v> 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4">
        <f>'orig. data'!D$18</f>
        <v>219.70825244</v>
      </c>
      <c r="I68" s="3">
        <f>'orig. data'!D87</f>
        <v>201.96679358</v>
      </c>
      <c r="J68" s="3">
        <f>'orig. data'!R87</f>
        <v>214.69334725</v>
      </c>
      <c r="K68" s="24">
        <f>'orig. data'!R$18</f>
        <v>222.02986425</v>
      </c>
      <c r="L68" s="6">
        <f>'orig. data'!B87</f>
        <v>248463</v>
      </c>
      <c r="M68" s="6">
        <f>'orig. data'!C87</f>
        <v>1150</v>
      </c>
      <c r="N68" s="12">
        <f>'orig. data'!G87</f>
        <v>0.5164057276</v>
      </c>
      <c r="O68" s="10"/>
      <c r="P68" s="6">
        <f>'orig. data'!P87</f>
        <v>327778</v>
      </c>
      <c r="Q68" s="6">
        <f>'orig. data'!Q87</f>
        <v>1495</v>
      </c>
      <c r="R68" s="12">
        <f>'orig. data'!U87</f>
        <v>0.8040584024</v>
      </c>
      <c r="S68" s="10"/>
      <c r="T68" s="12">
        <f>'orig. data'!AD87</f>
        <v>0.6416195632</v>
      </c>
    </row>
    <row r="69" spans="1:20" ht="12.75">
      <c r="A69" s="37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7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152</v>
      </c>
      <c r="C70" t="str">
        <f>'orig. data'!AH88</f>
        <v> </v>
      </c>
      <c r="D70" t="str">
        <f>'orig. data'!AI88</f>
        <v> 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24">
        <f>'orig. data'!D$18</f>
        <v>219.70825244</v>
      </c>
      <c r="I70" s="3">
        <f>'orig. data'!D88</f>
        <v>235.82051838</v>
      </c>
      <c r="J70" s="3">
        <f>'orig. data'!R88</f>
        <v>224.2420565</v>
      </c>
      <c r="K70" s="24">
        <f>'orig. data'!R$18</f>
        <v>222.02986425</v>
      </c>
      <c r="L70" s="6">
        <f>'orig. data'!B88</f>
        <v>370275</v>
      </c>
      <c r="M70" s="6">
        <f>'orig. data'!C88</f>
        <v>1686</v>
      </c>
      <c r="N70" s="12">
        <f>'orig. data'!G88</f>
        <v>0.5732039113</v>
      </c>
      <c r="O70" s="10"/>
      <c r="P70" s="6">
        <f>'orig. data'!P88</f>
        <v>512649</v>
      </c>
      <c r="Q70" s="6">
        <f>'orig. data'!Q88</f>
        <v>2344</v>
      </c>
      <c r="R70" s="12">
        <f>'orig. data'!U88</f>
        <v>0.9237993337</v>
      </c>
      <c r="S70" s="10"/>
      <c r="T70" s="12">
        <f>'orig. data'!AD88</f>
        <v>0.6939432998</v>
      </c>
    </row>
    <row r="71" spans="1:20" ht="12.75">
      <c r="A71" s="37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7" t="str">
        <f ca="1" t="shared" si="1"/>
        <v>St. Boniface E</v>
      </c>
      <c r="B72" t="s">
        <v>262</v>
      </c>
      <c r="C72" t="str">
        <f>'orig. data'!AH89</f>
        <v> </v>
      </c>
      <c r="D72" t="str">
        <f>'orig. data'!AI89</f>
        <v> 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4">
        <f>'orig. data'!D$18</f>
        <v>219.70825244</v>
      </c>
      <c r="I72" s="3">
        <f>'orig. data'!D89</f>
        <v>192.89758127</v>
      </c>
      <c r="J72" s="3">
        <f>'orig. data'!R89</f>
        <v>223.88793757</v>
      </c>
      <c r="K72" s="24">
        <f>'orig. data'!R$18</f>
        <v>222.02986425</v>
      </c>
      <c r="L72" s="6">
        <f>'orig. data'!B89</f>
        <v>190767</v>
      </c>
      <c r="M72" s="6">
        <f>'orig. data'!C89</f>
        <v>970</v>
      </c>
      <c r="N72" s="12">
        <f>'orig. data'!G89</f>
        <v>0.3194190596</v>
      </c>
      <c r="O72" s="10"/>
      <c r="P72" s="6">
        <f>'orig. data'!P89</f>
        <v>253076</v>
      </c>
      <c r="Q72" s="6">
        <f>'orig. data'!Q89</f>
        <v>1253</v>
      </c>
      <c r="R72" s="12">
        <f>'orig. data'!U89</f>
        <v>0.9341058618</v>
      </c>
      <c r="S72" s="10"/>
      <c r="T72" s="12">
        <f>'orig. data'!AD89</f>
        <v>0.26526041</v>
      </c>
    </row>
    <row r="73" spans="1:20" ht="12.75">
      <c r="A73" s="37" t="str">
        <f ca="1" t="shared" si="1"/>
        <v>St. Boniface W</v>
      </c>
      <c r="B73" t="s">
        <v>210</v>
      </c>
      <c r="C73" t="str">
        <f>'orig. data'!AH90</f>
        <v> </v>
      </c>
      <c r="D73" t="str">
        <f>'orig. data'!AI90</f>
        <v> 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4">
        <f>'orig. data'!D$18</f>
        <v>219.70825244</v>
      </c>
      <c r="I73" s="3">
        <f>'orig. data'!D90</f>
        <v>210.25740992</v>
      </c>
      <c r="J73" s="3">
        <f>'orig. data'!R90</f>
        <v>220.29993407</v>
      </c>
      <c r="K73" s="24">
        <f>'orig. data'!R$18</f>
        <v>222.02986425</v>
      </c>
      <c r="L73" s="6">
        <f>'orig. data'!B90</f>
        <v>352036</v>
      </c>
      <c r="M73" s="6">
        <f>'orig. data'!C90</f>
        <v>1538</v>
      </c>
      <c r="N73" s="12">
        <f>'orig. data'!G90</f>
        <v>0.7384666652</v>
      </c>
      <c r="O73" s="10"/>
      <c r="P73" s="6">
        <f>'orig. data'!P90</f>
        <v>412750</v>
      </c>
      <c r="Q73" s="6">
        <f>'orig. data'!Q90</f>
        <v>1712</v>
      </c>
      <c r="R73" s="12">
        <f>'orig. data'!U90</f>
        <v>0.9652510064</v>
      </c>
      <c r="S73" s="10"/>
      <c r="T73" s="12">
        <f>'orig. data'!AD90</f>
        <v>0.7289524209</v>
      </c>
    </row>
    <row r="74" spans="1:20" ht="12.75">
      <c r="A74" s="37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7" t="str">
        <f ca="1" t="shared" si="1"/>
        <v>St. Vital S</v>
      </c>
      <c r="B75" t="s">
        <v>270</v>
      </c>
      <c r="C75" t="str">
        <f>'orig. data'!AH91</f>
        <v> 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4">
        <f>'orig. data'!D$18</f>
        <v>219.70825244</v>
      </c>
      <c r="I75" s="3">
        <f>'orig. data'!D91</f>
        <v>184.66162688</v>
      </c>
      <c r="J75" s="3">
        <f>'orig. data'!R91</f>
        <v>214.28350861</v>
      </c>
      <c r="K75" s="24">
        <f>'orig. data'!R$18</f>
        <v>222.02986425</v>
      </c>
      <c r="L75" s="6">
        <f>'orig. data'!B91</f>
        <v>210705</v>
      </c>
      <c r="M75" s="6">
        <f>'orig. data'!C91</f>
        <v>1050</v>
      </c>
      <c r="N75" s="12">
        <f>'orig. data'!G91</f>
        <v>0.1774591637</v>
      </c>
      <c r="O75" s="10"/>
      <c r="P75" s="6">
        <f>'orig. data'!P91</f>
        <v>269966</v>
      </c>
      <c r="Q75" s="6">
        <f>'orig. data'!Q91</f>
        <v>1338</v>
      </c>
      <c r="R75" s="12">
        <f>'orig. data'!U91</f>
        <v>0.7910996139</v>
      </c>
      <c r="S75" s="10"/>
      <c r="T75" s="12">
        <f>'orig. data'!AD91</f>
        <v>0.2510946459</v>
      </c>
    </row>
    <row r="76" spans="1:20" ht="12.75">
      <c r="A76" s="37" t="str">
        <f ca="1" t="shared" si="1"/>
        <v>St. Vital N</v>
      </c>
      <c r="B76" t="s">
        <v>269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4">
        <f>'orig. data'!D$18</f>
        <v>219.70825244</v>
      </c>
      <c r="I76" s="3">
        <f>'orig. data'!D92</f>
        <v>220.81837194</v>
      </c>
      <c r="J76" s="3">
        <f>'orig. data'!R92</f>
        <v>224.051446</v>
      </c>
      <c r="K76" s="24">
        <f>'orig. data'!R$18</f>
        <v>222.02986425</v>
      </c>
      <c r="L76" s="6">
        <f>'orig. data'!B92</f>
        <v>457020</v>
      </c>
      <c r="M76" s="6">
        <f>'orig. data'!C92</f>
        <v>2054</v>
      </c>
      <c r="N76" s="12">
        <f>'orig. data'!G92</f>
        <v>0.9681828963</v>
      </c>
      <c r="O76" s="10"/>
      <c r="P76" s="6">
        <f>'orig. data'!P92</f>
        <v>469529</v>
      </c>
      <c r="Q76" s="6">
        <f>'orig. data'!Q92</f>
        <v>2108</v>
      </c>
      <c r="R76" s="12">
        <f>'orig. data'!U92</f>
        <v>0.9286945425</v>
      </c>
      <c r="S76" s="10"/>
      <c r="T76" s="12">
        <f>'orig. data'!AD92</f>
        <v>0.9095273497</v>
      </c>
    </row>
    <row r="77" spans="1:20" ht="12.75">
      <c r="A77" s="37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7" t="str">
        <f ca="1" t="shared" si="1"/>
        <v>Transcona</v>
      </c>
      <c r="B78" t="s">
        <v>157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4">
        <f>'orig. data'!D$18</f>
        <v>219.70825244</v>
      </c>
      <c r="I78" s="3">
        <f>'orig. data'!D93</f>
        <v>231.13081643</v>
      </c>
      <c r="J78" s="3">
        <f>'orig. data'!R93</f>
        <v>226.1408595</v>
      </c>
      <c r="K78" s="24">
        <f>'orig. data'!R$18</f>
        <v>222.02986425</v>
      </c>
      <c r="L78" s="6">
        <f>'orig. data'!B93</f>
        <v>281623</v>
      </c>
      <c r="M78" s="6">
        <f>'orig. data'!C93</f>
        <v>1291</v>
      </c>
      <c r="N78" s="12">
        <f>'orig. data'!G93</f>
        <v>0.6901799275</v>
      </c>
      <c r="O78" s="10"/>
      <c r="P78" s="6">
        <f>'orig. data'!P93</f>
        <v>298949</v>
      </c>
      <c r="Q78" s="6">
        <f>'orig. data'!Q93</f>
        <v>1430</v>
      </c>
      <c r="R78" s="12">
        <f>'orig. data'!U93</f>
        <v>0.8713405243</v>
      </c>
      <c r="S78" s="10"/>
      <c r="T78" s="12">
        <f>'orig. data'!AD93</f>
        <v>0.8661117667</v>
      </c>
    </row>
    <row r="79" spans="1:20" ht="12.75">
      <c r="A79" s="37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7" t="str">
        <f ca="1" t="shared" si="1"/>
        <v>River Heights W</v>
      </c>
      <c r="B80" t="s">
        <v>232</v>
      </c>
      <c r="C80" t="str">
        <f>'orig. data'!AH94</f>
        <v> </v>
      </c>
      <c r="D80" t="str">
        <f>'orig. data'!AI94</f>
        <v> 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4">
        <f>'orig. data'!D$18</f>
        <v>219.70825244</v>
      </c>
      <c r="I80" s="3">
        <f>'orig. data'!D94</f>
        <v>245.1959631</v>
      </c>
      <c r="J80" s="3">
        <f>'orig. data'!R94</f>
        <v>235.42373547</v>
      </c>
      <c r="K80" s="24">
        <f>'orig. data'!R$18</f>
        <v>222.02986425</v>
      </c>
      <c r="L80" s="6">
        <f>'orig. data'!B94</f>
        <v>584703</v>
      </c>
      <c r="M80" s="6">
        <f>'orig. data'!C94</f>
        <v>2521</v>
      </c>
      <c r="N80" s="12">
        <f>'orig. data'!G94</f>
        <v>0.38500085</v>
      </c>
      <c r="O80" s="10"/>
      <c r="P80" s="6">
        <f>'orig. data'!P94</f>
        <v>636259</v>
      </c>
      <c r="Q80" s="6">
        <f>'orig. data'!Q94</f>
        <v>2769</v>
      </c>
      <c r="R80" s="12">
        <f>'orig. data'!U94</f>
        <v>0.6281601103</v>
      </c>
      <c r="S80" s="10"/>
      <c r="T80" s="12">
        <f>'orig. data'!AD94</f>
        <v>0.7490052347</v>
      </c>
    </row>
    <row r="81" spans="1:20" ht="12.75">
      <c r="A81" s="37" t="str">
        <f ca="1" t="shared" si="1"/>
        <v>River Heights E</v>
      </c>
      <c r="B81" t="s">
        <v>211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4">
        <f>'orig. data'!D$18</f>
        <v>219.70825244</v>
      </c>
      <c r="I81" s="3">
        <f>'orig. data'!D95</f>
        <v>214.86150066</v>
      </c>
      <c r="J81" s="3">
        <f>'orig. data'!R95</f>
        <v>225.56482774</v>
      </c>
      <c r="K81" s="24">
        <f>'orig. data'!R$18</f>
        <v>222.02986425</v>
      </c>
      <c r="L81" s="6">
        <f>'orig. data'!B95</f>
        <v>384881</v>
      </c>
      <c r="M81" s="6">
        <f>'orig. data'!C95</f>
        <v>1741</v>
      </c>
      <c r="N81" s="12">
        <f>'orig. data'!G95</f>
        <v>0.8616742102</v>
      </c>
      <c r="O81" s="10"/>
      <c r="P81" s="6">
        <f>'orig. data'!P95</f>
        <v>450338</v>
      </c>
      <c r="Q81" s="6">
        <f>'orig. data'!Q95</f>
        <v>1918</v>
      </c>
      <c r="R81" s="12">
        <f>'orig. data'!U95</f>
        <v>0.8871895465</v>
      </c>
      <c r="S81" s="10"/>
      <c r="T81" s="12">
        <f>'orig. data'!AD95</f>
        <v>0.7090985893</v>
      </c>
    </row>
    <row r="82" spans="1:20" ht="12.75">
      <c r="A82" s="37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7" t="str">
        <f ca="1" t="shared" si="1"/>
        <v>River East N</v>
      </c>
      <c r="B83" t="s">
        <v>240</v>
      </c>
      <c r="C83" t="str">
        <f>'orig. data'!AH96</f>
        <v> </v>
      </c>
      <c r="D83" t="str">
        <f>'orig. data'!AI96</f>
        <v> 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4">
        <f>'orig. data'!D$18</f>
        <v>219.70825244</v>
      </c>
      <c r="I83" s="3">
        <f>'orig. data'!D96</f>
        <v>156.53358142</v>
      </c>
      <c r="J83" s="3">
        <f>'orig. data'!R96</f>
        <v>214.55197075</v>
      </c>
      <c r="K83" s="24">
        <f>'orig. data'!R$18</f>
        <v>222.02986425</v>
      </c>
      <c r="L83" s="6">
        <f>'orig. data'!B96</f>
        <v>35379</v>
      </c>
      <c r="M83" s="6">
        <f>'orig. data'!C96</f>
        <v>177</v>
      </c>
      <c r="N83" s="12">
        <f>'orig. data'!G96</f>
        <v>0.0157395516</v>
      </c>
      <c r="O83" s="10"/>
      <c r="P83" s="6">
        <f>'orig. data'!P96</f>
        <v>55240</v>
      </c>
      <c r="Q83" s="6">
        <f>'orig. data'!Q96</f>
        <v>264</v>
      </c>
      <c r="R83" s="12">
        <f>'orig. data'!U96</f>
        <v>0.8142259266</v>
      </c>
      <c r="S83" s="10"/>
      <c r="T83" s="12">
        <f>'orig. data'!AD96</f>
        <v>0.0361764101</v>
      </c>
    </row>
    <row r="84" spans="1:20" ht="12.75">
      <c r="A84" s="37" t="str">
        <f ca="1" t="shared" si="1"/>
        <v>River East E</v>
      </c>
      <c r="B84" t="s">
        <v>239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4">
        <f>'orig. data'!D$18</f>
        <v>219.70825244</v>
      </c>
      <c r="I84" s="3">
        <f>'orig. data'!D97</f>
        <v>186.85633961</v>
      </c>
      <c r="J84" s="3">
        <f>'orig. data'!R97</f>
        <v>191.15985915</v>
      </c>
      <c r="K84" s="24">
        <f>'orig. data'!R$18</f>
        <v>222.02986425</v>
      </c>
      <c r="L84" s="6">
        <f>'orig. data'!B97</f>
        <v>178846</v>
      </c>
      <c r="M84" s="6">
        <f>'orig. data'!C97</f>
        <v>918</v>
      </c>
      <c r="N84" s="12">
        <f>'orig. data'!G97</f>
        <v>0.2001529381</v>
      </c>
      <c r="O84" s="10"/>
      <c r="P84" s="6">
        <f>'orig. data'!P97</f>
        <v>191627</v>
      </c>
      <c r="Q84" s="6">
        <f>'orig. data'!Q97</f>
        <v>965</v>
      </c>
      <c r="R84" s="12">
        <f>'orig. data'!U97</f>
        <v>0.2461242502</v>
      </c>
      <c r="S84" s="10"/>
      <c r="T84" s="12">
        <f>'orig. data'!AD97</f>
        <v>0.8595953226</v>
      </c>
    </row>
    <row r="85" spans="1:20" ht="12.75">
      <c r="A85" s="37" t="str">
        <f ca="1" t="shared" si="1"/>
        <v>River East W</v>
      </c>
      <c r="B85" t="s">
        <v>241</v>
      </c>
      <c r="C85" t="str">
        <f>'orig. data'!AH98</f>
        <v> </v>
      </c>
      <c r="D85" t="str">
        <f>'orig. data'!AI98</f>
        <v> </v>
      </c>
      <c r="E85">
        <f ca="1">IF(CELL("contents",F85)="s","s",IF(CELL("contents",G85)="s","s",IF(CELL("contents",'orig. data'!AJ98)="t","t","")))</f>
      </c>
      <c r="F85" t="str">
        <f>'orig. data'!AK98</f>
        <v> </v>
      </c>
      <c r="G85" t="str">
        <f>'orig. data'!AL98</f>
        <v> </v>
      </c>
      <c r="H85" s="24">
        <f>'orig. data'!D$18</f>
        <v>219.70825244</v>
      </c>
      <c r="I85" s="3">
        <f>'orig. data'!D98</f>
        <v>206.20492129</v>
      </c>
      <c r="J85" s="3">
        <f>'orig. data'!R98</f>
        <v>218.60461798</v>
      </c>
      <c r="K85" s="24">
        <f>'orig. data'!R$18</f>
        <v>222.02986425</v>
      </c>
      <c r="L85" s="6">
        <f>'orig. data'!B98</f>
        <v>743218</v>
      </c>
      <c r="M85" s="6">
        <f>'orig. data'!C98</f>
        <v>3119</v>
      </c>
      <c r="N85" s="12">
        <f>'orig. data'!G98</f>
        <v>0.6178497872</v>
      </c>
      <c r="O85" s="10"/>
      <c r="P85" s="6">
        <f>'orig. data'!P98</f>
        <v>817410</v>
      </c>
      <c r="Q85" s="6">
        <f>'orig. data'!Q98</f>
        <v>3505</v>
      </c>
      <c r="R85" s="12">
        <f>'orig. data'!U98</f>
        <v>0.9161720827</v>
      </c>
      <c r="S85" s="10"/>
      <c r="T85" s="12">
        <f>'orig. data'!AD98</f>
        <v>0.6499778011</v>
      </c>
    </row>
    <row r="86" spans="1:20" ht="12.75">
      <c r="A86" s="37" t="str">
        <f ca="1" t="shared" si="1"/>
        <v>River East S</v>
      </c>
      <c r="B86" t="s">
        <v>242</v>
      </c>
      <c r="C86" t="str">
        <f>'orig. data'!AH99</f>
        <v> </v>
      </c>
      <c r="D86" t="str">
        <f>'orig. data'!AI99</f>
        <v> 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4">
        <f>'orig. data'!D$18</f>
        <v>219.70825244</v>
      </c>
      <c r="I86" s="3">
        <f>'orig. data'!D99</f>
        <v>222.15567862</v>
      </c>
      <c r="J86" s="3">
        <f>'orig. data'!R99</f>
        <v>208.67990729</v>
      </c>
      <c r="K86" s="24">
        <f>'orig. data'!R$18</f>
        <v>222.02986425</v>
      </c>
      <c r="L86" s="6">
        <f>'orig. data'!B99</f>
        <v>213505</v>
      </c>
      <c r="M86" s="6">
        <f>'orig. data'!C99</f>
        <v>974</v>
      </c>
      <c r="N86" s="12">
        <f>'orig. data'!G99</f>
        <v>0.9319590105</v>
      </c>
      <c r="O86" s="10"/>
      <c r="P86" s="6">
        <f>'orig. data'!P99</f>
        <v>220149</v>
      </c>
      <c r="Q86" s="6">
        <f>'orig. data'!Q99</f>
        <v>1020</v>
      </c>
      <c r="R86" s="12">
        <f>'orig. data'!U99</f>
        <v>0.6383563882</v>
      </c>
      <c r="S86" s="10"/>
      <c r="T86" s="12">
        <f>'orig. data'!AD99</f>
        <v>0.6354104769</v>
      </c>
    </row>
    <row r="87" spans="1:20" ht="12.75">
      <c r="A87" s="37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7" t="str">
        <f ca="1" t="shared" si="1"/>
        <v>Seven Oaks N</v>
      </c>
      <c r="B88" t="s">
        <v>169</v>
      </c>
      <c r="C88" t="str">
        <f>'orig. data'!AH100</f>
        <v> </v>
      </c>
      <c r="D88" t="str">
        <f>'orig. data'!AI100</f>
        <v> 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24">
        <f>'orig. data'!D$18</f>
        <v>219.70825244</v>
      </c>
      <c r="I88" s="3">
        <f>'orig. data'!D100</f>
        <v>204.97395569</v>
      </c>
      <c r="J88" s="3">
        <f>'orig. data'!R100</f>
        <v>228.49860775</v>
      </c>
      <c r="K88" s="24">
        <f>'orig. data'!R$18</f>
        <v>222.02986425</v>
      </c>
      <c r="L88" s="6">
        <f>'orig. data'!B100</f>
        <v>50039</v>
      </c>
      <c r="M88" s="6">
        <f>'orig. data'!C100</f>
        <v>242</v>
      </c>
      <c r="N88" s="12">
        <f>'orig. data'!G100</f>
        <v>0.604157103</v>
      </c>
      <c r="O88" s="10"/>
      <c r="P88" s="6">
        <f>'orig. data'!P100</f>
        <v>57532</v>
      </c>
      <c r="Q88" s="6">
        <f>'orig. data'!Q100</f>
        <v>259</v>
      </c>
      <c r="R88" s="12">
        <f>'orig. data'!U100</f>
        <v>0.8270681295</v>
      </c>
      <c r="S88" s="10"/>
      <c r="T88" s="12">
        <f>'orig. data'!AD100</f>
        <v>0.4682108994</v>
      </c>
    </row>
    <row r="89" spans="1:20" ht="12.75">
      <c r="A89" s="37" t="str">
        <f ca="1" t="shared" si="1"/>
        <v>Seven Oaks W</v>
      </c>
      <c r="B89" t="s">
        <v>212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4">
        <f>'orig. data'!D$18</f>
        <v>219.70825244</v>
      </c>
      <c r="I89" s="3">
        <f>'orig. data'!D101</f>
        <v>231.43130866</v>
      </c>
      <c r="J89" s="3">
        <f>'orig. data'!R101</f>
        <v>234.3770013</v>
      </c>
      <c r="K89" s="24">
        <f>'orig. data'!R$18</f>
        <v>222.02986425</v>
      </c>
      <c r="L89" s="6">
        <f>'orig. data'!B101</f>
        <v>146383</v>
      </c>
      <c r="M89" s="6">
        <f>'orig. data'!C101</f>
        <v>704</v>
      </c>
      <c r="N89" s="12">
        <f>'orig. data'!G101</f>
        <v>0.682736549</v>
      </c>
      <c r="O89" s="10"/>
      <c r="P89" s="6">
        <f>'orig. data'!P101</f>
        <v>233471</v>
      </c>
      <c r="Q89" s="6">
        <f>'orig. data'!Q101</f>
        <v>1046</v>
      </c>
      <c r="R89" s="12">
        <f>'orig. data'!U101</f>
        <v>0.6575229043</v>
      </c>
      <c r="S89" s="10"/>
      <c r="T89" s="12">
        <f>'orig. data'!AD101</f>
        <v>0.9221682413</v>
      </c>
    </row>
    <row r="90" spans="1:20" ht="12.75">
      <c r="A90" s="37" t="str">
        <f ca="1" t="shared" si="1"/>
        <v>Seven Oaks E</v>
      </c>
      <c r="B90" t="s">
        <v>213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4">
        <f>'orig. data'!D$18</f>
        <v>219.70825244</v>
      </c>
      <c r="I90" s="3">
        <f>'orig. data'!D102</f>
        <v>242.76917135</v>
      </c>
      <c r="J90" s="3">
        <f>'orig. data'!R102</f>
        <v>218.97082481</v>
      </c>
      <c r="K90" s="24">
        <f>'orig. data'!R$18</f>
        <v>222.02986425</v>
      </c>
      <c r="L90" s="6">
        <f>'orig. data'!B102</f>
        <v>564027</v>
      </c>
      <c r="M90" s="6">
        <f>'orig. data'!C102</f>
        <v>2475</v>
      </c>
      <c r="N90" s="12">
        <f>'orig. data'!G102</f>
        <v>0.429570279</v>
      </c>
      <c r="O90" s="10"/>
      <c r="P90" s="6">
        <f>'orig. data'!P102</f>
        <v>619384</v>
      </c>
      <c r="Q90" s="6">
        <f>'orig. data'!Q102</f>
        <v>2648</v>
      </c>
      <c r="R90" s="12">
        <f>'orig. data'!U102</f>
        <v>0.926242342</v>
      </c>
      <c r="S90" s="10"/>
      <c r="T90" s="12">
        <f>'orig. data'!AD102</f>
        <v>0.4171119095</v>
      </c>
    </row>
    <row r="91" spans="1:20" ht="12.75">
      <c r="A91" s="37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7" t="str">
        <f ca="1" t="shared" si="1"/>
        <v>St. James - Assiniboia W</v>
      </c>
      <c r="B92" t="s">
        <v>263</v>
      </c>
      <c r="C92" t="str">
        <f>'orig. data'!AH103</f>
        <v> 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4">
        <f>'orig. data'!D$18</f>
        <v>219.70825244</v>
      </c>
      <c r="I92" s="3">
        <f>'orig. data'!D103</f>
        <v>238.08434456</v>
      </c>
      <c r="J92" s="3">
        <f>'orig. data'!R103</f>
        <v>209.58142683</v>
      </c>
      <c r="K92" s="24">
        <f>'orig. data'!R$18</f>
        <v>222.02986425</v>
      </c>
      <c r="L92" s="6">
        <f>'orig. data'!B103</f>
        <v>340869</v>
      </c>
      <c r="M92" s="6">
        <f>'orig. data'!C103</f>
        <v>1537</v>
      </c>
      <c r="N92" s="12">
        <f>'orig. data'!G103</f>
        <v>0.5329438156</v>
      </c>
      <c r="O92" s="10"/>
      <c r="P92" s="6">
        <f>'orig. data'!P103</f>
        <v>414431</v>
      </c>
      <c r="Q92" s="6">
        <f>'orig. data'!Q103</f>
        <v>1908</v>
      </c>
      <c r="R92" s="12">
        <f>'orig. data'!U103</f>
        <v>0.6588143458</v>
      </c>
      <c r="S92" s="10"/>
      <c r="T92" s="12">
        <f>'orig. data'!AD103</f>
        <v>0.3250872443</v>
      </c>
    </row>
    <row r="93" spans="1:20" ht="12.75">
      <c r="A93" s="37" t="str">
        <f ca="1" t="shared" si="1"/>
        <v>St. James - Assiniboia E</v>
      </c>
      <c r="B93" t="s">
        <v>214</v>
      </c>
      <c r="C93" t="str">
        <f>'orig. data'!AH104</f>
        <v> </v>
      </c>
      <c r="D93" t="str">
        <f>'orig. data'!AI104</f>
        <v> </v>
      </c>
      <c r="E93">
        <f ca="1">IF(CELL("contents",F93)="s","s",IF(CELL("contents",G93)="s","s",IF(CELL("contents",'orig. data'!AJ104)="t","t","")))</f>
      </c>
      <c r="F93" t="str">
        <f>'orig. data'!AK104</f>
        <v> </v>
      </c>
      <c r="G93" t="str">
        <f>'orig. data'!AL104</f>
        <v> </v>
      </c>
      <c r="H93" s="24">
        <f>'orig. data'!D$18</f>
        <v>219.70825244</v>
      </c>
      <c r="I93" s="3">
        <f>'orig. data'!D104</f>
        <v>215.5093637</v>
      </c>
      <c r="J93" s="3">
        <f>'orig. data'!R104</f>
        <v>220.86152207</v>
      </c>
      <c r="K93" s="24">
        <f>'orig. data'!R$18</f>
        <v>222.02986425</v>
      </c>
      <c r="L93" s="6">
        <f>'orig. data'!B104</f>
        <v>460768</v>
      </c>
      <c r="M93" s="6">
        <f>'orig. data'!C104</f>
        <v>2173</v>
      </c>
      <c r="N93" s="12">
        <f>'orig. data'!G104</f>
        <v>0.8826009928</v>
      </c>
      <c r="O93" s="10"/>
      <c r="P93" s="6">
        <f>'orig. data'!P104</f>
        <v>514432</v>
      </c>
      <c r="Q93" s="6">
        <f>'orig. data'!Q104</f>
        <v>2384</v>
      </c>
      <c r="R93" s="12">
        <f>'orig. data'!U104</f>
        <v>0.9808653978</v>
      </c>
      <c r="S93" s="10"/>
      <c r="T93" s="12">
        <f>'orig. data'!AD104</f>
        <v>0.8527265641</v>
      </c>
    </row>
    <row r="94" spans="1:20" ht="12.75">
      <c r="A94" s="37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7" t="str">
        <f ca="1" t="shared" si="1"/>
        <v>Inkster West</v>
      </c>
      <c r="B95" t="s">
        <v>264</v>
      </c>
      <c r="C95" t="str">
        <f>'orig. data'!AH105</f>
        <v> </v>
      </c>
      <c r="D95" t="str">
        <f>'orig. data'!AI105</f>
        <v> 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4">
        <f>'orig. data'!D$18</f>
        <v>219.70825244</v>
      </c>
      <c r="I95" s="3">
        <f>'orig. data'!D105</f>
        <v>218.55739537</v>
      </c>
      <c r="J95" s="3">
        <f>'orig. data'!R105</f>
        <v>186.01043263</v>
      </c>
      <c r="K95" s="24">
        <f>'orig. data'!R$18</f>
        <v>222.02986425</v>
      </c>
      <c r="L95" s="6">
        <f>'orig. data'!B105</f>
        <v>50924</v>
      </c>
      <c r="M95" s="6">
        <f>'orig. data'!C105</f>
        <v>260</v>
      </c>
      <c r="N95" s="12">
        <f>'orig. data'!G105</f>
        <v>0.9684475414</v>
      </c>
      <c r="O95" s="10"/>
      <c r="P95" s="6">
        <f>'orig. data'!P105</f>
        <v>59617</v>
      </c>
      <c r="Q95" s="6">
        <f>'orig. data'!Q105</f>
        <v>316</v>
      </c>
      <c r="R95" s="12">
        <f>'orig. data'!U105</f>
        <v>0.1781948376</v>
      </c>
      <c r="S95" s="10"/>
      <c r="T95" s="12">
        <f>'orig. data'!AD105</f>
        <v>0.2408765186</v>
      </c>
    </row>
    <row r="96" spans="1:20" ht="12.75">
      <c r="A96" s="37" t="str">
        <f ca="1" t="shared" si="1"/>
        <v>Inkster East</v>
      </c>
      <c r="B96" t="s">
        <v>265</v>
      </c>
      <c r="C96" t="str">
        <f>'orig. data'!AH106</f>
        <v> </v>
      </c>
      <c r="D96" t="str">
        <f>'orig. data'!AI106</f>
        <v> 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4">
        <f>'orig. data'!D$18</f>
        <v>219.70825244</v>
      </c>
      <c r="I96" s="3">
        <f>'orig. data'!D106</f>
        <v>230.96469087</v>
      </c>
      <c r="J96" s="3">
        <f>'orig. data'!R106</f>
        <v>190.55729278</v>
      </c>
      <c r="K96" s="24">
        <f>'orig. data'!R$18</f>
        <v>222.02986425</v>
      </c>
      <c r="L96" s="6">
        <f>'orig. data'!B106</f>
        <v>163807</v>
      </c>
      <c r="M96" s="6">
        <f>'orig. data'!C106</f>
        <v>764</v>
      </c>
      <c r="N96" s="12">
        <f>'orig. data'!G106</f>
        <v>0.7001628027</v>
      </c>
      <c r="O96" s="10"/>
      <c r="P96" s="6">
        <f>'orig. data'!P106</f>
        <v>178039</v>
      </c>
      <c r="Q96" s="6">
        <f>'orig. data'!Q106</f>
        <v>884</v>
      </c>
      <c r="R96" s="12">
        <f>'orig. data'!U106</f>
        <v>0.2332372026</v>
      </c>
      <c r="S96" s="10"/>
      <c r="T96" s="12">
        <f>'orig. data'!AD106</f>
        <v>0.1427852182</v>
      </c>
    </row>
    <row r="97" spans="1:20" ht="12.75">
      <c r="A97" s="37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7" t="str">
        <f ca="1" t="shared" si="1"/>
        <v>Downtown W</v>
      </c>
      <c r="B98" t="s">
        <v>215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4">
        <f>'orig. data'!D$18</f>
        <v>219.70825244</v>
      </c>
      <c r="I98" s="3">
        <f>'orig. data'!D107</f>
        <v>199.86400607</v>
      </c>
      <c r="J98" s="3">
        <f>'orig. data'!R107</f>
        <v>207.68612392</v>
      </c>
      <c r="K98" s="24">
        <f>'orig. data'!R$18</f>
        <v>222.02986425</v>
      </c>
      <c r="L98" s="6">
        <f>'orig. data'!B107</f>
        <v>534522</v>
      </c>
      <c r="M98" s="6">
        <f>'orig. data'!C107</f>
        <v>2273</v>
      </c>
      <c r="N98" s="12">
        <f>'orig. data'!G107</f>
        <v>0.4483725173</v>
      </c>
      <c r="O98" s="10"/>
      <c r="P98" s="6">
        <f>'orig. data'!P107</f>
        <v>537301</v>
      </c>
      <c r="Q98" s="6">
        <f>'orig. data'!Q107</f>
        <v>2332</v>
      </c>
      <c r="R98" s="12">
        <f>'orig. data'!U107</f>
        <v>0.6052272611</v>
      </c>
      <c r="S98" s="10"/>
      <c r="T98" s="12">
        <f>'orig. data'!AD107</f>
        <v>0.7585803619</v>
      </c>
    </row>
    <row r="99" spans="1:20" ht="12.75">
      <c r="A99" s="37" t="str">
        <f ca="1" t="shared" si="1"/>
        <v>Downtown E</v>
      </c>
      <c r="B99" t="s">
        <v>266</v>
      </c>
      <c r="C99" t="str">
        <f>'orig. data'!AH108</f>
        <v> </v>
      </c>
      <c r="D99" t="str">
        <f>'orig. data'!AI108</f>
        <v> 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4">
        <f>'orig. data'!D$18</f>
        <v>219.70825244</v>
      </c>
      <c r="I99" s="3">
        <f>'orig. data'!D108</f>
        <v>233.23425007</v>
      </c>
      <c r="J99" s="3">
        <f>'orig. data'!R108</f>
        <v>241.37518069</v>
      </c>
      <c r="K99" s="24">
        <f>'orig. data'!R$18</f>
        <v>222.02986425</v>
      </c>
      <c r="L99" s="6">
        <f>'orig. data'!B108</f>
        <v>624702</v>
      </c>
      <c r="M99" s="6">
        <f>'orig. data'!C108</f>
        <v>2730</v>
      </c>
      <c r="N99" s="12">
        <f>'orig. data'!G108</f>
        <v>0.634241924</v>
      </c>
      <c r="O99" s="10"/>
      <c r="P99" s="6">
        <f>'orig. data'!P108</f>
        <v>729450</v>
      </c>
      <c r="Q99" s="6">
        <f>'orig. data'!Q108</f>
        <v>3124</v>
      </c>
      <c r="R99" s="12">
        <f>'orig. data'!U108</f>
        <v>0.4944183803</v>
      </c>
      <c r="S99" s="10"/>
      <c r="T99" s="12">
        <f>'orig. data'!AD108</f>
        <v>0.7859182387</v>
      </c>
    </row>
    <row r="100" spans="1:20" ht="12.75">
      <c r="A100" s="37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7" t="str">
        <f ca="1" t="shared" si="1"/>
        <v>Point Douglas N</v>
      </c>
      <c r="B101" t="s">
        <v>267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4">
        <f>'orig. data'!D$18</f>
        <v>219.70825244</v>
      </c>
      <c r="I101" s="3">
        <f>'orig. data'!D109</f>
        <v>198.2565361</v>
      </c>
      <c r="J101" s="3">
        <f>'orig. data'!R109</f>
        <v>193.46623162</v>
      </c>
      <c r="K101" s="24">
        <f>'orig. data'!R$18</f>
        <v>222.02986425</v>
      </c>
      <c r="L101" s="6">
        <f>'orig. data'!B109</f>
        <v>359831</v>
      </c>
      <c r="M101" s="6">
        <f>'orig. data'!C109</f>
        <v>1607</v>
      </c>
      <c r="N101" s="12">
        <f>'orig. data'!G109</f>
        <v>0.4135679849</v>
      </c>
      <c r="O101" s="10"/>
      <c r="P101" s="6">
        <f>'orig. data'!P109</f>
        <v>385651</v>
      </c>
      <c r="Q101" s="6">
        <f>'orig. data'!Q109</f>
        <v>1690</v>
      </c>
      <c r="R101" s="12">
        <f>'orig. data'!U109</f>
        <v>0.2866829955</v>
      </c>
      <c r="S101" s="10"/>
      <c r="T101" s="12">
        <f>'orig. data'!AD109</f>
        <v>0.8483941406</v>
      </c>
    </row>
    <row r="102" spans="1:20" ht="12.75">
      <c r="A102" s="37" t="str">
        <f ca="1" t="shared" si="1"/>
        <v>Point Douglas S</v>
      </c>
      <c r="B102" t="s">
        <v>268</v>
      </c>
      <c r="C102" t="str">
        <f>'orig. data'!AH110</f>
        <v> </v>
      </c>
      <c r="D102" t="str">
        <f>'orig. data'!AI110</f>
        <v> 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4">
        <f>'orig. data'!D$18</f>
        <v>219.70825244</v>
      </c>
      <c r="I102" s="3">
        <f>'orig. data'!D110</f>
        <v>194.7506499</v>
      </c>
      <c r="J102" s="3">
        <f>'orig. data'!R110</f>
        <v>179.75731818</v>
      </c>
      <c r="K102" s="24">
        <f>'orig. data'!R$18</f>
        <v>222.02986425</v>
      </c>
      <c r="L102" s="6">
        <f>'orig. data'!B110</f>
        <v>242704</v>
      </c>
      <c r="M102" s="6">
        <f>'orig. data'!C110</f>
        <v>1122</v>
      </c>
      <c r="N102" s="12">
        <f>'orig. data'!G110</f>
        <v>0.3431022316</v>
      </c>
      <c r="O102" s="10"/>
      <c r="P102" s="6">
        <f>'orig. data'!P110</f>
        <v>264002</v>
      </c>
      <c r="Q102" s="6">
        <f>'orig. data'!Q110</f>
        <v>1291</v>
      </c>
      <c r="R102" s="12">
        <f>'orig. data'!U110</f>
        <v>0.0961612994</v>
      </c>
      <c r="S102" s="10"/>
      <c r="T102" s="12">
        <f>'orig. data'!AD110</f>
        <v>0.5311821162</v>
      </c>
    </row>
    <row r="103" spans="1:20" ht="12.75">
      <c r="A103" s="37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1" customFormat="1" ht="12.75">
      <c r="A104" s="37" t="str">
        <f ca="1" t="shared" si="1"/>
        <v>Winnipeg</v>
      </c>
      <c r="B104" s="41" t="s">
        <v>147</v>
      </c>
      <c r="C104" s="41" t="str">
        <f>'orig. data'!AH8</f>
        <v> </v>
      </c>
      <c r="D104" s="41" t="str">
        <f>'orig. data'!AI8</f>
        <v> </v>
      </c>
      <c r="E104">
        <f ca="1">IF(CELL("contents",F104)="s","s",IF(CELL("contents",G104)="s","s",IF(CELL("contents",'orig. data'!AJ8)="t","t","")))</f>
      </c>
      <c r="F104" s="41" t="str">
        <f>'orig. data'!AK8</f>
        <v> </v>
      </c>
      <c r="G104" s="41" t="str">
        <f>'orig. data'!AL8</f>
        <v> </v>
      </c>
      <c r="H104" s="42">
        <f>'orig. data'!D$18</f>
        <v>219.70825244</v>
      </c>
      <c r="I104" s="43">
        <f>'orig. data'!D8</f>
        <v>226.94363163</v>
      </c>
      <c r="J104" s="43">
        <f>'orig. data'!R8</f>
        <v>221.56833795</v>
      </c>
      <c r="K104" s="42">
        <f>'orig. data'!R$18</f>
        <v>222.02986425</v>
      </c>
      <c r="L104" s="44">
        <f>'orig. data'!B8</f>
        <v>7998502</v>
      </c>
      <c r="M104" s="44">
        <f>'orig. data'!C8</f>
        <v>36121</v>
      </c>
      <c r="N104" s="45">
        <f>'orig. data'!G8</f>
        <v>0.4312232591</v>
      </c>
      <c r="O104" s="10"/>
      <c r="P104" s="44">
        <f>'orig. data'!P8</f>
        <v>9180867</v>
      </c>
      <c r="Q104" s="44">
        <f>'orig. data'!Q8</f>
        <v>41331</v>
      </c>
      <c r="R104" s="45">
        <f>'orig. data'!U8</f>
        <v>0.9553284139</v>
      </c>
      <c r="S104" s="10"/>
      <c r="T104" s="45">
        <f>'orig. data'!AD8</f>
        <v>0.5608472035</v>
      </c>
    </row>
    <row r="105" spans="1:20" s="41" customFormat="1" ht="12.75">
      <c r="A105" s="37" t="str">
        <f ca="1" t="shared" si="1"/>
        <v>Manitoba</v>
      </c>
      <c r="B105" s="41" t="s">
        <v>148</v>
      </c>
      <c r="C105" s="41" t="str">
        <f>'orig. data'!AH18</f>
        <v> </v>
      </c>
      <c r="D105" s="41" t="str">
        <f>'orig. data'!AI18</f>
        <v> </v>
      </c>
      <c r="E105">
        <f ca="1">IF(CELL("contents",F105)="s","s",IF(CELL("contents",G105)="s","s",IF(CELL("contents",'orig. data'!AJ18)="t","t","")))</f>
      </c>
      <c r="F105" s="41" t="str">
        <f>'orig. data'!AK18</f>
        <v> </v>
      </c>
      <c r="G105" s="41" t="str">
        <f>'orig. data'!AL18</f>
        <v> </v>
      </c>
      <c r="H105" s="42">
        <f>'orig. data'!D$18</f>
        <v>219.70825244</v>
      </c>
      <c r="I105" s="43">
        <f>'orig. data'!D18</f>
        <v>219.70825244</v>
      </c>
      <c r="J105" s="43">
        <f>'orig. data'!R18</f>
        <v>222.02986425</v>
      </c>
      <c r="K105" s="42">
        <f>'orig. data'!R$18</f>
        <v>222.02986425</v>
      </c>
      <c r="L105" s="44">
        <f>'orig. data'!B18</f>
        <v>13806906</v>
      </c>
      <c r="M105" s="44">
        <f>'orig. data'!C18</f>
        <v>62842</v>
      </c>
      <c r="N105" s="45" t="str">
        <f>'orig. data'!G18</f>
        <v> </v>
      </c>
      <c r="O105" s="10"/>
      <c r="P105" s="44">
        <f>'orig. data'!P18</f>
        <v>15292847</v>
      </c>
      <c r="Q105" s="44">
        <f>'orig. data'!Q18</f>
        <v>69340</v>
      </c>
      <c r="R105" s="45" t="str">
        <f>'orig. data'!U18</f>
        <v> </v>
      </c>
      <c r="S105" s="10"/>
      <c r="T105" s="45">
        <f>'orig. data'!AD18</f>
        <v>0.8389188689</v>
      </c>
    </row>
    <row r="106" spans="8:20" ht="12.75">
      <c r="H106" s="24"/>
      <c r="I106" s="11"/>
      <c r="J106" s="11"/>
      <c r="K106" s="24"/>
      <c r="L106" s="6"/>
      <c r="M106" s="6"/>
      <c r="N106" s="12"/>
      <c r="O106" s="39"/>
      <c r="P106" s="6"/>
      <c r="Q106" s="6"/>
      <c r="R106" s="12"/>
      <c r="S106" s="39"/>
      <c r="T106" s="12"/>
    </row>
    <row r="108" ht="12.75">
      <c r="U108" t="s">
        <v>222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spans="1:38" ht="15">
      <c r="A1" s="106" t="s">
        <v>347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3" spans="1:40" ht="15">
      <c r="A3" s="106" t="s">
        <v>0</v>
      </c>
      <c r="B3" s="106" t="s">
        <v>108</v>
      </c>
      <c r="C3" s="106" t="s">
        <v>109</v>
      </c>
      <c r="D3" s="106" t="s">
        <v>110</v>
      </c>
      <c r="E3" s="106" t="s">
        <v>170</v>
      </c>
      <c r="F3" s="106" t="s">
        <v>171</v>
      </c>
      <c r="G3" s="106" t="s">
        <v>111</v>
      </c>
      <c r="H3" s="106" t="s">
        <v>112</v>
      </c>
      <c r="I3" s="106" t="s">
        <v>172</v>
      </c>
      <c r="J3" s="106" t="s">
        <v>173</v>
      </c>
      <c r="K3" s="106" t="s">
        <v>174</v>
      </c>
      <c r="L3" s="106" t="s">
        <v>175</v>
      </c>
      <c r="M3" s="106" t="s">
        <v>176</v>
      </c>
      <c r="N3" s="106" t="s">
        <v>177</v>
      </c>
      <c r="O3" s="106" t="s">
        <v>178</v>
      </c>
      <c r="P3" s="106" t="s">
        <v>113</v>
      </c>
      <c r="Q3" s="106" t="s">
        <v>114</v>
      </c>
      <c r="R3" s="106" t="s">
        <v>115</v>
      </c>
      <c r="S3" s="106" t="s">
        <v>179</v>
      </c>
      <c r="T3" s="106" t="s">
        <v>180</v>
      </c>
      <c r="U3" s="106" t="s">
        <v>116</v>
      </c>
      <c r="V3" s="106" t="s">
        <v>117</v>
      </c>
      <c r="W3" s="106" t="s">
        <v>181</v>
      </c>
      <c r="X3" s="106" t="s">
        <v>182</v>
      </c>
      <c r="Y3" s="106" t="s">
        <v>183</v>
      </c>
      <c r="Z3" s="106" t="s">
        <v>184</v>
      </c>
      <c r="AA3" s="106" t="s">
        <v>185</v>
      </c>
      <c r="AB3" s="106" t="s">
        <v>186</v>
      </c>
      <c r="AC3" s="106" t="s">
        <v>187</v>
      </c>
      <c r="AD3" s="106" t="s">
        <v>118</v>
      </c>
      <c r="AE3" s="106" t="s">
        <v>188</v>
      </c>
      <c r="AF3" s="106" t="s">
        <v>189</v>
      </c>
      <c r="AG3" s="106" t="s">
        <v>190</v>
      </c>
      <c r="AH3" s="106" t="s">
        <v>243</v>
      </c>
      <c r="AI3" s="106" t="s">
        <v>244</v>
      </c>
      <c r="AJ3" s="106" t="s">
        <v>245</v>
      </c>
      <c r="AK3" s="106" t="s">
        <v>246</v>
      </c>
      <c r="AL3" s="106" t="s">
        <v>247</v>
      </c>
      <c r="AM3" t="s">
        <v>245</v>
      </c>
      <c r="AN3" t="s">
        <v>275</v>
      </c>
    </row>
    <row r="4" spans="1:40" ht="15">
      <c r="A4" s="106" t="s">
        <v>3</v>
      </c>
      <c r="B4" s="106">
        <v>590021</v>
      </c>
      <c r="C4" s="106">
        <v>2537</v>
      </c>
      <c r="D4" s="106">
        <v>219.84357098</v>
      </c>
      <c r="E4" s="106">
        <v>197.99033902</v>
      </c>
      <c r="F4" s="106">
        <v>244.10885875</v>
      </c>
      <c r="G4" s="106">
        <v>0.9908036116</v>
      </c>
      <c r="H4" s="106">
        <v>232.56641703</v>
      </c>
      <c r="I4" s="106">
        <v>0.3027702974</v>
      </c>
      <c r="J4" s="106">
        <v>0.0006</v>
      </c>
      <c r="K4" s="106">
        <v>-0.1041</v>
      </c>
      <c r="L4" s="106">
        <v>0.1053</v>
      </c>
      <c r="M4" s="106">
        <v>1.000615901</v>
      </c>
      <c r="N4" s="106">
        <v>0.9011511257</v>
      </c>
      <c r="O4" s="106">
        <v>1.1110591252</v>
      </c>
      <c r="P4" s="106">
        <v>704039</v>
      </c>
      <c r="Q4" s="106">
        <v>2925</v>
      </c>
      <c r="R4" s="106">
        <v>247.79398868</v>
      </c>
      <c r="S4" s="106">
        <v>223.17202373</v>
      </c>
      <c r="T4" s="106">
        <v>275.13242834</v>
      </c>
      <c r="U4" s="106">
        <v>0.0397770715</v>
      </c>
      <c r="V4" s="106">
        <v>240.69709402</v>
      </c>
      <c r="W4" s="106">
        <v>0.2868616475</v>
      </c>
      <c r="X4" s="106">
        <v>0.1098</v>
      </c>
      <c r="Y4" s="106">
        <v>0.0051</v>
      </c>
      <c r="Z4" s="106">
        <v>0.2144</v>
      </c>
      <c r="AA4" s="106">
        <v>1.1160390046</v>
      </c>
      <c r="AB4" s="106">
        <v>1.0051441705</v>
      </c>
      <c r="AC4" s="106">
        <v>1.2391685653</v>
      </c>
      <c r="AD4" s="106">
        <v>0.0296482821</v>
      </c>
      <c r="AE4" s="106">
        <v>-0.1197</v>
      </c>
      <c r="AF4" s="106">
        <v>-0.2275</v>
      </c>
      <c r="AG4" s="106">
        <v>-0.0118</v>
      </c>
      <c r="AH4" s="106" t="s">
        <v>222</v>
      </c>
      <c r="AI4" s="106" t="s">
        <v>222</v>
      </c>
      <c r="AJ4" s="106" t="s">
        <v>222</v>
      </c>
      <c r="AK4" s="106" t="s">
        <v>222</v>
      </c>
      <c r="AL4" s="106" t="s">
        <v>222</v>
      </c>
      <c r="AM4" t="s">
        <v>222</v>
      </c>
      <c r="AN4">
        <f>IF(AJ4&gt;AM4,"change","")</f>
      </c>
    </row>
    <row r="5" spans="1:40" ht="15">
      <c r="A5" s="106" t="s">
        <v>1</v>
      </c>
      <c r="B5" s="106">
        <v>978638</v>
      </c>
      <c r="C5" s="106">
        <v>4633</v>
      </c>
      <c r="D5" s="106">
        <v>221.75748958</v>
      </c>
      <c r="E5" s="106">
        <v>200.13973697</v>
      </c>
      <c r="F5" s="106">
        <v>245.71024689</v>
      </c>
      <c r="G5" s="106">
        <v>0.8591915049</v>
      </c>
      <c r="H5" s="106">
        <v>211.23203108</v>
      </c>
      <c r="I5" s="106">
        <v>0.2135250034</v>
      </c>
      <c r="J5" s="106">
        <v>0.0093</v>
      </c>
      <c r="K5" s="106">
        <v>-0.0933</v>
      </c>
      <c r="L5" s="106">
        <v>0.1119</v>
      </c>
      <c r="M5" s="106">
        <v>1.0093270831</v>
      </c>
      <c r="N5" s="106">
        <v>0.9109340899</v>
      </c>
      <c r="O5" s="106">
        <v>1.1183478279</v>
      </c>
      <c r="P5" s="106">
        <v>1127157</v>
      </c>
      <c r="Q5" s="106">
        <v>5117</v>
      </c>
      <c r="R5" s="106">
        <v>248.6840414</v>
      </c>
      <c r="S5" s="106">
        <v>224.55860203</v>
      </c>
      <c r="T5" s="106">
        <v>275.40139585</v>
      </c>
      <c r="U5" s="106">
        <v>0.029445154</v>
      </c>
      <c r="V5" s="106">
        <v>220.27692007</v>
      </c>
      <c r="W5" s="106">
        <v>0.2074802627</v>
      </c>
      <c r="X5" s="106">
        <v>0.1134</v>
      </c>
      <c r="Y5" s="106">
        <v>0.0113</v>
      </c>
      <c r="Z5" s="106">
        <v>0.2154</v>
      </c>
      <c r="AA5" s="106">
        <v>1.1200477118</v>
      </c>
      <c r="AB5" s="106">
        <v>1.0113891786</v>
      </c>
      <c r="AC5" s="106">
        <v>1.2403799677</v>
      </c>
      <c r="AD5" s="106">
        <v>0.0295921973</v>
      </c>
      <c r="AE5" s="106">
        <v>-0.1146</v>
      </c>
      <c r="AF5" s="106">
        <v>-0.2178</v>
      </c>
      <c r="AG5" s="106">
        <v>-0.0114</v>
      </c>
      <c r="AH5" s="106" t="s">
        <v>222</v>
      </c>
      <c r="AI5" s="106" t="s">
        <v>222</v>
      </c>
      <c r="AJ5" s="106" t="s">
        <v>222</v>
      </c>
      <c r="AK5" s="106" t="s">
        <v>222</v>
      </c>
      <c r="AL5" s="106" t="s">
        <v>222</v>
      </c>
      <c r="AM5" t="s">
        <v>131</v>
      </c>
      <c r="AN5">
        <f aca="true" t="shared" si="0" ref="AN5:AN68">IF(AJ5&gt;AM5,"change","")</f>
      </c>
    </row>
    <row r="6" spans="1:40" ht="15">
      <c r="A6" s="106" t="s">
        <v>10</v>
      </c>
      <c r="B6" s="106">
        <v>976957</v>
      </c>
      <c r="C6" s="106">
        <v>4501</v>
      </c>
      <c r="D6" s="106">
        <v>230.93864333</v>
      </c>
      <c r="E6" s="106">
        <v>208.04506991</v>
      </c>
      <c r="F6" s="106">
        <v>256.35145792</v>
      </c>
      <c r="G6" s="106">
        <v>0.3493161416</v>
      </c>
      <c r="H6" s="106">
        <v>217.05332148</v>
      </c>
      <c r="I6" s="106">
        <v>0.2195981674</v>
      </c>
      <c r="J6" s="106">
        <v>0.0499</v>
      </c>
      <c r="K6" s="106">
        <v>-0.0545</v>
      </c>
      <c r="L6" s="106">
        <v>0.1542</v>
      </c>
      <c r="M6" s="106">
        <v>1.0511150162</v>
      </c>
      <c r="N6" s="106">
        <v>0.9469151367</v>
      </c>
      <c r="O6" s="106">
        <v>1.1667811976</v>
      </c>
      <c r="P6" s="106">
        <v>1003096</v>
      </c>
      <c r="Q6" s="106">
        <v>4577</v>
      </c>
      <c r="R6" s="106">
        <v>230.07346861</v>
      </c>
      <c r="S6" s="106">
        <v>207.29494172</v>
      </c>
      <c r="T6" s="106">
        <v>255.35500538</v>
      </c>
      <c r="U6" s="106">
        <v>0.5034861939</v>
      </c>
      <c r="V6" s="106">
        <v>219.16014857</v>
      </c>
      <c r="W6" s="106">
        <v>0.2188216744</v>
      </c>
      <c r="X6" s="106">
        <v>0.0356</v>
      </c>
      <c r="Y6" s="106">
        <v>-0.0687</v>
      </c>
      <c r="Z6" s="106">
        <v>0.1398</v>
      </c>
      <c r="AA6" s="106">
        <v>1.0362275786</v>
      </c>
      <c r="AB6" s="106">
        <v>0.9336354027</v>
      </c>
      <c r="AC6" s="106">
        <v>1.1500930573</v>
      </c>
      <c r="AD6" s="106">
        <v>0.9452953811</v>
      </c>
      <c r="AE6" s="106">
        <v>0.0038</v>
      </c>
      <c r="AF6" s="106">
        <v>-0.1035</v>
      </c>
      <c r="AG6" s="106">
        <v>0.111</v>
      </c>
      <c r="AH6" s="106" t="s">
        <v>222</v>
      </c>
      <c r="AI6" s="106" t="s">
        <v>222</v>
      </c>
      <c r="AJ6" s="106" t="s">
        <v>222</v>
      </c>
      <c r="AK6" s="106" t="s">
        <v>222</v>
      </c>
      <c r="AL6" s="106" t="s">
        <v>222</v>
      </c>
      <c r="AM6" t="s">
        <v>222</v>
      </c>
      <c r="AN6">
        <f t="shared" si="0"/>
      </c>
    </row>
    <row r="7" spans="1:40" ht="15">
      <c r="A7" s="106" t="s">
        <v>9</v>
      </c>
      <c r="B7" s="106">
        <v>416416</v>
      </c>
      <c r="C7" s="106">
        <v>2347</v>
      </c>
      <c r="D7" s="106">
        <v>169.65802141</v>
      </c>
      <c r="E7" s="106">
        <v>152.44108931</v>
      </c>
      <c r="F7" s="106">
        <v>188.81946042</v>
      </c>
      <c r="G7" s="107">
        <v>2.1899878E-06</v>
      </c>
      <c r="H7" s="106">
        <v>177.42479761</v>
      </c>
      <c r="I7" s="106">
        <v>0.2749480314</v>
      </c>
      <c r="J7" s="106">
        <v>-0.2585</v>
      </c>
      <c r="K7" s="106">
        <v>-0.3655</v>
      </c>
      <c r="L7" s="106">
        <v>-0.1515</v>
      </c>
      <c r="M7" s="106">
        <v>0.7721968544</v>
      </c>
      <c r="N7" s="106">
        <v>0.6938341533</v>
      </c>
      <c r="O7" s="106">
        <v>0.8594099599</v>
      </c>
      <c r="P7" s="106">
        <v>453177</v>
      </c>
      <c r="Q7" s="106">
        <v>2596</v>
      </c>
      <c r="R7" s="106">
        <v>177.64139771</v>
      </c>
      <c r="S7" s="106">
        <v>159.83114744</v>
      </c>
      <c r="T7" s="106">
        <v>197.43627376</v>
      </c>
      <c r="U7" s="106">
        <v>3.50567E-05</v>
      </c>
      <c r="V7" s="106">
        <v>174.5674114</v>
      </c>
      <c r="W7" s="106">
        <v>0.259315957</v>
      </c>
      <c r="X7" s="106">
        <v>-0.223</v>
      </c>
      <c r="Y7" s="106">
        <v>-0.3287</v>
      </c>
      <c r="Z7" s="106">
        <v>-0.1174</v>
      </c>
      <c r="AA7" s="106">
        <v>0.8000788466</v>
      </c>
      <c r="AB7" s="106">
        <v>0.7198632849</v>
      </c>
      <c r="AC7" s="106">
        <v>0.8892329616</v>
      </c>
      <c r="AD7" s="106">
        <v>0.4166973145</v>
      </c>
      <c r="AE7" s="106">
        <v>-0.046</v>
      </c>
      <c r="AF7" s="106">
        <v>-0.1569</v>
      </c>
      <c r="AG7" s="106">
        <v>0.065</v>
      </c>
      <c r="AH7" s="106">
        <v>1</v>
      </c>
      <c r="AI7" s="106">
        <v>2</v>
      </c>
      <c r="AJ7" s="106" t="s">
        <v>222</v>
      </c>
      <c r="AK7" s="106" t="s">
        <v>222</v>
      </c>
      <c r="AL7" s="106" t="s">
        <v>222</v>
      </c>
      <c r="AM7" t="s">
        <v>222</v>
      </c>
      <c r="AN7">
        <f t="shared" si="0"/>
      </c>
    </row>
    <row r="8" spans="1:40" ht="15">
      <c r="A8" s="106" t="s">
        <v>11</v>
      </c>
      <c r="B8" s="106">
        <v>7998502</v>
      </c>
      <c r="C8" s="106">
        <v>36121</v>
      </c>
      <c r="D8" s="106">
        <v>226.94363163</v>
      </c>
      <c r="E8" s="106">
        <v>209.35248783</v>
      </c>
      <c r="F8" s="106">
        <v>246.01289658</v>
      </c>
      <c r="G8" s="106">
        <v>0.4312232591</v>
      </c>
      <c r="H8" s="106">
        <v>221.43633897</v>
      </c>
      <c r="I8" s="106">
        <v>0.0782968993</v>
      </c>
      <c r="J8" s="106">
        <v>0.0324</v>
      </c>
      <c r="K8" s="106">
        <v>-0.0483</v>
      </c>
      <c r="L8" s="106">
        <v>0.1131</v>
      </c>
      <c r="M8" s="106">
        <v>1.0329317588</v>
      </c>
      <c r="N8" s="106">
        <v>0.9528658368</v>
      </c>
      <c r="O8" s="106">
        <v>1.119725335</v>
      </c>
      <c r="P8" s="106">
        <v>9180867</v>
      </c>
      <c r="Q8" s="106">
        <v>41331</v>
      </c>
      <c r="R8" s="106">
        <v>221.56833795</v>
      </c>
      <c r="S8" s="106">
        <v>204.41565131</v>
      </c>
      <c r="T8" s="106">
        <v>240.16032073</v>
      </c>
      <c r="U8" s="106">
        <v>0.9553284139</v>
      </c>
      <c r="V8" s="106">
        <v>222.13028961</v>
      </c>
      <c r="W8" s="106">
        <v>0.0733104584</v>
      </c>
      <c r="X8" s="106">
        <v>-0.0023</v>
      </c>
      <c r="Y8" s="106">
        <v>-0.0829</v>
      </c>
      <c r="Z8" s="106">
        <v>0.0783</v>
      </c>
      <c r="AA8" s="106">
        <v>0.9976997551</v>
      </c>
      <c r="AB8" s="106">
        <v>0.9204629467</v>
      </c>
      <c r="AC8" s="106">
        <v>1.081417568</v>
      </c>
      <c r="AD8" s="106">
        <v>0.5608472035</v>
      </c>
      <c r="AE8" s="106">
        <v>0.024</v>
      </c>
      <c r="AF8" s="106">
        <v>-0.0568</v>
      </c>
      <c r="AG8" s="106">
        <v>0.1048</v>
      </c>
      <c r="AH8" s="106" t="s">
        <v>222</v>
      </c>
      <c r="AI8" s="106" t="s">
        <v>222</v>
      </c>
      <c r="AJ8" s="106" t="s">
        <v>222</v>
      </c>
      <c r="AK8" s="106" t="s">
        <v>222</v>
      </c>
      <c r="AL8" s="106" t="s">
        <v>222</v>
      </c>
      <c r="AM8" t="s">
        <v>222</v>
      </c>
      <c r="AN8">
        <f t="shared" si="0"/>
      </c>
    </row>
    <row r="9" spans="1:40" ht="15">
      <c r="A9" s="106" t="s">
        <v>4</v>
      </c>
      <c r="B9" s="106">
        <v>969433</v>
      </c>
      <c r="C9" s="106">
        <v>4259</v>
      </c>
      <c r="D9" s="106">
        <v>220.84493697</v>
      </c>
      <c r="E9" s="106">
        <v>199.23397719</v>
      </c>
      <c r="F9" s="106">
        <v>244.80004301</v>
      </c>
      <c r="G9" s="106">
        <v>0.92176407</v>
      </c>
      <c r="H9" s="106">
        <v>227.61986382</v>
      </c>
      <c r="I9" s="106">
        <v>0.2311805324</v>
      </c>
      <c r="J9" s="106">
        <v>0.0052</v>
      </c>
      <c r="K9" s="106">
        <v>-0.0978</v>
      </c>
      <c r="L9" s="106">
        <v>0.1081</v>
      </c>
      <c r="M9" s="106">
        <v>1.0051736087</v>
      </c>
      <c r="N9" s="106">
        <v>0.9068115329</v>
      </c>
      <c r="O9" s="106">
        <v>1.1142050437</v>
      </c>
      <c r="P9" s="106">
        <v>967537</v>
      </c>
      <c r="Q9" s="106">
        <v>4212</v>
      </c>
      <c r="R9" s="106">
        <v>232.17371397</v>
      </c>
      <c r="S9" s="106">
        <v>209.2556601</v>
      </c>
      <c r="T9" s="106">
        <v>257.60179405</v>
      </c>
      <c r="U9" s="106">
        <v>0.3995130392</v>
      </c>
      <c r="V9" s="106">
        <v>229.70963913</v>
      </c>
      <c r="W9" s="106">
        <v>0.2335314783</v>
      </c>
      <c r="X9" s="106">
        <v>0.0447</v>
      </c>
      <c r="Y9" s="106">
        <v>-0.0593</v>
      </c>
      <c r="Z9" s="106">
        <v>0.1486</v>
      </c>
      <c r="AA9" s="106">
        <v>1.0456868708</v>
      </c>
      <c r="AB9" s="106">
        <v>0.9424662795</v>
      </c>
      <c r="AC9" s="106">
        <v>1.1602123657</v>
      </c>
      <c r="AD9" s="106">
        <v>0.3527458757</v>
      </c>
      <c r="AE9" s="106">
        <v>-0.05</v>
      </c>
      <c r="AF9" s="106">
        <v>-0.1555</v>
      </c>
      <c r="AG9" s="106">
        <v>0.0555</v>
      </c>
      <c r="AH9" s="106" t="s">
        <v>222</v>
      </c>
      <c r="AI9" s="106" t="s">
        <v>222</v>
      </c>
      <c r="AJ9" s="106" t="s">
        <v>222</v>
      </c>
      <c r="AK9" s="106" t="s">
        <v>222</v>
      </c>
      <c r="AL9" s="106" t="s">
        <v>222</v>
      </c>
      <c r="AM9" t="s">
        <v>222</v>
      </c>
      <c r="AN9">
        <f t="shared" si="0"/>
      </c>
    </row>
    <row r="10" spans="1:40" ht="15">
      <c r="A10" s="106" t="s">
        <v>2</v>
      </c>
      <c r="B10" s="106">
        <v>422211</v>
      </c>
      <c r="C10" s="106">
        <v>1787</v>
      </c>
      <c r="D10" s="106">
        <v>219.80202502</v>
      </c>
      <c r="E10" s="106">
        <v>197.43749494</v>
      </c>
      <c r="F10" s="106">
        <v>244.69987434</v>
      </c>
      <c r="G10" s="106">
        <v>0.9937812974</v>
      </c>
      <c r="H10" s="106">
        <v>236.26804701</v>
      </c>
      <c r="I10" s="106">
        <v>0.3636136845</v>
      </c>
      <c r="J10" s="106">
        <v>0.0004</v>
      </c>
      <c r="K10" s="106">
        <v>-0.1069</v>
      </c>
      <c r="L10" s="106">
        <v>0.1077</v>
      </c>
      <c r="M10" s="106">
        <v>1.000426805</v>
      </c>
      <c r="N10" s="106">
        <v>0.8986348612</v>
      </c>
      <c r="O10" s="106">
        <v>1.113749127</v>
      </c>
      <c r="P10" s="106">
        <v>416309</v>
      </c>
      <c r="Q10" s="106">
        <v>1826</v>
      </c>
      <c r="R10" s="106">
        <v>233.89339072</v>
      </c>
      <c r="S10" s="106">
        <v>210.27139389</v>
      </c>
      <c r="T10" s="106">
        <v>260.16909486</v>
      </c>
      <c r="U10" s="106">
        <v>0.3379290064</v>
      </c>
      <c r="V10" s="106">
        <v>227.98959474</v>
      </c>
      <c r="W10" s="106">
        <v>0.3533516525</v>
      </c>
      <c r="X10" s="106">
        <v>0.0521</v>
      </c>
      <c r="Y10" s="106">
        <v>-0.0544</v>
      </c>
      <c r="Z10" s="106">
        <v>0.1585</v>
      </c>
      <c r="AA10" s="106">
        <v>1.0534321205</v>
      </c>
      <c r="AB10" s="106">
        <v>0.9470410415</v>
      </c>
      <c r="AC10" s="106">
        <v>1.1717752283</v>
      </c>
      <c r="AD10" s="106">
        <v>0.2771298474</v>
      </c>
      <c r="AE10" s="106">
        <v>-0.0621</v>
      </c>
      <c r="AF10" s="106">
        <v>-0.1742</v>
      </c>
      <c r="AG10" s="106">
        <v>0.0499</v>
      </c>
      <c r="AH10" s="106" t="s">
        <v>222</v>
      </c>
      <c r="AI10" s="106" t="s">
        <v>222</v>
      </c>
      <c r="AJ10" s="106" t="s">
        <v>222</v>
      </c>
      <c r="AK10" s="106" t="s">
        <v>222</v>
      </c>
      <c r="AL10" s="106" t="s">
        <v>222</v>
      </c>
      <c r="AM10" t="s">
        <v>222</v>
      </c>
      <c r="AN10">
        <f t="shared" si="0"/>
      </c>
    </row>
    <row r="11" spans="1:40" ht="15">
      <c r="A11" s="106" t="s">
        <v>6</v>
      </c>
      <c r="B11" s="106">
        <v>883016</v>
      </c>
      <c r="C11" s="106">
        <v>3792</v>
      </c>
      <c r="D11" s="106">
        <v>225.96155148</v>
      </c>
      <c r="E11" s="106">
        <v>203.15081702</v>
      </c>
      <c r="F11" s="106">
        <v>251.33358307</v>
      </c>
      <c r="G11" s="106">
        <v>0.605235739</v>
      </c>
      <c r="H11" s="106">
        <v>232.8628692</v>
      </c>
      <c r="I11" s="106">
        <v>0.2478083624</v>
      </c>
      <c r="J11" s="106">
        <v>0.0281</v>
      </c>
      <c r="K11" s="106">
        <v>-0.0784</v>
      </c>
      <c r="L11" s="106">
        <v>0.1345</v>
      </c>
      <c r="M11" s="106">
        <v>1.0284618305</v>
      </c>
      <c r="N11" s="106">
        <v>0.9246389918</v>
      </c>
      <c r="O11" s="106">
        <v>1.1439423885</v>
      </c>
      <c r="P11" s="106">
        <v>855374</v>
      </c>
      <c r="Q11" s="106">
        <v>3812</v>
      </c>
      <c r="R11" s="106">
        <v>216.58416856</v>
      </c>
      <c r="S11" s="106">
        <v>194.75034489</v>
      </c>
      <c r="T11" s="106">
        <v>240.86582284</v>
      </c>
      <c r="U11" s="106">
        <v>0.6469276268</v>
      </c>
      <c r="V11" s="106">
        <v>224.38982162</v>
      </c>
      <c r="W11" s="106">
        <v>0.2426191801</v>
      </c>
      <c r="X11" s="106">
        <v>-0.0248</v>
      </c>
      <c r="Y11" s="106">
        <v>-0.1311</v>
      </c>
      <c r="Z11" s="106">
        <v>0.0814</v>
      </c>
      <c r="AA11" s="106">
        <v>0.9754731387</v>
      </c>
      <c r="AB11" s="106">
        <v>0.8771358103</v>
      </c>
      <c r="AC11" s="106">
        <v>1.084835248</v>
      </c>
      <c r="AD11" s="106">
        <v>0.4542847027</v>
      </c>
      <c r="AE11" s="106">
        <v>0.0424</v>
      </c>
      <c r="AF11" s="106">
        <v>-0.0686</v>
      </c>
      <c r="AG11" s="106">
        <v>0.1534</v>
      </c>
      <c r="AH11" s="106" t="s">
        <v>222</v>
      </c>
      <c r="AI11" s="106" t="s">
        <v>222</v>
      </c>
      <c r="AJ11" s="106" t="s">
        <v>222</v>
      </c>
      <c r="AK11" s="106" t="s">
        <v>222</v>
      </c>
      <c r="AL11" s="106" t="s">
        <v>222</v>
      </c>
      <c r="AM11" t="s">
        <v>222</v>
      </c>
      <c r="AN11">
        <f t="shared" si="0"/>
      </c>
    </row>
    <row r="12" spans="1:40" ht="15">
      <c r="A12" s="106" t="s">
        <v>8</v>
      </c>
      <c r="B12" s="106">
        <v>8653</v>
      </c>
      <c r="C12" s="106">
        <v>41</v>
      </c>
      <c r="D12" s="106">
        <v>247.50457794</v>
      </c>
      <c r="E12" s="106">
        <v>202.74768148</v>
      </c>
      <c r="F12" s="106">
        <v>302.14163561</v>
      </c>
      <c r="G12" s="106">
        <v>0.2417761651</v>
      </c>
      <c r="H12" s="106">
        <v>211.04878049</v>
      </c>
      <c r="I12" s="106">
        <v>2.2688171437</v>
      </c>
      <c r="J12" s="106">
        <v>0.1191</v>
      </c>
      <c r="K12" s="106">
        <v>-0.0803</v>
      </c>
      <c r="L12" s="106">
        <v>0.3186</v>
      </c>
      <c r="M12" s="106">
        <v>1.1265147084</v>
      </c>
      <c r="N12" s="106">
        <v>0.9228041242</v>
      </c>
      <c r="O12" s="106">
        <v>1.3751947515</v>
      </c>
      <c r="P12" s="106">
        <v>12145</v>
      </c>
      <c r="Q12" s="106">
        <v>50</v>
      </c>
      <c r="R12" s="106">
        <v>267.90923072</v>
      </c>
      <c r="S12" s="106">
        <v>223.92949691</v>
      </c>
      <c r="T12" s="106">
        <v>320.52658045</v>
      </c>
      <c r="U12" s="106">
        <v>0.0400646266</v>
      </c>
      <c r="V12" s="106">
        <v>242.9</v>
      </c>
      <c r="W12" s="106">
        <v>2.2040871126</v>
      </c>
      <c r="X12" s="106">
        <v>0.1878</v>
      </c>
      <c r="Y12" s="106">
        <v>0.0085</v>
      </c>
      <c r="Z12" s="106">
        <v>0.3672</v>
      </c>
      <c r="AA12" s="106">
        <v>1.2066360155</v>
      </c>
      <c r="AB12" s="106">
        <v>1.0085557529</v>
      </c>
      <c r="AC12" s="106">
        <v>1.4436192245</v>
      </c>
      <c r="AD12" s="106">
        <v>0.5309314402</v>
      </c>
      <c r="AE12" s="106">
        <v>-0.0792</v>
      </c>
      <c r="AF12" s="106">
        <v>-0.327</v>
      </c>
      <c r="AG12" s="106">
        <v>0.1686</v>
      </c>
      <c r="AH12" s="106" t="s">
        <v>222</v>
      </c>
      <c r="AI12" s="106" t="s">
        <v>222</v>
      </c>
      <c r="AJ12" s="106" t="s">
        <v>222</v>
      </c>
      <c r="AK12" s="106" t="s">
        <v>222</v>
      </c>
      <c r="AL12" s="106" t="s">
        <v>222</v>
      </c>
      <c r="AM12" t="s">
        <v>222</v>
      </c>
      <c r="AN12">
        <f t="shared" si="0"/>
      </c>
    </row>
    <row r="13" spans="1:40" ht="15">
      <c r="A13" s="106" t="s">
        <v>5</v>
      </c>
      <c r="B13" s="106">
        <v>250565</v>
      </c>
      <c r="C13" s="106">
        <v>1030</v>
      </c>
      <c r="D13" s="106">
        <v>248.58939261</v>
      </c>
      <c r="E13" s="106">
        <v>223.04993072</v>
      </c>
      <c r="F13" s="106">
        <v>277.05315092</v>
      </c>
      <c r="G13" s="106">
        <v>0.0255569173</v>
      </c>
      <c r="H13" s="106">
        <v>243.26699029</v>
      </c>
      <c r="I13" s="106">
        <v>0.4859851273</v>
      </c>
      <c r="J13" s="106">
        <v>0.1235</v>
      </c>
      <c r="K13" s="106">
        <v>0.0151</v>
      </c>
      <c r="L13" s="106">
        <v>0.2319</v>
      </c>
      <c r="M13" s="106">
        <v>1.131452232</v>
      </c>
      <c r="N13" s="106">
        <v>1.0152096166</v>
      </c>
      <c r="O13" s="106">
        <v>1.2610047545</v>
      </c>
      <c r="P13" s="106">
        <v>227563</v>
      </c>
      <c r="Q13" s="106">
        <v>972</v>
      </c>
      <c r="R13" s="106">
        <v>234.67551575</v>
      </c>
      <c r="S13" s="106">
        <v>210.10394473</v>
      </c>
      <c r="T13" s="106">
        <v>262.12072203</v>
      </c>
      <c r="U13" s="106">
        <v>0.3262980096</v>
      </c>
      <c r="V13" s="106">
        <v>234.11831276</v>
      </c>
      <c r="W13" s="106">
        <v>0.4907774054</v>
      </c>
      <c r="X13" s="106">
        <v>0.0554</v>
      </c>
      <c r="Y13" s="106">
        <v>-0.0552</v>
      </c>
      <c r="Z13" s="106">
        <v>0.166</v>
      </c>
      <c r="AA13" s="106">
        <v>1.0569547324</v>
      </c>
      <c r="AB13" s="106">
        <v>0.9462868675</v>
      </c>
      <c r="AC13" s="106">
        <v>1.1805651591</v>
      </c>
      <c r="AD13" s="106">
        <v>0.3341890974</v>
      </c>
      <c r="AE13" s="106">
        <v>0.0576</v>
      </c>
      <c r="AF13" s="106">
        <v>-0.0593</v>
      </c>
      <c r="AG13" s="106">
        <v>0.1745</v>
      </c>
      <c r="AH13" s="106" t="s">
        <v>222</v>
      </c>
      <c r="AI13" s="106" t="s">
        <v>222</v>
      </c>
      <c r="AJ13" s="106" t="s">
        <v>222</v>
      </c>
      <c r="AK13" s="106" t="s">
        <v>222</v>
      </c>
      <c r="AL13" s="106" t="s">
        <v>222</v>
      </c>
      <c r="AM13" t="s">
        <v>222</v>
      </c>
      <c r="AN13">
        <f t="shared" si="0"/>
      </c>
    </row>
    <row r="14" spans="1:40" ht="15">
      <c r="A14" s="106" t="s">
        <v>7</v>
      </c>
      <c r="B14" s="106">
        <v>106567</v>
      </c>
      <c r="C14" s="106">
        <v>675</v>
      </c>
      <c r="D14" s="106">
        <v>170.11099963</v>
      </c>
      <c r="E14" s="106">
        <v>152.65307279</v>
      </c>
      <c r="F14" s="106">
        <v>189.56547462</v>
      </c>
      <c r="G14" s="107">
        <v>3.6397632E-06</v>
      </c>
      <c r="H14" s="106">
        <v>157.87703704</v>
      </c>
      <c r="I14" s="106">
        <v>0.4836237243</v>
      </c>
      <c r="J14" s="106">
        <v>-0.2558</v>
      </c>
      <c r="K14" s="106">
        <v>-0.3641</v>
      </c>
      <c r="L14" s="106">
        <v>-0.1476</v>
      </c>
      <c r="M14" s="106">
        <v>0.7742585804</v>
      </c>
      <c r="N14" s="106">
        <v>0.6947989941</v>
      </c>
      <c r="O14" s="106">
        <v>0.8628054364</v>
      </c>
      <c r="P14" s="106">
        <v>139381</v>
      </c>
      <c r="Q14" s="106">
        <v>906</v>
      </c>
      <c r="R14" s="106">
        <v>166.16014121</v>
      </c>
      <c r="S14" s="106">
        <v>149.4443329</v>
      </c>
      <c r="T14" s="106">
        <v>184.74566409</v>
      </c>
      <c r="U14" s="107">
        <v>8.4075595E-08</v>
      </c>
      <c r="V14" s="106">
        <v>153.84216336</v>
      </c>
      <c r="W14" s="106">
        <v>0.41207246</v>
      </c>
      <c r="X14" s="106">
        <v>-0.2899</v>
      </c>
      <c r="Y14" s="106">
        <v>-0.3959</v>
      </c>
      <c r="Z14" s="106">
        <v>-0.1838</v>
      </c>
      <c r="AA14" s="106">
        <v>0.7483684313</v>
      </c>
      <c r="AB14" s="106">
        <v>0.6730821253</v>
      </c>
      <c r="AC14" s="106">
        <v>0.8320757422</v>
      </c>
      <c r="AD14" s="106">
        <v>0.682547148</v>
      </c>
      <c r="AE14" s="106">
        <v>0.0235</v>
      </c>
      <c r="AF14" s="106">
        <v>-0.0891</v>
      </c>
      <c r="AG14" s="106">
        <v>0.1361</v>
      </c>
      <c r="AH14" s="106">
        <v>1</v>
      </c>
      <c r="AI14" s="106">
        <v>2</v>
      </c>
      <c r="AJ14" s="106" t="s">
        <v>222</v>
      </c>
      <c r="AK14" s="106" t="s">
        <v>222</v>
      </c>
      <c r="AL14" s="106" t="s">
        <v>222</v>
      </c>
      <c r="AM14" t="s">
        <v>222</v>
      </c>
      <c r="AN14">
        <f t="shared" si="0"/>
      </c>
    </row>
    <row r="15" spans="1:40" ht="15">
      <c r="A15" s="106" t="s">
        <v>14</v>
      </c>
      <c r="B15" s="106">
        <v>2545616</v>
      </c>
      <c r="C15" s="106">
        <v>11671</v>
      </c>
      <c r="D15" s="106">
        <v>225.98153306</v>
      </c>
      <c r="E15" s="106">
        <v>208.43514687</v>
      </c>
      <c r="F15" s="106">
        <v>245.0050006</v>
      </c>
      <c r="G15" s="106">
        <v>0.4948049981</v>
      </c>
      <c r="H15" s="106">
        <v>218.11464313</v>
      </c>
      <c r="I15" s="106">
        <v>0.1367062521</v>
      </c>
      <c r="J15" s="106">
        <v>0.0282</v>
      </c>
      <c r="K15" s="106">
        <v>-0.0527</v>
      </c>
      <c r="L15" s="106">
        <v>0.109</v>
      </c>
      <c r="M15" s="106">
        <v>1.0285527764</v>
      </c>
      <c r="N15" s="106">
        <v>0.9486905683</v>
      </c>
      <c r="O15" s="106">
        <v>1.1151379062</v>
      </c>
      <c r="P15" s="106">
        <v>2834292</v>
      </c>
      <c r="Q15" s="106">
        <v>12619</v>
      </c>
      <c r="R15" s="106">
        <v>241.95561656</v>
      </c>
      <c r="S15" s="106">
        <v>223.21466583</v>
      </c>
      <c r="T15" s="106">
        <v>262.2700447</v>
      </c>
      <c r="U15" s="106">
        <v>0.0371647497</v>
      </c>
      <c r="V15" s="106">
        <v>224.60511926</v>
      </c>
      <c r="W15" s="106">
        <v>0.1334127558</v>
      </c>
      <c r="X15" s="106">
        <v>0.0857</v>
      </c>
      <c r="Y15" s="106">
        <v>0.0051</v>
      </c>
      <c r="Z15" s="106">
        <v>0.1663</v>
      </c>
      <c r="AA15" s="106">
        <v>1.089501603</v>
      </c>
      <c r="AB15" s="106">
        <v>1.0051130025</v>
      </c>
      <c r="AC15" s="106">
        <v>1.1809754128</v>
      </c>
      <c r="AD15" s="106">
        <v>0.0982622094</v>
      </c>
      <c r="AE15" s="106">
        <v>-0.0683</v>
      </c>
      <c r="AF15" s="106">
        <v>-0.1493</v>
      </c>
      <c r="AG15" s="106">
        <v>0.0127</v>
      </c>
      <c r="AH15" s="106" t="s">
        <v>222</v>
      </c>
      <c r="AI15" s="106" t="s">
        <v>222</v>
      </c>
      <c r="AJ15" s="106" t="s">
        <v>222</v>
      </c>
      <c r="AK15" s="106" t="s">
        <v>222</v>
      </c>
      <c r="AL15" s="106" t="s">
        <v>222</v>
      </c>
      <c r="AM15" t="s">
        <v>222</v>
      </c>
      <c r="AN15">
        <f t="shared" si="0"/>
      </c>
    </row>
    <row r="16" spans="1:40" ht="15">
      <c r="A16" s="106" t="s">
        <v>12</v>
      </c>
      <c r="B16" s="106">
        <v>2274660</v>
      </c>
      <c r="C16" s="106">
        <v>9838</v>
      </c>
      <c r="D16" s="106">
        <v>218.59857371</v>
      </c>
      <c r="E16" s="106">
        <v>201.62100683</v>
      </c>
      <c r="F16" s="106">
        <v>237.0057425</v>
      </c>
      <c r="G16" s="106">
        <v>0.9023026258</v>
      </c>
      <c r="H16" s="106">
        <v>231.21162838</v>
      </c>
      <c r="I16" s="106">
        <v>0.153303273</v>
      </c>
      <c r="J16" s="106">
        <v>-0.0051</v>
      </c>
      <c r="K16" s="106">
        <v>-0.0859</v>
      </c>
      <c r="L16" s="106">
        <v>0.0758</v>
      </c>
      <c r="M16" s="106">
        <v>0.9949493079</v>
      </c>
      <c r="N16" s="106">
        <v>0.9176760754</v>
      </c>
      <c r="O16" s="106">
        <v>1.0787293598</v>
      </c>
      <c r="P16" s="106">
        <v>2239220</v>
      </c>
      <c r="Q16" s="106">
        <v>9850</v>
      </c>
      <c r="R16" s="106">
        <v>222.44418648</v>
      </c>
      <c r="S16" s="106">
        <v>205.08534738</v>
      </c>
      <c r="T16" s="106">
        <v>241.27231287</v>
      </c>
      <c r="U16" s="106">
        <v>0.9683995057</v>
      </c>
      <c r="V16" s="106">
        <v>227.3319797</v>
      </c>
      <c r="W16" s="106">
        <v>0.1519190205</v>
      </c>
      <c r="X16" s="106">
        <v>0.0016</v>
      </c>
      <c r="Y16" s="106">
        <v>-0.0796</v>
      </c>
      <c r="Z16" s="106">
        <v>0.0829</v>
      </c>
      <c r="AA16" s="106">
        <v>1.0016436122</v>
      </c>
      <c r="AB16" s="106">
        <v>0.9234785202</v>
      </c>
      <c r="AC16" s="106">
        <v>1.0864247558</v>
      </c>
      <c r="AD16" s="106">
        <v>0.6753294562</v>
      </c>
      <c r="AE16" s="106">
        <v>-0.0174</v>
      </c>
      <c r="AF16" s="106">
        <v>-0.099</v>
      </c>
      <c r="AG16" s="106">
        <v>0.0642</v>
      </c>
      <c r="AH16" s="106" t="s">
        <v>222</v>
      </c>
      <c r="AI16" s="106" t="s">
        <v>222</v>
      </c>
      <c r="AJ16" s="106" t="s">
        <v>222</v>
      </c>
      <c r="AK16" s="106" t="s">
        <v>222</v>
      </c>
      <c r="AL16" s="106" t="s">
        <v>222</v>
      </c>
      <c r="AM16" t="s">
        <v>222</v>
      </c>
      <c r="AN16">
        <f t="shared" si="0"/>
      </c>
    </row>
    <row r="17" spans="1:40" ht="15">
      <c r="A17" s="106" t="s">
        <v>13</v>
      </c>
      <c r="B17" s="106">
        <v>365785</v>
      </c>
      <c r="C17" s="106">
        <v>1746</v>
      </c>
      <c r="D17" s="106">
        <v>204.17120976</v>
      </c>
      <c r="E17" s="106">
        <v>187.97738588</v>
      </c>
      <c r="F17" s="106">
        <v>221.7600947</v>
      </c>
      <c r="G17" s="106">
        <v>0.0819479379</v>
      </c>
      <c r="H17" s="106">
        <v>209.49885452</v>
      </c>
      <c r="I17" s="106">
        <v>0.3463926806</v>
      </c>
      <c r="J17" s="106">
        <v>-0.0733</v>
      </c>
      <c r="K17" s="106">
        <v>-0.156</v>
      </c>
      <c r="L17" s="106">
        <v>0.0093</v>
      </c>
      <c r="M17" s="106">
        <v>0.9292832995</v>
      </c>
      <c r="N17" s="106">
        <v>0.8555772657</v>
      </c>
      <c r="O17" s="106">
        <v>1.0093389403</v>
      </c>
      <c r="P17" s="106">
        <v>379089</v>
      </c>
      <c r="Q17" s="106">
        <v>1928</v>
      </c>
      <c r="R17" s="106">
        <v>195.65502453</v>
      </c>
      <c r="S17" s="106">
        <v>180.11570614</v>
      </c>
      <c r="T17" s="106">
        <v>212.53498344</v>
      </c>
      <c r="U17" s="106">
        <v>0.002696655</v>
      </c>
      <c r="V17" s="106">
        <v>196.62292531</v>
      </c>
      <c r="W17" s="106">
        <v>0.3193475303</v>
      </c>
      <c r="X17" s="106">
        <v>-0.1267</v>
      </c>
      <c r="Y17" s="106">
        <v>-0.2094</v>
      </c>
      <c r="Z17" s="106">
        <v>-0.0439</v>
      </c>
      <c r="AA17" s="106">
        <v>0.8810147328</v>
      </c>
      <c r="AB17" s="106">
        <v>0.811042758</v>
      </c>
      <c r="AC17" s="106">
        <v>0.9570234759</v>
      </c>
      <c r="AD17" s="106">
        <v>0.3245783474</v>
      </c>
      <c r="AE17" s="106">
        <v>0.0426</v>
      </c>
      <c r="AF17" s="106">
        <v>-0.0422</v>
      </c>
      <c r="AG17" s="106">
        <v>0.1274</v>
      </c>
      <c r="AH17" s="106" t="s">
        <v>222</v>
      </c>
      <c r="AI17" s="106">
        <v>2</v>
      </c>
      <c r="AJ17" s="106" t="s">
        <v>222</v>
      </c>
      <c r="AK17" s="106" t="s">
        <v>222</v>
      </c>
      <c r="AL17" s="106" t="s">
        <v>222</v>
      </c>
      <c r="AM17" t="s">
        <v>222</v>
      </c>
      <c r="AN17">
        <f t="shared" si="0"/>
      </c>
    </row>
    <row r="18" spans="1:40" ht="15">
      <c r="A18" s="106" t="s">
        <v>15</v>
      </c>
      <c r="B18" s="106">
        <v>13806906</v>
      </c>
      <c r="C18" s="106">
        <v>62842</v>
      </c>
      <c r="D18" s="106">
        <v>219.70825244</v>
      </c>
      <c r="E18" s="106" t="s">
        <v>222</v>
      </c>
      <c r="F18" s="106" t="s">
        <v>222</v>
      </c>
      <c r="G18" s="106" t="s">
        <v>222</v>
      </c>
      <c r="H18" s="106">
        <v>219.70825244</v>
      </c>
      <c r="I18" s="106">
        <v>0.0591286803</v>
      </c>
      <c r="J18" s="106" t="s">
        <v>222</v>
      </c>
      <c r="K18" s="106" t="s">
        <v>222</v>
      </c>
      <c r="L18" s="106" t="s">
        <v>222</v>
      </c>
      <c r="M18" s="106" t="s">
        <v>222</v>
      </c>
      <c r="N18" s="106" t="s">
        <v>222</v>
      </c>
      <c r="O18" s="106" t="s">
        <v>222</v>
      </c>
      <c r="P18" s="106">
        <v>15292847</v>
      </c>
      <c r="Q18" s="106">
        <v>69340</v>
      </c>
      <c r="R18" s="106">
        <v>222.02986425</v>
      </c>
      <c r="S18" s="106" t="s">
        <v>222</v>
      </c>
      <c r="T18" s="106" t="s">
        <v>222</v>
      </c>
      <c r="U18" s="106" t="s">
        <v>222</v>
      </c>
      <c r="V18" s="106">
        <v>220.54870205</v>
      </c>
      <c r="W18" s="106">
        <v>0.0563975625</v>
      </c>
      <c r="X18" s="106" t="s">
        <v>222</v>
      </c>
      <c r="Y18" s="106" t="s">
        <v>222</v>
      </c>
      <c r="Z18" s="106" t="s">
        <v>222</v>
      </c>
      <c r="AA18" s="106" t="s">
        <v>222</v>
      </c>
      <c r="AB18" s="106" t="s">
        <v>222</v>
      </c>
      <c r="AC18" s="106" t="s">
        <v>222</v>
      </c>
      <c r="AD18" s="106">
        <v>0.8389188689</v>
      </c>
      <c r="AE18" s="106">
        <v>-0.0105</v>
      </c>
      <c r="AF18" s="106">
        <v>-0.1119</v>
      </c>
      <c r="AG18" s="106">
        <v>0.0908</v>
      </c>
      <c r="AH18" s="106" t="s">
        <v>222</v>
      </c>
      <c r="AI18" s="106" t="s">
        <v>222</v>
      </c>
      <c r="AJ18" s="106" t="s">
        <v>222</v>
      </c>
      <c r="AK18" s="106" t="s">
        <v>222</v>
      </c>
      <c r="AL18" s="106" t="s">
        <v>222</v>
      </c>
      <c r="AM18" t="s">
        <v>222</v>
      </c>
      <c r="AN18">
        <f t="shared" si="0"/>
      </c>
    </row>
    <row r="19" spans="1:40" ht="15">
      <c r="A19" s="106" t="s">
        <v>191</v>
      </c>
      <c r="B19" s="106">
        <v>205927</v>
      </c>
      <c r="C19" s="106">
        <v>1119</v>
      </c>
      <c r="D19" s="106">
        <v>189.51432882</v>
      </c>
      <c r="E19" s="106">
        <v>169.08482346</v>
      </c>
      <c r="F19" s="106">
        <v>212.41220881</v>
      </c>
      <c r="G19" s="106">
        <v>0.0110768708</v>
      </c>
      <c r="H19" s="106">
        <v>184.02770331</v>
      </c>
      <c r="I19" s="106">
        <v>0.4055333356</v>
      </c>
      <c r="J19" s="106">
        <v>-0.1478</v>
      </c>
      <c r="K19" s="106">
        <v>-0.2619</v>
      </c>
      <c r="L19" s="106">
        <v>-0.0338</v>
      </c>
      <c r="M19" s="106">
        <v>0.8625726467</v>
      </c>
      <c r="N19" s="106">
        <v>0.7695879494</v>
      </c>
      <c r="O19" s="106">
        <v>0.9667921275</v>
      </c>
      <c r="P19" s="106">
        <v>206202</v>
      </c>
      <c r="Q19" s="106">
        <v>1016</v>
      </c>
      <c r="R19" s="106">
        <v>231.30582051</v>
      </c>
      <c r="S19" s="106">
        <v>206.62355053</v>
      </c>
      <c r="T19" s="106">
        <v>258.93651747</v>
      </c>
      <c r="U19" s="106">
        <v>0.4771487783</v>
      </c>
      <c r="V19" s="106">
        <v>202.95472441</v>
      </c>
      <c r="W19" s="106">
        <v>0.4469436061</v>
      </c>
      <c r="X19" s="106">
        <v>0.0409</v>
      </c>
      <c r="Y19" s="106">
        <v>-0.0719</v>
      </c>
      <c r="Z19" s="106">
        <v>0.1538</v>
      </c>
      <c r="AA19" s="106">
        <v>1.0417779666</v>
      </c>
      <c r="AB19" s="106">
        <v>0.9306115248</v>
      </c>
      <c r="AC19" s="106">
        <v>1.1662238246</v>
      </c>
      <c r="AD19" s="106">
        <v>0.0016367821</v>
      </c>
      <c r="AE19" s="106">
        <v>-0.1993</v>
      </c>
      <c r="AF19" s="106">
        <v>-0.3233</v>
      </c>
      <c r="AG19" s="106">
        <v>-0.0753</v>
      </c>
      <c r="AH19" s="106" t="s">
        <v>222</v>
      </c>
      <c r="AI19" s="106" t="s">
        <v>222</v>
      </c>
      <c r="AJ19" s="106" t="s">
        <v>131</v>
      </c>
      <c r="AK19" s="106" t="s">
        <v>222</v>
      </c>
      <c r="AL19" s="106" t="s">
        <v>222</v>
      </c>
      <c r="AM19" t="s">
        <v>131</v>
      </c>
      <c r="AN19">
        <f t="shared" si="0"/>
      </c>
    </row>
    <row r="20" spans="1:40" ht="15">
      <c r="A20" s="106" t="s">
        <v>72</v>
      </c>
      <c r="B20" s="106">
        <v>456968</v>
      </c>
      <c r="C20" s="106">
        <v>2195</v>
      </c>
      <c r="D20" s="106">
        <v>216.32739529</v>
      </c>
      <c r="E20" s="106">
        <v>194.29061315</v>
      </c>
      <c r="F20" s="106">
        <v>240.86362792</v>
      </c>
      <c r="G20" s="106">
        <v>0.7772529876</v>
      </c>
      <c r="H20" s="106">
        <v>208.18587699</v>
      </c>
      <c r="I20" s="106">
        <v>0.3079699694</v>
      </c>
      <c r="J20" s="106">
        <v>-0.0155</v>
      </c>
      <c r="K20" s="106">
        <v>-0.1229</v>
      </c>
      <c r="L20" s="106">
        <v>0.0919</v>
      </c>
      <c r="M20" s="106">
        <v>0.9846120612</v>
      </c>
      <c r="N20" s="106">
        <v>0.884311859</v>
      </c>
      <c r="O20" s="106">
        <v>1.0962884882</v>
      </c>
      <c r="P20" s="106">
        <v>599615</v>
      </c>
      <c r="Q20" s="106">
        <v>2823</v>
      </c>
      <c r="R20" s="106">
        <v>222.61043688</v>
      </c>
      <c r="S20" s="106">
        <v>200.51374833</v>
      </c>
      <c r="T20" s="106">
        <v>247.14218861</v>
      </c>
      <c r="U20" s="106">
        <v>0.9609511688</v>
      </c>
      <c r="V20" s="106">
        <v>212.40347148</v>
      </c>
      <c r="W20" s="106">
        <v>0.2742997212</v>
      </c>
      <c r="X20" s="106">
        <v>0.0026</v>
      </c>
      <c r="Y20" s="106">
        <v>-0.1019</v>
      </c>
      <c r="Z20" s="106">
        <v>0.1072</v>
      </c>
      <c r="AA20" s="106">
        <v>1.0026148403</v>
      </c>
      <c r="AB20" s="106">
        <v>0.9030935951</v>
      </c>
      <c r="AC20" s="106">
        <v>1.1131033631</v>
      </c>
      <c r="AD20" s="106">
        <v>0.6113929389</v>
      </c>
      <c r="AE20" s="106">
        <v>-0.0286</v>
      </c>
      <c r="AF20" s="106">
        <v>-0.1391</v>
      </c>
      <c r="AG20" s="106">
        <v>0.0818</v>
      </c>
      <c r="AH20" s="106" t="s">
        <v>222</v>
      </c>
      <c r="AI20" s="106" t="s">
        <v>222</v>
      </c>
      <c r="AJ20" s="106" t="s">
        <v>222</v>
      </c>
      <c r="AK20" s="106" t="s">
        <v>222</v>
      </c>
      <c r="AL20" s="106" t="s">
        <v>222</v>
      </c>
      <c r="AM20" t="s">
        <v>222</v>
      </c>
      <c r="AN20">
        <f t="shared" si="0"/>
      </c>
    </row>
    <row r="21" spans="1:40" ht="15">
      <c r="A21" s="106" t="s">
        <v>71</v>
      </c>
      <c r="B21" s="106">
        <v>370275</v>
      </c>
      <c r="C21" s="106">
        <v>1686</v>
      </c>
      <c r="D21" s="106">
        <v>234.69398751</v>
      </c>
      <c r="E21" s="106">
        <v>210.3491149</v>
      </c>
      <c r="F21" s="106">
        <v>261.85642759</v>
      </c>
      <c r="G21" s="106">
        <v>0.2376522847</v>
      </c>
      <c r="H21" s="106">
        <v>219.61743772</v>
      </c>
      <c r="I21" s="106">
        <v>0.3609147448</v>
      </c>
      <c r="J21" s="106">
        <v>0.066</v>
      </c>
      <c r="K21" s="106">
        <v>-0.0435</v>
      </c>
      <c r="L21" s="106">
        <v>0.1755</v>
      </c>
      <c r="M21" s="106">
        <v>1.0682074292</v>
      </c>
      <c r="N21" s="106">
        <v>0.9574019754</v>
      </c>
      <c r="O21" s="106">
        <v>1.1918370142</v>
      </c>
      <c r="P21" s="106">
        <v>512649</v>
      </c>
      <c r="Q21" s="106">
        <v>2344</v>
      </c>
      <c r="R21" s="106">
        <v>232.76555001</v>
      </c>
      <c r="S21" s="106">
        <v>209.22292904</v>
      </c>
      <c r="T21" s="106">
        <v>258.95728312</v>
      </c>
      <c r="U21" s="106">
        <v>0.3854297025</v>
      </c>
      <c r="V21" s="106">
        <v>218.70691126</v>
      </c>
      <c r="W21" s="106">
        <v>0.3054586654</v>
      </c>
      <c r="X21" s="106">
        <v>0.0472</v>
      </c>
      <c r="Y21" s="106">
        <v>-0.0594</v>
      </c>
      <c r="Z21" s="106">
        <v>0.1539</v>
      </c>
      <c r="AA21" s="106">
        <v>1.0483524403</v>
      </c>
      <c r="AB21" s="106">
        <v>0.9423188621</v>
      </c>
      <c r="AC21" s="106">
        <v>1.166317351</v>
      </c>
      <c r="AD21" s="106">
        <v>0.8875196797</v>
      </c>
      <c r="AE21" s="106">
        <v>0.0083</v>
      </c>
      <c r="AF21" s="106">
        <v>-0.1061</v>
      </c>
      <c r="AG21" s="106">
        <v>0.1226</v>
      </c>
      <c r="AH21" s="106" t="s">
        <v>222</v>
      </c>
      <c r="AI21" s="106" t="s">
        <v>222</v>
      </c>
      <c r="AJ21" s="106" t="s">
        <v>222</v>
      </c>
      <c r="AK21" s="106" t="s">
        <v>222</v>
      </c>
      <c r="AL21" s="106" t="s">
        <v>222</v>
      </c>
      <c r="AM21" t="s">
        <v>222</v>
      </c>
      <c r="AN21">
        <f t="shared" si="0"/>
      </c>
    </row>
    <row r="22" spans="1:40" ht="15">
      <c r="A22" s="106" t="s">
        <v>74</v>
      </c>
      <c r="B22" s="106">
        <v>542803</v>
      </c>
      <c r="C22" s="106">
        <v>2508</v>
      </c>
      <c r="D22" s="106">
        <v>214.99670251</v>
      </c>
      <c r="E22" s="106">
        <v>192.94638834</v>
      </c>
      <c r="F22" s="106">
        <v>239.5669724</v>
      </c>
      <c r="G22" s="106">
        <v>0.6945846745</v>
      </c>
      <c r="H22" s="106">
        <v>216.42862839</v>
      </c>
      <c r="I22" s="106">
        <v>0.2937606277</v>
      </c>
      <c r="J22" s="106">
        <v>-0.0217</v>
      </c>
      <c r="K22" s="106">
        <v>-0.1299</v>
      </c>
      <c r="L22" s="106">
        <v>0.0865</v>
      </c>
      <c r="M22" s="106">
        <v>0.9785554258</v>
      </c>
      <c r="N22" s="106">
        <v>0.8781936327</v>
      </c>
      <c r="O22" s="106">
        <v>1.0903867731</v>
      </c>
      <c r="P22" s="106">
        <v>665826</v>
      </c>
      <c r="Q22" s="106">
        <v>2965</v>
      </c>
      <c r="R22" s="106">
        <v>224.69055059</v>
      </c>
      <c r="S22" s="106">
        <v>202.17470538</v>
      </c>
      <c r="T22" s="106">
        <v>249.71394631</v>
      </c>
      <c r="U22" s="106">
        <v>0.8250059845</v>
      </c>
      <c r="V22" s="106">
        <v>224.5618887</v>
      </c>
      <c r="W22" s="106">
        <v>0.2752045927</v>
      </c>
      <c r="X22" s="106">
        <v>0.0119</v>
      </c>
      <c r="Y22" s="106">
        <v>-0.0937</v>
      </c>
      <c r="Z22" s="106">
        <v>0.1175</v>
      </c>
      <c r="AA22" s="106">
        <v>1.0119834615</v>
      </c>
      <c r="AB22" s="106">
        <v>0.9105743773</v>
      </c>
      <c r="AC22" s="106">
        <v>1.1246862991</v>
      </c>
      <c r="AD22" s="106">
        <v>0.4406558305</v>
      </c>
      <c r="AE22" s="106">
        <v>-0.0441</v>
      </c>
      <c r="AF22" s="106">
        <v>-0.1562</v>
      </c>
      <c r="AG22" s="106">
        <v>0.068</v>
      </c>
      <c r="AH22" s="106" t="s">
        <v>222</v>
      </c>
      <c r="AI22" s="106" t="s">
        <v>222</v>
      </c>
      <c r="AJ22" s="106" t="s">
        <v>222</v>
      </c>
      <c r="AK22" s="106" t="s">
        <v>222</v>
      </c>
      <c r="AL22" s="106" t="s">
        <v>222</v>
      </c>
      <c r="AM22" t="s">
        <v>222</v>
      </c>
      <c r="AN22">
        <f t="shared" si="0"/>
      </c>
    </row>
    <row r="23" spans="1:40" ht="15">
      <c r="A23" s="106" t="s">
        <v>73</v>
      </c>
      <c r="B23" s="106">
        <v>667725</v>
      </c>
      <c r="C23" s="106">
        <v>3104</v>
      </c>
      <c r="D23" s="106">
        <v>211.28868849</v>
      </c>
      <c r="E23" s="106">
        <v>190.17352581</v>
      </c>
      <c r="F23" s="106">
        <v>234.74828946</v>
      </c>
      <c r="G23" s="106">
        <v>0.4669863286</v>
      </c>
      <c r="H23" s="106">
        <v>215.11759021</v>
      </c>
      <c r="I23" s="106">
        <v>0.2632552893</v>
      </c>
      <c r="J23" s="106">
        <v>-0.0391</v>
      </c>
      <c r="K23" s="106">
        <v>-0.1444</v>
      </c>
      <c r="L23" s="106">
        <v>0.0662</v>
      </c>
      <c r="M23" s="106">
        <v>0.9616784356</v>
      </c>
      <c r="N23" s="106">
        <v>0.8655729755</v>
      </c>
      <c r="O23" s="106">
        <v>1.068454584</v>
      </c>
      <c r="P23" s="106">
        <v>739495</v>
      </c>
      <c r="Q23" s="106">
        <v>3446</v>
      </c>
      <c r="R23" s="106">
        <v>217.22805763</v>
      </c>
      <c r="S23" s="106">
        <v>195.75716659</v>
      </c>
      <c r="T23" s="106">
        <v>241.05390287</v>
      </c>
      <c r="U23" s="106">
        <v>0.680516037</v>
      </c>
      <c r="V23" s="106">
        <v>214.59518282</v>
      </c>
      <c r="W23" s="106">
        <v>0.2495469969</v>
      </c>
      <c r="X23" s="106">
        <v>-0.0219</v>
      </c>
      <c r="Y23" s="106">
        <v>-0.1259</v>
      </c>
      <c r="Z23" s="106">
        <v>0.0822</v>
      </c>
      <c r="AA23" s="106">
        <v>0.9783731498</v>
      </c>
      <c r="AB23" s="106">
        <v>0.8816704332</v>
      </c>
      <c r="AC23" s="106">
        <v>1.0856823413</v>
      </c>
      <c r="AD23" s="106">
        <v>0.6145077823</v>
      </c>
      <c r="AE23" s="106">
        <v>-0.0277</v>
      </c>
      <c r="AF23" s="106">
        <v>-0.1356</v>
      </c>
      <c r="AG23" s="106">
        <v>0.0802</v>
      </c>
      <c r="AH23" s="106" t="s">
        <v>222</v>
      </c>
      <c r="AI23" s="106" t="s">
        <v>222</v>
      </c>
      <c r="AJ23" s="106" t="s">
        <v>222</v>
      </c>
      <c r="AK23" s="106" t="s">
        <v>222</v>
      </c>
      <c r="AL23" s="106" t="s">
        <v>222</v>
      </c>
      <c r="AM23" t="s">
        <v>222</v>
      </c>
      <c r="AN23">
        <f t="shared" si="0"/>
      </c>
    </row>
    <row r="24" spans="1:40" ht="15">
      <c r="A24" s="106" t="s">
        <v>75</v>
      </c>
      <c r="B24" s="106">
        <v>281623</v>
      </c>
      <c r="C24" s="106">
        <v>1291</v>
      </c>
      <c r="D24" s="106">
        <v>233.90638928</v>
      </c>
      <c r="E24" s="106">
        <v>209.76932287</v>
      </c>
      <c r="F24" s="106">
        <v>260.82078254</v>
      </c>
      <c r="G24" s="106">
        <v>0.2597836016</v>
      </c>
      <c r="H24" s="106">
        <v>218.14329977</v>
      </c>
      <c r="I24" s="106">
        <v>0.411062461</v>
      </c>
      <c r="J24" s="106">
        <v>0.0626</v>
      </c>
      <c r="K24" s="106">
        <v>-0.0463</v>
      </c>
      <c r="L24" s="106">
        <v>0.1715</v>
      </c>
      <c r="M24" s="106">
        <v>1.0646226834</v>
      </c>
      <c r="N24" s="106">
        <v>0.9547630576</v>
      </c>
      <c r="O24" s="106">
        <v>1.1871232857</v>
      </c>
      <c r="P24" s="106">
        <v>298949</v>
      </c>
      <c r="Q24" s="106">
        <v>1430</v>
      </c>
      <c r="R24" s="106">
        <v>225.74784094</v>
      </c>
      <c r="S24" s="106">
        <v>202.63740247</v>
      </c>
      <c r="T24" s="106">
        <v>251.49398419</v>
      </c>
      <c r="U24" s="106">
        <v>0.7631288145</v>
      </c>
      <c r="V24" s="106">
        <v>209.05524476</v>
      </c>
      <c r="W24" s="106">
        <v>0.3823512506</v>
      </c>
      <c r="X24" s="106">
        <v>0.0166</v>
      </c>
      <c r="Y24" s="106">
        <v>-0.0914</v>
      </c>
      <c r="Z24" s="106">
        <v>0.1246</v>
      </c>
      <c r="AA24" s="106">
        <v>1.0167453901</v>
      </c>
      <c r="AB24" s="106">
        <v>0.9126583181</v>
      </c>
      <c r="AC24" s="106">
        <v>1.1327034092</v>
      </c>
      <c r="AD24" s="106">
        <v>0.5453510309</v>
      </c>
      <c r="AE24" s="106">
        <v>0.0355</v>
      </c>
      <c r="AF24" s="106">
        <v>-0.0796</v>
      </c>
      <c r="AG24" s="106">
        <v>0.1506</v>
      </c>
      <c r="AH24" s="106" t="s">
        <v>222</v>
      </c>
      <c r="AI24" s="106" t="s">
        <v>222</v>
      </c>
      <c r="AJ24" s="106" t="s">
        <v>222</v>
      </c>
      <c r="AK24" s="106" t="s">
        <v>222</v>
      </c>
      <c r="AL24" s="106" t="s">
        <v>222</v>
      </c>
      <c r="AM24" t="s">
        <v>222</v>
      </c>
      <c r="AN24">
        <f t="shared" si="0"/>
      </c>
    </row>
    <row r="25" spans="1:40" ht="15">
      <c r="A25" s="106" t="s">
        <v>81</v>
      </c>
      <c r="B25" s="106">
        <v>969584</v>
      </c>
      <c r="C25" s="106">
        <v>4262</v>
      </c>
      <c r="D25" s="106">
        <v>238.84625311</v>
      </c>
      <c r="E25" s="106">
        <v>214.91317191</v>
      </c>
      <c r="F25" s="106">
        <v>265.44456126</v>
      </c>
      <c r="G25" s="106">
        <v>0.1210574296</v>
      </c>
      <c r="H25" s="106">
        <v>227.49507274</v>
      </c>
      <c r="I25" s="106">
        <v>0.2310357967</v>
      </c>
      <c r="J25" s="106">
        <v>0.0835</v>
      </c>
      <c r="K25" s="106">
        <v>-0.0221</v>
      </c>
      <c r="L25" s="106">
        <v>0.1891</v>
      </c>
      <c r="M25" s="106">
        <v>1.0871064262</v>
      </c>
      <c r="N25" s="106">
        <v>0.978175237</v>
      </c>
      <c r="O25" s="106">
        <v>1.2081683701</v>
      </c>
      <c r="P25" s="106">
        <v>1086597</v>
      </c>
      <c r="Q25" s="106">
        <v>4687</v>
      </c>
      <c r="R25" s="106">
        <v>233.86320141</v>
      </c>
      <c r="S25" s="106">
        <v>210.83687957</v>
      </c>
      <c r="T25" s="106">
        <v>259.40431809</v>
      </c>
      <c r="U25" s="106">
        <v>0.3261750703</v>
      </c>
      <c r="V25" s="106">
        <v>231.83208876</v>
      </c>
      <c r="W25" s="106">
        <v>0.2224023118</v>
      </c>
      <c r="X25" s="106">
        <v>0.0519</v>
      </c>
      <c r="Y25" s="106">
        <v>-0.0517</v>
      </c>
      <c r="Z25" s="106">
        <v>0.1556</v>
      </c>
      <c r="AA25" s="106">
        <v>1.0532961509</v>
      </c>
      <c r="AB25" s="106">
        <v>0.9495879317</v>
      </c>
      <c r="AC25" s="106">
        <v>1.1683307512</v>
      </c>
      <c r="AD25" s="106">
        <v>0.7014053849</v>
      </c>
      <c r="AE25" s="106">
        <v>0.0211</v>
      </c>
      <c r="AF25" s="106">
        <v>-0.0867</v>
      </c>
      <c r="AG25" s="106">
        <v>0.1289</v>
      </c>
      <c r="AH25" s="106" t="s">
        <v>222</v>
      </c>
      <c r="AI25" s="106" t="s">
        <v>222</v>
      </c>
      <c r="AJ25" s="106" t="s">
        <v>222</v>
      </c>
      <c r="AK25" s="106" t="s">
        <v>222</v>
      </c>
      <c r="AL25" s="106" t="s">
        <v>222</v>
      </c>
      <c r="AM25" t="s">
        <v>222</v>
      </c>
      <c r="AN25">
        <f t="shared" si="0"/>
      </c>
    </row>
    <row r="26" spans="1:40" ht="15">
      <c r="A26" s="106" t="s">
        <v>76</v>
      </c>
      <c r="B26" s="106">
        <v>1170948</v>
      </c>
      <c r="C26" s="106">
        <v>5188</v>
      </c>
      <c r="D26" s="106">
        <v>215.86716366</v>
      </c>
      <c r="E26" s="106">
        <v>194.55654118</v>
      </c>
      <c r="F26" s="106">
        <v>239.51203113</v>
      </c>
      <c r="G26" s="106">
        <v>0.7394514834</v>
      </c>
      <c r="H26" s="106">
        <v>225.70316114</v>
      </c>
      <c r="I26" s="106">
        <v>0.2085781625</v>
      </c>
      <c r="J26" s="106">
        <v>-0.0176</v>
      </c>
      <c r="K26" s="106">
        <v>-0.1216</v>
      </c>
      <c r="L26" s="106">
        <v>0.0863</v>
      </c>
      <c r="M26" s="106">
        <v>0.9825173213</v>
      </c>
      <c r="N26" s="106">
        <v>0.8855222279</v>
      </c>
      <c r="O26" s="106">
        <v>1.0901367084</v>
      </c>
      <c r="P26" s="106">
        <v>1284426</v>
      </c>
      <c r="Q26" s="106">
        <v>5754</v>
      </c>
      <c r="R26" s="106">
        <v>212.14490361</v>
      </c>
      <c r="S26" s="106">
        <v>191.31264831</v>
      </c>
      <c r="T26" s="106">
        <v>235.24560726</v>
      </c>
      <c r="U26" s="106">
        <v>0.3878120008</v>
      </c>
      <c r="V26" s="106">
        <v>223.22314911</v>
      </c>
      <c r="W26" s="106">
        <v>0.1969630163</v>
      </c>
      <c r="X26" s="106">
        <v>-0.0455</v>
      </c>
      <c r="Y26" s="106">
        <v>-0.1489</v>
      </c>
      <c r="Z26" s="106">
        <v>0.0578</v>
      </c>
      <c r="AA26" s="106">
        <v>0.9554791394</v>
      </c>
      <c r="AB26" s="106">
        <v>0.8616527734</v>
      </c>
      <c r="AC26" s="106">
        <v>1.0595223668</v>
      </c>
      <c r="AD26" s="106">
        <v>0.7474623444</v>
      </c>
      <c r="AE26" s="106">
        <v>0.0174</v>
      </c>
      <c r="AF26" s="106">
        <v>-0.0885</v>
      </c>
      <c r="AG26" s="106">
        <v>0.1233</v>
      </c>
      <c r="AH26" s="106" t="s">
        <v>222</v>
      </c>
      <c r="AI26" s="106" t="s">
        <v>222</v>
      </c>
      <c r="AJ26" s="106" t="s">
        <v>222</v>
      </c>
      <c r="AK26" s="106" t="s">
        <v>222</v>
      </c>
      <c r="AL26" s="106" t="s">
        <v>222</v>
      </c>
      <c r="AM26" t="s">
        <v>222</v>
      </c>
      <c r="AN26">
        <f t="shared" si="0"/>
      </c>
    </row>
    <row r="27" spans="1:40" ht="15">
      <c r="A27" s="106" t="s">
        <v>77</v>
      </c>
      <c r="B27" s="106">
        <v>760449</v>
      </c>
      <c r="C27" s="106">
        <v>3421</v>
      </c>
      <c r="D27" s="106">
        <v>246.84841661</v>
      </c>
      <c r="E27" s="106">
        <v>222.47818548</v>
      </c>
      <c r="F27" s="106">
        <v>273.88815964</v>
      </c>
      <c r="G27" s="106">
        <v>0.0280777773</v>
      </c>
      <c r="H27" s="106">
        <v>222.28851213</v>
      </c>
      <c r="I27" s="106">
        <v>0.2549071236</v>
      </c>
      <c r="J27" s="106">
        <v>0.1165</v>
      </c>
      <c r="K27" s="106">
        <v>0.0125</v>
      </c>
      <c r="L27" s="106">
        <v>0.2204</v>
      </c>
      <c r="M27" s="106">
        <v>1.1235281964</v>
      </c>
      <c r="N27" s="106">
        <v>1.0126073236</v>
      </c>
      <c r="O27" s="106">
        <v>1.246599327</v>
      </c>
      <c r="P27" s="106">
        <v>910387</v>
      </c>
      <c r="Q27" s="106">
        <v>3953</v>
      </c>
      <c r="R27" s="106">
        <v>242.90264969</v>
      </c>
      <c r="S27" s="106">
        <v>219.01676584</v>
      </c>
      <c r="T27" s="106">
        <v>269.39351881</v>
      </c>
      <c r="U27" s="106">
        <v>0.0888961769</v>
      </c>
      <c r="V27" s="106">
        <v>230.30280799</v>
      </c>
      <c r="W27" s="106">
        <v>0.2413716223</v>
      </c>
      <c r="X27" s="106">
        <v>0.0898</v>
      </c>
      <c r="Y27" s="106">
        <v>-0.0137</v>
      </c>
      <c r="Z27" s="106">
        <v>0.1934</v>
      </c>
      <c r="AA27" s="106">
        <v>1.0940089096</v>
      </c>
      <c r="AB27" s="106">
        <v>0.9864293102</v>
      </c>
      <c r="AC27" s="106">
        <v>1.2133210986</v>
      </c>
      <c r="AD27" s="106">
        <v>0.7657898549</v>
      </c>
      <c r="AE27" s="106">
        <v>0.0161</v>
      </c>
      <c r="AF27" s="106">
        <v>-0.0899</v>
      </c>
      <c r="AG27" s="106">
        <v>0.1221</v>
      </c>
      <c r="AH27" s="106" t="s">
        <v>222</v>
      </c>
      <c r="AI27" s="106" t="s">
        <v>222</v>
      </c>
      <c r="AJ27" s="106" t="s">
        <v>222</v>
      </c>
      <c r="AK27" s="106" t="s">
        <v>222</v>
      </c>
      <c r="AL27" s="106" t="s">
        <v>222</v>
      </c>
      <c r="AM27" t="s">
        <v>222</v>
      </c>
      <c r="AN27">
        <f t="shared" si="0"/>
      </c>
    </row>
    <row r="28" spans="1:40" ht="15">
      <c r="A28" s="106" t="s">
        <v>70</v>
      </c>
      <c r="B28" s="106">
        <v>801637</v>
      </c>
      <c r="C28" s="106">
        <v>3710</v>
      </c>
      <c r="D28" s="106">
        <v>234.53360314</v>
      </c>
      <c r="E28" s="106">
        <v>210.82199736</v>
      </c>
      <c r="F28" s="106">
        <v>260.91210448</v>
      </c>
      <c r="G28" s="106">
        <v>0.2298453176</v>
      </c>
      <c r="H28" s="106">
        <v>216.07466307</v>
      </c>
      <c r="I28" s="106">
        <v>0.2413320308</v>
      </c>
      <c r="J28" s="106">
        <v>0.0653</v>
      </c>
      <c r="K28" s="106">
        <v>-0.0413</v>
      </c>
      <c r="L28" s="106">
        <v>0.1719</v>
      </c>
      <c r="M28" s="106">
        <v>1.0674774413</v>
      </c>
      <c r="N28" s="106">
        <v>0.9595542954</v>
      </c>
      <c r="O28" s="106">
        <v>1.1875389367</v>
      </c>
      <c r="P28" s="106">
        <v>928863</v>
      </c>
      <c r="Q28" s="106">
        <v>4292</v>
      </c>
      <c r="R28" s="106">
        <v>221.79314052</v>
      </c>
      <c r="S28" s="106">
        <v>199.92413715</v>
      </c>
      <c r="T28" s="106">
        <v>246.0543178</v>
      </c>
      <c r="U28" s="106">
        <v>0.9839308286</v>
      </c>
      <c r="V28" s="106">
        <v>216.41728798</v>
      </c>
      <c r="W28" s="106">
        <v>0.2245515817</v>
      </c>
      <c r="X28" s="106">
        <v>-0.0011</v>
      </c>
      <c r="Y28" s="106">
        <v>-0.1049</v>
      </c>
      <c r="Z28" s="106">
        <v>0.1027</v>
      </c>
      <c r="AA28" s="106">
        <v>0.9989338203</v>
      </c>
      <c r="AB28" s="106">
        <v>0.9004380462</v>
      </c>
      <c r="AC28" s="106">
        <v>1.1082037033</v>
      </c>
      <c r="AD28" s="106">
        <v>0.3146358437</v>
      </c>
      <c r="AE28" s="106">
        <v>0.0559</v>
      </c>
      <c r="AF28" s="106">
        <v>-0.053</v>
      </c>
      <c r="AG28" s="106">
        <v>0.1647</v>
      </c>
      <c r="AH28" s="106" t="s">
        <v>222</v>
      </c>
      <c r="AI28" s="106" t="s">
        <v>222</v>
      </c>
      <c r="AJ28" s="106" t="s">
        <v>222</v>
      </c>
      <c r="AK28" s="106" t="s">
        <v>222</v>
      </c>
      <c r="AL28" s="106" t="s">
        <v>222</v>
      </c>
      <c r="AM28" t="s">
        <v>222</v>
      </c>
      <c r="AN28">
        <f t="shared" si="0"/>
      </c>
    </row>
    <row r="29" spans="1:40" s="47" customFormat="1" ht="15">
      <c r="A29" s="106" t="s">
        <v>78</v>
      </c>
      <c r="B29" s="106">
        <v>214731</v>
      </c>
      <c r="C29" s="106">
        <v>1024</v>
      </c>
      <c r="D29" s="106">
        <v>228.6766648</v>
      </c>
      <c r="E29" s="106">
        <v>204.99497325</v>
      </c>
      <c r="F29" s="106">
        <v>255.09414302</v>
      </c>
      <c r="G29" s="106">
        <v>0.4732034598</v>
      </c>
      <c r="H29" s="106">
        <v>209.69824219</v>
      </c>
      <c r="I29" s="106">
        <v>0.4525300428</v>
      </c>
      <c r="J29" s="106">
        <v>0.04</v>
      </c>
      <c r="K29" s="106">
        <v>-0.0693</v>
      </c>
      <c r="L29" s="106">
        <v>0.1493</v>
      </c>
      <c r="M29" s="106">
        <v>1.0408196427</v>
      </c>
      <c r="N29" s="106">
        <v>0.9330326511</v>
      </c>
      <c r="O29" s="106">
        <v>1.161058541</v>
      </c>
      <c r="P29" s="106">
        <v>237656</v>
      </c>
      <c r="Q29" s="106">
        <v>1200</v>
      </c>
      <c r="R29" s="106">
        <v>199.84033</v>
      </c>
      <c r="S29" s="106">
        <v>179.59885733</v>
      </c>
      <c r="T29" s="106">
        <v>222.36309343</v>
      </c>
      <c r="U29" s="106">
        <v>0.0533052234</v>
      </c>
      <c r="V29" s="106">
        <v>198.04666667</v>
      </c>
      <c r="W29" s="106">
        <v>0.4062497863</v>
      </c>
      <c r="X29" s="106">
        <v>-0.1053</v>
      </c>
      <c r="Y29" s="106">
        <v>-0.2121</v>
      </c>
      <c r="Z29" s="106">
        <v>0.0015</v>
      </c>
      <c r="AA29" s="106">
        <v>0.9000605872</v>
      </c>
      <c r="AB29" s="106">
        <v>0.8088950463</v>
      </c>
      <c r="AC29" s="106">
        <v>1.0015008304</v>
      </c>
      <c r="AD29" s="106">
        <v>0.0208313403</v>
      </c>
      <c r="AE29" s="106">
        <v>0.1348</v>
      </c>
      <c r="AF29" s="106">
        <v>0.0205</v>
      </c>
      <c r="AG29" s="106">
        <v>0.2491</v>
      </c>
      <c r="AH29" s="106" t="s">
        <v>222</v>
      </c>
      <c r="AI29" s="106" t="s">
        <v>222</v>
      </c>
      <c r="AJ29" s="106" t="s">
        <v>222</v>
      </c>
      <c r="AK29" s="106" t="s">
        <v>222</v>
      </c>
      <c r="AL29" s="106" t="s">
        <v>222</v>
      </c>
      <c r="AM29" s="47" t="s">
        <v>222</v>
      </c>
      <c r="AN29" s="47">
        <f t="shared" si="0"/>
      </c>
    </row>
    <row r="30" spans="1:40" ht="15">
      <c r="A30" s="106" t="s">
        <v>80</v>
      </c>
      <c r="B30" s="106">
        <v>1159224</v>
      </c>
      <c r="C30" s="106">
        <v>5003</v>
      </c>
      <c r="D30" s="106">
        <v>222.9179084</v>
      </c>
      <c r="E30" s="106">
        <v>201.13543134</v>
      </c>
      <c r="F30" s="106">
        <v>247.05937464</v>
      </c>
      <c r="G30" s="106">
        <v>0.7822067</v>
      </c>
      <c r="H30" s="106">
        <v>231.70577653</v>
      </c>
      <c r="I30" s="106">
        <v>0.2152054072</v>
      </c>
      <c r="J30" s="106">
        <v>0.0145</v>
      </c>
      <c r="K30" s="106">
        <v>-0.0883</v>
      </c>
      <c r="L30" s="106">
        <v>0.1173</v>
      </c>
      <c r="M30" s="106">
        <v>1.0146087183</v>
      </c>
      <c r="N30" s="106">
        <v>0.9154659832</v>
      </c>
      <c r="O30" s="106">
        <v>1.1244883699</v>
      </c>
      <c r="P30" s="106">
        <v>1266751</v>
      </c>
      <c r="Q30" s="106">
        <v>5456</v>
      </c>
      <c r="R30" s="106">
        <v>234.35335763</v>
      </c>
      <c r="S30" s="106">
        <v>211.59618505</v>
      </c>
      <c r="T30" s="106">
        <v>259.55806442</v>
      </c>
      <c r="U30" s="106">
        <v>0.2999928185</v>
      </c>
      <c r="V30" s="106">
        <v>232.17576979</v>
      </c>
      <c r="W30" s="106">
        <v>0.206286718</v>
      </c>
      <c r="X30" s="106">
        <v>0.054</v>
      </c>
      <c r="Y30" s="106">
        <v>-0.0481</v>
      </c>
      <c r="Z30" s="106">
        <v>0.1562</v>
      </c>
      <c r="AA30" s="106">
        <v>1.0555037648</v>
      </c>
      <c r="AB30" s="106">
        <v>0.9530077666</v>
      </c>
      <c r="AC30" s="106">
        <v>1.1690232091</v>
      </c>
      <c r="AD30" s="106">
        <v>0.3439344179</v>
      </c>
      <c r="AE30" s="106">
        <v>-0.05</v>
      </c>
      <c r="AF30" s="106">
        <v>-0.1536</v>
      </c>
      <c r="AG30" s="106">
        <v>0.0536</v>
      </c>
      <c r="AH30" s="106" t="s">
        <v>222</v>
      </c>
      <c r="AI30" s="106" t="s">
        <v>222</v>
      </c>
      <c r="AJ30" s="106" t="s">
        <v>222</v>
      </c>
      <c r="AK30" s="106" t="s">
        <v>222</v>
      </c>
      <c r="AL30" s="106" t="s">
        <v>222</v>
      </c>
      <c r="AM30" t="s">
        <v>222</v>
      </c>
      <c r="AN30">
        <f t="shared" si="0"/>
      </c>
    </row>
    <row r="31" spans="1:40" ht="15">
      <c r="A31" s="106" t="s">
        <v>79</v>
      </c>
      <c r="B31" s="106">
        <v>602535</v>
      </c>
      <c r="C31" s="106">
        <v>2729</v>
      </c>
      <c r="D31" s="106">
        <v>209.37651083</v>
      </c>
      <c r="E31" s="106">
        <v>188.23509854</v>
      </c>
      <c r="F31" s="106">
        <v>232.89239694</v>
      </c>
      <c r="G31" s="106">
        <v>0.375129314</v>
      </c>
      <c r="H31" s="106">
        <v>220.78966654</v>
      </c>
      <c r="I31" s="106">
        <v>0.2844379919</v>
      </c>
      <c r="J31" s="106">
        <v>-0.0482</v>
      </c>
      <c r="K31" s="106">
        <v>-0.1546</v>
      </c>
      <c r="L31" s="106">
        <v>0.0583</v>
      </c>
      <c r="M31" s="106">
        <v>0.9529751773</v>
      </c>
      <c r="N31" s="106">
        <v>0.8567502424</v>
      </c>
      <c r="O31" s="106">
        <v>1.060007507</v>
      </c>
      <c r="P31" s="106">
        <v>649653</v>
      </c>
      <c r="Q31" s="106">
        <v>2981</v>
      </c>
      <c r="R31" s="106">
        <v>190.51533711</v>
      </c>
      <c r="S31" s="106">
        <v>171.75066434</v>
      </c>
      <c r="T31" s="106">
        <v>211.3301501</v>
      </c>
      <c r="U31" s="106">
        <v>0.003809056</v>
      </c>
      <c r="V31" s="106">
        <v>217.93123113</v>
      </c>
      <c r="W31" s="106">
        <v>0.2703826051</v>
      </c>
      <c r="X31" s="106">
        <v>-0.1531</v>
      </c>
      <c r="Y31" s="106">
        <v>-0.2568</v>
      </c>
      <c r="Z31" s="106">
        <v>-0.0494</v>
      </c>
      <c r="AA31" s="106">
        <v>0.8580617646</v>
      </c>
      <c r="AB31" s="106">
        <v>0.7735475807</v>
      </c>
      <c r="AC31" s="106">
        <v>0.9518095722</v>
      </c>
      <c r="AD31" s="106">
        <v>0.0882806358</v>
      </c>
      <c r="AE31" s="106">
        <v>0.0944</v>
      </c>
      <c r="AF31" s="106">
        <v>-0.0141</v>
      </c>
      <c r="AG31" s="106">
        <v>0.2029</v>
      </c>
      <c r="AH31" s="106" t="s">
        <v>222</v>
      </c>
      <c r="AI31" s="106">
        <v>2</v>
      </c>
      <c r="AJ31" s="106" t="s">
        <v>222</v>
      </c>
      <c r="AK31" s="106" t="s">
        <v>222</v>
      </c>
      <c r="AL31" s="106" t="s">
        <v>222</v>
      </c>
      <c r="AM31" t="s">
        <v>222</v>
      </c>
      <c r="AN31">
        <f t="shared" si="0"/>
      </c>
    </row>
    <row r="32" spans="1:40" ht="15">
      <c r="A32" s="106" t="s">
        <v>32</v>
      </c>
      <c r="B32" s="106">
        <v>137823</v>
      </c>
      <c r="C32" s="106">
        <v>593</v>
      </c>
      <c r="D32" s="106">
        <v>227.47350431</v>
      </c>
      <c r="E32" s="106">
        <v>176.69918425</v>
      </c>
      <c r="F32" s="106">
        <v>292.83777049</v>
      </c>
      <c r="G32" s="106">
        <v>0.7875321072</v>
      </c>
      <c r="H32" s="106">
        <v>232.41652614</v>
      </c>
      <c r="I32" s="106">
        <v>0.6260458718</v>
      </c>
      <c r="J32" s="106">
        <v>0.0347</v>
      </c>
      <c r="K32" s="106">
        <v>-0.2179</v>
      </c>
      <c r="L32" s="106">
        <v>0.2873</v>
      </c>
      <c r="M32" s="106">
        <v>1.0353434693</v>
      </c>
      <c r="N32" s="106">
        <v>0.8042446394</v>
      </c>
      <c r="O32" s="106">
        <v>1.3328482988</v>
      </c>
      <c r="P32" s="106">
        <v>136435</v>
      </c>
      <c r="Q32" s="106">
        <v>591</v>
      </c>
      <c r="R32" s="106">
        <v>224.49468962</v>
      </c>
      <c r="S32" s="106">
        <v>174.07478334</v>
      </c>
      <c r="T32" s="106">
        <v>289.51847417</v>
      </c>
      <c r="U32" s="106">
        <v>0.9184640809</v>
      </c>
      <c r="V32" s="106">
        <v>230.85448393</v>
      </c>
      <c r="W32" s="106">
        <v>0.6249933792</v>
      </c>
      <c r="X32" s="106">
        <v>0.0133</v>
      </c>
      <c r="Y32" s="106">
        <v>-0.2411</v>
      </c>
      <c r="Z32" s="106">
        <v>0.2677</v>
      </c>
      <c r="AA32" s="106">
        <v>1.0133741992</v>
      </c>
      <c r="AB32" s="106">
        <v>0.7857775811</v>
      </c>
      <c r="AC32" s="106">
        <v>1.3068930603</v>
      </c>
      <c r="AD32" s="106">
        <v>0.9214260984</v>
      </c>
      <c r="AE32" s="106">
        <v>0.0132</v>
      </c>
      <c r="AF32" s="106">
        <v>-0.2487</v>
      </c>
      <c r="AG32" s="106">
        <v>0.2751</v>
      </c>
      <c r="AH32" s="106" t="s">
        <v>222</v>
      </c>
      <c r="AI32" s="106" t="s">
        <v>222</v>
      </c>
      <c r="AJ32" s="106" t="s">
        <v>222</v>
      </c>
      <c r="AK32" s="106" t="s">
        <v>222</v>
      </c>
      <c r="AL32" s="106" t="s">
        <v>222</v>
      </c>
      <c r="AM32" t="s">
        <v>222</v>
      </c>
      <c r="AN32">
        <f t="shared" si="0"/>
      </c>
    </row>
    <row r="33" spans="1:40" ht="15">
      <c r="A33" s="106" t="s">
        <v>31</v>
      </c>
      <c r="B33" s="106">
        <v>248890</v>
      </c>
      <c r="C33" s="106">
        <v>1069</v>
      </c>
      <c r="D33" s="106">
        <v>219.69576652</v>
      </c>
      <c r="E33" s="106">
        <v>170.6613974</v>
      </c>
      <c r="F33" s="106">
        <v>282.81867231</v>
      </c>
      <c r="G33" s="106">
        <v>0.9996481105</v>
      </c>
      <c r="H33" s="106">
        <v>232.82507016</v>
      </c>
      <c r="I33" s="106">
        <v>0.4666873388</v>
      </c>
      <c r="J33" s="106">
        <v>-0.0001</v>
      </c>
      <c r="K33" s="106">
        <v>-0.2526</v>
      </c>
      <c r="L33" s="106">
        <v>0.2525</v>
      </c>
      <c r="M33" s="106">
        <v>0.9999431704</v>
      </c>
      <c r="N33" s="106">
        <v>0.7767637105</v>
      </c>
      <c r="O33" s="106">
        <v>1.2872464697</v>
      </c>
      <c r="P33" s="106">
        <v>320937</v>
      </c>
      <c r="Q33" s="106">
        <v>1294</v>
      </c>
      <c r="R33" s="106">
        <v>248.37494335</v>
      </c>
      <c r="S33" s="106">
        <v>193.59558492</v>
      </c>
      <c r="T33" s="106">
        <v>318.65454219</v>
      </c>
      <c r="U33" s="106">
        <v>0.3683005017</v>
      </c>
      <c r="V33" s="106">
        <v>248.01931994</v>
      </c>
      <c r="W33" s="106">
        <v>0.4377998596</v>
      </c>
      <c r="X33" s="106">
        <v>0.1144</v>
      </c>
      <c r="Y33" s="106">
        <v>-0.1348</v>
      </c>
      <c r="Z33" s="106">
        <v>0.3635</v>
      </c>
      <c r="AA33" s="106">
        <v>1.1211702145</v>
      </c>
      <c r="AB33" s="106">
        <v>0.873894929</v>
      </c>
      <c r="AC33" s="106">
        <v>1.4384139423</v>
      </c>
      <c r="AD33" s="106">
        <v>0.3493037155</v>
      </c>
      <c r="AE33" s="106">
        <v>-0.1227</v>
      </c>
      <c r="AF33" s="106">
        <v>-0.3796</v>
      </c>
      <c r="AG33" s="106">
        <v>0.1342</v>
      </c>
      <c r="AH33" s="106" t="s">
        <v>222</v>
      </c>
      <c r="AI33" s="106" t="s">
        <v>222</v>
      </c>
      <c r="AJ33" s="106" t="s">
        <v>222</v>
      </c>
      <c r="AK33" s="106" t="s">
        <v>222</v>
      </c>
      <c r="AL33" s="106" t="s">
        <v>222</v>
      </c>
      <c r="AM33" t="s">
        <v>222</v>
      </c>
      <c r="AN33">
        <f t="shared" si="0"/>
      </c>
    </row>
    <row r="34" spans="1:40" ht="15">
      <c r="A34" s="106" t="s">
        <v>34</v>
      </c>
      <c r="B34" s="106">
        <v>91212</v>
      </c>
      <c r="C34" s="106">
        <v>411</v>
      </c>
      <c r="D34" s="106">
        <v>200.24839955</v>
      </c>
      <c r="E34" s="106">
        <v>154.98298133</v>
      </c>
      <c r="F34" s="106">
        <v>258.7343538</v>
      </c>
      <c r="G34" s="106">
        <v>0.4780959148</v>
      </c>
      <c r="H34" s="106">
        <v>221.9270073</v>
      </c>
      <c r="I34" s="106">
        <v>0.734825413</v>
      </c>
      <c r="J34" s="106">
        <v>-0.0927</v>
      </c>
      <c r="K34" s="106">
        <v>-0.349</v>
      </c>
      <c r="L34" s="106">
        <v>0.1635</v>
      </c>
      <c r="M34" s="106">
        <v>0.9114286665</v>
      </c>
      <c r="N34" s="106">
        <v>0.7054035504</v>
      </c>
      <c r="O34" s="106">
        <v>1.1776269253</v>
      </c>
      <c r="P34" s="106">
        <v>132766</v>
      </c>
      <c r="Q34" s="106">
        <v>547</v>
      </c>
      <c r="R34" s="106">
        <v>241.04998497</v>
      </c>
      <c r="S34" s="106">
        <v>186.20425891</v>
      </c>
      <c r="T34" s="106">
        <v>312.05030215</v>
      </c>
      <c r="U34" s="106">
        <v>0.5214862569</v>
      </c>
      <c r="V34" s="106">
        <v>242.7166362</v>
      </c>
      <c r="W34" s="106">
        <v>0.6661255765</v>
      </c>
      <c r="X34" s="106">
        <v>0.0844</v>
      </c>
      <c r="Y34" s="106">
        <v>-0.1737</v>
      </c>
      <c r="Z34" s="106">
        <v>0.3426</v>
      </c>
      <c r="AA34" s="106">
        <v>1.0881051837</v>
      </c>
      <c r="AB34" s="106">
        <v>0.8405303131</v>
      </c>
      <c r="AC34" s="106">
        <v>1.4086022507</v>
      </c>
      <c r="AD34" s="106">
        <v>0.1769306446</v>
      </c>
      <c r="AE34" s="106">
        <v>-0.1854</v>
      </c>
      <c r="AF34" s="106">
        <v>-0.4546</v>
      </c>
      <c r="AG34" s="106">
        <v>0.0837</v>
      </c>
      <c r="AH34" s="106" t="s">
        <v>222</v>
      </c>
      <c r="AI34" s="106" t="s">
        <v>222</v>
      </c>
      <c r="AJ34" s="106" t="s">
        <v>222</v>
      </c>
      <c r="AK34" s="106" t="s">
        <v>222</v>
      </c>
      <c r="AL34" s="106" t="s">
        <v>222</v>
      </c>
      <c r="AM34" t="s">
        <v>222</v>
      </c>
      <c r="AN34">
        <f t="shared" si="0"/>
      </c>
    </row>
    <row r="35" spans="1:40" ht="15">
      <c r="A35" s="106" t="s">
        <v>33</v>
      </c>
      <c r="B35" s="106">
        <v>112096</v>
      </c>
      <c r="C35" s="106">
        <v>464</v>
      </c>
      <c r="D35" s="106">
        <v>226.34676115</v>
      </c>
      <c r="E35" s="106">
        <v>173.30019668</v>
      </c>
      <c r="F35" s="106">
        <v>295.63068748</v>
      </c>
      <c r="G35" s="106">
        <v>0.8270552789</v>
      </c>
      <c r="H35" s="106">
        <v>241.5862069</v>
      </c>
      <c r="I35" s="106">
        <v>0.7215676882</v>
      </c>
      <c r="J35" s="106">
        <v>0.0298</v>
      </c>
      <c r="K35" s="106">
        <v>-0.2373</v>
      </c>
      <c r="L35" s="106">
        <v>0.2968</v>
      </c>
      <c r="M35" s="106">
        <v>1.0302151086</v>
      </c>
      <c r="N35" s="106">
        <v>0.7887741801</v>
      </c>
      <c r="O35" s="106">
        <v>1.3455602336</v>
      </c>
      <c r="P35" s="106">
        <v>113901</v>
      </c>
      <c r="Q35" s="106">
        <v>493</v>
      </c>
      <c r="R35" s="106">
        <v>210.90827009</v>
      </c>
      <c r="S35" s="106">
        <v>161.10280213</v>
      </c>
      <c r="T35" s="106">
        <v>276.11126439</v>
      </c>
      <c r="U35" s="106">
        <v>0.7206749346</v>
      </c>
      <c r="V35" s="106">
        <v>231.03651116</v>
      </c>
      <c r="W35" s="106">
        <v>0.6845684019</v>
      </c>
      <c r="X35" s="106">
        <v>-0.0491</v>
      </c>
      <c r="Y35" s="106">
        <v>-0.3185</v>
      </c>
      <c r="Z35" s="106">
        <v>0.2202</v>
      </c>
      <c r="AA35" s="106">
        <v>0.9520447886</v>
      </c>
      <c r="AB35" s="106">
        <v>0.7272217591</v>
      </c>
      <c r="AC35" s="106">
        <v>1.2463726065</v>
      </c>
      <c r="AD35" s="106">
        <v>0.6326605095</v>
      </c>
      <c r="AE35" s="106">
        <v>0.0706</v>
      </c>
      <c r="AF35" s="106">
        <v>-0.219</v>
      </c>
      <c r="AG35" s="106">
        <v>0.3603</v>
      </c>
      <c r="AH35" s="106" t="s">
        <v>222</v>
      </c>
      <c r="AI35" s="106" t="s">
        <v>222</v>
      </c>
      <c r="AJ35" s="106" t="s">
        <v>222</v>
      </c>
      <c r="AK35" s="106" t="s">
        <v>222</v>
      </c>
      <c r="AL35" s="106" t="s">
        <v>222</v>
      </c>
      <c r="AM35" t="s">
        <v>222</v>
      </c>
      <c r="AN35">
        <f t="shared" si="0"/>
      </c>
    </row>
    <row r="36" spans="1:40" ht="15">
      <c r="A36" s="106" t="s">
        <v>23</v>
      </c>
      <c r="B36" s="106">
        <v>56135</v>
      </c>
      <c r="C36" s="106">
        <v>285</v>
      </c>
      <c r="D36" s="106">
        <v>184.72049923</v>
      </c>
      <c r="E36" s="106">
        <v>141.74202676</v>
      </c>
      <c r="F36" s="106">
        <v>240.73073891</v>
      </c>
      <c r="G36" s="106">
        <v>0.1992470527</v>
      </c>
      <c r="H36" s="106">
        <v>196.96491228</v>
      </c>
      <c r="I36" s="106">
        <v>0.8313272252</v>
      </c>
      <c r="J36" s="106">
        <v>-0.1735</v>
      </c>
      <c r="K36" s="106">
        <v>-0.4383</v>
      </c>
      <c r="L36" s="106">
        <v>0.0914</v>
      </c>
      <c r="M36" s="106">
        <v>0.8407535774</v>
      </c>
      <c r="N36" s="106">
        <v>0.6451374729</v>
      </c>
      <c r="O36" s="106">
        <v>1.0956836452</v>
      </c>
      <c r="P36" s="106">
        <v>65307</v>
      </c>
      <c r="Q36" s="106">
        <v>330</v>
      </c>
      <c r="R36" s="106">
        <v>209.05283176</v>
      </c>
      <c r="S36" s="106">
        <v>160.46477262</v>
      </c>
      <c r="T36" s="106">
        <v>272.35315113</v>
      </c>
      <c r="U36" s="106">
        <v>0.6674780507</v>
      </c>
      <c r="V36" s="106">
        <v>197.9</v>
      </c>
      <c r="W36" s="106">
        <v>0.7744010393</v>
      </c>
      <c r="X36" s="106">
        <v>-0.058</v>
      </c>
      <c r="Y36" s="106">
        <v>-0.3225</v>
      </c>
      <c r="Z36" s="106">
        <v>0.2065</v>
      </c>
      <c r="AA36" s="106">
        <v>0.9436692972</v>
      </c>
      <c r="AB36" s="106">
        <v>0.7243416792</v>
      </c>
      <c r="AC36" s="106">
        <v>1.2294083967</v>
      </c>
      <c r="AD36" s="106">
        <v>0.3919546691</v>
      </c>
      <c r="AE36" s="106">
        <v>-0.1237</v>
      </c>
      <c r="AF36" s="106">
        <v>-0.407</v>
      </c>
      <c r="AG36" s="106">
        <v>0.1596</v>
      </c>
      <c r="AH36" s="106" t="s">
        <v>222</v>
      </c>
      <c r="AI36" s="106" t="s">
        <v>222</v>
      </c>
      <c r="AJ36" s="106" t="s">
        <v>222</v>
      </c>
      <c r="AK36" s="106" t="s">
        <v>222</v>
      </c>
      <c r="AL36" s="106" t="s">
        <v>222</v>
      </c>
      <c r="AM36" t="s">
        <v>222</v>
      </c>
      <c r="AN36">
        <f t="shared" si="0"/>
      </c>
    </row>
    <row r="37" spans="1:40" ht="15">
      <c r="A37" s="106" t="s">
        <v>16</v>
      </c>
      <c r="B37" s="106">
        <v>27431</v>
      </c>
      <c r="C37" s="106">
        <v>154</v>
      </c>
      <c r="D37" s="106">
        <v>178.51161313</v>
      </c>
      <c r="E37" s="106">
        <v>137.28813201</v>
      </c>
      <c r="F37" s="106">
        <v>232.11326103</v>
      </c>
      <c r="G37" s="106">
        <v>0.1211468732</v>
      </c>
      <c r="H37" s="106">
        <v>178.12337662</v>
      </c>
      <c r="I37" s="106">
        <v>1.0754744547</v>
      </c>
      <c r="J37" s="106">
        <v>-0.2076</v>
      </c>
      <c r="K37" s="106">
        <v>-0.4702</v>
      </c>
      <c r="L37" s="106">
        <v>0.0549</v>
      </c>
      <c r="M37" s="106">
        <v>0.812493892</v>
      </c>
      <c r="N37" s="106">
        <v>0.6248656138</v>
      </c>
      <c r="O37" s="106">
        <v>1.0564612774</v>
      </c>
      <c r="P37" s="106">
        <v>28230</v>
      </c>
      <c r="Q37" s="106">
        <v>150</v>
      </c>
      <c r="R37" s="106">
        <v>203.71019085</v>
      </c>
      <c r="S37" s="106">
        <v>155.57235581</v>
      </c>
      <c r="T37" s="106">
        <v>266.74303182</v>
      </c>
      <c r="U37" s="106">
        <v>0.542033272</v>
      </c>
      <c r="V37" s="106">
        <v>188.2</v>
      </c>
      <c r="W37" s="106">
        <v>1.1201190413</v>
      </c>
      <c r="X37" s="106">
        <v>-0.0839</v>
      </c>
      <c r="Y37" s="106">
        <v>-0.3535</v>
      </c>
      <c r="Z37" s="106">
        <v>0.1857</v>
      </c>
      <c r="AA37" s="106">
        <v>0.9195524931</v>
      </c>
      <c r="AB37" s="106">
        <v>0.7022571971</v>
      </c>
      <c r="AC37" s="106">
        <v>1.204084189</v>
      </c>
      <c r="AD37" s="106">
        <v>0.3654900869</v>
      </c>
      <c r="AE37" s="106">
        <v>-0.132</v>
      </c>
      <c r="AF37" s="106">
        <v>-0.418</v>
      </c>
      <c r="AG37" s="106">
        <v>0.1539</v>
      </c>
      <c r="AH37" s="106" t="s">
        <v>222</v>
      </c>
      <c r="AI37" s="106" t="s">
        <v>222</v>
      </c>
      <c r="AJ37" s="106" t="s">
        <v>222</v>
      </c>
      <c r="AK37" s="106" t="s">
        <v>222</v>
      </c>
      <c r="AL37" s="106" t="s">
        <v>222</v>
      </c>
      <c r="AM37" t="s">
        <v>222</v>
      </c>
      <c r="AN37">
        <f t="shared" si="0"/>
      </c>
    </row>
    <row r="38" spans="1:40" ht="15">
      <c r="A38" s="106" t="s">
        <v>21</v>
      </c>
      <c r="B38" s="106">
        <v>79792</v>
      </c>
      <c r="C38" s="106">
        <v>374</v>
      </c>
      <c r="D38" s="106">
        <v>219.65317517</v>
      </c>
      <c r="E38" s="106">
        <v>167.74009186</v>
      </c>
      <c r="F38" s="106">
        <v>287.63259175</v>
      </c>
      <c r="G38" s="106">
        <v>0.9985459024</v>
      </c>
      <c r="H38" s="106">
        <v>213.34759358</v>
      </c>
      <c r="I38" s="106">
        <v>0.7552801541</v>
      </c>
      <c r="J38" s="106">
        <v>-0.0003</v>
      </c>
      <c r="K38" s="106">
        <v>-0.2699</v>
      </c>
      <c r="L38" s="106">
        <v>0.2694</v>
      </c>
      <c r="M38" s="106">
        <v>0.9997493163</v>
      </c>
      <c r="N38" s="106">
        <v>0.7634674164</v>
      </c>
      <c r="O38" s="106">
        <v>1.3091569777</v>
      </c>
      <c r="P38" s="106">
        <v>77561</v>
      </c>
      <c r="Q38" s="106">
        <v>359</v>
      </c>
      <c r="R38" s="106">
        <v>229.11097319</v>
      </c>
      <c r="S38" s="106">
        <v>171.79519331</v>
      </c>
      <c r="T38" s="106">
        <v>305.54893316</v>
      </c>
      <c r="U38" s="106">
        <v>0.8188600846</v>
      </c>
      <c r="V38" s="106">
        <v>216.04735376</v>
      </c>
      <c r="W38" s="106">
        <v>0.7757597655</v>
      </c>
      <c r="X38" s="106">
        <v>0.0336</v>
      </c>
      <c r="Y38" s="106">
        <v>-0.2543</v>
      </c>
      <c r="Z38" s="106">
        <v>0.3215</v>
      </c>
      <c r="AA38" s="106">
        <v>1.0342122096</v>
      </c>
      <c r="AB38" s="106">
        <v>0.7754874592</v>
      </c>
      <c r="AC38" s="106">
        <v>1.3792549213</v>
      </c>
      <c r="AD38" s="106">
        <v>0.7892907201</v>
      </c>
      <c r="AE38" s="106">
        <v>-0.0422</v>
      </c>
      <c r="AF38" s="106">
        <v>-0.3513</v>
      </c>
      <c r="AG38" s="106">
        <v>0.267</v>
      </c>
      <c r="AH38" s="106" t="s">
        <v>222</v>
      </c>
      <c r="AI38" s="106" t="s">
        <v>222</v>
      </c>
      <c r="AJ38" s="106" t="s">
        <v>222</v>
      </c>
      <c r="AK38" s="106" t="s">
        <v>222</v>
      </c>
      <c r="AL38" s="106" t="s">
        <v>222</v>
      </c>
      <c r="AM38" t="s">
        <v>222</v>
      </c>
      <c r="AN38">
        <f t="shared" si="0"/>
      </c>
    </row>
    <row r="39" spans="1:40" ht="15">
      <c r="A39" s="106" t="s">
        <v>22</v>
      </c>
      <c r="B39" s="106">
        <v>228728</v>
      </c>
      <c r="C39" s="106">
        <v>1025</v>
      </c>
      <c r="D39" s="106">
        <v>244.96511224</v>
      </c>
      <c r="E39" s="106">
        <v>190.61747581</v>
      </c>
      <c r="F39" s="106">
        <v>314.80799944</v>
      </c>
      <c r="G39" s="106">
        <v>0.395205559</v>
      </c>
      <c r="H39" s="106">
        <v>223.14926829</v>
      </c>
      <c r="I39" s="106">
        <v>0.466590402</v>
      </c>
      <c r="J39" s="106">
        <v>0.1088</v>
      </c>
      <c r="K39" s="106">
        <v>-0.142</v>
      </c>
      <c r="L39" s="106">
        <v>0.3597</v>
      </c>
      <c r="M39" s="106">
        <v>1.1149563547</v>
      </c>
      <c r="N39" s="106">
        <v>0.8675936096</v>
      </c>
      <c r="O39" s="106">
        <v>1.4328455847</v>
      </c>
      <c r="P39" s="106">
        <v>284424</v>
      </c>
      <c r="Q39" s="106">
        <v>1199</v>
      </c>
      <c r="R39" s="106">
        <v>255.02136999</v>
      </c>
      <c r="S39" s="106">
        <v>199.36864881</v>
      </c>
      <c r="T39" s="106">
        <v>326.20925877</v>
      </c>
      <c r="U39" s="106">
        <v>0.2623838974</v>
      </c>
      <c r="V39" s="106">
        <v>237.2176814</v>
      </c>
      <c r="W39" s="106">
        <v>0.4447991379</v>
      </c>
      <c r="X39" s="106">
        <v>0.1408</v>
      </c>
      <c r="Y39" s="106">
        <v>-0.1054</v>
      </c>
      <c r="Z39" s="106">
        <v>0.387</v>
      </c>
      <c r="AA39" s="106">
        <v>1.1511723375</v>
      </c>
      <c r="AB39" s="106">
        <v>0.8999546724</v>
      </c>
      <c r="AC39" s="106">
        <v>1.472516107</v>
      </c>
      <c r="AD39" s="106">
        <v>0.7547329417</v>
      </c>
      <c r="AE39" s="106">
        <v>-0.0402</v>
      </c>
      <c r="AF39" s="106">
        <v>-0.2926</v>
      </c>
      <c r="AG39" s="106">
        <v>0.2122</v>
      </c>
      <c r="AH39" s="106" t="s">
        <v>222</v>
      </c>
      <c r="AI39" s="106" t="s">
        <v>222</v>
      </c>
      <c r="AJ39" s="106" t="s">
        <v>222</v>
      </c>
      <c r="AK39" s="106" t="s">
        <v>222</v>
      </c>
      <c r="AL39" s="106" t="s">
        <v>222</v>
      </c>
      <c r="AM39" t="s">
        <v>222</v>
      </c>
      <c r="AN39">
        <f t="shared" si="0"/>
      </c>
    </row>
    <row r="40" spans="1:40" ht="15">
      <c r="A40" s="106" t="s">
        <v>19</v>
      </c>
      <c r="B40" s="106">
        <v>156692</v>
      </c>
      <c r="C40" s="106">
        <v>695</v>
      </c>
      <c r="D40" s="106">
        <v>212.23516299</v>
      </c>
      <c r="E40" s="106">
        <v>163.94430769</v>
      </c>
      <c r="F40" s="106">
        <v>274.75040179</v>
      </c>
      <c r="G40" s="106">
        <v>0.7927668798</v>
      </c>
      <c r="H40" s="106">
        <v>225.45611511</v>
      </c>
      <c r="I40" s="106">
        <v>0.5695588538</v>
      </c>
      <c r="J40" s="106">
        <v>-0.0346</v>
      </c>
      <c r="K40" s="106">
        <v>-0.2928</v>
      </c>
      <c r="L40" s="106">
        <v>0.2236</v>
      </c>
      <c r="M40" s="106">
        <v>0.9659863052</v>
      </c>
      <c r="N40" s="106">
        <v>0.7461909413</v>
      </c>
      <c r="O40" s="106">
        <v>1.2505238139</v>
      </c>
      <c r="P40" s="106">
        <v>181239</v>
      </c>
      <c r="Q40" s="106">
        <v>765</v>
      </c>
      <c r="R40" s="106">
        <v>252.40131115</v>
      </c>
      <c r="S40" s="106">
        <v>197.01179914</v>
      </c>
      <c r="T40" s="106">
        <v>323.36348457</v>
      </c>
      <c r="U40" s="106">
        <v>0.3020723378</v>
      </c>
      <c r="V40" s="106">
        <v>236.91372549</v>
      </c>
      <c r="W40" s="106">
        <v>0.5564990067</v>
      </c>
      <c r="X40" s="106">
        <v>0.1305</v>
      </c>
      <c r="Y40" s="106">
        <v>-0.1173</v>
      </c>
      <c r="Z40" s="106">
        <v>0.3782</v>
      </c>
      <c r="AA40" s="106">
        <v>1.1393453316</v>
      </c>
      <c r="AB40" s="106">
        <v>0.8893157987</v>
      </c>
      <c r="AC40" s="106">
        <v>1.4596702167</v>
      </c>
      <c r="AD40" s="106">
        <v>0.1933689164</v>
      </c>
      <c r="AE40" s="106">
        <v>-0.1733</v>
      </c>
      <c r="AF40" s="106">
        <v>-0.4345</v>
      </c>
      <c r="AG40" s="106">
        <v>0.0879</v>
      </c>
      <c r="AH40" s="106" t="s">
        <v>222</v>
      </c>
      <c r="AI40" s="106" t="s">
        <v>222</v>
      </c>
      <c r="AJ40" s="106" t="s">
        <v>222</v>
      </c>
      <c r="AK40" s="106" t="s">
        <v>222</v>
      </c>
      <c r="AL40" s="106" t="s">
        <v>222</v>
      </c>
      <c r="AM40" t="s">
        <v>222</v>
      </c>
      <c r="AN40">
        <f t="shared" si="0"/>
      </c>
    </row>
    <row r="41" spans="1:40" ht="15">
      <c r="A41" s="106" t="s">
        <v>24</v>
      </c>
      <c r="B41" s="106">
        <v>119147</v>
      </c>
      <c r="C41" s="106">
        <v>564</v>
      </c>
      <c r="D41" s="106">
        <v>186.7883964</v>
      </c>
      <c r="E41" s="106">
        <v>145.09357317</v>
      </c>
      <c r="F41" s="106">
        <v>240.46485498</v>
      </c>
      <c r="G41" s="106">
        <v>0.2078457074</v>
      </c>
      <c r="H41" s="106">
        <v>211.2535461</v>
      </c>
      <c r="I41" s="106">
        <v>0.6120155431</v>
      </c>
      <c r="J41" s="106">
        <v>-0.1623</v>
      </c>
      <c r="K41" s="106">
        <v>-0.4149</v>
      </c>
      <c r="L41" s="106">
        <v>0.0903</v>
      </c>
      <c r="M41" s="106">
        <v>0.8501655915</v>
      </c>
      <c r="N41" s="106">
        <v>0.6603920042</v>
      </c>
      <c r="O41" s="106">
        <v>1.094473477</v>
      </c>
      <c r="P41" s="106">
        <v>122474</v>
      </c>
      <c r="Q41" s="106">
        <v>560</v>
      </c>
      <c r="R41" s="106">
        <v>211.4554013</v>
      </c>
      <c r="S41" s="106">
        <v>163.96473433</v>
      </c>
      <c r="T41" s="106">
        <v>272.70124226</v>
      </c>
      <c r="U41" s="106">
        <v>0.7198163062</v>
      </c>
      <c r="V41" s="106">
        <v>218.70357143</v>
      </c>
      <c r="W41" s="106">
        <v>0.6249336699</v>
      </c>
      <c r="X41" s="106">
        <v>-0.0466</v>
      </c>
      <c r="Y41" s="106">
        <v>-0.3009</v>
      </c>
      <c r="Z41" s="106">
        <v>0.2078</v>
      </c>
      <c r="AA41" s="106">
        <v>0.9545145514</v>
      </c>
      <c r="AB41" s="106">
        <v>0.740140587</v>
      </c>
      <c r="AC41" s="106">
        <v>1.2309796881</v>
      </c>
      <c r="AD41" s="106">
        <v>0.3534255085</v>
      </c>
      <c r="AE41" s="106">
        <v>-0.124</v>
      </c>
      <c r="AF41" s="106">
        <v>-0.386</v>
      </c>
      <c r="AG41" s="106">
        <v>0.1379</v>
      </c>
      <c r="AH41" s="106" t="s">
        <v>222</v>
      </c>
      <c r="AI41" s="106" t="s">
        <v>222</v>
      </c>
      <c r="AJ41" s="106" t="s">
        <v>222</v>
      </c>
      <c r="AK41" s="106" t="s">
        <v>222</v>
      </c>
      <c r="AL41" s="106" t="s">
        <v>222</v>
      </c>
      <c r="AM41" t="s">
        <v>222</v>
      </c>
      <c r="AN41">
        <f t="shared" si="0"/>
      </c>
    </row>
    <row r="42" spans="1:40" ht="15">
      <c r="A42" s="106" t="s">
        <v>20</v>
      </c>
      <c r="B42" s="106">
        <v>45942</v>
      </c>
      <c r="C42" s="106">
        <v>223</v>
      </c>
      <c r="D42" s="106">
        <v>181.77839102</v>
      </c>
      <c r="E42" s="106">
        <v>137.65215611</v>
      </c>
      <c r="F42" s="106">
        <v>240.04987919</v>
      </c>
      <c r="G42" s="106">
        <v>0.1816067687</v>
      </c>
      <c r="H42" s="106">
        <v>206.01793722</v>
      </c>
      <c r="I42" s="106">
        <v>0.9611697312</v>
      </c>
      <c r="J42" s="106">
        <v>-0.1895</v>
      </c>
      <c r="K42" s="106">
        <v>-0.4676</v>
      </c>
      <c r="L42" s="106">
        <v>0.0885</v>
      </c>
      <c r="M42" s="106">
        <v>0.8273626002</v>
      </c>
      <c r="N42" s="106">
        <v>0.6265224659</v>
      </c>
      <c r="O42" s="106">
        <v>1.0925847187</v>
      </c>
      <c r="P42" s="106">
        <v>68925</v>
      </c>
      <c r="Q42" s="106">
        <v>280</v>
      </c>
      <c r="R42" s="106">
        <v>235.93380632</v>
      </c>
      <c r="S42" s="106">
        <v>178.70727793</v>
      </c>
      <c r="T42" s="106">
        <v>311.48569666</v>
      </c>
      <c r="U42" s="106">
        <v>0.6567725595</v>
      </c>
      <c r="V42" s="106">
        <v>246.16071429</v>
      </c>
      <c r="W42" s="106">
        <v>0.9376275423</v>
      </c>
      <c r="X42" s="106">
        <v>0.063</v>
      </c>
      <c r="Y42" s="106">
        <v>-0.2148</v>
      </c>
      <c r="Z42" s="106">
        <v>0.3408</v>
      </c>
      <c r="AA42" s="106">
        <v>1.0650106355</v>
      </c>
      <c r="AB42" s="106">
        <v>0.8066887684</v>
      </c>
      <c r="AC42" s="106">
        <v>1.4060536085</v>
      </c>
      <c r="AD42" s="106">
        <v>0.096475532</v>
      </c>
      <c r="AE42" s="106">
        <v>-0.2608</v>
      </c>
      <c r="AF42" s="106">
        <v>-0.5682</v>
      </c>
      <c r="AG42" s="106">
        <v>0.0467</v>
      </c>
      <c r="AH42" s="106" t="s">
        <v>222</v>
      </c>
      <c r="AI42" s="106" t="s">
        <v>222</v>
      </c>
      <c r="AJ42" s="106" t="s">
        <v>222</v>
      </c>
      <c r="AK42" s="106" t="s">
        <v>222</v>
      </c>
      <c r="AL42" s="106" t="s">
        <v>222</v>
      </c>
      <c r="AM42" t="s">
        <v>222</v>
      </c>
      <c r="AN42">
        <f t="shared" si="0"/>
      </c>
    </row>
    <row r="43" spans="1:40" ht="15">
      <c r="A43" s="106" t="s">
        <v>17</v>
      </c>
      <c r="B43" s="106">
        <v>223864</v>
      </c>
      <c r="C43" s="106">
        <v>1129</v>
      </c>
      <c r="D43" s="106">
        <v>215.01485447</v>
      </c>
      <c r="E43" s="106">
        <v>168.08578341</v>
      </c>
      <c r="F43" s="106">
        <v>275.04638823</v>
      </c>
      <c r="G43" s="106">
        <v>0.8635322962</v>
      </c>
      <c r="H43" s="106">
        <v>198.28520815</v>
      </c>
      <c r="I43" s="106">
        <v>0.4190812087</v>
      </c>
      <c r="J43" s="106">
        <v>-0.0216</v>
      </c>
      <c r="K43" s="106">
        <v>-0.2678</v>
      </c>
      <c r="L43" s="106">
        <v>0.2246</v>
      </c>
      <c r="M43" s="106">
        <v>0.9786380442</v>
      </c>
      <c r="N43" s="106">
        <v>0.7650408282</v>
      </c>
      <c r="O43" s="106">
        <v>1.2518709933</v>
      </c>
      <c r="P43" s="106">
        <v>260680</v>
      </c>
      <c r="Q43" s="106">
        <v>1281</v>
      </c>
      <c r="R43" s="106">
        <v>252.63990696</v>
      </c>
      <c r="S43" s="106">
        <v>196.91453199</v>
      </c>
      <c r="T43" s="106">
        <v>324.13515622</v>
      </c>
      <c r="U43" s="106">
        <v>0.3013826468</v>
      </c>
      <c r="V43" s="106">
        <v>203.49726776</v>
      </c>
      <c r="W43" s="106">
        <v>0.3985701099</v>
      </c>
      <c r="X43" s="106">
        <v>0.1314</v>
      </c>
      <c r="Y43" s="106">
        <v>-0.1178</v>
      </c>
      <c r="Z43" s="106">
        <v>0.3806</v>
      </c>
      <c r="AA43" s="106">
        <v>1.1404223585</v>
      </c>
      <c r="AB43" s="106">
        <v>0.8888767325</v>
      </c>
      <c r="AC43" s="106">
        <v>1.4631535603</v>
      </c>
      <c r="AD43" s="106">
        <v>0.2074965188</v>
      </c>
      <c r="AE43" s="106">
        <v>-0.1613</v>
      </c>
      <c r="AF43" s="106">
        <v>-0.412</v>
      </c>
      <c r="AG43" s="106">
        <v>0.0895</v>
      </c>
      <c r="AH43" s="106" t="s">
        <v>222</v>
      </c>
      <c r="AI43" s="106" t="s">
        <v>222</v>
      </c>
      <c r="AJ43" s="106" t="s">
        <v>222</v>
      </c>
      <c r="AK43" s="106" t="s">
        <v>222</v>
      </c>
      <c r="AL43" s="106" t="s">
        <v>222</v>
      </c>
      <c r="AM43" t="s">
        <v>222</v>
      </c>
      <c r="AN43">
        <f t="shared" si="0"/>
      </c>
    </row>
    <row r="44" spans="1:40" ht="15">
      <c r="A44" s="106" t="s">
        <v>18</v>
      </c>
      <c r="B44" s="106">
        <v>40907</v>
      </c>
      <c r="C44" s="106">
        <v>184</v>
      </c>
      <c r="D44" s="106">
        <v>243.32225364</v>
      </c>
      <c r="E44" s="106">
        <v>184.81817819</v>
      </c>
      <c r="F44" s="106">
        <v>320.34575654</v>
      </c>
      <c r="G44" s="106">
        <v>0.4668921183</v>
      </c>
      <c r="H44" s="106">
        <v>222.32065217</v>
      </c>
      <c r="I44" s="106">
        <v>1.0992108142</v>
      </c>
      <c r="J44" s="106">
        <v>0.1021</v>
      </c>
      <c r="K44" s="106">
        <v>-0.1729</v>
      </c>
      <c r="L44" s="106">
        <v>0.3771</v>
      </c>
      <c r="M44" s="106">
        <v>1.1074788996</v>
      </c>
      <c r="N44" s="106">
        <v>0.8411981623</v>
      </c>
      <c r="O44" s="106">
        <v>1.458050633</v>
      </c>
      <c r="P44" s="106">
        <v>38317</v>
      </c>
      <c r="Q44" s="106">
        <v>193</v>
      </c>
      <c r="R44" s="106">
        <v>225.80237214</v>
      </c>
      <c r="S44" s="106">
        <v>171.50832292</v>
      </c>
      <c r="T44" s="106">
        <v>297.28418071</v>
      </c>
      <c r="U44" s="106">
        <v>0.8917665927</v>
      </c>
      <c r="V44" s="106">
        <v>198.53367876</v>
      </c>
      <c r="W44" s="106">
        <v>1.0142346428</v>
      </c>
      <c r="X44" s="106">
        <v>0.0191</v>
      </c>
      <c r="Y44" s="106">
        <v>-0.2559</v>
      </c>
      <c r="Z44" s="106">
        <v>0.2941</v>
      </c>
      <c r="AA44" s="106">
        <v>1.0192771083</v>
      </c>
      <c r="AB44" s="106">
        <v>0.7741925196</v>
      </c>
      <c r="AC44" s="106">
        <v>1.3419476384</v>
      </c>
      <c r="AD44" s="106">
        <v>0.6280215816</v>
      </c>
      <c r="AE44" s="106">
        <v>0.0747</v>
      </c>
      <c r="AF44" s="106">
        <v>-0.2276</v>
      </c>
      <c r="AG44" s="106">
        <v>0.377</v>
      </c>
      <c r="AH44" s="106" t="s">
        <v>222</v>
      </c>
      <c r="AI44" s="106" t="s">
        <v>222</v>
      </c>
      <c r="AJ44" s="106" t="s">
        <v>222</v>
      </c>
      <c r="AK44" s="106" t="s">
        <v>222</v>
      </c>
      <c r="AL44" s="106" t="s">
        <v>222</v>
      </c>
      <c r="AM44" t="s">
        <v>222</v>
      </c>
      <c r="AN44">
        <f t="shared" si="0"/>
      </c>
    </row>
    <row r="45" spans="1:40" ht="15">
      <c r="A45" s="106" t="s">
        <v>67</v>
      </c>
      <c r="B45" s="106">
        <v>185342</v>
      </c>
      <c r="C45" s="106">
        <v>866</v>
      </c>
      <c r="D45" s="106">
        <v>210.27771809</v>
      </c>
      <c r="E45" s="106">
        <v>163.03585263</v>
      </c>
      <c r="F45" s="106">
        <v>271.20855941</v>
      </c>
      <c r="G45" s="106">
        <v>0.7354246178</v>
      </c>
      <c r="H45" s="106">
        <v>214.02078522</v>
      </c>
      <c r="I45" s="106">
        <v>0.4971289223</v>
      </c>
      <c r="J45" s="106">
        <v>-0.0439</v>
      </c>
      <c r="K45" s="106">
        <v>-0.2983</v>
      </c>
      <c r="L45" s="106">
        <v>0.2106</v>
      </c>
      <c r="M45" s="106">
        <v>0.9570770135</v>
      </c>
      <c r="N45" s="106">
        <v>0.7420561168</v>
      </c>
      <c r="O45" s="106">
        <v>1.2344031524</v>
      </c>
      <c r="P45" s="106">
        <v>184519</v>
      </c>
      <c r="Q45" s="106">
        <v>817</v>
      </c>
      <c r="R45" s="106">
        <v>228.10397166</v>
      </c>
      <c r="S45" s="106">
        <v>176.54076864</v>
      </c>
      <c r="T45" s="106">
        <v>294.72751414</v>
      </c>
      <c r="U45" s="106">
        <v>0.8230618952</v>
      </c>
      <c r="V45" s="106">
        <v>225.8494492</v>
      </c>
      <c r="W45" s="106">
        <v>0.5257732537</v>
      </c>
      <c r="X45" s="106">
        <v>0.0292</v>
      </c>
      <c r="Y45" s="106">
        <v>-0.227</v>
      </c>
      <c r="Z45" s="106">
        <v>0.2855</v>
      </c>
      <c r="AA45" s="106">
        <v>1.0296665815</v>
      </c>
      <c r="AB45" s="106">
        <v>0.7969090955</v>
      </c>
      <c r="AC45" s="106">
        <v>1.3304067866</v>
      </c>
      <c r="AD45" s="106">
        <v>0.548271929</v>
      </c>
      <c r="AE45" s="106">
        <v>-0.0814</v>
      </c>
      <c r="AF45" s="106">
        <v>-0.347</v>
      </c>
      <c r="AG45" s="106">
        <v>0.1843</v>
      </c>
      <c r="AH45" s="106" t="s">
        <v>222</v>
      </c>
      <c r="AI45" s="106" t="s">
        <v>222</v>
      </c>
      <c r="AJ45" s="106" t="s">
        <v>222</v>
      </c>
      <c r="AK45" s="106" t="s">
        <v>222</v>
      </c>
      <c r="AL45" s="106" t="s">
        <v>222</v>
      </c>
      <c r="AM45" t="s">
        <v>222</v>
      </c>
      <c r="AN45">
        <f t="shared" si="0"/>
      </c>
    </row>
    <row r="46" spans="1:40" ht="15">
      <c r="A46" s="106" t="s">
        <v>68</v>
      </c>
      <c r="B46" s="106">
        <v>123995</v>
      </c>
      <c r="C46" s="106">
        <v>575</v>
      </c>
      <c r="D46" s="106">
        <v>222.28609818</v>
      </c>
      <c r="E46" s="106">
        <v>171.70035675</v>
      </c>
      <c r="F46" s="106">
        <v>287.77522878</v>
      </c>
      <c r="G46" s="106">
        <v>0.9294469785</v>
      </c>
      <c r="H46" s="106">
        <v>215.64347826</v>
      </c>
      <c r="I46" s="106">
        <v>0.6123986742</v>
      </c>
      <c r="J46" s="106">
        <v>0.0117</v>
      </c>
      <c r="K46" s="106">
        <v>-0.2465</v>
      </c>
      <c r="L46" s="106">
        <v>0.2699</v>
      </c>
      <c r="M46" s="106">
        <v>1.0117330401</v>
      </c>
      <c r="N46" s="106">
        <v>0.781492524</v>
      </c>
      <c r="O46" s="106">
        <v>1.3098061888</v>
      </c>
      <c r="P46" s="106">
        <v>137697</v>
      </c>
      <c r="Q46" s="106">
        <v>643</v>
      </c>
      <c r="R46" s="106">
        <v>211.52589853</v>
      </c>
      <c r="S46" s="106">
        <v>163.06047612</v>
      </c>
      <c r="T46" s="106">
        <v>274.39638848</v>
      </c>
      <c r="U46" s="106">
        <v>0.7277566785</v>
      </c>
      <c r="V46" s="106">
        <v>214.14774495</v>
      </c>
      <c r="W46" s="106">
        <v>0.5771002551</v>
      </c>
      <c r="X46" s="106">
        <v>-0.0462</v>
      </c>
      <c r="Y46" s="106">
        <v>-0.3064</v>
      </c>
      <c r="Z46" s="106">
        <v>0.214</v>
      </c>
      <c r="AA46" s="106">
        <v>0.9548327776</v>
      </c>
      <c r="AB46" s="106">
        <v>0.7360587446</v>
      </c>
      <c r="AC46" s="106">
        <v>1.2386316172</v>
      </c>
      <c r="AD46" s="106">
        <v>0.7217280558</v>
      </c>
      <c r="AE46" s="106">
        <v>0.0496</v>
      </c>
      <c r="AF46" s="106">
        <v>-0.2234</v>
      </c>
      <c r="AG46" s="106">
        <v>0.3227</v>
      </c>
      <c r="AH46" s="106" t="s">
        <v>222</v>
      </c>
      <c r="AI46" s="106" t="s">
        <v>222</v>
      </c>
      <c r="AJ46" s="106" t="s">
        <v>222</v>
      </c>
      <c r="AK46" s="106" t="s">
        <v>222</v>
      </c>
      <c r="AL46" s="106" t="s">
        <v>222</v>
      </c>
      <c r="AM46" t="s">
        <v>222</v>
      </c>
      <c r="AN46">
        <f t="shared" si="0"/>
      </c>
    </row>
    <row r="47" spans="1:40" ht="15">
      <c r="A47" s="106" t="s">
        <v>64</v>
      </c>
      <c r="B47" s="106">
        <v>181223</v>
      </c>
      <c r="C47" s="106">
        <v>833</v>
      </c>
      <c r="D47" s="106">
        <v>221.10710876</v>
      </c>
      <c r="E47" s="106">
        <v>170.78858974</v>
      </c>
      <c r="F47" s="106">
        <v>286.25070104</v>
      </c>
      <c r="G47" s="106">
        <v>0.961578273</v>
      </c>
      <c r="H47" s="106">
        <v>217.55462185</v>
      </c>
      <c r="I47" s="106">
        <v>0.5110479569</v>
      </c>
      <c r="J47" s="106">
        <v>0.0063</v>
      </c>
      <c r="K47" s="106">
        <v>-0.2519</v>
      </c>
      <c r="L47" s="106">
        <v>0.2646</v>
      </c>
      <c r="M47" s="106">
        <v>1.0063668811</v>
      </c>
      <c r="N47" s="106">
        <v>0.7773426252</v>
      </c>
      <c r="O47" s="106">
        <v>1.3028673154</v>
      </c>
      <c r="P47" s="106">
        <v>220012</v>
      </c>
      <c r="Q47" s="106">
        <v>970</v>
      </c>
      <c r="R47" s="106">
        <v>226.79444675</v>
      </c>
      <c r="S47" s="106">
        <v>175.20409563</v>
      </c>
      <c r="T47" s="106">
        <v>293.57601997</v>
      </c>
      <c r="U47" s="106">
        <v>0.8584955081</v>
      </c>
      <c r="V47" s="106">
        <v>226.81649485</v>
      </c>
      <c r="W47" s="106">
        <v>0.483561204</v>
      </c>
      <c r="X47" s="106">
        <v>0.0235</v>
      </c>
      <c r="Y47" s="106">
        <v>-0.2346</v>
      </c>
      <c r="Z47" s="106">
        <v>0.2816</v>
      </c>
      <c r="AA47" s="106">
        <v>1.0237553559</v>
      </c>
      <c r="AB47" s="106">
        <v>0.7908753228</v>
      </c>
      <c r="AC47" s="106">
        <v>1.3252089154</v>
      </c>
      <c r="AD47" s="106">
        <v>0.8542391537</v>
      </c>
      <c r="AE47" s="106">
        <v>-0.0254</v>
      </c>
      <c r="AF47" s="106">
        <v>-0.2963</v>
      </c>
      <c r="AG47" s="106">
        <v>0.2456</v>
      </c>
      <c r="AH47" s="106" t="s">
        <v>222</v>
      </c>
      <c r="AI47" s="106" t="s">
        <v>222</v>
      </c>
      <c r="AJ47" s="106" t="s">
        <v>222</v>
      </c>
      <c r="AK47" s="106" t="s">
        <v>222</v>
      </c>
      <c r="AL47" s="106" t="s">
        <v>222</v>
      </c>
      <c r="AM47" t="s">
        <v>222</v>
      </c>
      <c r="AN47">
        <f t="shared" si="0"/>
      </c>
    </row>
    <row r="48" spans="1:40" ht="15">
      <c r="A48" s="106" t="s">
        <v>69</v>
      </c>
      <c r="B48" s="106">
        <v>187007</v>
      </c>
      <c r="C48" s="106">
        <v>857</v>
      </c>
      <c r="D48" s="106">
        <v>242.01354353</v>
      </c>
      <c r="E48" s="106">
        <v>187.30569048</v>
      </c>
      <c r="F48" s="106">
        <v>312.70035151</v>
      </c>
      <c r="G48" s="106">
        <v>0.4595632724</v>
      </c>
      <c r="H48" s="106">
        <v>218.21120187</v>
      </c>
      <c r="I48" s="106">
        <v>0.5046010033</v>
      </c>
      <c r="J48" s="106">
        <v>0.0967</v>
      </c>
      <c r="K48" s="106">
        <v>-0.1596</v>
      </c>
      <c r="L48" s="106">
        <v>0.3529</v>
      </c>
      <c r="M48" s="106">
        <v>1.1015223181</v>
      </c>
      <c r="N48" s="106">
        <v>0.8525200506</v>
      </c>
      <c r="O48" s="106">
        <v>1.4232526454</v>
      </c>
      <c r="P48" s="106">
        <v>177880</v>
      </c>
      <c r="Q48" s="106">
        <v>840</v>
      </c>
      <c r="R48" s="106">
        <v>202.40829283</v>
      </c>
      <c r="S48" s="106">
        <v>156.03265879</v>
      </c>
      <c r="T48" s="106">
        <v>262.56757607</v>
      </c>
      <c r="U48" s="106">
        <v>0.4965188791</v>
      </c>
      <c r="V48" s="106">
        <v>211.76190476</v>
      </c>
      <c r="W48" s="106">
        <v>0.5020931245</v>
      </c>
      <c r="X48" s="106">
        <v>-0.0903</v>
      </c>
      <c r="Y48" s="106">
        <v>-0.3505</v>
      </c>
      <c r="Z48" s="106">
        <v>0.1699</v>
      </c>
      <c r="AA48" s="106">
        <v>0.9136756955</v>
      </c>
      <c r="AB48" s="106">
        <v>0.7043350153</v>
      </c>
      <c r="AC48" s="106">
        <v>1.1852360855</v>
      </c>
      <c r="AD48" s="106">
        <v>0.1963786016</v>
      </c>
      <c r="AE48" s="106">
        <v>0.1787</v>
      </c>
      <c r="AF48" s="106">
        <v>-0.0924</v>
      </c>
      <c r="AG48" s="106">
        <v>0.4498</v>
      </c>
      <c r="AH48" s="106" t="s">
        <v>222</v>
      </c>
      <c r="AI48" s="106" t="s">
        <v>222</v>
      </c>
      <c r="AJ48" s="106" t="s">
        <v>222</v>
      </c>
      <c r="AK48" s="106" t="s">
        <v>222</v>
      </c>
      <c r="AL48" s="106" t="s">
        <v>222</v>
      </c>
      <c r="AM48" t="s">
        <v>222</v>
      </c>
      <c r="AN48">
        <f t="shared" si="0"/>
      </c>
    </row>
    <row r="49" spans="1:40" ht="15">
      <c r="A49" s="106" t="s">
        <v>66</v>
      </c>
      <c r="B49" s="106">
        <v>158076</v>
      </c>
      <c r="C49" s="106">
        <v>735</v>
      </c>
      <c r="D49" s="106">
        <v>204.49977521</v>
      </c>
      <c r="E49" s="106">
        <v>157.97060619</v>
      </c>
      <c r="F49" s="106">
        <v>264.73379493</v>
      </c>
      <c r="G49" s="106">
        <v>0.586021704</v>
      </c>
      <c r="H49" s="106">
        <v>215.06938776</v>
      </c>
      <c r="I49" s="106">
        <v>0.5409356819</v>
      </c>
      <c r="J49" s="106">
        <v>-0.0717</v>
      </c>
      <c r="K49" s="106">
        <v>-0.3299</v>
      </c>
      <c r="L49" s="106">
        <v>0.1864</v>
      </c>
      <c r="M49" s="106">
        <v>0.930778762</v>
      </c>
      <c r="N49" s="106">
        <v>0.7190016963</v>
      </c>
      <c r="O49" s="106">
        <v>1.204933324</v>
      </c>
      <c r="P49" s="106">
        <v>156757</v>
      </c>
      <c r="Q49" s="106">
        <v>727</v>
      </c>
      <c r="R49" s="106">
        <v>231.29754205</v>
      </c>
      <c r="S49" s="106">
        <v>177.920443</v>
      </c>
      <c r="T49" s="106">
        <v>300.68806067</v>
      </c>
      <c r="U49" s="106">
        <v>0.7472587862</v>
      </c>
      <c r="V49" s="106">
        <v>215.62173315</v>
      </c>
      <c r="W49" s="106">
        <v>0.5446017855</v>
      </c>
      <c r="X49" s="106">
        <v>0.0431</v>
      </c>
      <c r="Y49" s="106">
        <v>-0.2192</v>
      </c>
      <c r="Z49" s="106">
        <v>0.3055</v>
      </c>
      <c r="AA49" s="106">
        <v>1.0440824318</v>
      </c>
      <c r="AB49" s="106">
        <v>0.8031369774</v>
      </c>
      <c r="AC49" s="106">
        <v>1.357312831</v>
      </c>
      <c r="AD49" s="106">
        <v>0.3800529772</v>
      </c>
      <c r="AE49" s="106">
        <v>-0.1231</v>
      </c>
      <c r="AF49" s="106">
        <v>-0.3981</v>
      </c>
      <c r="AG49" s="106">
        <v>0.1518</v>
      </c>
      <c r="AH49" s="106" t="s">
        <v>222</v>
      </c>
      <c r="AI49" s="106" t="s">
        <v>222</v>
      </c>
      <c r="AJ49" s="106" t="s">
        <v>222</v>
      </c>
      <c r="AK49" s="106" t="s">
        <v>222</v>
      </c>
      <c r="AL49" s="106" t="s">
        <v>222</v>
      </c>
      <c r="AM49" t="s">
        <v>222</v>
      </c>
      <c r="AN49">
        <f t="shared" si="0"/>
      </c>
    </row>
    <row r="50" spans="1:40" ht="15">
      <c r="A50" s="106" t="s">
        <v>65</v>
      </c>
      <c r="B50" s="106">
        <v>141314</v>
      </c>
      <c r="C50" s="106">
        <v>635</v>
      </c>
      <c r="D50" s="106">
        <v>199.95927759</v>
      </c>
      <c r="E50" s="106">
        <v>153.80760195</v>
      </c>
      <c r="F50" s="106">
        <v>259.959275</v>
      </c>
      <c r="G50" s="106">
        <v>0.4817526693</v>
      </c>
      <c r="H50" s="106">
        <v>222.54173228</v>
      </c>
      <c r="I50" s="106">
        <v>0.5919961325</v>
      </c>
      <c r="J50" s="106">
        <v>-0.0942</v>
      </c>
      <c r="K50" s="106">
        <v>-0.3566</v>
      </c>
      <c r="L50" s="106">
        <v>0.1682</v>
      </c>
      <c r="M50" s="106">
        <v>0.9101127307</v>
      </c>
      <c r="N50" s="106">
        <v>0.7000538225</v>
      </c>
      <c r="O50" s="106">
        <v>1.1832021424</v>
      </c>
      <c r="P50" s="106">
        <v>126231</v>
      </c>
      <c r="Q50" s="106">
        <v>580</v>
      </c>
      <c r="R50" s="106">
        <v>196.53226988</v>
      </c>
      <c r="S50" s="106">
        <v>151.17613304</v>
      </c>
      <c r="T50" s="106">
        <v>255.49623692</v>
      </c>
      <c r="U50" s="106">
        <v>0.3710830322</v>
      </c>
      <c r="V50" s="106">
        <v>217.63965517</v>
      </c>
      <c r="W50" s="106">
        <v>0.6125690041</v>
      </c>
      <c r="X50" s="106">
        <v>-0.1197</v>
      </c>
      <c r="Y50" s="106">
        <v>-0.3821</v>
      </c>
      <c r="Z50" s="106">
        <v>0.1426</v>
      </c>
      <c r="AA50" s="106">
        <v>0.8871511925</v>
      </c>
      <c r="AB50" s="106">
        <v>0.6824125463</v>
      </c>
      <c r="AC50" s="106">
        <v>1.1533158977</v>
      </c>
      <c r="AD50" s="106">
        <v>0.9033085731</v>
      </c>
      <c r="AE50" s="106">
        <v>0.0173</v>
      </c>
      <c r="AF50" s="106">
        <v>-0.2616</v>
      </c>
      <c r="AG50" s="106">
        <v>0.2962</v>
      </c>
      <c r="AH50" s="106" t="s">
        <v>222</v>
      </c>
      <c r="AI50" s="106" t="s">
        <v>222</v>
      </c>
      <c r="AJ50" s="106" t="s">
        <v>222</v>
      </c>
      <c r="AK50" s="106" t="s">
        <v>222</v>
      </c>
      <c r="AL50" s="106" t="s">
        <v>222</v>
      </c>
      <c r="AM50" t="s">
        <v>222</v>
      </c>
      <c r="AN50">
        <f t="shared" si="0"/>
      </c>
    </row>
    <row r="51" spans="1:40" ht="15">
      <c r="A51" s="106" t="s">
        <v>57</v>
      </c>
      <c r="B51" s="106">
        <v>23397</v>
      </c>
      <c r="C51" s="106">
        <v>126</v>
      </c>
      <c r="D51" s="106">
        <v>167.05435461</v>
      </c>
      <c r="E51" s="106">
        <v>124.75681104</v>
      </c>
      <c r="F51" s="106">
        <v>223.69245544</v>
      </c>
      <c r="G51" s="106">
        <v>0.0658688018</v>
      </c>
      <c r="H51" s="106">
        <v>185.69047619</v>
      </c>
      <c r="I51" s="106">
        <v>1.2139744388</v>
      </c>
      <c r="J51" s="106">
        <v>-0.274</v>
      </c>
      <c r="K51" s="106">
        <v>-0.5659</v>
      </c>
      <c r="L51" s="106">
        <v>0.018</v>
      </c>
      <c r="M51" s="106">
        <v>0.7603462899</v>
      </c>
      <c r="N51" s="106">
        <v>0.5678294267</v>
      </c>
      <c r="O51" s="106">
        <v>1.0181340617</v>
      </c>
      <c r="P51" s="106">
        <v>24294</v>
      </c>
      <c r="Q51" s="106">
        <v>135</v>
      </c>
      <c r="R51" s="106">
        <v>163.58029028</v>
      </c>
      <c r="S51" s="106">
        <v>125.20343282</v>
      </c>
      <c r="T51" s="106">
        <v>213.72026921</v>
      </c>
      <c r="U51" s="106">
        <v>0.0262073844</v>
      </c>
      <c r="V51" s="106">
        <v>179.95555556</v>
      </c>
      <c r="W51" s="106">
        <v>1.154557974</v>
      </c>
      <c r="X51" s="106">
        <v>-0.3033</v>
      </c>
      <c r="Y51" s="106">
        <v>-0.5706</v>
      </c>
      <c r="Z51" s="106">
        <v>-0.0359</v>
      </c>
      <c r="AA51" s="106">
        <v>0.7384051977</v>
      </c>
      <c r="AB51" s="106">
        <v>0.5651711793</v>
      </c>
      <c r="AC51" s="106">
        <v>0.9647382174</v>
      </c>
      <c r="AD51" s="106">
        <v>0.8945670248</v>
      </c>
      <c r="AE51" s="106">
        <v>0.021</v>
      </c>
      <c r="AF51" s="106">
        <v>-0.2898</v>
      </c>
      <c r="AG51" s="106">
        <v>0.3318</v>
      </c>
      <c r="AH51" s="106" t="s">
        <v>222</v>
      </c>
      <c r="AI51" s="106" t="s">
        <v>222</v>
      </c>
      <c r="AJ51" s="106" t="s">
        <v>222</v>
      </c>
      <c r="AK51" s="106" t="s">
        <v>222</v>
      </c>
      <c r="AL51" s="106" t="s">
        <v>222</v>
      </c>
      <c r="AM51" t="s">
        <v>222</v>
      </c>
      <c r="AN51">
        <f t="shared" si="0"/>
      </c>
    </row>
    <row r="52" spans="1:40" ht="15">
      <c r="A52" s="106" t="s">
        <v>61</v>
      </c>
      <c r="B52" s="106">
        <v>19923</v>
      </c>
      <c r="C52" s="106">
        <v>110</v>
      </c>
      <c r="D52" s="106">
        <v>194.1020582</v>
      </c>
      <c r="E52" s="106">
        <v>146.9748964</v>
      </c>
      <c r="F52" s="106">
        <v>256.34043583</v>
      </c>
      <c r="G52" s="106">
        <v>0.382523928</v>
      </c>
      <c r="H52" s="106">
        <v>181.11818182</v>
      </c>
      <c r="I52" s="106">
        <v>1.2831714327</v>
      </c>
      <c r="J52" s="106">
        <v>-0.1239</v>
      </c>
      <c r="K52" s="106">
        <v>-0.402</v>
      </c>
      <c r="L52" s="106">
        <v>0.1542</v>
      </c>
      <c r="M52" s="106">
        <v>0.8834536529</v>
      </c>
      <c r="N52" s="106">
        <v>0.6689548288</v>
      </c>
      <c r="O52" s="106">
        <v>1.1667310307</v>
      </c>
      <c r="P52" s="106">
        <v>18553</v>
      </c>
      <c r="Q52" s="106">
        <v>105</v>
      </c>
      <c r="R52" s="106">
        <v>193.69101516</v>
      </c>
      <c r="S52" s="106">
        <v>145.20865677</v>
      </c>
      <c r="T52" s="106">
        <v>258.36069409</v>
      </c>
      <c r="U52" s="106">
        <v>0.3608788545</v>
      </c>
      <c r="V52" s="106">
        <v>176.6952381</v>
      </c>
      <c r="W52" s="106">
        <v>1.2972323583</v>
      </c>
      <c r="X52" s="106">
        <v>-0.1343</v>
      </c>
      <c r="Y52" s="106">
        <v>-0.4224</v>
      </c>
      <c r="Z52" s="106">
        <v>0.1538</v>
      </c>
      <c r="AA52" s="106">
        <v>0.8743257033</v>
      </c>
      <c r="AB52" s="106">
        <v>0.6554752209</v>
      </c>
      <c r="AC52" s="106">
        <v>1.1662461234</v>
      </c>
      <c r="AD52" s="106">
        <v>0.9895339793</v>
      </c>
      <c r="AE52" s="106">
        <v>0.0021</v>
      </c>
      <c r="AF52" s="106">
        <v>-0.3146</v>
      </c>
      <c r="AG52" s="106">
        <v>0.3189</v>
      </c>
      <c r="AH52" s="106" t="s">
        <v>222</v>
      </c>
      <c r="AI52" s="106" t="s">
        <v>222</v>
      </c>
      <c r="AJ52" s="106" t="s">
        <v>222</v>
      </c>
      <c r="AK52" s="106" t="s">
        <v>222</v>
      </c>
      <c r="AL52" s="106" t="s">
        <v>222</v>
      </c>
      <c r="AM52" t="s">
        <v>222</v>
      </c>
      <c r="AN52">
        <f t="shared" si="0"/>
      </c>
    </row>
    <row r="53" spans="1:40" ht="15">
      <c r="A53" s="106" t="s">
        <v>59</v>
      </c>
      <c r="B53" s="106">
        <v>92154</v>
      </c>
      <c r="C53" s="106">
        <v>581</v>
      </c>
      <c r="D53" s="106">
        <v>138.18274477</v>
      </c>
      <c r="E53" s="106">
        <v>107.12792455</v>
      </c>
      <c r="F53" s="106">
        <v>178.23990365</v>
      </c>
      <c r="G53" s="106">
        <v>0.0003563082</v>
      </c>
      <c r="H53" s="106">
        <v>158.61273666</v>
      </c>
      <c r="I53" s="106">
        <v>0.5224935854</v>
      </c>
      <c r="J53" s="106">
        <v>-0.4637</v>
      </c>
      <c r="K53" s="106">
        <v>-0.7183</v>
      </c>
      <c r="L53" s="106">
        <v>-0.2092</v>
      </c>
      <c r="M53" s="106">
        <v>0.6289374351</v>
      </c>
      <c r="N53" s="106">
        <v>0.4875917193</v>
      </c>
      <c r="O53" s="106">
        <v>0.8112572089</v>
      </c>
      <c r="P53" s="106">
        <v>109163</v>
      </c>
      <c r="Q53" s="106">
        <v>658</v>
      </c>
      <c r="R53" s="106">
        <v>170.98427758</v>
      </c>
      <c r="S53" s="106">
        <v>132.56873844</v>
      </c>
      <c r="T53" s="106">
        <v>220.53180503</v>
      </c>
      <c r="U53" s="106">
        <v>0.0460632956</v>
      </c>
      <c r="V53" s="106">
        <v>165.90121581</v>
      </c>
      <c r="W53" s="106">
        <v>0.5021249917</v>
      </c>
      <c r="X53" s="106">
        <v>-0.259</v>
      </c>
      <c r="Y53" s="106">
        <v>-0.5135</v>
      </c>
      <c r="Z53" s="106">
        <v>-0.0045</v>
      </c>
      <c r="AA53" s="106">
        <v>0.7718269669</v>
      </c>
      <c r="AB53" s="106">
        <v>0.5984183385</v>
      </c>
      <c r="AC53" s="106">
        <v>0.9954856469</v>
      </c>
      <c r="AD53" s="106">
        <v>0.1137291083</v>
      </c>
      <c r="AE53" s="106">
        <v>-0.213</v>
      </c>
      <c r="AF53" s="106">
        <v>-0.4769</v>
      </c>
      <c r="AG53" s="106">
        <v>0.0509</v>
      </c>
      <c r="AH53" s="106">
        <v>1</v>
      </c>
      <c r="AI53" s="106" t="s">
        <v>222</v>
      </c>
      <c r="AJ53" s="106" t="s">
        <v>222</v>
      </c>
      <c r="AK53" s="106" t="s">
        <v>222</v>
      </c>
      <c r="AL53" s="106" t="s">
        <v>222</v>
      </c>
      <c r="AM53" t="s">
        <v>222</v>
      </c>
      <c r="AN53">
        <f t="shared" si="0"/>
      </c>
    </row>
    <row r="54" spans="1:40" ht="15">
      <c r="A54" s="106" t="s">
        <v>58</v>
      </c>
      <c r="B54" s="106">
        <v>39802</v>
      </c>
      <c r="C54" s="106">
        <v>218</v>
      </c>
      <c r="D54" s="106">
        <v>172.50784264</v>
      </c>
      <c r="E54" s="106">
        <v>129.76461788</v>
      </c>
      <c r="F54" s="106">
        <v>229.33027706</v>
      </c>
      <c r="G54" s="106">
        <v>0.095931685</v>
      </c>
      <c r="H54" s="106">
        <v>182.57798165</v>
      </c>
      <c r="I54" s="106">
        <v>0.9151577336</v>
      </c>
      <c r="J54" s="106">
        <v>-0.2419</v>
      </c>
      <c r="K54" s="106">
        <v>-0.5266</v>
      </c>
      <c r="L54" s="106">
        <v>0.0429</v>
      </c>
      <c r="M54" s="106">
        <v>0.7851677883</v>
      </c>
      <c r="N54" s="106">
        <v>0.5906224115</v>
      </c>
      <c r="O54" s="106">
        <v>1.0437945526</v>
      </c>
      <c r="P54" s="106">
        <v>56698</v>
      </c>
      <c r="Q54" s="106">
        <v>330</v>
      </c>
      <c r="R54" s="106">
        <v>162.23419943</v>
      </c>
      <c r="S54" s="106">
        <v>123.57805509</v>
      </c>
      <c r="T54" s="106">
        <v>212.98227623</v>
      </c>
      <c r="U54" s="106">
        <v>0.0248717032</v>
      </c>
      <c r="V54" s="106">
        <v>171.81212121</v>
      </c>
      <c r="W54" s="106">
        <v>0.7215558132</v>
      </c>
      <c r="X54" s="106">
        <v>-0.3115</v>
      </c>
      <c r="Y54" s="106">
        <v>-0.5837</v>
      </c>
      <c r="Z54" s="106">
        <v>-0.0394</v>
      </c>
      <c r="AA54" s="106">
        <v>0.7323289126</v>
      </c>
      <c r="AB54" s="106">
        <v>0.5578341868</v>
      </c>
      <c r="AC54" s="106">
        <v>0.9614069001</v>
      </c>
      <c r="AD54" s="106">
        <v>0.6964166357</v>
      </c>
      <c r="AE54" s="106">
        <v>0.0614</v>
      </c>
      <c r="AF54" s="106">
        <v>-0.247</v>
      </c>
      <c r="AG54" s="106">
        <v>0.3699</v>
      </c>
      <c r="AH54" s="106" t="s">
        <v>222</v>
      </c>
      <c r="AI54" s="106" t="s">
        <v>222</v>
      </c>
      <c r="AJ54" s="106" t="s">
        <v>222</v>
      </c>
      <c r="AK54" s="106" t="s">
        <v>222</v>
      </c>
      <c r="AL54" s="106" t="s">
        <v>222</v>
      </c>
      <c r="AM54" t="s">
        <v>222</v>
      </c>
      <c r="AN54">
        <f t="shared" si="0"/>
      </c>
    </row>
    <row r="55" spans="1:40" ht="15">
      <c r="A55" s="106" t="s">
        <v>63</v>
      </c>
      <c r="B55" s="106">
        <v>36634</v>
      </c>
      <c r="C55" s="106">
        <v>209</v>
      </c>
      <c r="D55" s="106">
        <v>175.82147048</v>
      </c>
      <c r="E55" s="106">
        <v>135.20668228</v>
      </c>
      <c r="F55" s="106">
        <v>228.6365508</v>
      </c>
      <c r="G55" s="106">
        <v>0.0963654227</v>
      </c>
      <c r="H55" s="106">
        <v>175.28229665</v>
      </c>
      <c r="I55" s="106">
        <v>0.9157899737</v>
      </c>
      <c r="J55" s="106">
        <v>-0.2228</v>
      </c>
      <c r="K55" s="106">
        <v>-0.4855</v>
      </c>
      <c r="L55" s="106">
        <v>0.0398</v>
      </c>
      <c r="M55" s="106">
        <v>0.8002497336</v>
      </c>
      <c r="N55" s="106">
        <v>0.6153919153</v>
      </c>
      <c r="O55" s="106">
        <v>1.0406370642</v>
      </c>
      <c r="P55" s="106">
        <v>38008</v>
      </c>
      <c r="Q55" s="106">
        <v>204</v>
      </c>
      <c r="R55" s="106">
        <v>175.48086786</v>
      </c>
      <c r="S55" s="106">
        <v>133.65789901</v>
      </c>
      <c r="T55" s="106">
        <v>230.39068556</v>
      </c>
      <c r="U55" s="106">
        <v>0.0934091349</v>
      </c>
      <c r="V55" s="106">
        <v>186.31372549</v>
      </c>
      <c r="W55" s="106">
        <v>0.9556686538</v>
      </c>
      <c r="X55" s="106">
        <v>-0.233</v>
      </c>
      <c r="Y55" s="106">
        <v>-0.5053</v>
      </c>
      <c r="Z55" s="106">
        <v>0.0392</v>
      </c>
      <c r="AA55" s="106">
        <v>0.792124679</v>
      </c>
      <c r="AB55" s="106">
        <v>0.6033348344</v>
      </c>
      <c r="AC55" s="106">
        <v>1.0399888607</v>
      </c>
      <c r="AD55" s="106">
        <v>0.9894845107</v>
      </c>
      <c r="AE55" s="106">
        <v>0.0019</v>
      </c>
      <c r="AF55" s="106">
        <v>-0.2864</v>
      </c>
      <c r="AG55" s="106">
        <v>0.2903</v>
      </c>
      <c r="AH55" s="106" t="s">
        <v>222</v>
      </c>
      <c r="AI55" s="106" t="s">
        <v>222</v>
      </c>
      <c r="AJ55" s="106" t="s">
        <v>222</v>
      </c>
      <c r="AK55" s="106" t="s">
        <v>222</v>
      </c>
      <c r="AL55" s="106" t="s">
        <v>222</v>
      </c>
      <c r="AM55" t="s">
        <v>222</v>
      </c>
      <c r="AN55">
        <f t="shared" si="0"/>
      </c>
    </row>
    <row r="56" spans="1:40" ht="15">
      <c r="A56" s="106" t="s">
        <v>62</v>
      </c>
      <c r="B56" s="106">
        <v>58738</v>
      </c>
      <c r="C56" s="106">
        <v>330</v>
      </c>
      <c r="D56" s="106">
        <v>159.2900483</v>
      </c>
      <c r="E56" s="106">
        <v>120.63133782</v>
      </c>
      <c r="F56" s="106">
        <v>210.33771112</v>
      </c>
      <c r="G56" s="106">
        <v>0.0233737333</v>
      </c>
      <c r="H56" s="106">
        <v>177.99393939</v>
      </c>
      <c r="I56" s="106">
        <v>0.7344219318</v>
      </c>
      <c r="J56" s="106">
        <v>-0.3216</v>
      </c>
      <c r="K56" s="106">
        <v>-0.5996</v>
      </c>
      <c r="L56" s="106">
        <v>-0.0436</v>
      </c>
      <c r="M56" s="106">
        <v>0.7250071243</v>
      </c>
      <c r="N56" s="106">
        <v>0.5490523751</v>
      </c>
      <c r="O56" s="106">
        <v>0.9573500712</v>
      </c>
      <c r="P56" s="106">
        <v>57131</v>
      </c>
      <c r="Q56" s="106">
        <v>353</v>
      </c>
      <c r="R56" s="106">
        <v>135.72456422</v>
      </c>
      <c r="S56" s="106">
        <v>103.63776141</v>
      </c>
      <c r="T56" s="106">
        <v>177.74561205</v>
      </c>
      <c r="U56" s="106">
        <v>0.0003706519</v>
      </c>
      <c r="V56" s="106">
        <v>161.84419263</v>
      </c>
      <c r="W56" s="106">
        <v>0.6771130866</v>
      </c>
      <c r="X56" s="106">
        <v>-0.4899</v>
      </c>
      <c r="Y56" s="106">
        <v>-0.7597</v>
      </c>
      <c r="Z56" s="106">
        <v>-0.2202</v>
      </c>
      <c r="AA56" s="106">
        <v>0.6126638087</v>
      </c>
      <c r="AB56" s="106">
        <v>0.4678232419</v>
      </c>
      <c r="AC56" s="106">
        <v>0.8023477864</v>
      </c>
      <c r="AD56" s="106">
        <v>0.2954768264</v>
      </c>
      <c r="AE56" s="106">
        <v>0.1601</v>
      </c>
      <c r="AF56" s="106">
        <v>-0.1398</v>
      </c>
      <c r="AG56" s="106">
        <v>0.46</v>
      </c>
      <c r="AH56" s="106" t="s">
        <v>222</v>
      </c>
      <c r="AI56" s="106">
        <v>2</v>
      </c>
      <c r="AJ56" s="106" t="s">
        <v>222</v>
      </c>
      <c r="AK56" s="106" t="s">
        <v>222</v>
      </c>
      <c r="AL56" s="106" t="s">
        <v>222</v>
      </c>
      <c r="AM56" t="s">
        <v>222</v>
      </c>
      <c r="AN56">
        <f t="shared" si="0"/>
      </c>
    </row>
    <row r="57" spans="1:40" ht="15">
      <c r="A57" s="106" t="s">
        <v>60</v>
      </c>
      <c r="B57" s="106">
        <v>145768</v>
      </c>
      <c r="C57" s="106">
        <v>773</v>
      </c>
      <c r="D57" s="106">
        <v>196.47282346</v>
      </c>
      <c r="E57" s="106">
        <v>151.45956225</v>
      </c>
      <c r="F57" s="106">
        <v>254.86387116</v>
      </c>
      <c r="G57" s="106">
        <v>0.3998207014</v>
      </c>
      <c r="H57" s="106">
        <v>188.57438551</v>
      </c>
      <c r="I57" s="106">
        <v>0.4939143039</v>
      </c>
      <c r="J57" s="106">
        <v>-0.1118</v>
      </c>
      <c r="K57" s="106">
        <v>-0.372</v>
      </c>
      <c r="L57" s="106">
        <v>0.1484</v>
      </c>
      <c r="M57" s="106">
        <v>0.8942441683</v>
      </c>
      <c r="N57" s="106">
        <v>0.6893667423</v>
      </c>
      <c r="O57" s="106">
        <v>1.1600104608</v>
      </c>
      <c r="P57" s="106">
        <v>149330</v>
      </c>
      <c r="Q57" s="106">
        <v>811</v>
      </c>
      <c r="R57" s="106">
        <v>189.03007451</v>
      </c>
      <c r="S57" s="106">
        <v>146.0264914</v>
      </c>
      <c r="T57" s="106">
        <v>244.69785396</v>
      </c>
      <c r="U57" s="106">
        <v>0.228298533</v>
      </c>
      <c r="V57" s="106">
        <v>184.13070284</v>
      </c>
      <c r="W57" s="106">
        <v>0.4764887797</v>
      </c>
      <c r="X57" s="106">
        <v>-0.1587</v>
      </c>
      <c r="Y57" s="106">
        <v>-0.4168</v>
      </c>
      <c r="Z57" s="106">
        <v>0.0995</v>
      </c>
      <c r="AA57" s="106">
        <v>0.8532861098</v>
      </c>
      <c r="AB57" s="106">
        <v>0.6591669453</v>
      </c>
      <c r="AC57" s="106">
        <v>1.1045717484</v>
      </c>
      <c r="AD57" s="106">
        <v>0.7814574331</v>
      </c>
      <c r="AE57" s="106">
        <v>0.0386</v>
      </c>
      <c r="AF57" s="106">
        <v>-0.2342</v>
      </c>
      <c r="AG57" s="106">
        <v>0.3115</v>
      </c>
      <c r="AH57" s="106" t="s">
        <v>222</v>
      </c>
      <c r="AI57" s="106" t="s">
        <v>222</v>
      </c>
      <c r="AJ57" s="106" t="s">
        <v>222</v>
      </c>
      <c r="AK57" s="106" t="s">
        <v>222</v>
      </c>
      <c r="AL57" s="106" t="s">
        <v>222</v>
      </c>
      <c r="AM57" t="s">
        <v>222</v>
      </c>
      <c r="AN57">
        <f t="shared" si="0"/>
      </c>
    </row>
    <row r="58" spans="1:40" ht="15">
      <c r="A58" s="106" t="s">
        <v>38</v>
      </c>
      <c r="B58" s="106">
        <v>226571</v>
      </c>
      <c r="C58" s="106">
        <v>1033</v>
      </c>
      <c r="D58" s="106">
        <v>226.70444453</v>
      </c>
      <c r="E58" s="106">
        <v>177.23183804</v>
      </c>
      <c r="F58" s="106">
        <v>289.98686544</v>
      </c>
      <c r="G58" s="106">
        <v>0.8029293461</v>
      </c>
      <c r="H58" s="106">
        <v>219.33301065</v>
      </c>
      <c r="I58" s="106">
        <v>0.4607887201</v>
      </c>
      <c r="J58" s="106">
        <v>0.0313</v>
      </c>
      <c r="K58" s="106">
        <v>-0.2148</v>
      </c>
      <c r="L58" s="106">
        <v>0.2775</v>
      </c>
      <c r="M58" s="106">
        <v>1.031843101</v>
      </c>
      <c r="N58" s="106">
        <v>0.806669008</v>
      </c>
      <c r="O58" s="106">
        <v>1.3198724318</v>
      </c>
      <c r="P58" s="106">
        <v>239008</v>
      </c>
      <c r="Q58" s="106">
        <v>1055</v>
      </c>
      <c r="R58" s="106">
        <v>219.83682372</v>
      </c>
      <c r="S58" s="106">
        <v>170.77773744</v>
      </c>
      <c r="T58" s="106">
        <v>282.98904637</v>
      </c>
      <c r="U58" s="106">
        <v>0.9524615625</v>
      </c>
      <c r="V58" s="106">
        <v>226.5478673</v>
      </c>
      <c r="W58" s="106">
        <v>0.4633975777</v>
      </c>
      <c r="X58" s="106">
        <v>-0.0077</v>
      </c>
      <c r="Y58" s="106">
        <v>-0.2602</v>
      </c>
      <c r="Z58" s="106">
        <v>0.2448</v>
      </c>
      <c r="AA58" s="106">
        <v>0.9923484853</v>
      </c>
      <c r="AB58" s="106">
        <v>0.77089464</v>
      </c>
      <c r="AC58" s="106">
        <v>1.2774190728</v>
      </c>
      <c r="AD58" s="106">
        <v>0.812413963</v>
      </c>
      <c r="AE58" s="106">
        <v>0.0308</v>
      </c>
      <c r="AF58" s="106">
        <v>-0.2233</v>
      </c>
      <c r="AG58" s="106">
        <v>0.2848</v>
      </c>
      <c r="AH58" s="106" t="s">
        <v>222</v>
      </c>
      <c r="AI58" s="106" t="s">
        <v>222</v>
      </c>
      <c r="AJ58" s="106" t="s">
        <v>222</v>
      </c>
      <c r="AK58" s="106" t="s">
        <v>222</v>
      </c>
      <c r="AL58" s="106" t="s">
        <v>222</v>
      </c>
      <c r="AM58" t="s">
        <v>222</v>
      </c>
      <c r="AN58">
        <f t="shared" si="0"/>
      </c>
    </row>
    <row r="59" spans="1:40" ht="15">
      <c r="A59" s="106" t="s">
        <v>35</v>
      </c>
      <c r="B59" s="106">
        <v>213505</v>
      </c>
      <c r="C59" s="106">
        <v>961</v>
      </c>
      <c r="D59" s="106">
        <v>197.50187418</v>
      </c>
      <c r="E59" s="106">
        <v>153.92069056</v>
      </c>
      <c r="F59" s="106">
        <v>253.42265658</v>
      </c>
      <c r="G59" s="106">
        <v>0.4022183483</v>
      </c>
      <c r="H59" s="106">
        <v>222.16961498</v>
      </c>
      <c r="I59" s="106">
        <v>0.4808179111</v>
      </c>
      <c r="J59" s="106">
        <v>-0.1066</v>
      </c>
      <c r="K59" s="106">
        <v>-0.3559</v>
      </c>
      <c r="L59" s="106">
        <v>0.1428</v>
      </c>
      <c r="M59" s="106">
        <v>0.8989278827</v>
      </c>
      <c r="N59" s="106">
        <v>0.7005685442</v>
      </c>
      <c r="O59" s="106">
        <v>1.1534507865</v>
      </c>
      <c r="P59" s="106">
        <v>223332</v>
      </c>
      <c r="Q59" s="106">
        <v>998</v>
      </c>
      <c r="R59" s="106">
        <v>234.76930892</v>
      </c>
      <c r="S59" s="106">
        <v>181.00232375</v>
      </c>
      <c r="T59" s="106">
        <v>304.50784978</v>
      </c>
      <c r="U59" s="106">
        <v>0.6618623285</v>
      </c>
      <c r="V59" s="106">
        <v>223.77955912</v>
      </c>
      <c r="W59" s="106">
        <v>0.4735272063</v>
      </c>
      <c r="X59" s="106">
        <v>0.058</v>
      </c>
      <c r="Y59" s="106">
        <v>-0.2021</v>
      </c>
      <c r="Z59" s="106">
        <v>0.3181</v>
      </c>
      <c r="AA59" s="106">
        <v>1.0597540674</v>
      </c>
      <c r="AB59" s="106">
        <v>0.817048658</v>
      </c>
      <c r="AC59" s="106">
        <v>1.374555447</v>
      </c>
      <c r="AD59" s="106">
        <v>0.2001259338</v>
      </c>
      <c r="AE59" s="106">
        <v>-0.1729</v>
      </c>
      <c r="AF59" s="106">
        <v>-0.4373</v>
      </c>
      <c r="AG59" s="106">
        <v>0.0916</v>
      </c>
      <c r="AH59" s="106" t="s">
        <v>222</v>
      </c>
      <c r="AI59" s="106" t="s">
        <v>222</v>
      </c>
      <c r="AJ59" s="106" t="s">
        <v>222</v>
      </c>
      <c r="AK59" s="106" t="s">
        <v>222</v>
      </c>
      <c r="AL59" s="106" t="s">
        <v>222</v>
      </c>
      <c r="AM59" t="s">
        <v>222</v>
      </c>
      <c r="AN59">
        <f t="shared" si="0"/>
      </c>
    </row>
    <row r="60" spans="1:40" ht="15">
      <c r="A60" s="106" t="s">
        <v>37</v>
      </c>
      <c r="B60" s="106">
        <v>402431</v>
      </c>
      <c r="C60" s="106">
        <v>1713</v>
      </c>
      <c r="D60" s="106">
        <v>216.58593799</v>
      </c>
      <c r="E60" s="106">
        <v>168.80839617</v>
      </c>
      <c r="F60" s="106">
        <v>277.88587298</v>
      </c>
      <c r="G60" s="106">
        <v>0.910377272</v>
      </c>
      <c r="H60" s="106">
        <v>234.92761238</v>
      </c>
      <c r="I60" s="106">
        <v>0.3703295359</v>
      </c>
      <c r="J60" s="106">
        <v>-0.0143</v>
      </c>
      <c r="K60" s="106">
        <v>-0.2635</v>
      </c>
      <c r="L60" s="106">
        <v>0.2349</v>
      </c>
      <c r="M60" s="106">
        <v>0.9857888158</v>
      </c>
      <c r="N60" s="106">
        <v>0.7683297932</v>
      </c>
      <c r="O60" s="106">
        <v>1.2647948809</v>
      </c>
      <c r="P60" s="106">
        <v>387523</v>
      </c>
      <c r="Q60" s="106">
        <v>1650</v>
      </c>
      <c r="R60" s="106">
        <v>214.35566267</v>
      </c>
      <c r="S60" s="106">
        <v>167.33972851</v>
      </c>
      <c r="T60" s="106">
        <v>274.58123979</v>
      </c>
      <c r="U60" s="106">
        <v>0.7943571284</v>
      </c>
      <c r="V60" s="106">
        <v>234.86242424</v>
      </c>
      <c r="W60" s="106">
        <v>0.377280881</v>
      </c>
      <c r="X60" s="106">
        <v>-0.0329</v>
      </c>
      <c r="Y60" s="106">
        <v>-0.2805</v>
      </c>
      <c r="Z60" s="106">
        <v>0.2147</v>
      </c>
      <c r="AA60" s="106">
        <v>0.9676063981</v>
      </c>
      <c r="AB60" s="106">
        <v>0.7553753885</v>
      </c>
      <c r="AC60" s="106">
        <v>1.2394660402</v>
      </c>
      <c r="AD60" s="106">
        <v>0.9358765373</v>
      </c>
      <c r="AE60" s="106">
        <v>0.0104</v>
      </c>
      <c r="AF60" s="106">
        <v>-0.2418</v>
      </c>
      <c r="AG60" s="106">
        <v>0.2625</v>
      </c>
      <c r="AH60" s="106" t="s">
        <v>222</v>
      </c>
      <c r="AI60" s="106" t="s">
        <v>222</v>
      </c>
      <c r="AJ60" s="106" t="s">
        <v>222</v>
      </c>
      <c r="AK60" s="106" t="s">
        <v>222</v>
      </c>
      <c r="AL60" s="106" t="s">
        <v>222</v>
      </c>
      <c r="AM60" t="s">
        <v>222</v>
      </c>
      <c r="AN60">
        <f t="shared" si="0"/>
      </c>
    </row>
    <row r="61" spans="1:40" ht="15">
      <c r="A61" s="106" t="s">
        <v>36</v>
      </c>
      <c r="B61" s="106">
        <v>126926</v>
      </c>
      <c r="C61" s="106">
        <v>552</v>
      </c>
      <c r="D61" s="106">
        <v>244.20874571</v>
      </c>
      <c r="E61" s="106">
        <v>187.45670849</v>
      </c>
      <c r="F61" s="106">
        <v>318.14231649</v>
      </c>
      <c r="G61" s="106">
        <v>0.4333414639</v>
      </c>
      <c r="H61" s="106">
        <v>229.9384058</v>
      </c>
      <c r="I61" s="106">
        <v>0.6454107862</v>
      </c>
      <c r="J61" s="106">
        <v>0.1057</v>
      </c>
      <c r="K61" s="106">
        <v>-0.1588</v>
      </c>
      <c r="L61" s="106">
        <v>0.3702</v>
      </c>
      <c r="M61" s="106">
        <v>1.1115137597</v>
      </c>
      <c r="N61" s="106">
        <v>0.8532074076</v>
      </c>
      <c r="O61" s="106">
        <v>1.4480216967</v>
      </c>
      <c r="P61" s="106">
        <v>117674</v>
      </c>
      <c r="Q61" s="106">
        <v>509</v>
      </c>
      <c r="R61" s="106">
        <v>240.33640906</v>
      </c>
      <c r="S61" s="106">
        <v>185.63195743</v>
      </c>
      <c r="T61" s="106">
        <v>311.16188354</v>
      </c>
      <c r="U61" s="106">
        <v>0.5363933373</v>
      </c>
      <c r="V61" s="106">
        <v>231.18664047</v>
      </c>
      <c r="W61" s="106">
        <v>0.6739419277</v>
      </c>
      <c r="X61" s="106">
        <v>0.0815</v>
      </c>
      <c r="Y61" s="106">
        <v>-0.1768</v>
      </c>
      <c r="Z61" s="106">
        <v>0.3397</v>
      </c>
      <c r="AA61" s="106">
        <v>1.0848840856</v>
      </c>
      <c r="AB61" s="106">
        <v>0.8379469311</v>
      </c>
      <c r="AC61" s="106">
        <v>1.4045919086</v>
      </c>
      <c r="AD61" s="106">
        <v>0.9099924226</v>
      </c>
      <c r="AE61" s="106">
        <v>0.016</v>
      </c>
      <c r="AF61" s="106">
        <v>-0.2611</v>
      </c>
      <c r="AG61" s="106">
        <v>0.2931</v>
      </c>
      <c r="AH61" s="106" t="s">
        <v>222</v>
      </c>
      <c r="AI61" s="106" t="s">
        <v>222</v>
      </c>
      <c r="AJ61" s="106" t="s">
        <v>222</v>
      </c>
      <c r="AK61" s="106" t="s">
        <v>222</v>
      </c>
      <c r="AL61" s="106" t="s">
        <v>222</v>
      </c>
      <c r="AM61" t="s">
        <v>222</v>
      </c>
      <c r="AN61">
        <f t="shared" si="0"/>
      </c>
    </row>
    <row r="62" spans="1:40" ht="15">
      <c r="A62" s="106" t="s">
        <v>27</v>
      </c>
      <c r="B62" s="106">
        <v>54712</v>
      </c>
      <c r="C62" s="106">
        <v>203</v>
      </c>
      <c r="D62" s="106">
        <v>253.37531361</v>
      </c>
      <c r="E62" s="106">
        <v>188.48327332</v>
      </c>
      <c r="F62" s="106">
        <v>340.60873635</v>
      </c>
      <c r="G62" s="106">
        <v>0.3449272986</v>
      </c>
      <c r="H62" s="106">
        <v>269.51724138</v>
      </c>
      <c r="I62" s="106">
        <v>1.1522461281</v>
      </c>
      <c r="J62" s="106">
        <v>0.1426</v>
      </c>
      <c r="K62" s="106">
        <v>-0.1533</v>
      </c>
      <c r="L62" s="106">
        <v>0.4384</v>
      </c>
      <c r="M62" s="106">
        <v>1.1532353054</v>
      </c>
      <c r="N62" s="106">
        <v>0.8578798075</v>
      </c>
      <c r="O62" s="106">
        <v>1.5502773909</v>
      </c>
      <c r="P62" s="106">
        <v>44567</v>
      </c>
      <c r="Q62" s="106">
        <v>187</v>
      </c>
      <c r="R62" s="106">
        <v>219.08249934</v>
      </c>
      <c r="S62" s="106">
        <v>163.64410779</v>
      </c>
      <c r="T62" s="106">
        <v>293.3019842</v>
      </c>
      <c r="U62" s="106">
        <v>0.9404613619</v>
      </c>
      <c r="V62" s="106">
        <v>238.32620321</v>
      </c>
      <c r="W62" s="106">
        <v>1.1289250085</v>
      </c>
      <c r="X62" s="106">
        <v>-0.0111</v>
      </c>
      <c r="Y62" s="106">
        <v>-0.3029</v>
      </c>
      <c r="Z62" s="106">
        <v>0.2806</v>
      </c>
      <c r="AA62" s="106">
        <v>0.9889434477</v>
      </c>
      <c r="AB62" s="106">
        <v>0.7386932714</v>
      </c>
      <c r="AC62" s="106">
        <v>1.3239719117</v>
      </c>
      <c r="AD62" s="106">
        <v>0.3953463458</v>
      </c>
      <c r="AE62" s="106">
        <v>0.1454</v>
      </c>
      <c r="AF62" s="106">
        <v>-0.1899</v>
      </c>
      <c r="AG62" s="106">
        <v>0.4808</v>
      </c>
      <c r="AH62" s="106" t="s">
        <v>222</v>
      </c>
      <c r="AI62" s="106" t="s">
        <v>222</v>
      </c>
      <c r="AJ62" s="106" t="s">
        <v>222</v>
      </c>
      <c r="AK62" s="106" t="s">
        <v>222</v>
      </c>
      <c r="AL62" s="106" t="s">
        <v>222</v>
      </c>
      <c r="AM62" t="s">
        <v>222</v>
      </c>
      <c r="AN62">
        <f t="shared" si="0"/>
      </c>
    </row>
    <row r="63" spans="1:40" ht="15">
      <c r="A63" s="106" t="s">
        <v>28</v>
      </c>
      <c r="B63" s="106">
        <v>84293</v>
      </c>
      <c r="C63" s="106">
        <v>401</v>
      </c>
      <c r="D63" s="106">
        <v>196.16738701</v>
      </c>
      <c r="E63" s="106">
        <v>151.8221547</v>
      </c>
      <c r="F63" s="106">
        <v>253.46527194</v>
      </c>
      <c r="G63" s="106">
        <v>0.3860468652</v>
      </c>
      <c r="H63" s="106">
        <v>210.20698254</v>
      </c>
      <c r="I63" s="106">
        <v>0.7240213664</v>
      </c>
      <c r="J63" s="106">
        <v>-0.1133</v>
      </c>
      <c r="K63" s="106">
        <v>-0.3696</v>
      </c>
      <c r="L63" s="106">
        <v>0.1429</v>
      </c>
      <c r="M63" s="106">
        <v>0.8928539772</v>
      </c>
      <c r="N63" s="106">
        <v>0.6910170784</v>
      </c>
      <c r="O63" s="106">
        <v>1.1536447499</v>
      </c>
      <c r="P63" s="106">
        <v>89062</v>
      </c>
      <c r="Q63" s="106">
        <v>404</v>
      </c>
      <c r="R63" s="106">
        <v>242.24434231</v>
      </c>
      <c r="S63" s="106">
        <v>188.16480657</v>
      </c>
      <c r="T63" s="106">
        <v>311.8666155</v>
      </c>
      <c r="U63" s="106">
        <v>0.4880346509</v>
      </c>
      <c r="V63" s="106">
        <v>220.45049505</v>
      </c>
      <c r="W63" s="106">
        <v>0.738694485</v>
      </c>
      <c r="X63" s="106">
        <v>0.0894</v>
      </c>
      <c r="Y63" s="106">
        <v>-0.1632</v>
      </c>
      <c r="Z63" s="106">
        <v>0.342</v>
      </c>
      <c r="AA63" s="106">
        <v>1.0934965403</v>
      </c>
      <c r="AB63" s="106">
        <v>0.8493802705</v>
      </c>
      <c r="AC63" s="106">
        <v>1.4077730849</v>
      </c>
      <c r="AD63" s="106">
        <v>0.1170981396</v>
      </c>
      <c r="AE63" s="106">
        <v>-0.211</v>
      </c>
      <c r="AF63" s="106">
        <v>-0.4749</v>
      </c>
      <c r="AG63" s="106">
        <v>0.0529</v>
      </c>
      <c r="AH63" s="106" t="s">
        <v>222</v>
      </c>
      <c r="AI63" s="106" t="s">
        <v>222</v>
      </c>
      <c r="AJ63" s="106" t="s">
        <v>222</v>
      </c>
      <c r="AK63" s="106" t="s">
        <v>222</v>
      </c>
      <c r="AL63" s="106" t="s">
        <v>222</v>
      </c>
      <c r="AM63" t="s">
        <v>222</v>
      </c>
      <c r="AN63">
        <f t="shared" si="0"/>
      </c>
    </row>
    <row r="64" spans="1:40" ht="15">
      <c r="A64" s="106" t="s">
        <v>30</v>
      </c>
      <c r="B64" s="106">
        <v>79479</v>
      </c>
      <c r="C64" s="106">
        <v>337</v>
      </c>
      <c r="D64" s="106">
        <v>201.10945002</v>
      </c>
      <c r="E64" s="106">
        <v>152.32456312</v>
      </c>
      <c r="F64" s="106">
        <v>265.51864031</v>
      </c>
      <c r="G64" s="106">
        <v>0.5326470675</v>
      </c>
      <c r="H64" s="106">
        <v>235.84272997</v>
      </c>
      <c r="I64" s="106">
        <v>0.8365584614</v>
      </c>
      <c r="J64" s="106">
        <v>-0.0885</v>
      </c>
      <c r="K64" s="106">
        <v>-0.3663</v>
      </c>
      <c r="L64" s="106">
        <v>0.1894</v>
      </c>
      <c r="M64" s="106">
        <v>0.9153477295</v>
      </c>
      <c r="N64" s="106">
        <v>0.6933037855</v>
      </c>
      <c r="O64" s="106">
        <v>1.2085055402</v>
      </c>
      <c r="P64" s="106">
        <v>77310</v>
      </c>
      <c r="Q64" s="106">
        <v>340</v>
      </c>
      <c r="R64" s="106">
        <v>228.70628624</v>
      </c>
      <c r="S64" s="106">
        <v>172.69298132</v>
      </c>
      <c r="T64" s="106">
        <v>302.88761573</v>
      </c>
      <c r="U64" s="106">
        <v>0.8240279565</v>
      </c>
      <c r="V64" s="106">
        <v>227.38235294</v>
      </c>
      <c r="W64" s="106">
        <v>0.8177845843</v>
      </c>
      <c r="X64" s="106">
        <v>0.0319</v>
      </c>
      <c r="Y64" s="106">
        <v>-0.2491</v>
      </c>
      <c r="Z64" s="106">
        <v>0.3128</v>
      </c>
      <c r="AA64" s="106">
        <v>1.0323854434</v>
      </c>
      <c r="AB64" s="106">
        <v>0.7795400949</v>
      </c>
      <c r="AC64" s="106">
        <v>1.3672416732</v>
      </c>
      <c r="AD64" s="106">
        <v>0.4162770469</v>
      </c>
      <c r="AE64" s="106">
        <v>-0.1286</v>
      </c>
      <c r="AF64" s="106">
        <v>-0.4386</v>
      </c>
      <c r="AG64" s="106">
        <v>0.1815</v>
      </c>
      <c r="AH64" s="106" t="s">
        <v>222</v>
      </c>
      <c r="AI64" s="106" t="s">
        <v>222</v>
      </c>
      <c r="AJ64" s="106" t="s">
        <v>222</v>
      </c>
      <c r="AK64" s="106" t="s">
        <v>222</v>
      </c>
      <c r="AL64" s="106" t="s">
        <v>222</v>
      </c>
      <c r="AM64" t="s">
        <v>222</v>
      </c>
      <c r="AN64">
        <f t="shared" si="0"/>
      </c>
    </row>
    <row r="65" spans="1:40" ht="15">
      <c r="A65" s="106" t="s">
        <v>26</v>
      </c>
      <c r="B65" s="106">
        <v>120658</v>
      </c>
      <c r="C65" s="106">
        <v>497</v>
      </c>
      <c r="D65" s="106">
        <v>192.11714442</v>
      </c>
      <c r="E65" s="106">
        <v>148.67808486</v>
      </c>
      <c r="F65" s="106">
        <v>248.24773074</v>
      </c>
      <c r="G65" s="106">
        <v>0.3048334831</v>
      </c>
      <c r="H65" s="106">
        <v>242.77263581</v>
      </c>
      <c r="I65" s="106">
        <v>0.6989106727</v>
      </c>
      <c r="J65" s="106">
        <v>-0.1342</v>
      </c>
      <c r="K65" s="106">
        <v>-0.3905</v>
      </c>
      <c r="L65" s="106">
        <v>0.1221</v>
      </c>
      <c r="M65" s="106">
        <v>0.8744193369</v>
      </c>
      <c r="N65" s="106">
        <v>0.6767068747</v>
      </c>
      <c r="O65" s="106">
        <v>1.1298971613</v>
      </c>
      <c r="P65" s="106">
        <v>133659</v>
      </c>
      <c r="Q65" s="106">
        <v>551</v>
      </c>
      <c r="R65" s="106">
        <v>209.0232096</v>
      </c>
      <c r="S65" s="106">
        <v>160.42359123</v>
      </c>
      <c r="T65" s="106">
        <v>272.34586769</v>
      </c>
      <c r="U65" s="106">
        <v>0.6668503552</v>
      </c>
      <c r="V65" s="106">
        <v>242.5753176</v>
      </c>
      <c r="W65" s="106">
        <v>0.6635100493</v>
      </c>
      <c r="X65" s="106">
        <v>-0.0581</v>
      </c>
      <c r="Y65" s="106">
        <v>-0.3227</v>
      </c>
      <c r="Z65" s="106">
        <v>0.2065</v>
      </c>
      <c r="AA65" s="106">
        <v>0.9435355821</v>
      </c>
      <c r="AB65" s="106">
        <v>0.7241557855</v>
      </c>
      <c r="AC65" s="106">
        <v>1.2293755191</v>
      </c>
      <c r="AD65" s="106">
        <v>0.5481954278</v>
      </c>
      <c r="AE65" s="106">
        <v>-0.0843</v>
      </c>
      <c r="AF65" s="106">
        <v>-0.3596</v>
      </c>
      <c r="AG65" s="106">
        <v>0.191</v>
      </c>
      <c r="AH65" s="106" t="s">
        <v>222</v>
      </c>
      <c r="AI65" s="106" t="s">
        <v>222</v>
      </c>
      <c r="AJ65" s="106" t="s">
        <v>222</v>
      </c>
      <c r="AK65" s="106" t="s">
        <v>222</v>
      </c>
      <c r="AL65" s="106" t="s">
        <v>222</v>
      </c>
      <c r="AM65" t="s">
        <v>222</v>
      </c>
      <c r="AN65">
        <f t="shared" si="0"/>
      </c>
    </row>
    <row r="66" spans="1:40" ht="15">
      <c r="A66" s="106" t="s">
        <v>25</v>
      </c>
      <c r="B66" s="106">
        <v>80021</v>
      </c>
      <c r="C66" s="106">
        <v>319</v>
      </c>
      <c r="D66" s="106">
        <v>271.80303294</v>
      </c>
      <c r="E66" s="106">
        <v>208.12417679</v>
      </c>
      <c r="F66" s="106">
        <v>354.96543389</v>
      </c>
      <c r="G66" s="106">
        <v>0.1182254258</v>
      </c>
      <c r="H66" s="106">
        <v>250.84952978</v>
      </c>
      <c r="I66" s="106">
        <v>0.8867706368</v>
      </c>
      <c r="J66" s="106">
        <v>0.2128</v>
      </c>
      <c r="K66" s="106">
        <v>-0.0542</v>
      </c>
      <c r="L66" s="106">
        <v>0.4797</v>
      </c>
      <c r="M66" s="106">
        <v>1.2371088929</v>
      </c>
      <c r="N66" s="106">
        <v>0.947275191</v>
      </c>
      <c r="O66" s="106">
        <v>1.6156217618</v>
      </c>
      <c r="P66" s="106">
        <v>66999</v>
      </c>
      <c r="Q66" s="106">
        <v>291</v>
      </c>
      <c r="R66" s="106">
        <v>245.38790428</v>
      </c>
      <c r="S66" s="106">
        <v>186.41245404</v>
      </c>
      <c r="T66" s="106">
        <v>323.0214627</v>
      </c>
      <c r="U66" s="106">
        <v>0.4658538998</v>
      </c>
      <c r="V66" s="106">
        <v>230.2371134</v>
      </c>
      <c r="W66" s="106">
        <v>0.8894902077</v>
      </c>
      <c r="X66" s="106">
        <v>0.1023</v>
      </c>
      <c r="Y66" s="106">
        <v>-0.1726</v>
      </c>
      <c r="Z66" s="106">
        <v>0.3772</v>
      </c>
      <c r="AA66" s="106">
        <v>1.1076866514</v>
      </c>
      <c r="AB66" s="106">
        <v>0.8414701108</v>
      </c>
      <c r="AC66" s="106">
        <v>1.4581263221</v>
      </c>
      <c r="AD66" s="106">
        <v>0.496761367</v>
      </c>
      <c r="AE66" s="106">
        <v>0.1022</v>
      </c>
      <c r="AF66" s="106">
        <v>-0.1926</v>
      </c>
      <c r="AG66" s="106">
        <v>0.3971</v>
      </c>
      <c r="AH66" s="106" t="s">
        <v>222</v>
      </c>
      <c r="AI66" s="106" t="s">
        <v>222</v>
      </c>
      <c r="AJ66" s="106" t="s">
        <v>222</v>
      </c>
      <c r="AK66" s="106" t="s">
        <v>222</v>
      </c>
      <c r="AL66" s="106" t="s">
        <v>222</v>
      </c>
      <c r="AM66" t="s">
        <v>222</v>
      </c>
      <c r="AN66">
        <f t="shared" si="0"/>
      </c>
    </row>
    <row r="67" spans="1:40" s="47" customFormat="1" ht="15">
      <c r="A67" s="106" t="s">
        <v>29</v>
      </c>
      <c r="B67" s="106">
        <v>3048</v>
      </c>
      <c r="C67" s="106">
        <v>30</v>
      </c>
      <c r="D67" s="106">
        <v>78.20792844</v>
      </c>
      <c r="E67" s="106">
        <v>56.571095225</v>
      </c>
      <c r="F67" s="106">
        <v>108.12023431</v>
      </c>
      <c r="G67" s="107">
        <v>4.080313E-10</v>
      </c>
      <c r="H67" s="106">
        <v>101.6</v>
      </c>
      <c r="I67" s="106">
        <v>1.8402898322</v>
      </c>
      <c r="J67" s="106">
        <v>-1.0329</v>
      </c>
      <c r="K67" s="106">
        <v>-1.3568</v>
      </c>
      <c r="L67" s="106">
        <v>-0.7091</v>
      </c>
      <c r="M67" s="106">
        <v>0.3559626349</v>
      </c>
      <c r="N67" s="106">
        <v>0.2574827964</v>
      </c>
      <c r="O67" s="106">
        <v>0.4921082076</v>
      </c>
      <c r="P67" s="106">
        <v>4712</v>
      </c>
      <c r="Q67" s="106">
        <v>53</v>
      </c>
      <c r="R67" s="106">
        <v>103.36174361</v>
      </c>
      <c r="S67" s="106">
        <v>77.0965637</v>
      </c>
      <c r="T67" s="106">
        <v>138.57491864</v>
      </c>
      <c r="U67" s="107">
        <v>3.4617779E-07</v>
      </c>
      <c r="V67" s="106">
        <v>88.905660377</v>
      </c>
      <c r="W67" s="106">
        <v>1.295169985</v>
      </c>
      <c r="X67" s="106">
        <v>-0.7623</v>
      </c>
      <c r="Y67" s="106">
        <v>-1.0555</v>
      </c>
      <c r="Z67" s="106">
        <v>-0.4692</v>
      </c>
      <c r="AA67" s="106">
        <v>0.4665772912</v>
      </c>
      <c r="AB67" s="106">
        <v>0.3480156641</v>
      </c>
      <c r="AC67" s="106">
        <v>0.6255303742</v>
      </c>
      <c r="AD67" s="106">
        <v>0.1309462176</v>
      </c>
      <c r="AE67" s="106">
        <v>-0.2789</v>
      </c>
      <c r="AF67" s="106">
        <v>-0.6407</v>
      </c>
      <c r="AG67" s="106">
        <v>0.083</v>
      </c>
      <c r="AH67" s="106">
        <v>1</v>
      </c>
      <c r="AI67" s="106">
        <v>2</v>
      </c>
      <c r="AJ67" s="106" t="s">
        <v>222</v>
      </c>
      <c r="AK67" s="106" t="s">
        <v>222</v>
      </c>
      <c r="AL67" s="106" t="s">
        <v>222</v>
      </c>
      <c r="AM67" s="47" t="s">
        <v>222</v>
      </c>
      <c r="AN67" s="47">
        <f t="shared" si="0"/>
      </c>
    </row>
    <row r="68" spans="1:40" ht="15">
      <c r="A68" s="106" t="s">
        <v>45</v>
      </c>
      <c r="B68" s="106">
        <v>117552</v>
      </c>
      <c r="C68" s="106">
        <v>499</v>
      </c>
      <c r="D68" s="106">
        <v>182.08923608</v>
      </c>
      <c r="E68" s="106">
        <v>138.69731426</v>
      </c>
      <c r="F68" s="106">
        <v>239.05646675</v>
      </c>
      <c r="G68" s="106">
        <v>0.1762929635</v>
      </c>
      <c r="H68" s="106">
        <v>235.5751503</v>
      </c>
      <c r="I68" s="106">
        <v>0.6870913255</v>
      </c>
      <c r="J68" s="106">
        <v>-0.1878</v>
      </c>
      <c r="K68" s="106">
        <v>-0.46</v>
      </c>
      <c r="L68" s="106">
        <v>0.0844</v>
      </c>
      <c r="M68" s="106">
        <v>0.8287774085</v>
      </c>
      <c r="N68" s="106">
        <v>0.6312794932</v>
      </c>
      <c r="O68" s="106">
        <v>1.0880632115</v>
      </c>
      <c r="P68" s="106">
        <v>120670</v>
      </c>
      <c r="Q68" s="106">
        <v>553</v>
      </c>
      <c r="R68" s="106">
        <v>202.06976155</v>
      </c>
      <c r="S68" s="106">
        <v>153.50255236</v>
      </c>
      <c r="T68" s="106">
        <v>266.00331985</v>
      </c>
      <c r="U68" s="106">
        <v>0.5120724504</v>
      </c>
      <c r="V68" s="106">
        <v>218.20976492</v>
      </c>
      <c r="W68" s="106">
        <v>0.6281661431</v>
      </c>
      <c r="X68" s="106">
        <v>-0.092</v>
      </c>
      <c r="Y68" s="106">
        <v>-0.3668</v>
      </c>
      <c r="Z68" s="106">
        <v>0.1829</v>
      </c>
      <c r="AA68" s="106">
        <v>0.9121475575</v>
      </c>
      <c r="AB68" s="106">
        <v>0.6929140567</v>
      </c>
      <c r="AC68" s="106">
        <v>1.2007451121</v>
      </c>
      <c r="AD68" s="106">
        <v>0.4954687731</v>
      </c>
      <c r="AE68" s="106">
        <v>-0.1041</v>
      </c>
      <c r="AF68" s="106">
        <v>-0.4035</v>
      </c>
      <c r="AG68" s="106">
        <v>0.1953</v>
      </c>
      <c r="AH68" s="106" t="s">
        <v>222</v>
      </c>
      <c r="AI68" s="106" t="s">
        <v>222</v>
      </c>
      <c r="AJ68" s="106" t="s">
        <v>222</v>
      </c>
      <c r="AK68" s="106" t="s">
        <v>222</v>
      </c>
      <c r="AL68" s="106" t="s">
        <v>222</v>
      </c>
      <c r="AM68" t="s">
        <v>222</v>
      </c>
      <c r="AN68">
        <f t="shared" si="0"/>
      </c>
    </row>
    <row r="69" spans="1:40" ht="15">
      <c r="A69" s="106" t="s">
        <v>43</v>
      </c>
      <c r="B69" s="106">
        <v>160072</v>
      </c>
      <c r="C69" s="106">
        <v>608</v>
      </c>
      <c r="D69" s="106">
        <v>229.21886264</v>
      </c>
      <c r="E69" s="106">
        <v>175.94136947</v>
      </c>
      <c r="F69" s="106">
        <v>298.62952158</v>
      </c>
      <c r="G69" s="106">
        <v>0.7535337589</v>
      </c>
      <c r="H69" s="106">
        <v>263.27631579</v>
      </c>
      <c r="I69" s="106">
        <v>0.6580427465</v>
      </c>
      <c r="J69" s="106">
        <v>0.0424</v>
      </c>
      <c r="K69" s="106">
        <v>-0.2221</v>
      </c>
      <c r="L69" s="106">
        <v>0.3069</v>
      </c>
      <c r="M69" s="106">
        <v>1.0432874509</v>
      </c>
      <c r="N69" s="106">
        <v>0.8007954527</v>
      </c>
      <c r="O69" s="106">
        <v>1.3592093982</v>
      </c>
      <c r="P69" s="106">
        <v>145084</v>
      </c>
      <c r="Q69" s="106">
        <v>601</v>
      </c>
      <c r="R69" s="106">
        <v>219.3878645</v>
      </c>
      <c r="S69" s="106">
        <v>168.75151588</v>
      </c>
      <c r="T69" s="106">
        <v>285.21838657</v>
      </c>
      <c r="U69" s="106">
        <v>0.942094352</v>
      </c>
      <c r="V69" s="106">
        <v>241.40432612</v>
      </c>
      <c r="W69" s="106">
        <v>0.6337752691</v>
      </c>
      <c r="X69" s="106">
        <v>-0.0097</v>
      </c>
      <c r="Y69" s="106">
        <v>-0.2721</v>
      </c>
      <c r="Z69" s="106">
        <v>0.2527</v>
      </c>
      <c r="AA69" s="106">
        <v>0.990321873</v>
      </c>
      <c r="AB69" s="106">
        <v>0.7617482292</v>
      </c>
      <c r="AC69" s="106">
        <v>1.2874823658</v>
      </c>
      <c r="AD69" s="106">
        <v>0.7596645494</v>
      </c>
      <c r="AE69" s="106">
        <v>0.0438</v>
      </c>
      <c r="AF69" s="106">
        <v>-0.237</v>
      </c>
      <c r="AG69" s="106">
        <v>0.3247</v>
      </c>
      <c r="AH69" s="106" t="s">
        <v>222</v>
      </c>
      <c r="AI69" s="106" t="s">
        <v>222</v>
      </c>
      <c r="AJ69" s="106" t="s">
        <v>222</v>
      </c>
      <c r="AK69" s="106" t="s">
        <v>222</v>
      </c>
      <c r="AL69" s="106" t="s">
        <v>222</v>
      </c>
      <c r="AM69" t="s">
        <v>222</v>
      </c>
      <c r="AN69">
        <f aca="true" t="shared" si="1" ref="AN69:AN110">IF(AJ69&gt;AM69,"change","")</f>
      </c>
    </row>
    <row r="70" spans="1:40" ht="15">
      <c r="A70" s="106" t="s">
        <v>42</v>
      </c>
      <c r="B70" s="106">
        <v>331442</v>
      </c>
      <c r="C70" s="106">
        <v>1521</v>
      </c>
      <c r="D70" s="106">
        <v>200.61503038</v>
      </c>
      <c r="E70" s="106">
        <v>154.66916196</v>
      </c>
      <c r="F70" s="106">
        <v>260.20953308</v>
      </c>
      <c r="G70" s="106">
        <v>0.4933012047</v>
      </c>
      <c r="H70" s="106">
        <v>217.91058514</v>
      </c>
      <c r="I70" s="106">
        <v>0.3785075585</v>
      </c>
      <c r="J70" s="106">
        <v>-0.0909</v>
      </c>
      <c r="K70" s="106">
        <v>-0.351</v>
      </c>
      <c r="L70" s="106">
        <v>0.1692</v>
      </c>
      <c r="M70" s="106">
        <v>0.9130973832</v>
      </c>
      <c r="N70" s="106">
        <v>0.7039752046</v>
      </c>
      <c r="O70" s="106">
        <v>1.1843411897</v>
      </c>
      <c r="P70" s="106">
        <v>331333</v>
      </c>
      <c r="Q70" s="106">
        <v>1497</v>
      </c>
      <c r="R70" s="106">
        <v>210.58678212</v>
      </c>
      <c r="S70" s="106">
        <v>162.99990986</v>
      </c>
      <c r="T70" s="106">
        <v>272.06636398</v>
      </c>
      <c r="U70" s="106">
        <v>0.6982377552</v>
      </c>
      <c r="V70" s="106">
        <v>221.33132933</v>
      </c>
      <c r="W70" s="106">
        <v>0.3845125738</v>
      </c>
      <c r="X70" s="106">
        <v>-0.0507</v>
      </c>
      <c r="Y70" s="106">
        <v>-0.3068</v>
      </c>
      <c r="Z70" s="106">
        <v>0.2055</v>
      </c>
      <c r="AA70" s="106">
        <v>0.9505935845</v>
      </c>
      <c r="AB70" s="106">
        <v>0.7357853471</v>
      </c>
      <c r="AC70" s="106">
        <v>1.2281138329</v>
      </c>
      <c r="AD70" s="106">
        <v>0.7255939651</v>
      </c>
      <c r="AE70" s="106">
        <v>-0.0485</v>
      </c>
      <c r="AF70" s="106">
        <v>-0.3194</v>
      </c>
      <c r="AG70" s="106">
        <v>0.2224</v>
      </c>
      <c r="AH70" s="106" t="s">
        <v>222</v>
      </c>
      <c r="AI70" s="106" t="s">
        <v>222</v>
      </c>
      <c r="AJ70" s="106" t="s">
        <v>222</v>
      </c>
      <c r="AK70" s="106" t="s">
        <v>222</v>
      </c>
      <c r="AL70" s="106" t="s">
        <v>222</v>
      </c>
      <c r="AM70" t="s">
        <v>222</v>
      </c>
      <c r="AN70">
        <f t="shared" si="1"/>
      </c>
    </row>
    <row r="71" spans="1:40" ht="15">
      <c r="A71" s="106" t="s">
        <v>44</v>
      </c>
      <c r="B71" s="106">
        <v>273950</v>
      </c>
      <c r="C71" s="106">
        <v>1164</v>
      </c>
      <c r="D71" s="106">
        <v>253.93933686</v>
      </c>
      <c r="E71" s="106">
        <v>196.5646719</v>
      </c>
      <c r="F71" s="106">
        <v>328.06091848</v>
      </c>
      <c r="G71" s="106">
        <v>0.2678119216</v>
      </c>
      <c r="H71" s="106">
        <v>235.35223368</v>
      </c>
      <c r="I71" s="106">
        <v>0.4496583599</v>
      </c>
      <c r="J71" s="106">
        <v>0.1448</v>
      </c>
      <c r="K71" s="106">
        <v>-0.1113</v>
      </c>
      <c r="L71" s="106">
        <v>0.4009</v>
      </c>
      <c r="M71" s="106">
        <v>1.1558024518</v>
      </c>
      <c r="N71" s="106">
        <v>0.8946622155</v>
      </c>
      <c r="O71" s="106">
        <v>1.4931661184</v>
      </c>
      <c r="P71" s="106">
        <v>258287</v>
      </c>
      <c r="Q71" s="106">
        <v>1161</v>
      </c>
      <c r="R71" s="106">
        <v>218.81387793</v>
      </c>
      <c r="S71" s="106">
        <v>169.68115065</v>
      </c>
      <c r="T71" s="106">
        <v>282.17343525</v>
      </c>
      <c r="U71" s="106">
        <v>0.9241985674</v>
      </c>
      <c r="V71" s="106">
        <v>222.46942291</v>
      </c>
      <c r="W71" s="106">
        <v>0.4377428431</v>
      </c>
      <c r="X71" s="106">
        <v>-0.0123</v>
      </c>
      <c r="Y71" s="106">
        <v>-0.2666</v>
      </c>
      <c r="Z71" s="106">
        <v>0.242</v>
      </c>
      <c r="AA71" s="106">
        <v>0.9877308844</v>
      </c>
      <c r="AB71" s="106">
        <v>0.7659446219</v>
      </c>
      <c r="AC71" s="106">
        <v>1.2737373854</v>
      </c>
      <c r="AD71" s="106">
        <v>0.2714855355</v>
      </c>
      <c r="AE71" s="106">
        <v>0.1489</v>
      </c>
      <c r="AF71" s="106">
        <v>-0.1165</v>
      </c>
      <c r="AG71" s="106">
        <v>0.4142</v>
      </c>
      <c r="AH71" s="106" t="s">
        <v>222</v>
      </c>
      <c r="AI71" s="106" t="s">
        <v>222</v>
      </c>
      <c r="AJ71" s="106" t="s">
        <v>222</v>
      </c>
      <c r="AK71" s="106" t="s">
        <v>222</v>
      </c>
      <c r="AL71" s="106" t="s">
        <v>222</v>
      </c>
      <c r="AM71" t="s">
        <v>222</v>
      </c>
      <c r="AN71">
        <f t="shared" si="1"/>
      </c>
    </row>
    <row r="72" spans="1:40" ht="15">
      <c r="A72" s="106" t="s">
        <v>39</v>
      </c>
      <c r="B72" s="106">
        <v>128961</v>
      </c>
      <c r="C72" s="106">
        <v>520</v>
      </c>
      <c r="D72" s="106">
        <v>235.10219485</v>
      </c>
      <c r="E72" s="106">
        <v>181.62308521</v>
      </c>
      <c r="F72" s="106">
        <v>304.32828491</v>
      </c>
      <c r="G72" s="106">
        <v>0.6070577666</v>
      </c>
      <c r="H72" s="106">
        <v>248.00192308</v>
      </c>
      <c r="I72" s="106">
        <v>0.6905988526</v>
      </c>
      <c r="J72" s="106">
        <v>0.0677</v>
      </c>
      <c r="K72" s="106">
        <v>-0.1904</v>
      </c>
      <c r="L72" s="106">
        <v>0.3258</v>
      </c>
      <c r="M72" s="106">
        <v>1.0700653809</v>
      </c>
      <c r="N72" s="106">
        <v>0.8266557273</v>
      </c>
      <c r="O72" s="106">
        <v>1.3851472647</v>
      </c>
      <c r="P72" s="106">
        <v>111809</v>
      </c>
      <c r="Q72" s="106">
        <v>482</v>
      </c>
      <c r="R72" s="106">
        <v>237.20210127</v>
      </c>
      <c r="S72" s="106">
        <v>182.47076996</v>
      </c>
      <c r="T72" s="106">
        <v>308.34986261</v>
      </c>
      <c r="U72" s="106">
        <v>0.6095941506</v>
      </c>
      <c r="V72" s="106">
        <v>231.96887967</v>
      </c>
      <c r="W72" s="106">
        <v>0.6937313859</v>
      </c>
      <c r="X72" s="106">
        <v>0.0683</v>
      </c>
      <c r="Y72" s="106">
        <v>-0.194</v>
      </c>
      <c r="Z72" s="106">
        <v>0.3307</v>
      </c>
      <c r="AA72" s="106">
        <v>1.0707357481</v>
      </c>
      <c r="AB72" s="106">
        <v>0.8236772581</v>
      </c>
      <c r="AC72" s="106">
        <v>1.3918983814</v>
      </c>
      <c r="AD72" s="106">
        <v>0.9494282241</v>
      </c>
      <c r="AE72" s="106">
        <v>-0.0089</v>
      </c>
      <c r="AF72" s="106">
        <v>-0.2837</v>
      </c>
      <c r="AG72" s="106">
        <v>0.2659</v>
      </c>
      <c r="AH72" s="106" t="s">
        <v>222</v>
      </c>
      <c r="AI72" s="106" t="s">
        <v>222</v>
      </c>
      <c r="AJ72" s="106" t="s">
        <v>222</v>
      </c>
      <c r="AK72" s="106" t="s">
        <v>222</v>
      </c>
      <c r="AL72" s="106" t="s">
        <v>222</v>
      </c>
      <c r="AM72" t="s">
        <v>222</v>
      </c>
      <c r="AN72">
        <f t="shared" si="1"/>
      </c>
    </row>
    <row r="73" spans="1:40" ht="15">
      <c r="A73" s="106" t="s">
        <v>40</v>
      </c>
      <c r="B73" s="106">
        <v>100444</v>
      </c>
      <c r="C73" s="106">
        <v>430</v>
      </c>
      <c r="D73" s="106">
        <v>229.25327414</v>
      </c>
      <c r="E73" s="106">
        <v>176.73623831</v>
      </c>
      <c r="F73" s="106">
        <v>297.37570636</v>
      </c>
      <c r="G73" s="106">
        <v>0.7486856169</v>
      </c>
      <c r="H73" s="106">
        <v>233.59069767</v>
      </c>
      <c r="I73" s="106">
        <v>0.7370442189</v>
      </c>
      <c r="J73" s="106">
        <v>0.0425</v>
      </c>
      <c r="K73" s="106">
        <v>-0.2176</v>
      </c>
      <c r="L73" s="106">
        <v>0.3027</v>
      </c>
      <c r="M73" s="106">
        <v>1.0434440746</v>
      </c>
      <c r="N73" s="106">
        <v>0.8044132906</v>
      </c>
      <c r="O73" s="106">
        <v>1.3535026702</v>
      </c>
      <c r="P73" s="106">
        <v>100196</v>
      </c>
      <c r="Q73" s="106">
        <v>410</v>
      </c>
      <c r="R73" s="106">
        <v>234.82419079</v>
      </c>
      <c r="S73" s="106">
        <v>181.03218689</v>
      </c>
      <c r="T73" s="106">
        <v>304.59998041</v>
      </c>
      <c r="U73" s="106">
        <v>0.6606697116</v>
      </c>
      <c r="V73" s="106">
        <v>244.3804878</v>
      </c>
      <c r="W73" s="106">
        <v>0.7720427257</v>
      </c>
      <c r="X73" s="106">
        <v>0.0583</v>
      </c>
      <c r="Y73" s="106">
        <v>-0.2019</v>
      </c>
      <c r="Z73" s="106">
        <v>0.3184</v>
      </c>
      <c r="AA73" s="106">
        <v>1.0600018054</v>
      </c>
      <c r="AB73" s="106">
        <v>0.8171834609</v>
      </c>
      <c r="AC73" s="106">
        <v>1.3749713268</v>
      </c>
      <c r="AD73" s="106">
        <v>0.863966392</v>
      </c>
      <c r="AE73" s="106">
        <v>-0.024</v>
      </c>
      <c r="AF73" s="106">
        <v>-0.2987</v>
      </c>
      <c r="AG73" s="106">
        <v>0.2507</v>
      </c>
      <c r="AH73" s="106" t="s">
        <v>222</v>
      </c>
      <c r="AI73" s="106" t="s">
        <v>222</v>
      </c>
      <c r="AJ73" s="106" t="s">
        <v>222</v>
      </c>
      <c r="AK73" s="106" t="s">
        <v>222</v>
      </c>
      <c r="AL73" s="106" t="s">
        <v>222</v>
      </c>
      <c r="AM73" t="s">
        <v>222</v>
      </c>
      <c r="AN73">
        <f t="shared" si="1"/>
      </c>
    </row>
    <row r="74" spans="1:40" ht="15">
      <c r="A74" s="106" t="s">
        <v>41</v>
      </c>
      <c r="B74" s="106">
        <v>21160</v>
      </c>
      <c r="C74" s="106">
        <v>80</v>
      </c>
      <c r="D74" s="106">
        <v>269.90088552</v>
      </c>
      <c r="E74" s="106">
        <v>201.5833857</v>
      </c>
      <c r="F74" s="106">
        <v>361.37148778</v>
      </c>
      <c r="G74" s="106">
        <v>0.1670433406</v>
      </c>
      <c r="H74" s="106">
        <v>264.5</v>
      </c>
      <c r="I74" s="106">
        <v>1.8183096546</v>
      </c>
      <c r="J74" s="106">
        <v>0.2058</v>
      </c>
      <c r="K74" s="106">
        <v>-0.0861</v>
      </c>
      <c r="L74" s="106">
        <v>0.4976</v>
      </c>
      <c r="M74" s="106">
        <v>1.2284512872</v>
      </c>
      <c r="N74" s="106">
        <v>0.9175048432</v>
      </c>
      <c r="O74" s="106">
        <v>1.6447788545</v>
      </c>
      <c r="P74" s="106">
        <v>15558</v>
      </c>
      <c r="Q74" s="106">
        <v>80</v>
      </c>
      <c r="R74" s="106">
        <v>158.82378544</v>
      </c>
      <c r="S74" s="106">
        <v>120.24405665</v>
      </c>
      <c r="T74" s="106">
        <v>209.78163516</v>
      </c>
      <c r="U74" s="106">
        <v>0.019087302</v>
      </c>
      <c r="V74" s="106">
        <v>194.475</v>
      </c>
      <c r="W74" s="106">
        <v>1.5591464011</v>
      </c>
      <c r="X74" s="106">
        <v>-0.3328</v>
      </c>
      <c r="Y74" s="106">
        <v>-0.611</v>
      </c>
      <c r="Z74" s="106">
        <v>-0.0545</v>
      </c>
      <c r="AA74" s="106">
        <v>0.7169342253</v>
      </c>
      <c r="AB74" s="106">
        <v>0.542784441</v>
      </c>
      <c r="AC74" s="106">
        <v>0.9469591325</v>
      </c>
      <c r="AD74" s="106">
        <v>0.0011774357</v>
      </c>
      <c r="AE74" s="106">
        <v>0.5303</v>
      </c>
      <c r="AF74" s="106">
        <v>0.2099</v>
      </c>
      <c r="AG74" s="106">
        <v>0.8506</v>
      </c>
      <c r="AH74" s="106" t="s">
        <v>222</v>
      </c>
      <c r="AI74" s="106" t="s">
        <v>222</v>
      </c>
      <c r="AJ74" s="106" t="s">
        <v>131</v>
      </c>
      <c r="AK74" s="106" t="s">
        <v>222</v>
      </c>
      <c r="AL74" s="106" t="s">
        <v>222</v>
      </c>
      <c r="AM74" t="s">
        <v>131</v>
      </c>
      <c r="AN74">
        <f t="shared" si="1"/>
      </c>
    </row>
    <row r="75" spans="1:40" ht="15">
      <c r="A75" s="106" t="s">
        <v>46</v>
      </c>
      <c r="B75" s="106">
        <v>52947</v>
      </c>
      <c r="C75" s="106">
        <v>359</v>
      </c>
      <c r="D75" s="106">
        <v>153.52893402</v>
      </c>
      <c r="E75" s="106">
        <v>119.25219743</v>
      </c>
      <c r="F75" s="106">
        <v>197.65785527</v>
      </c>
      <c r="G75" s="106">
        <v>0.0054285513</v>
      </c>
      <c r="H75" s="106">
        <v>147.48467967</v>
      </c>
      <c r="I75" s="106">
        <v>0.6409530675</v>
      </c>
      <c r="J75" s="106">
        <v>-0.3584</v>
      </c>
      <c r="K75" s="106">
        <v>-0.6111</v>
      </c>
      <c r="L75" s="106">
        <v>-0.1058</v>
      </c>
      <c r="M75" s="106">
        <v>0.698785468</v>
      </c>
      <c r="N75" s="106">
        <v>0.5427752308</v>
      </c>
      <c r="O75" s="106">
        <v>0.8996378291</v>
      </c>
      <c r="P75" s="106">
        <v>60303</v>
      </c>
      <c r="Q75" s="106">
        <v>371</v>
      </c>
      <c r="R75" s="106">
        <v>173.78872458</v>
      </c>
      <c r="S75" s="106">
        <v>134.49480356</v>
      </c>
      <c r="T75" s="106">
        <v>224.56273396</v>
      </c>
      <c r="U75" s="106">
        <v>0.0634455939</v>
      </c>
      <c r="V75" s="106">
        <v>162.54177898</v>
      </c>
      <c r="W75" s="106">
        <v>0.661904829</v>
      </c>
      <c r="X75" s="106">
        <v>-0.2427</v>
      </c>
      <c r="Y75" s="106">
        <v>-0.499</v>
      </c>
      <c r="Z75" s="106">
        <v>0.0136</v>
      </c>
      <c r="AA75" s="106">
        <v>0.7844863053</v>
      </c>
      <c r="AB75" s="106">
        <v>0.6071126408</v>
      </c>
      <c r="AC75" s="106">
        <v>1.013681353</v>
      </c>
      <c r="AD75" s="106">
        <v>0.3573568588</v>
      </c>
      <c r="AE75" s="106">
        <v>-0.124</v>
      </c>
      <c r="AF75" s="106">
        <v>-0.3879</v>
      </c>
      <c r="AG75" s="106">
        <v>0.14</v>
      </c>
      <c r="AH75" s="106" t="s">
        <v>222</v>
      </c>
      <c r="AI75" s="106" t="s">
        <v>222</v>
      </c>
      <c r="AJ75" s="106" t="s">
        <v>222</v>
      </c>
      <c r="AK75" s="106" t="s">
        <v>222</v>
      </c>
      <c r="AL75" s="106" t="s">
        <v>222</v>
      </c>
      <c r="AM75" t="s">
        <v>222</v>
      </c>
      <c r="AN75">
        <f t="shared" si="1"/>
      </c>
    </row>
    <row r="76" spans="1:40" ht="15">
      <c r="A76" s="106" t="s">
        <v>48</v>
      </c>
      <c r="B76" s="106">
        <v>2951</v>
      </c>
      <c r="C76" s="106">
        <v>20</v>
      </c>
      <c r="D76" s="106">
        <v>149.58343217</v>
      </c>
      <c r="E76" s="106">
        <v>102.72268759</v>
      </c>
      <c r="F76" s="106">
        <v>217.82143462</v>
      </c>
      <c r="G76" s="106">
        <v>0.0449690095</v>
      </c>
      <c r="H76" s="106">
        <v>147.55</v>
      </c>
      <c r="I76" s="106">
        <v>2.7161553711</v>
      </c>
      <c r="J76" s="106">
        <v>-0.3844</v>
      </c>
      <c r="K76" s="106">
        <v>-0.7603</v>
      </c>
      <c r="L76" s="106">
        <v>-0.0086</v>
      </c>
      <c r="M76" s="106">
        <v>0.6808275543</v>
      </c>
      <c r="N76" s="106">
        <v>0.4675413256</v>
      </c>
      <c r="O76" s="106">
        <v>0.9914121668</v>
      </c>
      <c r="P76" s="106">
        <v>4920</v>
      </c>
      <c r="Q76" s="106">
        <v>29</v>
      </c>
      <c r="R76" s="106">
        <v>166.85102556</v>
      </c>
      <c r="S76" s="106">
        <v>119.99842996</v>
      </c>
      <c r="T76" s="106">
        <v>231.99690814</v>
      </c>
      <c r="U76" s="106">
        <v>0.0918907238</v>
      </c>
      <c r="V76" s="106">
        <v>169.65517241</v>
      </c>
      <c r="W76" s="106">
        <v>2.4187141954</v>
      </c>
      <c r="X76" s="106">
        <v>-0.2835</v>
      </c>
      <c r="Y76" s="106">
        <v>-0.6131</v>
      </c>
      <c r="Z76" s="106">
        <v>0.0462</v>
      </c>
      <c r="AA76" s="106">
        <v>0.7531693721</v>
      </c>
      <c r="AB76" s="106">
        <v>0.5416756765</v>
      </c>
      <c r="AC76" s="106">
        <v>1.0472393864</v>
      </c>
      <c r="AD76" s="106">
        <v>0.6229075283</v>
      </c>
      <c r="AE76" s="106">
        <v>-0.1092</v>
      </c>
      <c r="AF76" s="106">
        <v>-0.5447</v>
      </c>
      <c r="AG76" s="106">
        <v>0.3262</v>
      </c>
      <c r="AH76" s="106" t="s">
        <v>222</v>
      </c>
      <c r="AI76" s="106" t="s">
        <v>222</v>
      </c>
      <c r="AJ76" s="106" t="s">
        <v>222</v>
      </c>
      <c r="AK76" s="106" t="s">
        <v>222</v>
      </c>
      <c r="AL76" s="106" t="s">
        <v>222</v>
      </c>
      <c r="AM76" t="s">
        <v>222</v>
      </c>
      <c r="AN76">
        <f t="shared" si="1"/>
      </c>
    </row>
    <row r="77" spans="1:40" ht="15">
      <c r="A77" s="106" t="s">
        <v>47</v>
      </c>
      <c r="B77" s="106">
        <v>21347</v>
      </c>
      <c r="C77" s="106">
        <v>93</v>
      </c>
      <c r="D77" s="106">
        <v>234.88844974</v>
      </c>
      <c r="E77" s="106">
        <v>176.72102061</v>
      </c>
      <c r="F77" s="106">
        <v>312.20159114</v>
      </c>
      <c r="G77" s="106">
        <v>0.6453702021</v>
      </c>
      <c r="H77" s="106">
        <v>229.53763441</v>
      </c>
      <c r="I77" s="106">
        <v>1.5710336109</v>
      </c>
      <c r="J77" s="106">
        <v>0.0668</v>
      </c>
      <c r="K77" s="106">
        <v>-0.2177</v>
      </c>
      <c r="L77" s="106">
        <v>0.3513</v>
      </c>
      <c r="M77" s="106">
        <v>1.0690925221</v>
      </c>
      <c r="N77" s="106">
        <v>0.8043440273</v>
      </c>
      <c r="O77" s="106">
        <v>1.4209825424</v>
      </c>
      <c r="P77" s="106">
        <v>23803</v>
      </c>
      <c r="Q77" s="106">
        <v>108</v>
      </c>
      <c r="R77" s="106">
        <v>209.71316744</v>
      </c>
      <c r="S77" s="106">
        <v>156.6402999</v>
      </c>
      <c r="T77" s="106">
        <v>280.76818433</v>
      </c>
      <c r="U77" s="106">
        <v>0.7126731056</v>
      </c>
      <c r="V77" s="106">
        <v>220.39814815</v>
      </c>
      <c r="W77" s="106">
        <v>1.4285389718</v>
      </c>
      <c r="X77" s="106">
        <v>-0.0548</v>
      </c>
      <c r="Y77" s="106">
        <v>-0.3466</v>
      </c>
      <c r="Z77" s="106">
        <v>0.237</v>
      </c>
      <c r="AA77" s="106">
        <v>0.9466500677</v>
      </c>
      <c r="AB77" s="106">
        <v>0.7070779213</v>
      </c>
      <c r="AC77" s="106">
        <v>1.2673940504</v>
      </c>
      <c r="AD77" s="106">
        <v>0.4952501085</v>
      </c>
      <c r="AE77" s="106">
        <v>0.1134</v>
      </c>
      <c r="AF77" s="106">
        <v>-0.2124</v>
      </c>
      <c r="AG77" s="106">
        <v>0.4392</v>
      </c>
      <c r="AH77" s="106" t="s">
        <v>222</v>
      </c>
      <c r="AI77" s="106" t="s">
        <v>222</v>
      </c>
      <c r="AJ77" s="106" t="s">
        <v>222</v>
      </c>
      <c r="AK77" s="106" t="s">
        <v>222</v>
      </c>
      <c r="AL77" s="106" t="s">
        <v>222</v>
      </c>
      <c r="AM77" t="s">
        <v>222</v>
      </c>
      <c r="AN77">
        <f t="shared" si="1"/>
      </c>
    </row>
    <row r="78" spans="1:40" ht="15">
      <c r="A78" s="106" t="s">
        <v>53</v>
      </c>
      <c r="B78" s="106">
        <v>8257</v>
      </c>
      <c r="C78" s="106">
        <v>41</v>
      </c>
      <c r="D78" s="106">
        <v>185.38108506</v>
      </c>
      <c r="E78" s="106">
        <v>130.18561648</v>
      </c>
      <c r="F78" s="106">
        <v>263.97806169</v>
      </c>
      <c r="G78" s="106">
        <v>0.3461635273</v>
      </c>
      <c r="H78" s="106">
        <v>201.3902439</v>
      </c>
      <c r="I78" s="106">
        <v>2.2162935655</v>
      </c>
      <c r="J78" s="106">
        <v>-0.1699</v>
      </c>
      <c r="K78" s="106">
        <v>-0.5233</v>
      </c>
      <c r="L78" s="106">
        <v>0.1836</v>
      </c>
      <c r="M78" s="106">
        <v>0.8437602275</v>
      </c>
      <c r="N78" s="106">
        <v>0.5925385826</v>
      </c>
      <c r="O78" s="106">
        <v>1.2014936115</v>
      </c>
      <c r="P78" s="106">
        <v>8257</v>
      </c>
      <c r="Q78" s="106">
        <v>40</v>
      </c>
      <c r="R78" s="106">
        <v>238.53285662</v>
      </c>
      <c r="S78" s="106">
        <v>170.4254034</v>
      </c>
      <c r="T78" s="106">
        <v>333.85823094</v>
      </c>
      <c r="U78" s="106">
        <v>0.6664367884</v>
      </c>
      <c r="V78" s="106">
        <v>206.425</v>
      </c>
      <c r="W78" s="106">
        <v>2.2717009046</v>
      </c>
      <c r="X78" s="106">
        <v>0.0739</v>
      </c>
      <c r="Y78" s="106">
        <v>-0.2623</v>
      </c>
      <c r="Z78" s="106">
        <v>0.4101</v>
      </c>
      <c r="AA78" s="106">
        <v>1.0767428084</v>
      </c>
      <c r="AB78" s="106">
        <v>0.769304196</v>
      </c>
      <c r="AC78" s="106">
        <v>1.5070437435</v>
      </c>
      <c r="AD78" s="106">
        <v>0.2412326929</v>
      </c>
      <c r="AE78" s="106">
        <v>-0.2521</v>
      </c>
      <c r="AF78" s="106">
        <v>-0.6737</v>
      </c>
      <c r="AG78" s="106">
        <v>0.1695</v>
      </c>
      <c r="AH78" s="106" t="s">
        <v>222</v>
      </c>
      <c r="AI78" s="106" t="s">
        <v>222</v>
      </c>
      <c r="AJ78" s="106" t="s">
        <v>222</v>
      </c>
      <c r="AK78" s="106" t="s">
        <v>222</v>
      </c>
      <c r="AL78" s="106" t="s">
        <v>222</v>
      </c>
      <c r="AM78" t="s">
        <v>222</v>
      </c>
      <c r="AN78">
        <f t="shared" si="1"/>
      </c>
    </row>
    <row r="79" spans="1:40" ht="15">
      <c r="A79" s="106" t="s">
        <v>55</v>
      </c>
      <c r="B79" s="106">
        <v>3065</v>
      </c>
      <c r="C79" s="106">
        <v>23</v>
      </c>
      <c r="D79" s="106">
        <v>127.68557952</v>
      </c>
      <c r="E79" s="106">
        <v>91.777769901</v>
      </c>
      <c r="F79" s="106">
        <v>177.64222463</v>
      </c>
      <c r="G79" s="106">
        <v>0.0012753621</v>
      </c>
      <c r="H79" s="106">
        <v>133.26086957</v>
      </c>
      <c r="I79" s="106">
        <v>2.4070627019</v>
      </c>
      <c r="J79" s="106">
        <v>-0.5427</v>
      </c>
      <c r="K79" s="106">
        <v>-0.8729</v>
      </c>
      <c r="L79" s="106">
        <v>-0.2125</v>
      </c>
      <c r="M79" s="106">
        <v>0.5811596884</v>
      </c>
      <c r="N79" s="106">
        <v>0.4177256379</v>
      </c>
      <c r="O79" s="106">
        <v>0.8085368786</v>
      </c>
      <c r="P79" s="106">
        <v>4847</v>
      </c>
      <c r="Q79" s="106">
        <v>41</v>
      </c>
      <c r="R79" s="106">
        <v>107.13576126</v>
      </c>
      <c r="S79" s="106">
        <v>78.018205909</v>
      </c>
      <c r="T79" s="106">
        <v>147.12042153</v>
      </c>
      <c r="U79" s="107">
        <v>7.1402454E-06</v>
      </c>
      <c r="V79" s="106">
        <v>118.2195122</v>
      </c>
      <c r="W79" s="106">
        <v>1.6980585197</v>
      </c>
      <c r="X79" s="106">
        <v>-0.7265</v>
      </c>
      <c r="Y79" s="106">
        <v>-1.0436</v>
      </c>
      <c r="Z79" s="106">
        <v>-0.4093</v>
      </c>
      <c r="AA79" s="106">
        <v>0.4836132937</v>
      </c>
      <c r="AB79" s="106">
        <v>0.3521759783</v>
      </c>
      <c r="AC79" s="106">
        <v>0.6641049711</v>
      </c>
      <c r="AD79" s="106">
        <v>0.3738852517</v>
      </c>
      <c r="AE79" s="106">
        <v>0.1755</v>
      </c>
      <c r="AF79" s="106">
        <v>-0.2113</v>
      </c>
      <c r="AG79" s="106">
        <v>0.5622</v>
      </c>
      <c r="AH79" s="106">
        <v>1</v>
      </c>
      <c r="AI79" s="106">
        <v>2</v>
      </c>
      <c r="AJ79" s="106" t="s">
        <v>222</v>
      </c>
      <c r="AK79" s="106" t="s">
        <v>222</v>
      </c>
      <c r="AL79" s="106" t="s">
        <v>222</v>
      </c>
      <c r="AM79" t="s">
        <v>222</v>
      </c>
      <c r="AN79">
        <f t="shared" si="1"/>
      </c>
    </row>
    <row r="80" spans="1:40" ht="15">
      <c r="A80" s="106" t="s">
        <v>51</v>
      </c>
      <c r="B80" s="106">
        <v>2122</v>
      </c>
      <c r="C80" s="106">
        <v>16</v>
      </c>
      <c r="D80" s="106">
        <v>125.51575034</v>
      </c>
      <c r="E80" s="106">
        <v>82.278023931</v>
      </c>
      <c r="F80" s="106">
        <v>191.47523033</v>
      </c>
      <c r="G80" s="106">
        <v>0.0093692501</v>
      </c>
      <c r="H80" s="106">
        <v>132.625</v>
      </c>
      <c r="I80" s="106">
        <v>2.8790732016</v>
      </c>
      <c r="J80" s="106">
        <v>-0.5599</v>
      </c>
      <c r="K80" s="106">
        <v>-0.9822</v>
      </c>
      <c r="L80" s="106">
        <v>-0.1375</v>
      </c>
      <c r="M80" s="106">
        <v>0.5712837317</v>
      </c>
      <c r="N80" s="106">
        <v>0.3744876354</v>
      </c>
      <c r="O80" s="106">
        <v>0.8714976711</v>
      </c>
      <c r="P80" s="106">
        <v>8040</v>
      </c>
      <c r="Q80" s="106">
        <v>58</v>
      </c>
      <c r="R80" s="106">
        <v>150.15132016</v>
      </c>
      <c r="S80" s="106">
        <v>113.28344335</v>
      </c>
      <c r="T80" s="106">
        <v>199.01777594</v>
      </c>
      <c r="U80" s="106">
        <v>0.0068202553</v>
      </c>
      <c r="V80" s="106">
        <v>138.62068966</v>
      </c>
      <c r="W80" s="106">
        <v>1.5459663291</v>
      </c>
      <c r="X80" s="106">
        <v>-0.3889</v>
      </c>
      <c r="Y80" s="106">
        <v>-0.6707</v>
      </c>
      <c r="Z80" s="106">
        <v>-0.1072</v>
      </c>
      <c r="AA80" s="106">
        <v>0.6777865173</v>
      </c>
      <c r="AB80" s="106">
        <v>0.5113640723</v>
      </c>
      <c r="AC80" s="106">
        <v>0.8983708241</v>
      </c>
      <c r="AD80" s="106">
        <v>0.4297756894</v>
      </c>
      <c r="AE80" s="106">
        <v>-0.1792</v>
      </c>
      <c r="AF80" s="106">
        <v>-0.6241</v>
      </c>
      <c r="AG80" s="106">
        <v>0.2656</v>
      </c>
      <c r="AH80" s="106" t="s">
        <v>222</v>
      </c>
      <c r="AI80" s="106" t="s">
        <v>222</v>
      </c>
      <c r="AJ80" s="106" t="s">
        <v>222</v>
      </c>
      <c r="AK80" s="106" t="s">
        <v>222</v>
      </c>
      <c r="AL80" s="106" t="s">
        <v>222</v>
      </c>
      <c r="AM80" t="s">
        <v>222</v>
      </c>
      <c r="AN80">
        <f t="shared" si="1"/>
      </c>
    </row>
    <row r="81" spans="1:40" ht="15">
      <c r="A81" s="106" t="s">
        <v>54</v>
      </c>
      <c r="B81" s="106">
        <v>1404</v>
      </c>
      <c r="C81" s="106">
        <v>9</v>
      </c>
      <c r="D81" s="106">
        <v>169.62837242</v>
      </c>
      <c r="E81" s="106">
        <v>102.59065611</v>
      </c>
      <c r="F81" s="106">
        <v>280.47178778</v>
      </c>
      <c r="G81" s="106">
        <v>0.3133226428</v>
      </c>
      <c r="H81" s="106">
        <v>156</v>
      </c>
      <c r="I81" s="106">
        <v>4.1633319989</v>
      </c>
      <c r="J81" s="106">
        <v>-0.2587</v>
      </c>
      <c r="K81" s="106">
        <v>-0.7616</v>
      </c>
      <c r="L81" s="106">
        <v>0.2442</v>
      </c>
      <c r="M81" s="106">
        <v>0.7720619072</v>
      </c>
      <c r="N81" s="106">
        <v>0.4669403856</v>
      </c>
      <c r="O81" s="106">
        <v>1.2765646473</v>
      </c>
      <c r="P81" s="106">
        <v>597</v>
      </c>
      <c r="Q81" s="106">
        <v>8</v>
      </c>
      <c r="R81" s="106">
        <v>81.676797609</v>
      </c>
      <c r="S81" s="106">
        <v>52.15660509</v>
      </c>
      <c r="T81" s="106">
        <v>127.90516668</v>
      </c>
      <c r="U81" s="106">
        <v>1.29928E-05</v>
      </c>
      <c r="V81" s="106">
        <v>74.625</v>
      </c>
      <c r="W81" s="106">
        <v>3.0541979307</v>
      </c>
      <c r="X81" s="106">
        <v>-0.9978</v>
      </c>
      <c r="Y81" s="106">
        <v>-1.4463</v>
      </c>
      <c r="Z81" s="106">
        <v>-0.5493</v>
      </c>
      <c r="AA81" s="106">
        <v>0.3686909455</v>
      </c>
      <c r="AB81" s="106">
        <v>0.2354361166</v>
      </c>
      <c r="AC81" s="106">
        <v>0.5773668682</v>
      </c>
      <c r="AD81" s="106">
        <v>0.0224589443</v>
      </c>
      <c r="AE81" s="106">
        <v>0.7308</v>
      </c>
      <c r="AF81" s="106">
        <v>0.1033</v>
      </c>
      <c r="AG81" s="106">
        <v>1.3584</v>
      </c>
      <c r="AH81" s="106" t="s">
        <v>222</v>
      </c>
      <c r="AI81" s="106">
        <v>2</v>
      </c>
      <c r="AJ81" s="106" t="s">
        <v>222</v>
      </c>
      <c r="AK81" s="106" t="s">
        <v>222</v>
      </c>
      <c r="AL81" s="106" t="s">
        <v>222</v>
      </c>
      <c r="AM81" t="s">
        <v>222</v>
      </c>
      <c r="AN81">
        <f t="shared" si="1"/>
      </c>
    </row>
    <row r="82" spans="1:40" ht="15">
      <c r="A82" s="106" t="s">
        <v>50</v>
      </c>
      <c r="B82" s="106">
        <v>4474</v>
      </c>
      <c r="C82" s="106">
        <v>33</v>
      </c>
      <c r="D82" s="106">
        <v>108.47379863</v>
      </c>
      <c r="E82" s="106">
        <v>79.002855626</v>
      </c>
      <c r="F82" s="106">
        <v>148.93847692</v>
      </c>
      <c r="G82" s="106">
        <v>1.28017E-05</v>
      </c>
      <c r="H82" s="106">
        <v>135.57575758</v>
      </c>
      <c r="I82" s="106">
        <v>2.0269080616</v>
      </c>
      <c r="J82" s="106">
        <v>-0.7058</v>
      </c>
      <c r="K82" s="106">
        <v>-1.0228</v>
      </c>
      <c r="L82" s="106">
        <v>-0.3888</v>
      </c>
      <c r="M82" s="106">
        <v>0.4937174522</v>
      </c>
      <c r="N82" s="106">
        <v>0.3595807383</v>
      </c>
      <c r="O82" s="106">
        <v>0.6778920467</v>
      </c>
      <c r="P82" s="106">
        <v>10159</v>
      </c>
      <c r="Q82" s="106">
        <v>63</v>
      </c>
      <c r="R82" s="106">
        <v>144.35092796</v>
      </c>
      <c r="S82" s="106">
        <v>107.33559182</v>
      </c>
      <c r="T82" s="106">
        <v>194.13122944</v>
      </c>
      <c r="U82" s="106">
        <v>0.0046060362</v>
      </c>
      <c r="V82" s="106">
        <v>161.25396825</v>
      </c>
      <c r="W82" s="106">
        <v>1.5998708691</v>
      </c>
      <c r="X82" s="106">
        <v>-0.4283</v>
      </c>
      <c r="Y82" s="106">
        <v>-0.7246</v>
      </c>
      <c r="Z82" s="106">
        <v>-0.132</v>
      </c>
      <c r="AA82" s="106">
        <v>0.6516034133</v>
      </c>
      <c r="AB82" s="106">
        <v>0.4845153335</v>
      </c>
      <c r="AC82" s="106">
        <v>0.8763128407</v>
      </c>
      <c r="AD82" s="106">
        <v>0.1178662202</v>
      </c>
      <c r="AE82" s="106">
        <v>-0.2857</v>
      </c>
      <c r="AF82" s="106">
        <v>-0.6439</v>
      </c>
      <c r="AG82" s="106">
        <v>0.0724</v>
      </c>
      <c r="AH82" s="106">
        <v>1</v>
      </c>
      <c r="AI82" s="106">
        <v>2</v>
      </c>
      <c r="AJ82" s="106" t="s">
        <v>222</v>
      </c>
      <c r="AK82" s="106" t="s">
        <v>222</v>
      </c>
      <c r="AL82" s="106" t="s">
        <v>222</v>
      </c>
      <c r="AM82" t="s">
        <v>131</v>
      </c>
      <c r="AN82">
        <f t="shared" si="1"/>
      </c>
    </row>
    <row r="83" spans="1:40" ht="15">
      <c r="A83" s="106" t="s">
        <v>52</v>
      </c>
      <c r="B83" s="106">
        <v>7205</v>
      </c>
      <c r="C83" s="106">
        <v>52</v>
      </c>
      <c r="D83" s="106">
        <v>119.01270689</v>
      </c>
      <c r="E83" s="106">
        <v>87.230372053</v>
      </c>
      <c r="F83" s="106">
        <v>162.37491677</v>
      </c>
      <c r="G83" s="106">
        <v>0.0001098848</v>
      </c>
      <c r="H83" s="106">
        <v>138.55769231</v>
      </c>
      <c r="I83" s="106">
        <v>1.6323513733</v>
      </c>
      <c r="J83" s="106">
        <v>-0.6131</v>
      </c>
      <c r="K83" s="106">
        <v>-0.9237</v>
      </c>
      <c r="L83" s="106">
        <v>-0.3024</v>
      </c>
      <c r="M83" s="106">
        <v>0.5416851919</v>
      </c>
      <c r="N83" s="106">
        <v>0.3970282003</v>
      </c>
      <c r="O83" s="106">
        <v>0.7390478736</v>
      </c>
      <c r="P83" s="106">
        <v>13003</v>
      </c>
      <c r="Q83" s="106">
        <v>113</v>
      </c>
      <c r="R83" s="106">
        <v>140.95049205</v>
      </c>
      <c r="S83" s="106">
        <v>107.88432454</v>
      </c>
      <c r="T83" s="106">
        <v>184.15132406</v>
      </c>
      <c r="U83" s="106">
        <v>0.0009170368</v>
      </c>
      <c r="V83" s="106">
        <v>115.07079646</v>
      </c>
      <c r="W83" s="106">
        <v>1.0091212179</v>
      </c>
      <c r="X83" s="106">
        <v>-0.4522</v>
      </c>
      <c r="Y83" s="106">
        <v>-0.7195</v>
      </c>
      <c r="Z83" s="106">
        <v>-0.1848</v>
      </c>
      <c r="AA83" s="106">
        <v>0.6362537673</v>
      </c>
      <c r="AB83" s="106">
        <v>0.4869923256</v>
      </c>
      <c r="AC83" s="106">
        <v>0.831263318</v>
      </c>
      <c r="AD83" s="106">
        <v>0.3131241311</v>
      </c>
      <c r="AE83" s="106">
        <v>-0.1692</v>
      </c>
      <c r="AF83" s="106">
        <v>-0.4979</v>
      </c>
      <c r="AG83" s="106">
        <v>0.1595</v>
      </c>
      <c r="AH83" s="106">
        <v>1</v>
      </c>
      <c r="AI83" s="106">
        <v>2</v>
      </c>
      <c r="AJ83" s="106" t="s">
        <v>222</v>
      </c>
      <c r="AK83" s="106" t="s">
        <v>222</v>
      </c>
      <c r="AL83" s="106" t="s">
        <v>222</v>
      </c>
      <c r="AM83" t="s">
        <v>222</v>
      </c>
      <c r="AN83">
        <f t="shared" si="1"/>
      </c>
    </row>
    <row r="84" spans="1:40" ht="15">
      <c r="A84" s="106" t="s">
        <v>56</v>
      </c>
      <c r="B84" s="106">
        <v>1340</v>
      </c>
      <c r="C84" s="106">
        <v>20</v>
      </c>
      <c r="D84" s="106">
        <v>78.95827908</v>
      </c>
      <c r="E84" s="106">
        <v>54.087343066</v>
      </c>
      <c r="F84" s="106">
        <v>115.26559601</v>
      </c>
      <c r="G84" s="107">
        <v>1.1463984E-07</v>
      </c>
      <c r="H84" s="106">
        <v>67</v>
      </c>
      <c r="I84" s="106">
        <v>1.8303005218</v>
      </c>
      <c r="J84" s="106">
        <v>-1.0234</v>
      </c>
      <c r="K84" s="106">
        <v>-1.4017</v>
      </c>
      <c r="L84" s="106">
        <v>-0.6451</v>
      </c>
      <c r="M84" s="106">
        <v>0.3593778486</v>
      </c>
      <c r="N84" s="106">
        <v>0.2461780223</v>
      </c>
      <c r="O84" s="106">
        <v>0.5246302528</v>
      </c>
      <c r="P84" s="106">
        <v>2911</v>
      </c>
      <c r="Q84" s="106">
        <v>38</v>
      </c>
      <c r="R84" s="106">
        <v>85.838697852</v>
      </c>
      <c r="S84" s="106">
        <v>63.960475994</v>
      </c>
      <c r="T84" s="106">
        <v>115.20055056</v>
      </c>
      <c r="U84" s="107">
        <v>2.681907E-10</v>
      </c>
      <c r="V84" s="106">
        <v>76.605263158</v>
      </c>
      <c r="W84" s="106">
        <v>1.4198337853</v>
      </c>
      <c r="X84" s="106">
        <v>-0.9481</v>
      </c>
      <c r="Y84" s="106">
        <v>-1.2423</v>
      </c>
      <c r="Z84" s="106">
        <v>-0.6539</v>
      </c>
      <c r="AA84" s="106">
        <v>0.387477859</v>
      </c>
      <c r="AB84" s="106">
        <v>0.2887190617</v>
      </c>
      <c r="AC84" s="106">
        <v>0.5200179384</v>
      </c>
      <c r="AD84" s="106">
        <v>0.6907908074</v>
      </c>
      <c r="AE84" s="106">
        <v>-0.0836</v>
      </c>
      <c r="AF84" s="106">
        <v>-0.4952</v>
      </c>
      <c r="AG84" s="106">
        <v>0.3281</v>
      </c>
      <c r="AH84" s="106">
        <v>1</v>
      </c>
      <c r="AI84" s="106">
        <v>2</v>
      </c>
      <c r="AJ84" s="106" t="s">
        <v>222</v>
      </c>
      <c r="AK84" s="106" t="s">
        <v>222</v>
      </c>
      <c r="AL84" s="106" t="s">
        <v>222</v>
      </c>
      <c r="AM84" t="s">
        <v>222</v>
      </c>
      <c r="AN84">
        <f t="shared" si="1"/>
      </c>
    </row>
    <row r="85" spans="1:40" ht="15">
      <c r="A85" s="106" t="s">
        <v>49</v>
      </c>
      <c r="B85" s="106">
        <v>1455</v>
      </c>
      <c r="C85" s="106">
        <v>9</v>
      </c>
      <c r="D85" s="106">
        <v>192.90772424</v>
      </c>
      <c r="E85" s="106">
        <v>123.70193718</v>
      </c>
      <c r="F85" s="106">
        <v>300.8311019</v>
      </c>
      <c r="G85" s="106">
        <v>0.5660904359</v>
      </c>
      <c r="H85" s="106">
        <v>161.66666667</v>
      </c>
      <c r="I85" s="106">
        <v>4.2382735828</v>
      </c>
      <c r="J85" s="106">
        <v>-0.1301</v>
      </c>
      <c r="K85" s="106">
        <v>-0.5744</v>
      </c>
      <c r="L85" s="106">
        <v>0.3142</v>
      </c>
      <c r="M85" s="106">
        <v>0.8780176534</v>
      </c>
      <c r="N85" s="106">
        <v>0.5630281785</v>
      </c>
      <c r="O85" s="106">
        <v>1.3692298699</v>
      </c>
      <c r="P85" s="106">
        <v>2541</v>
      </c>
      <c r="Q85" s="106">
        <v>37</v>
      </c>
      <c r="R85" s="106">
        <v>91.532117787</v>
      </c>
      <c r="S85" s="106">
        <v>66.592908213</v>
      </c>
      <c r="T85" s="106">
        <v>125.81112331</v>
      </c>
      <c r="U85" s="107">
        <v>5.1480466E-08</v>
      </c>
      <c r="V85" s="106">
        <v>68.675675676</v>
      </c>
      <c r="W85" s="106">
        <v>1.3623873688</v>
      </c>
      <c r="X85" s="106">
        <v>-0.8839</v>
      </c>
      <c r="Y85" s="106">
        <v>-1.202</v>
      </c>
      <c r="Z85" s="106">
        <v>-0.5658</v>
      </c>
      <c r="AA85" s="106">
        <v>0.4131780877</v>
      </c>
      <c r="AB85" s="106">
        <v>0.3006019214</v>
      </c>
      <c r="AC85" s="106">
        <v>0.5679143081</v>
      </c>
      <c r="AD85" s="106">
        <v>0.0027825235</v>
      </c>
      <c r="AE85" s="106">
        <v>0.7455</v>
      </c>
      <c r="AF85" s="106">
        <v>0.257</v>
      </c>
      <c r="AG85" s="106">
        <v>1.2341</v>
      </c>
      <c r="AH85" s="106" t="s">
        <v>222</v>
      </c>
      <c r="AI85" s="106">
        <v>2</v>
      </c>
      <c r="AJ85" s="106" t="s">
        <v>131</v>
      </c>
      <c r="AK85" s="106" t="s">
        <v>222</v>
      </c>
      <c r="AL85" s="106" t="s">
        <v>222</v>
      </c>
      <c r="AM85" t="s">
        <v>222</v>
      </c>
      <c r="AN85" t="str">
        <f t="shared" si="1"/>
        <v>change</v>
      </c>
    </row>
    <row r="86" spans="1:40" ht="15">
      <c r="A86" s="106" t="s">
        <v>87</v>
      </c>
      <c r="B86" s="106">
        <v>208505</v>
      </c>
      <c r="C86" s="106">
        <v>1045</v>
      </c>
      <c r="D86" s="106">
        <v>214.84800565</v>
      </c>
      <c r="E86" s="106">
        <v>167.45462234</v>
      </c>
      <c r="F86" s="106">
        <v>275.65477076</v>
      </c>
      <c r="G86" s="106">
        <v>0.8603526086</v>
      </c>
      <c r="H86" s="106">
        <v>199.52631579</v>
      </c>
      <c r="I86" s="106">
        <v>0.4369602653</v>
      </c>
      <c r="J86" s="106">
        <v>-0.0224</v>
      </c>
      <c r="K86" s="106">
        <v>-0.2716</v>
      </c>
      <c r="L86" s="106">
        <v>0.2268</v>
      </c>
      <c r="M86" s="106">
        <v>0.9778786334</v>
      </c>
      <c r="N86" s="106">
        <v>0.7621681046</v>
      </c>
      <c r="O86" s="106">
        <v>1.2546400406</v>
      </c>
      <c r="P86" s="106">
        <v>271837</v>
      </c>
      <c r="Q86" s="106">
        <v>1328</v>
      </c>
      <c r="R86" s="106">
        <v>230.69778557</v>
      </c>
      <c r="S86" s="106">
        <v>180.08633138</v>
      </c>
      <c r="T86" s="106">
        <v>295.53308049</v>
      </c>
      <c r="U86" s="106">
        <v>0.7483382529</v>
      </c>
      <c r="V86" s="106">
        <v>204.69653614</v>
      </c>
      <c r="W86" s="106">
        <v>0.3926053463</v>
      </c>
      <c r="X86" s="106">
        <v>0.0405</v>
      </c>
      <c r="Y86" s="106">
        <v>-0.2071</v>
      </c>
      <c r="Z86" s="106">
        <v>0.2882</v>
      </c>
      <c r="AA86" s="106">
        <v>1.0413751172</v>
      </c>
      <c r="AB86" s="106">
        <v>0.8129138474</v>
      </c>
      <c r="AC86" s="106">
        <v>1.3340431317</v>
      </c>
      <c r="AD86" s="106">
        <v>0.5802117143</v>
      </c>
      <c r="AE86" s="106">
        <v>-0.0712</v>
      </c>
      <c r="AF86" s="106">
        <v>-0.3234</v>
      </c>
      <c r="AG86" s="106">
        <v>0.1811</v>
      </c>
      <c r="AH86" s="106" t="s">
        <v>222</v>
      </c>
      <c r="AI86" s="106" t="s">
        <v>222</v>
      </c>
      <c r="AJ86" s="106" t="s">
        <v>222</v>
      </c>
      <c r="AK86" s="106" t="s">
        <v>222</v>
      </c>
      <c r="AL86" s="106" t="s">
        <v>222</v>
      </c>
      <c r="AM86" t="s">
        <v>222</v>
      </c>
      <c r="AN86">
        <f t="shared" si="1"/>
      </c>
    </row>
    <row r="87" spans="1:40" ht="15">
      <c r="A87" s="106" t="s">
        <v>86</v>
      </c>
      <c r="B87" s="106">
        <v>248463</v>
      </c>
      <c r="C87" s="106">
        <v>1150</v>
      </c>
      <c r="D87" s="106">
        <v>201.96679358</v>
      </c>
      <c r="E87" s="106">
        <v>156.61473344</v>
      </c>
      <c r="F87" s="106">
        <v>260.45177751</v>
      </c>
      <c r="G87" s="106">
        <v>0.5164057276</v>
      </c>
      <c r="H87" s="106">
        <v>216.05478261</v>
      </c>
      <c r="I87" s="106">
        <v>0.4334440264</v>
      </c>
      <c r="J87" s="106">
        <v>-0.0842</v>
      </c>
      <c r="K87" s="106">
        <v>-0.3385</v>
      </c>
      <c r="L87" s="106">
        <v>0.1701</v>
      </c>
      <c r="M87" s="106">
        <v>0.9192499205</v>
      </c>
      <c r="N87" s="106">
        <v>0.7128304545</v>
      </c>
      <c r="O87" s="106">
        <v>1.1854437629</v>
      </c>
      <c r="P87" s="106">
        <v>327778</v>
      </c>
      <c r="Q87" s="106">
        <v>1495</v>
      </c>
      <c r="R87" s="106">
        <v>214.69334725</v>
      </c>
      <c r="S87" s="106">
        <v>167.58682536</v>
      </c>
      <c r="T87" s="106">
        <v>275.04091239</v>
      </c>
      <c r="U87" s="106">
        <v>0.8040584024</v>
      </c>
      <c r="V87" s="106">
        <v>219.24949833</v>
      </c>
      <c r="W87" s="106">
        <v>0.3829558497</v>
      </c>
      <c r="X87" s="106">
        <v>-0.0314</v>
      </c>
      <c r="Y87" s="106">
        <v>-0.2791</v>
      </c>
      <c r="Z87" s="106">
        <v>0.2164</v>
      </c>
      <c r="AA87" s="106">
        <v>0.969130714</v>
      </c>
      <c r="AB87" s="106">
        <v>0.7564907894</v>
      </c>
      <c r="AC87" s="106">
        <v>1.2415410129</v>
      </c>
      <c r="AD87" s="106">
        <v>0.6416195632</v>
      </c>
      <c r="AE87" s="106">
        <v>-0.0611</v>
      </c>
      <c r="AF87" s="106">
        <v>-0.3184</v>
      </c>
      <c r="AG87" s="106">
        <v>0.1962</v>
      </c>
      <c r="AH87" s="106" t="s">
        <v>222</v>
      </c>
      <c r="AI87" s="106" t="s">
        <v>222</v>
      </c>
      <c r="AJ87" s="106" t="s">
        <v>222</v>
      </c>
      <c r="AK87" s="106" t="s">
        <v>222</v>
      </c>
      <c r="AL87" s="106" t="s">
        <v>222</v>
      </c>
      <c r="AM87" t="s">
        <v>222</v>
      </c>
      <c r="AN87">
        <f t="shared" si="1"/>
      </c>
    </row>
    <row r="88" spans="1:40" ht="15">
      <c r="A88" s="106" t="s">
        <v>82</v>
      </c>
      <c r="B88" s="106">
        <v>370275</v>
      </c>
      <c r="C88" s="106">
        <v>1686</v>
      </c>
      <c r="D88" s="106">
        <v>235.82051838</v>
      </c>
      <c r="E88" s="106">
        <v>184.35203322</v>
      </c>
      <c r="F88" s="106">
        <v>301.65827801</v>
      </c>
      <c r="G88" s="106">
        <v>0.5732039113</v>
      </c>
      <c r="H88" s="106">
        <v>219.61743772</v>
      </c>
      <c r="I88" s="106">
        <v>0.3609147448</v>
      </c>
      <c r="J88" s="106">
        <v>0.0708</v>
      </c>
      <c r="K88" s="106">
        <v>-0.1755</v>
      </c>
      <c r="L88" s="106">
        <v>0.317</v>
      </c>
      <c r="M88" s="106">
        <v>1.0733348236</v>
      </c>
      <c r="N88" s="106">
        <v>0.8390765079</v>
      </c>
      <c r="O88" s="106">
        <v>1.372994754</v>
      </c>
      <c r="P88" s="106">
        <v>512649</v>
      </c>
      <c r="Q88" s="106">
        <v>2344</v>
      </c>
      <c r="R88" s="106">
        <v>224.2420565</v>
      </c>
      <c r="S88" s="106">
        <v>174.7858656</v>
      </c>
      <c r="T88" s="106">
        <v>287.69202663</v>
      </c>
      <c r="U88" s="106">
        <v>0.9237993337</v>
      </c>
      <c r="V88" s="106">
        <v>218.70691126</v>
      </c>
      <c r="W88" s="106">
        <v>0.3054586654</v>
      </c>
      <c r="X88" s="106">
        <v>0.0122</v>
      </c>
      <c r="Y88" s="106">
        <v>-0.237</v>
      </c>
      <c r="Z88" s="106">
        <v>0.2613</v>
      </c>
      <c r="AA88" s="106">
        <v>1.0122338075</v>
      </c>
      <c r="AB88" s="106">
        <v>0.7889874228</v>
      </c>
      <c r="AC88" s="106">
        <v>1.298648434</v>
      </c>
      <c r="AD88" s="106">
        <v>0.6939432998</v>
      </c>
      <c r="AE88" s="106">
        <v>0.0503</v>
      </c>
      <c r="AF88" s="106">
        <v>-0.2004</v>
      </c>
      <c r="AG88" s="106">
        <v>0.3011</v>
      </c>
      <c r="AH88" s="106" t="s">
        <v>222</v>
      </c>
      <c r="AI88" s="106" t="s">
        <v>222</v>
      </c>
      <c r="AJ88" s="106" t="s">
        <v>222</v>
      </c>
      <c r="AK88" s="106" t="s">
        <v>222</v>
      </c>
      <c r="AL88" s="106" t="s">
        <v>222</v>
      </c>
      <c r="AM88" t="s">
        <v>222</v>
      </c>
      <c r="AN88">
        <f t="shared" si="1"/>
      </c>
    </row>
    <row r="89" spans="1:40" ht="15">
      <c r="A89" s="106" t="s">
        <v>91</v>
      </c>
      <c r="B89" s="106">
        <v>190767</v>
      </c>
      <c r="C89" s="106">
        <v>970</v>
      </c>
      <c r="D89" s="106">
        <v>192.89758127</v>
      </c>
      <c r="E89" s="106">
        <v>149.30237386</v>
      </c>
      <c r="F89" s="106">
        <v>249.2222722</v>
      </c>
      <c r="G89" s="106">
        <v>0.3194190596</v>
      </c>
      <c r="H89" s="106">
        <v>196.66701031</v>
      </c>
      <c r="I89" s="106">
        <v>0.4502771315</v>
      </c>
      <c r="J89" s="106">
        <v>-0.1301</v>
      </c>
      <c r="K89" s="106">
        <v>-0.3863</v>
      </c>
      <c r="L89" s="106">
        <v>0.126</v>
      </c>
      <c r="M89" s="106">
        <v>0.8779714877</v>
      </c>
      <c r="N89" s="106">
        <v>0.6795483201</v>
      </c>
      <c r="O89" s="106">
        <v>1.1343327774</v>
      </c>
      <c r="P89" s="106">
        <v>253076</v>
      </c>
      <c r="Q89" s="106">
        <v>1253</v>
      </c>
      <c r="R89" s="106">
        <v>223.88793757</v>
      </c>
      <c r="S89" s="106">
        <v>174.22768291</v>
      </c>
      <c r="T89" s="106">
        <v>287.70289401</v>
      </c>
      <c r="U89" s="106">
        <v>0.9341058618</v>
      </c>
      <c r="V89" s="106">
        <v>201.97605746</v>
      </c>
      <c r="W89" s="106">
        <v>0.4014897015</v>
      </c>
      <c r="X89" s="106">
        <v>0.0106</v>
      </c>
      <c r="Y89" s="106">
        <v>-0.2402</v>
      </c>
      <c r="Z89" s="106">
        <v>0.2614</v>
      </c>
      <c r="AA89" s="106">
        <v>1.0106353065</v>
      </c>
      <c r="AB89" s="106">
        <v>0.7864677733</v>
      </c>
      <c r="AC89" s="106">
        <v>1.2986974896</v>
      </c>
      <c r="AD89" s="106">
        <v>0.26526041</v>
      </c>
      <c r="AE89" s="106">
        <v>-0.149</v>
      </c>
      <c r="AF89" s="106">
        <v>-0.4111</v>
      </c>
      <c r="AG89" s="106">
        <v>0.1131</v>
      </c>
      <c r="AH89" s="106" t="s">
        <v>222</v>
      </c>
      <c r="AI89" s="106" t="s">
        <v>222</v>
      </c>
      <c r="AJ89" s="106" t="s">
        <v>222</v>
      </c>
      <c r="AK89" s="106" t="s">
        <v>222</v>
      </c>
      <c r="AL89" s="106" t="s">
        <v>222</v>
      </c>
      <c r="AM89" t="s">
        <v>222</v>
      </c>
      <c r="AN89">
        <f t="shared" si="1"/>
      </c>
    </row>
    <row r="90" spans="1:40" ht="15">
      <c r="A90" s="106" t="s">
        <v>90</v>
      </c>
      <c r="B90" s="106">
        <v>352036</v>
      </c>
      <c r="C90" s="106">
        <v>1538</v>
      </c>
      <c r="D90" s="106">
        <v>210.25740992</v>
      </c>
      <c r="E90" s="106">
        <v>162.42758591</v>
      </c>
      <c r="F90" s="106">
        <v>272.17161531</v>
      </c>
      <c r="G90" s="106">
        <v>0.7384666652</v>
      </c>
      <c r="H90" s="106">
        <v>228.89206762</v>
      </c>
      <c r="I90" s="106">
        <v>0.3857777745</v>
      </c>
      <c r="J90" s="106">
        <v>-0.044</v>
      </c>
      <c r="K90" s="106">
        <v>-0.3021</v>
      </c>
      <c r="L90" s="106">
        <v>0.2141</v>
      </c>
      <c r="M90" s="106">
        <v>0.9569845811</v>
      </c>
      <c r="N90" s="106">
        <v>0.7392875966</v>
      </c>
      <c r="O90" s="106">
        <v>1.238786492</v>
      </c>
      <c r="P90" s="106">
        <v>412750</v>
      </c>
      <c r="Q90" s="106">
        <v>1712</v>
      </c>
      <c r="R90" s="106">
        <v>220.29993407</v>
      </c>
      <c r="S90" s="106">
        <v>171.41808846</v>
      </c>
      <c r="T90" s="106">
        <v>283.12100192</v>
      </c>
      <c r="U90" s="106">
        <v>0.9652510064</v>
      </c>
      <c r="V90" s="106">
        <v>241.09228972</v>
      </c>
      <c r="W90" s="106">
        <v>0.3752664861</v>
      </c>
      <c r="X90" s="106">
        <v>-0.0056</v>
      </c>
      <c r="Y90" s="106">
        <v>-0.2565</v>
      </c>
      <c r="Z90" s="106">
        <v>0.2453</v>
      </c>
      <c r="AA90" s="106">
        <v>0.9944389761</v>
      </c>
      <c r="AB90" s="106">
        <v>0.7737851992</v>
      </c>
      <c r="AC90" s="106">
        <v>1.2780147232</v>
      </c>
      <c r="AD90" s="106">
        <v>0.7289524209</v>
      </c>
      <c r="AE90" s="106">
        <v>-0.0467</v>
      </c>
      <c r="AF90" s="106">
        <v>-0.3106</v>
      </c>
      <c r="AG90" s="106">
        <v>0.2172</v>
      </c>
      <c r="AH90" s="106" t="s">
        <v>222</v>
      </c>
      <c r="AI90" s="106" t="s">
        <v>222</v>
      </c>
      <c r="AJ90" s="106" t="s">
        <v>222</v>
      </c>
      <c r="AK90" s="106" t="s">
        <v>222</v>
      </c>
      <c r="AL90" s="106" t="s">
        <v>222</v>
      </c>
      <c r="AM90" t="s">
        <v>222</v>
      </c>
      <c r="AN90">
        <f t="shared" si="1"/>
      </c>
    </row>
    <row r="91" spans="1:40" ht="15">
      <c r="A91" s="106" t="s">
        <v>89</v>
      </c>
      <c r="B91" s="106">
        <v>210705</v>
      </c>
      <c r="C91" s="106">
        <v>1050</v>
      </c>
      <c r="D91" s="106">
        <v>184.66162688</v>
      </c>
      <c r="E91" s="106">
        <v>143.44839155</v>
      </c>
      <c r="F91" s="106">
        <v>237.71557195</v>
      </c>
      <c r="G91" s="106">
        <v>0.1774591637</v>
      </c>
      <c r="H91" s="106">
        <v>200.67142857</v>
      </c>
      <c r="I91" s="106">
        <v>0.4371677553</v>
      </c>
      <c r="J91" s="106">
        <v>-0.1738</v>
      </c>
      <c r="K91" s="106">
        <v>-0.4263</v>
      </c>
      <c r="L91" s="106">
        <v>0.0788</v>
      </c>
      <c r="M91" s="106">
        <v>0.8404856205</v>
      </c>
      <c r="N91" s="106">
        <v>0.6529039759</v>
      </c>
      <c r="O91" s="106">
        <v>1.0819601417</v>
      </c>
      <c r="P91" s="106">
        <v>269966</v>
      </c>
      <c r="Q91" s="106">
        <v>1338</v>
      </c>
      <c r="R91" s="106">
        <v>214.28350861</v>
      </c>
      <c r="S91" s="106">
        <v>167.52771526</v>
      </c>
      <c r="T91" s="106">
        <v>274.08851122</v>
      </c>
      <c r="U91" s="106">
        <v>0.7910996139</v>
      </c>
      <c r="V91" s="106">
        <v>201.76831091</v>
      </c>
      <c r="W91" s="106">
        <v>0.3883277464</v>
      </c>
      <c r="X91" s="106">
        <v>-0.0333</v>
      </c>
      <c r="Y91" s="106">
        <v>-0.2794</v>
      </c>
      <c r="Z91" s="106">
        <v>0.2129</v>
      </c>
      <c r="AA91" s="106">
        <v>0.967280693</v>
      </c>
      <c r="AB91" s="106">
        <v>0.756223965</v>
      </c>
      <c r="AC91" s="106">
        <v>1.2372418521</v>
      </c>
      <c r="AD91" s="106">
        <v>0.2510946459</v>
      </c>
      <c r="AE91" s="106">
        <v>-0.1488</v>
      </c>
      <c r="AF91" s="106">
        <v>-0.4028</v>
      </c>
      <c r="AG91" s="106">
        <v>0.1053</v>
      </c>
      <c r="AH91" s="106" t="s">
        <v>222</v>
      </c>
      <c r="AI91" s="106" t="s">
        <v>222</v>
      </c>
      <c r="AJ91" s="106" t="s">
        <v>222</v>
      </c>
      <c r="AK91" s="106" t="s">
        <v>222</v>
      </c>
      <c r="AL91" s="106" t="s">
        <v>222</v>
      </c>
      <c r="AM91" t="s">
        <v>222</v>
      </c>
      <c r="AN91">
        <f t="shared" si="1"/>
      </c>
    </row>
    <row r="92" spans="1:40" ht="15">
      <c r="A92" s="106" t="s">
        <v>88</v>
      </c>
      <c r="B92" s="106">
        <v>457020</v>
      </c>
      <c r="C92" s="106">
        <v>2054</v>
      </c>
      <c r="D92" s="106">
        <v>220.81837194</v>
      </c>
      <c r="E92" s="106">
        <v>172.37788684</v>
      </c>
      <c r="F92" s="106">
        <v>282.87127938</v>
      </c>
      <c r="G92" s="106">
        <v>0.9681828963</v>
      </c>
      <c r="H92" s="106">
        <v>222.50243427</v>
      </c>
      <c r="I92" s="106">
        <v>0.3291297681</v>
      </c>
      <c r="J92" s="106">
        <v>0.005</v>
      </c>
      <c r="K92" s="106">
        <v>-0.2426</v>
      </c>
      <c r="L92" s="106">
        <v>0.2527</v>
      </c>
      <c r="M92" s="106">
        <v>1.0050526982</v>
      </c>
      <c r="N92" s="106">
        <v>0.7845762957</v>
      </c>
      <c r="O92" s="106">
        <v>1.2874859102</v>
      </c>
      <c r="P92" s="106">
        <v>469529</v>
      </c>
      <c r="Q92" s="106">
        <v>2108</v>
      </c>
      <c r="R92" s="106">
        <v>224.051446</v>
      </c>
      <c r="S92" s="106">
        <v>174.89405158</v>
      </c>
      <c r="T92" s="106">
        <v>287.02548773</v>
      </c>
      <c r="U92" s="106">
        <v>0.9286945425</v>
      </c>
      <c r="V92" s="106">
        <v>222.73671727</v>
      </c>
      <c r="W92" s="106">
        <v>0.3250578092</v>
      </c>
      <c r="X92" s="106">
        <v>0.0113</v>
      </c>
      <c r="Y92" s="106">
        <v>-0.2364</v>
      </c>
      <c r="Z92" s="106">
        <v>0.259</v>
      </c>
      <c r="AA92" s="106">
        <v>1.0113733873</v>
      </c>
      <c r="AB92" s="106">
        <v>0.7894757768</v>
      </c>
      <c r="AC92" s="106">
        <v>1.2956396621</v>
      </c>
      <c r="AD92" s="106">
        <v>0.9095273497</v>
      </c>
      <c r="AE92" s="106">
        <v>-0.0145</v>
      </c>
      <c r="AF92" s="106">
        <v>-0.2652</v>
      </c>
      <c r="AG92" s="106">
        <v>0.2362</v>
      </c>
      <c r="AH92" s="106" t="s">
        <v>222</v>
      </c>
      <c r="AI92" s="106" t="s">
        <v>222</v>
      </c>
      <c r="AJ92" s="106" t="s">
        <v>222</v>
      </c>
      <c r="AK92" s="106" t="s">
        <v>222</v>
      </c>
      <c r="AL92" s="106" t="s">
        <v>222</v>
      </c>
      <c r="AM92" t="s">
        <v>222</v>
      </c>
      <c r="AN92">
        <f t="shared" si="1"/>
      </c>
    </row>
    <row r="93" spans="1:40" ht="15">
      <c r="A93" s="106" t="s">
        <v>83</v>
      </c>
      <c r="B93" s="106">
        <v>281623</v>
      </c>
      <c r="C93" s="106">
        <v>1291</v>
      </c>
      <c r="D93" s="106">
        <v>231.13081643</v>
      </c>
      <c r="E93" s="106">
        <v>180.14728018</v>
      </c>
      <c r="F93" s="106">
        <v>296.54321869</v>
      </c>
      <c r="G93" s="106">
        <v>0.6901799275</v>
      </c>
      <c r="H93" s="106">
        <v>218.14329977</v>
      </c>
      <c r="I93" s="106">
        <v>0.411062461</v>
      </c>
      <c r="J93" s="106">
        <v>0.0507</v>
      </c>
      <c r="K93" s="106">
        <v>-0.1985</v>
      </c>
      <c r="L93" s="106">
        <v>0.2999</v>
      </c>
      <c r="M93" s="106">
        <v>1.0519896902</v>
      </c>
      <c r="N93" s="106">
        <v>0.8199386149</v>
      </c>
      <c r="O93" s="106">
        <v>1.3497136106</v>
      </c>
      <c r="P93" s="106">
        <v>298949</v>
      </c>
      <c r="Q93" s="106">
        <v>1430</v>
      </c>
      <c r="R93" s="106">
        <v>226.1408595</v>
      </c>
      <c r="S93" s="106">
        <v>176.26036534</v>
      </c>
      <c r="T93" s="106">
        <v>290.13719696</v>
      </c>
      <c r="U93" s="106">
        <v>0.8713405243</v>
      </c>
      <c r="V93" s="106">
        <v>209.05524476</v>
      </c>
      <c r="W93" s="106">
        <v>0.3823512506</v>
      </c>
      <c r="X93" s="106">
        <v>0.0206</v>
      </c>
      <c r="Y93" s="106">
        <v>-0.2286</v>
      </c>
      <c r="Z93" s="106">
        <v>0.2698</v>
      </c>
      <c r="AA93" s="106">
        <v>1.020805048</v>
      </c>
      <c r="AB93" s="106">
        <v>0.7956433486</v>
      </c>
      <c r="AC93" s="106">
        <v>1.3096859892</v>
      </c>
      <c r="AD93" s="106">
        <v>0.8661117667</v>
      </c>
      <c r="AE93" s="106">
        <v>0.0218</v>
      </c>
      <c r="AF93" s="106">
        <v>-0.2319</v>
      </c>
      <c r="AG93" s="106">
        <v>0.2755</v>
      </c>
      <c r="AH93" s="106" t="s">
        <v>222</v>
      </c>
      <c r="AI93" s="106" t="s">
        <v>222</v>
      </c>
      <c r="AJ93" s="106" t="s">
        <v>222</v>
      </c>
      <c r="AK93" s="106" t="s">
        <v>222</v>
      </c>
      <c r="AL93" s="106" t="s">
        <v>222</v>
      </c>
      <c r="AM93" t="s">
        <v>222</v>
      </c>
      <c r="AN93">
        <f t="shared" si="1"/>
      </c>
    </row>
    <row r="94" spans="1:40" ht="15">
      <c r="A94" s="106" t="s">
        <v>105</v>
      </c>
      <c r="B94" s="106">
        <v>584703</v>
      </c>
      <c r="C94" s="106">
        <v>2521</v>
      </c>
      <c r="D94" s="106">
        <v>245.1959631</v>
      </c>
      <c r="E94" s="106">
        <v>191.41207732</v>
      </c>
      <c r="F94" s="106">
        <v>314.0923037</v>
      </c>
      <c r="G94" s="106">
        <v>0.38500085</v>
      </c>
      <c r="H94" s="106">
        <v>231.93296311</v>
      </c>
      <c r="I94" s="106">
        <v>0.3033156475</v>
      </c>
      <c r="J94" s="106">
        <v>0.1098</v>
      </c>
      <c r="K94" s="106">
        <v>-0.1379</v>
      </c>
      <c r="L94" s="106">
        <v>0.3574</v>
      </c>
      <c r="M94" s="106">
        <v>1.1160070702</v>
      </c>
      <c r="N94" s="106">
        <v>0.8712102308</v>
      </c>
      <c r="O94" s="106">
        <v>1.4295881024</v>
      </c>
      <c r="P94" s="106">
        <v>636259</v>
      </c>
      <c r="Q94" s="106">
        <v>2769</v>
      </c>
      <c r="R94" s="106">
        <v>235.42373547</v>
      </c>
      <c r="S94" s="106">
        <v>184.05881387</v>
      </c>
      <c r="T94" s="106">
        <v>301.12296205</v>
      </c>
      <c r="U94" s="106">
        <v>0.6281601103</v>
      </c>
      <c r="V94" s="106">
        <v>229.77934272</v>
      </c>
      <c r="W94" s="106">
        <v>0.2880673341</v>
      </c>
      <c r="X94" s="106">
        <v>0.0608</v>
      </c>
      <c r="Y94" s="106">
        <v>-0.1853</v>
      </c>
      <c r="Z94" s="106">
        <v>0.307</v>
      </c>
      <c r="AA94" s="106">
        <v>1.0627081639</v>
      </c>
      <c r="AB94" s="106">
        <v>0.8308457248</v>
      </c>
      <c r="AC94" s="106">
        <v>1.3592759858</v>
      </c>
      <c r="AD94" s="106">
        <v>0.7490052347</v>
      </c>
      <c r="AE94" s="106">
        <v>0.0407</v>
      </c>
      <c r="AF94" s="106">
        <v>-0.2085</v>
      </c>
      <c r="AG94" s="106">
        <v>0.2898</v>
      </c>
      <c r="AH94" s="106" t="s">
        <v>222</v>
      </c>
      <c r="AI94" s="106" t="s">
        <v>222</v>
      </c>
      <c r="AJ94" s="106" t="s">
        <v>222</v>
      </c>
      <c r="AK94" s="106" t="s">
        <v>222</v>
      </c>
      <c r="AL94" s="106" t="s">
        <v>222</v>
      </c>
      <c r="AM94" t="s">
        <v>222</v>
      </c>
      <c r="AN94">
        <f t="shared" si="1"/>
      </c>
    </row>
    <row r="95" spans="1:40" ht="15">
      <c r="A95" s="106" t="s">
        <v>106</v>
      </c>
      <c r="B95" s="106">
        <v>384881</v>
      </c>
      <c r="C95" s="106">
        <v>1741</v>
      </c>
      <c r="D95" s="106">
        <v>214.86150066</v>
      </c>
      <c r="E95" s="106">
        <v>167.18082789</v>
      </c>
      <c r="F95" s="106">
        <v>276.14090112</v>
      </c>
      <c r="G95" s="106">
        <v>0.8616742102</v>
      </c>
      <c r="H95" s="106">
        <v>221.0689259</v>
      </c>
      <c r="I95" s="106">
        <v>0.3563399092</v>
      </c>
      <c r="J95" s="106">
        <v>-0.0223</v>
      </c>
      <c r="K95" s="106">
        <v>-0.2732</v>
      </c>
      <c r="L95" s="106">
        <v>0.2286</v>
      </c>
      <c r="M95" s="106">
        <v>0.9779400558</v>
      </c>
      <c r="N95" s="106">
        <v>0.7609219318</v>
      </c>
      <c r="O95" s="106">
        <v>1.2568526582</v>
      </c>
      <c r="P95" s="106">
        <v>450338</v>
      </c>
      <c r="Q95" s="106">
        <v>1918</v>
      </c>
      <c r="R95" s="106">
        <v>225.56482774</v>
      </c>
      <c r="S95" s="106">
        <v>175.8006534</v>
      </c>
      <c r="T95" s="106">
        <v>289.41582712</v>
      </c>
      <c r="U95" s="106">
        <v>0.8871895465</v>
      </c>
      <c r="V95" s="106">
        <v>234.79562044</v>
      </c>
      <c r="W95" s="106">
        <v>0.3498812702</v>
      </c>
      <c r="X95" s="106">
        <v>0.018</v>
      </c>
      <c r="Y95" s="106">
        <v>-0.2312</v>
      </c>
      <c r="Z95" s="106">
        <v>0.2673</v>
      </c>
      <c r="AA95" s="106">
        <v>1.0182048273</v>
      </c>
      <c r="AB95" s="106">
        <v>0.7935681983</v>
      </c>
      <c r="AC95" s="106">
        <v>1.3064297091</v>
      </c>
      <c r="AD95" s="106">
        <v>0.7090985893</v>
      </c>
      <c r="AE95" s="106">
        <v>-0.0486</v>
      </c>
      <c r="AF95" s="106">
        <v>-0.304</v>
      </c>
      <c r="AG95" s="106">
        <v>0.2068</v>
      </c>
      <c r="AH95" s="106" t="s">
        <v>222</v>
      </c>
      <c r="AI95" s="106" t="s">
        <v>222</v>
      </c>
      <c r="AJ95" s="106" t="s">
        <v>222</v>
      </c>
      <c r="AK95" s="106" t="s">
        <v>222</v>
      </c>
      <c r="AL95" s="106" t="s">
        <v>222</v>
      </c>
      <c r="AM95" t="s">
        <v>222</v>
      </c>
      <c r="AN95">
        <f t="shared" si="1"/>
      </c>
    </row>
    <row r="96" spans="1:40" ht="15">
      <c r="A96" s="106" t="s">
        <v>95</v>
      </c>
      <c r="B96" s="106">
        <v>35379</v>
      </c>
      <c r="C96" s="106">
        <v>177</v>
      </c>
      <c r="D96" s="106">
        <v>156.53358142</v>
      </c>
      <c r="E96" s="106">
        <v>118.87938495</v>
      </c>
      <c r="F96" s="106">
        <v>206.11447579</v>
      </c>
      <c r="G96" s="106">
        <v>0.0157395516</v>
      </c>
      <c r="H96" s="106">
        <v>199.88135593</v>
      </c>
      <c r="I96" s="106">
        <v>1.0626726671</v>
      </c>
      <c r="J96" s="106">
        <v>-0.339</v>
      </c>
      <c r="K96" s="106">
        <v>-0.6142</v>
      </c>
      <c r="L96" s="106">
        <v>-0.0639</v>
      </c>
      <c r="M96" s="106">
        <v>0.7124610918</v>
      </c>
      <c r="N96" s="106">
        <v>0.5410783784</v>
      </c>
      <c r="O96" s="106">
        <v>0.9381280562</v>
      </c>
      <c r="P96" s="106">
        <v>55240</v>
      </c>
      <c r="Q96" s="106">
        <v>264</v>
      </c>
      <c r="R96" s="106">
        <v>214.55197075</v>
      </c>
      <c r="S96" s="106">
        <v>164.27094448</v>
      </c>
      <c r="T96" s="106">
        <v>280.22331216</v>
      </c>
      <c r="U96" s="106">
        <v>0.8142259266</v>
      </c>
      <c r="V96" s="106">
        <v>209.24242424</v>
      </c>
      <c r="W96" s="106">
        <v>0.8902723967</v>
      </c>
      <c r="X96" s="106">
        <v>-0.032</v>
      </c>
      <c r="Y96" s="106">
        <v>-0.299</v>
      </c>
      <c r="Z96" s="106">
        <v>0.235</v>
      </c>
      <c r="AA96" s="106">
        <v>0.9684925373</v>
      </c>
      <c r="AB96" s="106">
        <v>0.7415228267</v>
      </c>
      <c r="AC96" s="106">
        <v>1.2649344848</v>
      </c>
      <c r="AD96" s="106">
        <v>0.0361764101</v>
      </c>
      <c r="AE96" s="106">
        <v>-0.3153</v>
      </c>
      <c r="AF96" s="106">
        <v>-0.6102</v>
      </c>
      <c r="AG96" s="106">
        <v>-0.0203</v>
      </c>
      <c r="AH96" s="106" t="s">
        <v>222</v>
      </c>
      <c r="AI96" s="106" t="s">
        <v>222</v>
      </c>
      <c r="AJ96" s="106" t="s">
        <v>222</v>
      </c>
      <c r="AK96" s="106" t="s">
        <v>222</v>
      </c>
      <c r="AL96" s="106" t="s">
        <v>222</v>
      </c>
      <c r="AM96" t="s">
        <v>222</v>
      </c>
      <c r="AN96">
        <f t="shared" si="1"/>
      </c>
    </row>
    <row r="97" spans="1:40" ht="15">
      <c r="A97" s="106" t="s">
        <v>94</v>
      </c>
      <c r="B97" s="106">
        <v>178846</v>
      </c>
      <c r="C97" s="106">
        <v>918</v>
      </c>
      <c r="D97" s="106">
        <v>186.85633961</v>
      </c>
      <c r="E97" s="106">
        <v>145.84708631</v>
      </c>
      <c r="F97" s="106">
        <v>239.39656618</v>
      </c>
      <c r="G97" s="106">
        <v>0.2001529381</v>
      </c>
      <c r="H97" s="106">
        <v>194.82135076</v>
      </c>
      <c r="I97" s="106">
        <v>0.4606774291</v>
      </c>
      <c r="J97" s="106">
        <v>-0.162</v>
      </c>
      <c r="K97" s="106">
        <v>-0.4097</v>
      </c>
      <c r="L97" s="106">
        <v>0.0858</v>
      </c>
      <c r="M97" s="106">
        <v>0.8504748344</v>
      </c>
      <c r="N97" s="106">
        <v>0.663821612</v>
      </c>
      <c r="O97" s="106">
        <v>1.0896111708</v>
      </c>
      <c r="P97" s="106">
        <v>191627</v>
      </c>
      <c r="Q97" s="106">
        <v>965</v>
      </c>
      <c r="R97" s="106">
        <v>191.15985915</v>
      </c>
      <c r="S97" s="106">
        <v>148.99671232</v>
      </c>
      <c r="T97" s="106">
        <v>245.25434946</v>
      </c>
      <c r="U97" s="106">
        <v>0.2461242502</v>
      </c>
      <c r="V97" s="106">
        <v>198.57720207</v>
      </c>
      <c r="W97" s="106">
        <v>0.4536292363</v>
      </c>
      <c r="X97" s="106">
        <v>-0.1475</v>
      </c>
      <c r="Y97" s="106">
        <v>-0.3966</v>
      </c>
      <c r="Z97" s="106">
        <v>0.1017</v>
      </c>
      <c r="AA97" s="106">
        <v>0.8629000068</v>
      </c>
      <c r="AB97" s="106">
        <v>0.6725745909</v>
      </c>
      <c r="AC97" s="106">
        <v>1.1070837818</v>
      </c>
      <c r="AD97" s="106">
        <v>0.8595953226</v>
      </c>
      <c r="AE97" s="106">
        <v>-0.0228</v>
      </c>
      <c r="AF97" s="106">
        <v>-0.2751</v>
      </c>
      <c r="AG97" s="106">
        <v>0.2295</v>
      </c>
      <c r="AH97" s="106" t="s">
        <v>222</v>
      </c>
      <c r="AI97" s="106" t="s">
        <v>222</v>
      </c>
      <c r="AJ97" s="106" t="s">
        <v>222</v>
      </c>
      <c r="AK97" s="106" t="s">
        <v>222</v>
      </c>
      <c r="AL97" s="106" t="s">
        <v>222</v>
      </c>
      <c r="AM97" t="s">
        <v>222</v>
      </c>
      <c r="AN97">
        <f t="shared" si="1"/>
      </c>
    </row>
    <row r="98" spans="1:40" ht="15">
      <c r="A98" s="106" t="s">
        <v>93</v>
      </c>
      <c r="B98" s="106">
        <v>743218</v>
      </c>
      <c r="C98" s="106">
        <v>3119</v>
      </c>
      <c r="D98" s="106">
        <v>206.20492129</v>
      </c>
      <c r="E98" s="106">
        <v>160.72274802</v>
      </c>
      <c r="F98" s="106">
        <v>264.5578805</v>
      </c>
      <c r="G98" s="106">
        <v>0.6178497872</v>
      </c>
      <c r="H98" s="106">
        <v>238.28727156</v>
      </c>
      <c r="I98" s="106">
        <v>0.2764029888</v>
      </c>
      <c r="J98" s="106">
        <v>-0.0634</v>
      </c>
      <c r="K98" s="106">
        <v>-0.3126</v>
      </c>
      <c r="L98" s="106">
        <v>0.1858</v>
      </c>
      <c r="M98" s="106">
        <v>0.938539718</v>
      </c>
      <c r="N98" s="106">
        <v>0.7315280433</v>
      </c>
      <c r="O98" s="106">
        <v>1.2041326512</v>
      </c>
      <c r="P98" s="106">
        <v>817410</v>
      </c>
      <c r="Q98" s="106">
        <v>3505</v>
      </c>
      <c r="R98" s="106">
        <v>218.60461798</v>
      </c>
      <c r="S98" s="106">
        <v>170.64317735</v>
      </c>
      <c r="T98" s="106">
        <v>280.04623299</v>
      </c>
      <c r="U98" s="106">
        <v>0.9161720827</v>
      </c>
      <c r="V98" s="106">
        <v>233.2125535</v>
      </c>
      <c r="W98" s="106">
        <v>0.2579478729</v>
      </c>
      <c r="X98" s="106">
        <v>-0.0133</v>
      </c>
      <c r="Y98" s="106">
        <v>-0.261</v>
      </c>
      <c r="Z98" s="106">
        <v>0.2344</v>
      </c>
      <c r="AA98" s="106">
        <v>0.9867862802</v>
      </c>
      <c r="AB98" s="106">
        <v>0.7702872326</v>
      </c>
      <c r="AC98" s="106">
        <v>1.2641351454</v>
      </c>
      <c r="AD98" s="106">
        <v>0.6499778011</v>
      </c>
      <c r="AE98" s="106">
        <v>-0.0584</v>
      </c>
      <c r="AF98" s="106">
        <v>-0.3106</v>
      </c>
      <c r="AG98" s="106">
        <v>0.1938</v>
      </c>
      <c r="AH98" s="106" t="s">
        <v>222</v>
      </c>
      <c r="AI98" s="106" t="s">
        <v>222</v>
      </c>
      <c r="AJ98" s="106" t="s">
        <v>222</v>
      </c>
      <c r="AK98" s="106" t="s">
        <v>222</v>
      </c>
      <c r="AL98" s="106" t="s">
        <v>222</v>
      </c>
      <c r="AM98" t="s">
        <v>222</v>
      </c>
      <c r="AN98">
        <f t="shared" si="1"/>
      </c>
    </row>
    <row r="99" spans="1:40" ht="15">
      <c r="A99" s="106" t="s">
        <v>92</v>
      </c>
      <c r="B99" s="106">
        <v>213505</v>
      </c>
      <c r="C99" s="106">
        <v>974</v>
      </c>
      <c r="D99" s="106">
        <v>222.15567862</v>
      </c>
      <c r="E99" s="106">
        <v>172.27272384</v>
      </c>
      <c r="F99" s="106">
        <v>286.48264473</v>
      </c>
      <c r="G99" s="106">
        <v>0.9319590105</v>
      </c>
      <c r="H99" s="106">
        <v>219.20431211</v>
      </c>
      <c r="I99" s="106">
        <v>0.4744004236</v>
      </c>
      <c r="J99" s="106">
        <v>0.0111</v>
      </c>
      <c r="K99" s="106">
        <v>-0.2432</v>
      </c>
      <c r="L99" s="106">
        <v>0.2654</v>
      </c>
      <c r="M99" s="106">
        <v>1.0111394367</v>
      </c>
      <c r="N99" s="106">
        <v>0.7840976473</v>
      </c>
      <c r="O99" s="106">
        <v>1.3039230049</v>
      </c>
      <c r="P99" s="106">
        <v>220149</v>
      </c>
      <c r="Q99" s="106">
        <v>1020</v>
      </c>
      <c r="R99" s="106">
        <v>208.67990729</v>
      </c>
      <c r="S99" s="106">
        <v>162.64541739</v>
      </c>
      <c r="T99" s="106">
        <v>267.74380985</v>
      </c>
      <c r="U99" s="106">
        <v>0.6383563882</v>
      </c>
      <c r="V99" s="106">
        <v>215.83235294</v>
      </c>
      <c r="W99" s="106">
        <v>0.4600003761</v>
      </c>
      <c r="X99" s="106">
        <v>-0.0598</v>
      </c>
      <c r="Y99" s="106">
        <v>-0.309</v>
      </c>
      <c r="Z99" s="106">
        <v>0.1895</v>
      </c>
      <c r="AA99" s="106">
        <v>0.9419859076</v>
      </c>
      <c r="AB99" s="106">
        <v>0.73418516</v>
      </c>
      <c r="AC99" s="106">
        <v>1.208601724</v>
      </c>
      <c r="AD99" s="106">
        <v>0.6354104769</v>
      </c>
      <c r="AE99" s="106">
        <v>0.0626</v>
      </c>
      <c r="AF99" s="106">
        <v>-0.1961</v>
      </c>
      <c r="AG99" s="106">
        <v>0.3213</v>
      </c>
      <c r="AH99" s="106" t="s">
        <v>222</v>
      </c>
      <c r="AI99" s="106" t="s">
        <v>222</v>
      </c>
      <c r="AJ99" s="106" t="s">
        <v>222</v>
      </c>
      <c r="AK99" s="106" t="s">
        <v>222</v>
      </c>
      <c r="AL99" s="106" t="s">
        <v>222</v>
      </c>
      <c r="AM99" t="s">
        <v>222</v>
      </c>
      <c r="AN99">
        <f t="shared" si="1"/>
      </c>
    </row>
    <row r="100" spans="1:40" ht="15">
      <c r="A100" s="106" t="s">
        <v>98</v>
      </c>
      <c r="B100" s="106">
        <v>50039</v>
      </c>
      <c r="C100" s="106">
        <v>242</v>
      </c>
      <c r="D100" s="106">
        <v>204.97395569</v>
      </c>
      <c r="E100" s="106">
        <v>157.66069428</v>
      </c>
      <c r="F100" s="106">
        <v>266.48571292</v>
      </c>
      <c r="G100" s="106">
        <v>0.604157103</v>
      </c>
      <c r="H100" s="106">
        <v>206.77272727</v>
      </c>
      <c r="I100" s="106">
        <v>0.9243553198</v>
      </c>
      <c r="J100" s="106">
        <v>-0.0694</v>
      </c>
      <c r="K100" s="106">
        <v>-0.3319</v>
      </c>
      <c r="L100" s="106">
        <v>0.193</v>
      </c>
      <c r="M100" s="106">
        <v>0.9329369899</v>
      </c>
      <c r="N100" s="106">
        <v>0.7175911352</v>
      </c>
      <c r="O100" s="106">
        <v>1.2129071619</v>
      </c>
      <c r="P100" s="106">
        <v>57532</v>
      </c>
      <c r="Q100" s="106">
        <v>259</v>
      </c>
      <c r="R100" s="106">
        <v>228.49860775</v>
      </c>
      <c r="S100" s="106">
        <v>173.07709669</v>
      </c>
      <c r="T100" s="106">
        <v>301.66679903</v>
      </c>
      <c r="U100" s="106">
        <v>0.8270681295</v>
      </c>
      <c r="V100" s="106">
        <v>222.13127413</v>
      </c>
      <c r="W100" s="106">
        <v>0.9260937896</v>
      </c>
      <c r="X100" s="106">
        <v>0.031</v>
      </c>
      <c r="Y100" s="106">
        <v>-0.2468</v>
      </c>
      <c r="Z100" s="106">
        <v>0.3088</v>
      </c>
      <c r="AA100" s="106">
        <v>1.0314479779</v>
      </c>
      <c r="AB100" s="106">
        <v>0.7812740006</v>
      </c>
      <c r="AC100" s="106">
        <v>1.3617308784</v>
      </c>
      <c r="AD100" s="106">
        <v>0.4682108994</v>
      </c>
      <c r="AE100" s="106">
        <v>-0.1086</v>
      </c>
      <c r="AF100" s="106">
        <v>-0.4022</v>
      </c>
      <c r="AG100" s="106">
        <v>0.1849</v>
      </c>
      <c r="AH100" s="106" t="s">
        <v>222</v>
      </c>
      <c r="AI100" s="106" t="s">
        <v>222</v>
      </c>
      <c r="AJ100" s="106" t="s">
        <v>222</v>
      </c>
      <c r="AK100" s="106" t="s">
        <v>222</v>
      </c>
      <c r="AL100" s="106" t="s">
        <v>222</v>
      </c>
      <c r="AM100" t="s">
        <v>222</v>
      </c>
      <c r="AN100">
        <f t="shared" si="1"/>
      </c>
    </row>
    <row r="101" spans="1:40" ht="15">
      <c r="A101" s="106" t="s">
        <v>96</v>
      </c>
      <c r="B101" s="106">
        <v>146383</v>
      </c>
      <c r="C101" s="106">
        <v>704</v>
      </c>
      <c r="D101" s="106">
        <v>231.43130866</v>
      </c>
      <c r="E101" s="106">
        <v>180.37077193</v>
      </c>
      <c r="F101" s="106">
        <v>296.94639578</v>
      </c>
      <c r="G101" s="106">
        <v>0.682736549</v>
      </c>
      <c r="H101" s="106">
        <v>207.93039773</v>
      </c>
      <c r="I101" s="106">
        <v>0.5434663546</v>
      </c>
      <c r="J101" s="106">
        <v>0.052</v>
      </c>
      <c r="K101" s="106">
        <v>-0.1973</v>
      </c>
      <c r="L101" s="106">
        <v>0.3013</v>
      </c>
      <c r="M101" s="106">
        <v>1.0533573777</v>
      </c>
      <c r="N101" s="106">
        <v>0.8209558354</v>
      </c>
      <c r="O101" s="106">
        <v>1.3515486673</v>
      </c>
      <c r="P101" s="106">
        <v>233471</v>
      </c>
      <c r="Q101" s="106">
        <v>1046</v>
      </c>
      <c r="R101" s="106">
        <v>234.3770013</v>
      </c>
      <c r="S101" s="106">
        <v>182.68196187</v>
      </c>
      <c r="T101" s="106">
        <v>300.70061747</v>
      </c>
      <c r="U101" s="106">
        <v>0.6575229043</v>
      </c>
      <c r="V101" s="106">
        <v>223.20363289</v>
      </c>
      <c r="W101" s="106">
        <v>0.4619391674</v>
      </c>
      <c r="X101" s="106">
        <v>0.0564</v>
      </c>
      <c r="Y101" s="106">
        <v>-0.1928</v>
      </c>
      <c r="Z101" s="106">
        <v>0.3055</v>
      </c>
      <c r="AA101" s="106">
        <v>1.0579831817</v>
      </c>
      <c r="AB101" s="106">
        <v>0.8246305832</v>
      </c>
      <c r="AC101" s="106">
        <v>1.3573695127</v>
      </c>
      <c r="AD101" s="106">
        <v>0.9221682413</v>
      </c>
      <c r="AE101" s="106">
        <v>-0.0126</v>
      </c>
      <c r="AF101" s="106">
        <v>-0.2664</v>
      </c>
      <c r="AG101" s="106">
        <v>0.2411</v>
      </c>
      <c r="AH101" s="106" t="s">
        <v>222</v>
      </c>
      <c r="AI101" s="106" t="s">
        <v>222</v>
      </c>
      <c r="AJ101" s="106" t="s">
        <v>222</v>
      </c>
      <c r="AK101" s="106" t="s">
        <v>222</v>
      </c>
      <c r="AL101" s="106" t="s">
        <v>222</v>
      </c>
      <c r="AM101" t="s">
        <v>222</v>
      </c>
      <c r="AN101">
        <f t="shared" si="1"/>
      </c>
    </row>
    <row r="102" spans="1:40" ht="15">
      <c r="A102" s="106" t="s">
        <v>97</v>
      </c>
      <c r="B102" s="106">
        <v>564027</v>
      </c>
      <c r="C102" s="106">
        <v>2475</v>
      </c>
      <c r="D102" s="106">
        <v>242.76917135</v>
      </c>
      <c r="E102" s="106">
        <v>189.51375393</v>
      </c>
      <c r="F102" s="106">
        <v>310.98993785</v>
      </c>
      <c r="G102" s="106">
        <v>0.429570279</v>
      </c>
      <c r="H102" s="106">
        <v>227.88969697</v>
      </c>
      <c r="I102" s="106">
        <v>0.3034413374</v>
      </c>
      <c r="J102" s="106">
        <v>0.0998</v>
      </c>
      <c r="K102" s="106">
        <v>-0.1478</v>
      </c>
      <c r="L102" s="106">
        <v>0.3475</v>
      </c>
      <c r="M102" s="106">
        <v>1.1049615508</v>
      </c>
      <c r="N102" s="106">
        <v>0.8625700301</v>
      </c>
      <c r="O102" s="106">
        <v>1.4154677141</v>
      </c>
      <c r="P102" s="106">
        <v>619384</v>
      </c>
      <c r="Q102" s="106">
        <v>2648</v>
      </c>
      <c r="R102" s="106">
        <v>218.97082481</v>
      </c>
      <c r="S102" s="106">
        <v>171.18605258</v>
      </c>
      <c r="T102" s="106">
        <v>280.09420976</v>
      </c>
      <c r="U102" s="106">
        <v>0.926242342</v>
      </c>
      <c r="V102" s="106">
        <v>233.90634441</v>
      </c>
      <c r="W102" s="106">
        <v>0.2972090369</v>
      </c>
      <c r="X102" s="106">
        <v>-0.0116</v>
      </c>
      <c r="Y102" s="106">
        <v>-0.2578</v>
      </c>
      <c r="Z102" s="106">
        <v>0.2346</v>
      </c>
      <c r="AA102" s="106">
        <v>0.9884393463</v>
      </c>
      <c r="AB102" s="106">
        <v>0.7727377839</v>
      </c>
      <c r="AC102" s="106">
        <v>1.2643517136</v>
      </c>
      <c r="AD102" s="106">
        <v>0.4171119095</v>
      </c>
      <c r="AE102" s="106">
        <v>0.1032</v>
      </c>
      <c r="AF102" s="106">
        <v>-0.146</v>
      </c>
      <c r="AG102" s="106">
        <v>0.3524</v>
      </c>
      <c r="AH102" s="106" t="s">
        <v>222</v>
      </c>
      <c r="AI102" s="106" t="s">
        <v>222</v>
      </c>
      <c r="AJ102" s="106" t="s">
        <v>222</v>
      </c>
      <c r="AK102" s="106" t="s">
        <v>222</v>
      </c>
      <c r="AL102" s="106" t="s">
        <v>222</v>
      </c>
      <c r="AM102" t="s">
        <v>222</v>
      </c>
      <c r="AN102">
        <f t="shared" si="1"/>
      </c>
    </row>
    <row r="103" spans="1:40" ht="15">
      <c r="A103" s="106" t="s">
        <v>84</v>
      </c>
      <c r="B103" s="106">
        <v>340869</v>
      </c>
      <c r="C103" s="106">
        <v>1537</v>
      </c>
      <c r="D103" s="106">
        <v>238.08434456</v>
      </c>
      <c r="E103" s="106">
        <v>184.95890047</v>
      </c>
      <c r="F103" s="106">
        <v>306.46892352</v>
      </c>
      <c r="G103" s="106">
        <v>0.5329438156</v>
      </c>
      <c r="H103" s="106">
        <v>221.77553676</v>
      </c>
      <c r="I103" s="106">
        <v>0.3798567829</v>
      </c>
      <c r="J103" s="106">
        <v>0.0803</v>
      </c>
      <c r="K103" s="106">
        <v>-0.1722</v>
      </c>
      <c r="L103" s="106">
        <v>0.3328</v>
      </c>
      <c r="M103" s="106">
        <v>1.0836386067</v>
      </c>
      <c r="N103" s="106">
        <v>0.8418386584</v>
      </c>
      <c r="O103" s="106">
        <v>1.3948903608</v>
      </c>
      <c r="P103" s="106">
        <v>414431</v>
      </c>
      <c r="Q103" s="106">
        <v>1908</v>
      </c>
      <c r="R103" s="106">
        <v>209.58142683</v>
      </c>
      <c r="S103" s="106">
        <v>163.85162911</v>
      </c>
      <c r="T103" s="106">
        <v>268.07407843</v>
      </c>
      <c r="U103" s="106">
        <v>0.6588143458</v>
      </c>
      <c r="V103" s="106">
        <v>217.20702306</v>
      </c>
      <c r="W103" s="106">
        <v>0.337402073</v>
      </c>
      <c r="X103" s="106">
        <v>-0.0555</v>
      </c>
      <c r="Y103" s="106">
        <v>-0.3016</v>
      </c>
      <c r="Z103" s="106">
        <v>0.1907</v>
      </c>
      <c r="AA103" s="106">
        <v>0.9460553875</v>
      </c>
      <c r="AB103" s="106">
        <v>0.7396300274</v>
      </c>
      <c r="AC103" s="106">
        <v>1.210092564</v>
      </c>
      <c r="AD103" s="106">
        <v>0.3250872443</v>
      </c>
      <c r="AE103" s="106">
        <v>0.1275</v>
      </c>
      <c r="AF103" s="106">
        <v>-0.1265</v>
      </c>
      <c r="AG103" s="106">
        <v>0.3815</v>
      </c>
      <c r="AH103" s="106" t="s">
        <v>222</v>
      </c>
      <c r="AI103" s="106" t="s">
        <v>222</v>
      </c>
      <c r="AJ103" s="106" t="s">
        <v>222</v>
      </c>
      <c r="AK103" s="106" t="s">
        <v>222</v>
      </c>
      <c r="AL103" s="106" t="s">
        <v>222</v>
      </c>
      <c r="AM103" t="s">
        <v>222</v>
      </c>
      <c r="AN103">
        <f t="shared" si="1"/>
      </c>
    </row>
    <row r="104" spans="1:40" ht="15">
      <c r="A104" s="106" t="s">
        <v>85</v>
      </c>
      <c r="B104" s="106">
        <v>460768</v>
      </c>
      <c r="C104" s="106">
        <v>2173</v>
      </c>
      <c r="D104" s="106">
        <v>215.5093637</v>
      </c>
      <c r="E104" s="106">
        <v>166.81724038</v>
      </c>
      <c r="F104" s="106">
        <v>278.41418391</v>
      </c>
      <c r="G104" s="106">
        <v>0.8826009928</v>
      </c>
      <c r="H104" s="106">
        <v>212.04233778</v>
      </c>
      <c r="I104" s="106">
        <v>0.3123787111</v>
      </c>
      <c r="J104" s="106">
        <v>-0.0193</v>
      </c>
      <c r="K104" s="106">
        <v>-0.2754</v>
      </c>
      <c r="L104" s="106">
        <v>0.2368</v>
      </c>
      <c r="M104" s="106">
        <v>0.9808887983</v>
      </c>
      <c r="N104" s="106">
        <v>0.7592670668</v>
      </c>
      <c r="O104" s="106">
        <v>1.267199483</v>
      </c>
      <c r="P104" s="106">
        <v>514432</v>
      </c>
      <c r="Q104" s="106">
        <v>2384</v>
      </c>
      <c r="R104" s="106">
        <v>220.86152207</v>
      </c>
      <c r="S104" s="106">
        <v>172.41024683</v>
      </c>
      <c r="T104" s="106">
        <v>282.92872858</v>
      </c>
      <c r="U104" s="106">
        <v>0.9808653978</v>
      </c>
      <c r="V104" s="106">
        <v>215.7852349</v>
      </c>
      <c r="W104" s="106">
        <v>0.3008553487</v>
      </c>
      <c r="X104" s="106">
        <v>-0.003</v>
      </c>
      <c r="Y104" s="106">
        <v>-0.2507</v>
      </c>
      <c r="Z104" s="106">
        <v>0.2446</v>
      </c>
      <c r="AA104" s="106">
        <v>0.9969739972</v>
      </c>
      <c r="AB104" s="106">
        <v>0.778263825</v>
      </c>
      <c r="AC104" s="106">
        <v>1.2771467969</v>
      </c>
      <c r="AD104" s="106">
        <v>0.8527265641</v>
      </c>
      <c r="AE104" s="106">
        <v>-0.0245</v>
      </c>
      <c r="AF104" s="106">
        <v>-0.2835</v>
      </c>
      <c r="AG104" s="106">
        <v>0.2345</v>
      </c>
      <c r="AH104" s="106" t="s">
        <v>222</v>
      </c>
      <c r="AI104" s="106" t="s">
        <v>222</v>
      </c>
      <c r="AJ104" s="106" t="s">
        <v>222</v>
      </c>
      <c r="AK104" s="106" t="s">
        <v>222</v>
      </c>
      <c r="AL104" s="106" t="s">
        <v>222</v>
      </c>
      <c r="AM104" t="s">
        <v>222</v>
      </c>
      <c r="AN104">
        <f t="shared" si="1"/>
      </c>
    </row>
    <row r="105" spans="1:40" ht="15">
      <c r="A105" s="106" t="s">
        <v>99</v>
      </c>
      <c r="B105" s="106">
        <v>50924</v>
      </c>
      <c r="C105" s="106">
        <v>260</v>
      </c>
      <c r="D105" s="106">
        <v>218.55739537</v>
      </c>
      <c r="E105" s="106">
        <v>168.48034206</v>
      </c>
      <c r="F105" s="106">
        <v>283.51874459</v>
      </c>
      <c r="G105" s="106">
        <v>0.9684475414</v>
      </c>
      <c r="H105" s="106">
        <v>195.86153846</v>
      </c>
      <c r="I105" s="106">
        <v>0.8679364087</v>
      </c>
      <c r="J105" s="106">
        <v>-0.0053</v>
      </c>
      <c r="K105" s="106">
        <v>-0.2655</v>
      </c>
      <c r="L105" s="106">
        <v>0.255</v>
      </c>
      <c r="M105" s="106">
        <v>0.9947618851</v>
      </c>
      <c r="N105" s="106">
        <v>0.7668366581</v>
      </c>
      <c r="O105" s="106">
        <v>1.2904328419</v>
      </c>
      <c r="P105" s="106">
        <v>59617</v>
      </c>
      <c r="Q105" s="106">
        <v>316</v>
      </c>
      <c r="R105" s="106">
        <v>186.01043263</v>
      </c>
      <c r="S105" s="106">
        <v>144.22657167</v>
      </c>
      <c r="T105" s="106">
        <v>239.89949042</v>
      </c>
      <c r="U105" s="106">
        <v>0.1781948376</v>
      </c>
      <c r="V105" s="106">
        <v>188.66139241</v>
      </c>
      <c r="W105" s="106">
        <v>0.7726769848</v>
      </c>
      <c r="X105" s="106">
        <v>-0.1748</v>
      </c>
      <c r="Y105" s="106">
        <v>-0.4292</v>
      </c>
      <c r="Z105" s="106">
        <v>0.0797</v>
      </c>
      <c r="AA105" s="106">
        <v>0.8396553769</v>
      </c>
      <c r="AB105" s="106">
        <v>0.6510420662</v>
      </c>
      <c r="AC105" s="106">
        <v>1.0829118248</v>
      </c>
      <c r="AD105" s="106">
        <v>0.2408765186</v>
      </c>
      <c r="AE105" s="106">
        <v>0.1612</v>
      </c>
      <c r="AF105" s="106">
        <v>-0.1082</v>
      </c>
      <c r="AG105" s="106">
        <v>0.4307</v>
      </c>
      <c r="AH105" s="106" t="s">
        <v>222</v>
      </c>
      <c r="AI105" s="106" t="s">
        <v>222</v>
      </c>
      <c r="AJ105" s="106" t="s">
        <v>222</v>
      </c>
      <c r="AK105" s="106" t="s">
        <v>222</v>
      </c>
      <c r="AL105" s="106" t="s">
        <v>222</v>
      </c>
      <c r="AM105" t="s">
        <v>222</v>
      </c>
      <c r="AN105">
        <f t="shared" si="1"/>
      </c>
    </row>
    <row r="106" spans="1:40" ht="15">
      <c r="A106" s="106" t="s">
        <v>100</v>
      </c>
      <c r="B106" s="106">
        <v>163807</v>
      </c>
      <c r="C106" s="106">
        <v>764</v>
      </c>
      <c r="D106" s="106">
        <v>230.96469087</v>
      </c>
      <c r="E106" s="106">
        <v>179.10501433</v>
      </c>
      <c r="F106" s="106">
        <v>297.84028452</v>
      </c>
      <c r="G106" s="106">
        <v>0.7001628027</v>
      </c>
      <c r="H106" s="106">
        <v>214.40706806</v>
      </c>
      <c r="I106" s="106">
        <v>0.5297523229</v>
      </c>
      <c r="J106" s="106">
        <v>0.05</v>
      </c>
      <c r="K106" s="106">
        <v>-0.2043</v>
      </c>
      <c r="L106" s="106">
        <v>0.3043</v>
      </c>
      <c r="M106" s="106">
        <v>1.0512335714</v>
      </c>
      <c r="N106" s="106">
        <v>0.8151947519</v>
      </c>
      <c r="O106" s="106">
        <v>1.3556171933</v>
      </c>
      <c r="P106" s="106">
        <v>178039</v>
      </c>
      <c r="Q106" s="106">
        <v>884</v>
      </c>
      <c r="R106" s="106">
        <v>190.55729278</v>
      </c>
      <c r="S106" s="106">
        <v>148.75742425</v>
      </c>
      <c r="T106" s="106">
        <v>244.10265246</v>
      </c>
      <c r="U106" s="106">
        <v>0.2332372026</v>
      </c>
      <c r="V106" s="106">
        <v>201.40158371</v>
      </c>
      <c r="W106" s="106">
        <v>0.4773152478</v>
      </c>
      <c r="X106" s="106">
        <v>-0.1506</v>
      </c>
      <c r="Y106" s="106">
        <v>-0.3982</v>
      </c>
      <c r="Z106" s="106">
        <v>0.097</v>
      </c>
      <c r="AA106" s="106">
        <v>0.8601800083</v>
      </c>
      <c r="AB106" s="106">
        <v>0.6714944391</v>
      </c>
      <c r="AC106" s="106">
        <v>1.1018849951</v>
      </c>
      <c r="AD106" s="106">
        <v>0.1427852182</v>
      </c>
      <c r="AE106" s="106">
        <v>0.1923</v>
      </c>
      <c r="AF106" s="106">
        <v>-0.0649</v>
      </c>
      <c r="AG106" s="106">
        <v>0.4495</v>
      </c>
      <c r="AH106" s="106" t="s">
        <v>222</v>
      </c>
      <c r="AI106" s="106" t="s">
        <v>222</v>
      </c>
      <c r="AJ106" s="106" t="s">
        <v>222</v>
      </c>
      <c r="AK106" s="106" t="s">
        <v>222</v>
      </c>
      <c r="AL106" s="106" t="s">
        <v>222</v>
      </c>
      <c r="AM106" t="s">
        <v>222</v>
      </c>
      <c r="AN106">
        <f t="shared" si="1"/>
      </c>
    </row>
    <row r="107" spans="1:40" ht="15">
      <c r="A107" s="106" t="s">
        <v>103</v>
      </c>
      <c r="B107" s="106">
        <v>534522</v>
      </c>
      <c r="C107" s="106">
        <v>2273</v>
      </c>
      <c r="D107" s="106">
        <v>199.86400607</v>
      </c>
      <c r="E107" s="106">
        <v>156.47683388</v>
      </c>
      <c r="F107" s="106">
        <v>255.28137252</v>
      </c>
      <c r="G107" s="106">
        <v>0.4483725173</v>
      </c>
      <c r="H107" s="106">
        <v>235.16146062</v>
      </c>
      <c r="I107" s="106">
        <v>0.3216498525</v>
      </c>
      <c r="J107" s="106">
        <v>-0.0947</v>
      </c>
      <c r="K107" s="106">
        <v>-0.3394</v>
      </c>
      <c r="L107" s="106">
        <v>0.1501</v>
      </c>
      <c r="M107" s="106">
        <v>0.9096791033</v>
      </c>
      <c r="N107" s="106">
        <v>0.7122028059</v>
      </c>
      <c r="O107" s="106">
        <v>1.1619107142</v>
      </c>
      <c r="P107" s="106">
        <v>537301</v>
      </c>
      <c r="Q107" s="106">
        <v>2332</v>
      </c>
      <c r="R107" s="106">
        <v>207.68612392</v>
      </c>
      <c r="S107" s="106">
        <v>162.60303129</v>
      </c>
      <c r="T107" s="106">
        <v>265.26889276</v>
      </c>
      <c r="U107" s="106">
        <v>0.6052272611</v>
      </c>
      <c r="V107" s="106">
        <v>230.4035163</v>
      </c>
      <c r="W107" s="106">
        <v>0.3143259801</v>
      </c>
      <c r="X107" s="106">
        <v>-0.0645</v>
      </c>
      <c r="Y107" s="106">
        <v>-0.3093</v>
      </c>
      <c r="Z107" s="106">
        <v>0.1802</v>
      </c>
      <c r="AA107" s="106">
        <v>0.9374999466</v>
      </c>
      <c r="AB107" s="106">
        <v>0.7339938281</v>
      </c>
      <c r="AC107" s="106">
        <v>1.1974298913</v>
      </c>
      <c r="AD107" s="106">
        <v>0.7585803619</v>
      </c>
      <c r="AE107" s="106">
        <v>-0.0384</v>
      </c>
      <c r="AF107" s="106">
        <v>-0.2832</v>
      </c>
      <c r="AG107" s="106">
        <v>0.2064</v>
      </c>
      <c r="AH107" s="106" t="s">
        <v>222</v>
      </c>
      <c r="AI107" s="106" t="s">
        <v>222</v>
      </c>
      <c r="AJ107" s="106" t="s">
        <v>222</v>
      </c>
      <c r="AK107" s="106" t="s">
        <v>222</v>
      </c>
      <c r="AL107" s="106" t="s">
        <v>222</v>
      </c>
      <c r="AM107" t="s">
        <v>222</v>
      </c>
      <c r="AN107">
        <f t="shared" si="1"/>
      </c>
    </row>
    <row r="108" spans="1:40" ht="15">
      <c r="A108" s="106" t="s">
        <v>104</v>
      </c>
      <c r="B108" s="106">
        <v>624702</v>
      </c>
      <c r="C108" s="106">
        <v>2730</v>
      </c>
      <c r="D108" s="106">
        <v>233.23425007</v>
      </c>
      <c r="E108" s="106">
        <v>182.34975799</v>
      </c>
      <c r="F108" s="106">
        <v>298.31800166</v>
      </c>
      <c r="G108" s="106">
        <v>0.634241924</v>
      </c>
      <c r="H108" s="106">
        <v>228.82857143</v>
      </c>
      <c r="I108" s="106">
        <v>0.2895168208</v>
      </c>
      <c r="J108" s="106">
        <v>0.0597</v>
      </c>
      <c r="K108" s="106">
        <v>-0.1864</v>
      </c>
      <c r="L108" s="106">
        <v>0.3059</v>
      </c>
      <c r="M108" s="106">
        <v>1.0615634483</v>
      </c>
      <c r="N108" s="106">
        <v>0.8299631714</v>
      </c>
      <c r="O108" s="106">
        <v>1.3577915183</v>
      </c>
      <c r="P108" s="106">
        <v>729450</v>
      </c>
      <c r="Q108" s="106">
        <v>3124</v>
      </c>
      <c r="R108" s="106">
        <v>241.37518069</v>
      </c>
      <c r="S108" s="106">
        <v>188.72389211</v>
      </c>
      <c r="T108" s="106">
        <v>308.71543183</v>
      </c>
      <c r="U108" s="106">
        <v>0.4944183803</v>
      </c>
      <c r="V108" s="106">
        <v>233.49871959</v>
      </c>
      <c r="W108" s="106">
        <v>0.2733925899</v>
      </c>
      <c r="X108" s="106">
        <v>0.0858</v>
      </c>
      <c r="Y108" s="106">
        <v>-0.1603</v>
      </c>
      <c r="Z108" s="106">
        <v>0.3319</v>
      </c>
      <c r="AA108" s="106">
        <v>1.0895731247</v>
      </c>
      <c r="AB108" s="106">
        <v>0.8519039955</v>
      </c>
      <c r="AC108" s="106">
        <v>1.3935485693</v>
      </c>
      <c r="AD108" s="106">
        <v>0.7859182387</v>
      </c>
      <c r="AE108" s="106">
        <v>-0.0343</v>
      </c>
      <c r="AF108" s="106">
        <v>-0.2819</v>
      </c>
      <c r="AG108" s="106">
        <v>0.2133</v>
      </c>
      <c r="AH108" s="106" t="s">
        <v>222</v>
      </c>
      <c r="AI108" s="106" t="s">
        <v>222</v>
      </c>
      <c r="AJ108" s="106" t="s">
        <v>222</v>
      </c>
      <c r="AK108" s="106" t="s">
        <v>222</v>
      </c>
      <c r="AL108" s="106" t="s">
        <v>222</v>
      </c>
      <c r="AM108" t="s">
        <v>222</v>
      </c>
      <c r="AN108">
        <f t="shared" si="1"/>
      </c>
    </row>
    <row r="109" spans="1:40" ht="15">
      <c r="A109" s="106" t="s">
        <v>101</v>
      </c>
      <c r="B109" s="106">
        <v>359831</v>
      </c>
      <c r="C109" s="106">
        <v>1607</v>
      </c>
      <c r="D109" s="106">
        <v>198.2565361</v>
      </c>
      <c r="E109" s="106">
        <v>154.97816339</v>
      </c>
      <c r="F109" s="106">
        <v>253.62059562</v>
      </c>
      <c r="G109" s="106">
        <v>0.4135679849</v>
      </c>
      <c r="H109" s="106">
        <v>223.91474798</v>
      </c>
      <c r="I109" s="106">
        <v>0.3732788738</v>
      </c>
      <c r="J109" s="106">
        <v>-0.1027</v>
      </c>
      <c r="K109" s="106">
        <v>-0.349</v>
      </c>
      <c r="L109" s="106">
        <v>0.1435</v>
      </c>
      <c r="M109" s="106">
        <v>0.9023627192</v>
      </c>
      <c r="N109" s="106">
        <v>0.7053816216</v>
      </c>
      <c r="O109" s="106">
        <v>1.1543517041</v>
      </c>
      <c r="P109" s="106">
        <v>385651</v>
      </c>
      <c r="Q109" s="106">
        <v>1690</v>
      </c>
      <c r="R109" s="106">
        <v>193.46623162</v>
      </c>
      <c r="S109" s="106">
        <v>150.79233156</v>
      </c>
      <c r="T109" s="106">
        <v>248.21675207</v>
      </c>
      <c r="U109" s="106">
        <v>0.2866829955</v>
      </c>
      <c r="V109" s="106">
        <v>228.19585799</v>
      </c>
      <c r="W109" s="106">
        <v>0.3674603855</v>
      </c>
      <c r="X109" s="106">
        <v>-0.1355</v>
      </c>
      <c r="Y109" s="106">
        <v>-0.3847</v>
      </c>
      <c r="Z109" s="106">
        <v>0.1137</v>
      </c>
      <c r="AA109" s="106">
        <v>0.8733110252</v>
      </c>
      <c r="AB109" s="106">
        <v>0.6806800575</v>
      </c>
      <c r="AC109" s="106">
        <v>1.1204561355</v>
      </c>
      <c r="AD109" s="106">
        <v>0.8483941406</v>
      </c>
      <c r="AE109" s="106">
        <v>0.0245</v>
      </c>
      <c r="AF109" s="106">
        <v>-0.2263</v>
      </c>
      <c r="AG109" s="106">
        <v>0.2752</v>
      </c>
      <c r="AH109" s="106" t="s">
        <v>222</v>
      </c>
      <c r="AI109" s="106" t="s">
        <v>222</v>
      </c>
      <c r="AJ109" s="106" t="s">
        <v>222</v>
      </c>
      <c r="AK109" s="106" t="s">
        <v>222</v>
      </c>
      <c r="AL109" s="106" t="s">
        <v>222</v>
      </c>
      <c r="AM109" t="s">
        <v>222</v>
      </c>
      <c r="AN109">
        <f t="shared" si="1"/>
      </c>
    </row>
    <row r="110" spans="1:40" ht="15">
      <c r="A110" s="106" t="s">
        <v>102</v>
      </c>
      <c r="B110" s="106">
        <v>242704</v>
      </c>
      <c r="C110" s="106">
        <v>1122</v>
      </c>
      <c r="D110" s="106">
        <v>194.7506499</v>
      </c>
      <c r="E110" s="106">
        <v>151.7807688</v>
      </c>
      <c r="F110" s="106">
        <v>249.88551539</v>
      </c>
      <c r="G110" s="106">
        <v>0.3431022316</v>
      </c>
      <c r="H110" s="106">
        <v>216.31372549</v>
      </c>
      <c r="I110" s="106">
        <v>0.4390819761</v>
      </c>
      <c r="J110" s="106">
        <v>-0.1206</v>
      </c>
      <c r="K110" s="106">
        <v>-0.3699</v>
      </c>
      <c r="L110" s="106">
        <v>0.1287</v>
      </c>
      <c r="M110" s="106">
        <v>0.8864057118</v>
      </c>
      <c r="N110" s="106">
        <v>0.6908287108</v>
      </c>
      <c r="O110" s="106">
        <v>1.1373515224</v>
      </c>
      <c r="P110" s="106">
        <v>264002</v>
      </c>
      <c r="Q110" s="106">
        <v>1291</v>
      </c>
      <c r="R110" s="106">
        <v>179.75731818</v>
      </c>
      <c r="S110" s="106">
        <v>140.53361585</v>
      </c>
      <c r="T110" s="106">
        <v>229.92857078</v>
      </c>
      <c r="U110" s="106">
        <v>0.0961612994</v>
      </c>
      <c r="V110" s="106">
        <v>204.49419055</v>
      </c>
      <c r="W110" s="106">
        <v>0.397994771</v>
      </c>
      <c r="X110" s="106">
        <v>-0.209</v>
      </c>
      <c r="Y110" s="106">
        <v>-0.4551</v>
      </c>
      <c r="Z110" s="106">
        <v>0.0372</v>
      </c>
      <c r="AA110" s="106">
        <v>0.8114286742</v>
      </c>
      <c r="AB110" s="106">
        <v>0.6343719785</v>
      </c>
      <c r="AC110" s="106">
        <v>1.0379028639</v>
      </c>
      <c r="AD110" s="106">
        <v>0.5311821162</v>
      </c>
      <c r="AE110" s="106">
        <v>0.0801</v>
      </c>
      <c r="AF110" s="106">
        <v>-0.1706</v>
      </c>
      <c r="AG110" s="106">
        <v>0.3309</v>
      </c>
      <c r="AH110" s="106" t="s">
        <v>222</v>
      </c>
      <c r="AI110" s="106" t="s">
        <v>222</v>
      </c>
      <c r="AJ110" s="106" t="s">
        <v>222</v>
      </c>
      <c r="AK110" s="106" t="s">
        <v>222</v>
      </c>
      <c r="AL110" s="106" t="s">
        <v>222</v>
      </c>
      <c r="AM110" t="s">
        <v>222</v>
      </c>
      <c r="AN110">
        <f t="shared" si="1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pane xSplit="1" ySplit="3" topLeftCell="B4" activePane="bottomRight" state="frozen"/>
      <selection pane="topLeft" activeCell="J42" sqref="J42"/>
      <selection pane="topRight" activeCell="J42" sqref="J42"/>
      <selection pane="bottomLeft" activeCell="J42" sqref="J42"/>
      <selection pane="bottomRight" activeCell="B17" sqref="B17:B28"/>
    </sheetView>
  </sheetViews>
  <sheetFormatPr defaultColWidth="9.140625" defaultRowHeight="12.75"/>
  <cols>
    <col min="1" max="1" width="26.57421875" style="0" customWidth="1"/>
    <col min="2" max="2" width="15.140625" style="62" customWidth="1"/>
    <col min="3" max="3" width="14.421875" style="66" customWidth="1"/>
    <col min="4" max="4" width="1.28515625" style="67" customWidth="1"/>
    <col min="5" max="5" width="9.57421875" style="58" customWidth="1"/>
    <col min="6" max="6" width="9.28125" style="59" bestFit="1" customWidth="1"/>
    <col min="7" max="7" width="9.28125" style="60" bestFit="1" customWidth="1"/>
    <col min="8" max="8" width="10.57421875" style="61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8" customFormat="1" ht="12.75">
      <c r="B1" s="49" t="s">
        <v>248</v>
      </c>
      <c r="C1" s="50" t="s">
        <v>249</v>
      </c>
      <c r="D1" s="51"/>
      <c r="E1" s="52" t="s">
        <v>248</v>
      </c>
      <c r="F1" s="53" t="s">
        <v>248</v>
      </c>
      <c r="G1" s="54" t="s">
        <v>248</v>
      </c>
      <c r="H1" s="55" t="s">
        <v>248</v>
      </c>
      <c r="I1" s="56"/>
      <c r="J1" s="53" t="s">
        <v>249</v>
      </c>
      <c r="K1" s="53" t="s">
        <v>249</v>
      </c>
      <c r="L1" s="53" t="s">
        <v>249</v>
      </c>
      <c r="M1" s="53" t="s">
        <v>249</v>
      </c>
    </row>
    <row r="2" spans="2:13" s="48" customFormat="1" ht="12.75">
      <c r="B2" s="49" t="s">
        <v>278</v>
      </c>
      <c r="C2" s="49" t="s">
        <v>278</v>
      </c>
      <c r="D2" s="51"/>
      <c r="E2" s="53" t="s">
        <v>279</v>
      </c>
      <c r="F2" s="57" t="s">
        <v>280</v>
      </c>
      <c r="G2" s="54" t="s">
        <v>281</v>
      </c>
      <c r="H2" s="55" t="s">
        <v>282</v>
      </c>
      <c r="I2" s="56"/>
      <c r="J2" s="48" t="s">
        <v>279</v>
      </c>
      <c r="K2" s="48" t="s">
        <v>280</v>
      </c>
      <c r="L2" s="48" t="s">
        <v>281</v>
      </c>
      <c r="M2" s="48" t="s">
        <v>282</v>
      </c>
    </row>
    <row r="3" spans="2:9" ht="12.75">
      <c r="B3" s="49" t="str">
        <f>'orig inc data'!A4</f>
        <v>1999/00-2000/01</v>
      </c>
      <c r="C3" s="50" t="str">
        <f>'orig inc data'!A16</f>
        <v>2003/04-2004/05</v>
      </c>
      <c r="D3" s="51"/>
      <c r="I3" s="56"/>
    </row>
    <row r="4" spans="1:13" ht="12.75">
      <c r="A4" t="s">
        <v>283</v>
      </c>
      <c r="B4" s="62">
        <f>'orig inc data'!E4</f>
        <v>177.09062913</v>
      </c>
      <c r="C4" s="63">
        <f>'orig inc data'!E16</f>
        <v>212.0737827</v>
      </c>
      <c r="D4" s="64"/>
      <c r="E4" s="58">
        <f>'orig inc data'!C4</f>
        <v>578545</v>
      </c>
      <c r="F4" s="58">
        <f>'orig inc data'!D4</f>
        <v>3497</v>
      </c>
      <c r="G4" s="60">
        <f>'orig inc data'!H4</f>
        <v>9.6122502E-07</v>
      </c>
      <c r="H4" s="61">
        <f>'orig inc data'!I4</f>
        <v>165.44037747</v>
      </c>
      <c r="I4" s="65"/>
      <c r="J4">
        <f>'orig inc data'!C16</f>
        <v>541722</v>
      </c>
      <c r="K4">
        <f>'orig inc data'!D16</f>
        <v>3277</v>
      </c>
      <c r="L4" s="4">
        <f>'orig inc data'!H16</f>
        <v>0.3310965435</v>
      </c>
      <c r="M4">
        <f>'orig inc data'!I16</f>
        <v>165.31034483</v>
      </c>
    </row>
    <row r="5" spans="1:12" ht="12.75">
      <c r="C5" s="63"/>
      <c r="D5" s="64"/>
      <c r="I5" s="65"/>
      <c r="L5" s="4"/>
    </row>
    <row r="6" spans="1:13" ht="12.75">
      <c r="A6" t="s">
        <v>284</v>
      </c>
      <c r="B6" s="62">
        <f>'orig inc data'!E5</f>
        <v>216.96946943</v>
      </c>
      <c r="C6" s="63">
        <f>'orig inc data'!E17</f>
        <v>202.98282133</v>
      </c>
      <c r="D6" s="64"/>
      <c r="E6" s="58">
        <f>'orig inc data'!C5</f>
        <v>893055</v>
      </c>
      <c r="F6" s="58">
        <f>'orig inc data'!D5</f>
        <v>3960</v>
      </c>
      <c r="G6" s="60">
        <f>'orig inc data'!H5</f>
        <v>0.765204661</v>
      </c>
      <c r="H6" s="61">
        <f>'orig inc data'!I5</f>
        <v>225.51893939</v>
      </c>
      <c r="I6" s="65"/>
      <c r="J6">
        <f>'orig inc data'!C17</f>
        <v>926162</v>
      </c>
      <c r="K6">
        <f>'orig inc data'!D17</f>
        <v>4185</v>
      </c>
      <c r="L6" s="4">
        <f>'orig inc data'!H17</f>
        <v>0.0401402856</v>
      </c>
      <c r="M6">
        <f>'orig inc data'!I17</f>
        <v>221.3051374</v>
      </c>
    </row>
    <row r="7" spans="1:13" ht="12.75">
      <c r="A7" t="s">
        <v>285</v>
      </c>
      <c r="B7" s="62">
        <f>'orig inc data'!E6</f>
        <v>216.04647371</v>
      </c>
      <c r="C7" s="63">
        <f>'orig inc data'!E18</f>
        <v>233.54772591</v>
      </c>
      <c r="D7" s="64"/>
      <c r="E7" s="58">
        <f>'orig inc data'!C6</f>
        <v>1427476</v>
      </c>
      <c r="F7" s="58">
        <f>'orig inc data'!D6</f>
        <v>6254</v>
      </c>
      <c r="G7" s="60">
        <f>'orig inc data'!H6</f>
        <v>0.6844913562</v>
      </c>
      <c r="H7" s="61">
        <f>'orig inc data'!I6</f>
        <v>228.25007995</v>
      </c>
      <c r="I7" s="65"/>
      <c r="J7">
        <f>'orig inc data'!C18</f>
        <v>1508748</v>
      </c>
      <c r="K7">
        <f>'orig inc data'!D18</f>
        <v>6657</v>
      </c>
      <c r="L7" s="4">
        <f>'orig inc data'!H18</f>
        <v>0.1832043783</v>
      </c>
      <c r="M7">
        <f>'orig inc data'!I18</f>
        <v>226.6408292</v>
      </c>
    </row>
    <row r="8" spans="1:13" ht="12.75">
      <c r="A8" t="s">
        <v>286</v>
      </c>
      <c r="B8" s="62">
        <f>'orig inc data'!E7</f>
        <v>226.71040049</v>
      </c>
      <c r="C8" s="63">
        <f>'orig inc data'!E19</f>
        <v>235.37909938</v>
      </c>
      <c r="D8" s="64"/>
      <c r="E8" s="58">
        <f>'orig inc data'!C7</f>
        <v>1157337</v>
      </c>
      <c r="F8" s="58">
        <f>'orig inc data'!D7</f>
        <v>5115</v>
      </c>
      <c r="G8" s="60">
        <f>'orig inc data'!H7</f>
        <v>0.452760112</v>
      </c>
      <c r="H8" s="61">
        <f>'orig inc data'!I7</f>
        <v>226.26334311</v>
      </c>
      <c r="I8" s="65"/>
      <c r="J8">
        <f>'orig inc data'!C19</f>
        <v>1247929</v>
      </c>
      <c r="K8">
        <f>'orig inc data'!D19</f>
        <v>5520</v>
      </c>
      <c r="L8" s="4">
        <f>'orig inc data'!H19</f>
        <v>0.1304930348</v>
      </c>
      <c r="M8">
        <f>'orig inc data'!I19</f>
        <v>226.0740942</v>
      </c>
    </row>
    <row r="9" spans="1:13" ht="12.75">
      <c r="A9" t="s">
        <v>287</v>
      </c>
      <c r="B9" s="62">
        <f>'orig inc data'!E8</f>
        <v>213.91823663</v>
      </c>
      <c r="C9" s="63">
        <f>'orig inc data'!E20</f>
        <v>236.09606693</v>
      </c>
      <c r="D9" s="64"/>
      <c r="E9" s="58">
        <f>'orig inc data'!C8</f>
        <v>970422</v>
      </c>
      <c r="F9" s="58">
        <f>'orig inc data'!D8</f>
        <v>4399</v>
      </c>
      <c r="G9" s="60">
        <f>'orig inc data'!H8</f>
        <v>0.5184723894</v>
      </c>
      <c r="H9" s="61">
        <f>'orig inc data'!I8</f>
        <v>220.60059104</v>
      </c>
      <c r="I9" s="65"/>
      <c r="J9">
        <f>'orig inc data'!C20</f>
        <v>1011779</v>
      </c>
      <c r="K9">
        <f>'orig inc data'!D20</f>
        <v>4427</v>
      </c>
      <c r="L9" s="4">
        <f>'orig inc data'!H20</f>
        <v>0.1144566044</v>
      </c>
      <c r="M9">
        <f>'orig inc data'!I20</f>
        <v>228.54732324</v>
      </c>
    </row>
    <row r="10" spans="1:13" ht="12.75">
      <c r="A10" t="s">
        <v>288</v>
      </c>
      <c r="B10" s="62">
        <f>'orig inc data'!E9</f>
        <v>219.55458008</v>
      </c>
      <c r="C10" s="63">
        <f>'orig inc data'!E21</f>
        <v>226.65516596</v>
      </c>
      <c r="D10" s="64"/>
      <c r="E10" s="58">
        <f>'orig inc data'!C9</f>
        <v>665964</v>
      </c>
      <c r="F10" s="58">
        <f>'orig inc data'!D9</f>
        <v>3111</v>
      </c>
      <c r="G10" s="60">
        <f>'orig inc data'!H9</f>
        <v>0.9866707913</v>
      </c>
      <c r="H10" s="61">
        <f>'orig inc data'!I9</f>
        <v>214.06750241</v>
      </c>
      <c r="I10" s="65"/>
      <c r="J10">
        <f>'orig inc data'!C21</f>
        <v>697121</v>
      </c>
      <c r="K10">
        <f>'orig inc data'!D21</f>
        <v>3240</v>
      </c>
      <c r="L10" s="4">
        <f>'orig inc data'!H21</f>
        <v>0.5492580153</v>
      </c>
      <c r="M10">
        <f>'orig inc data'!I21</f>
        <v>215.16080247</v>
      </c>
    </row>
    <row r="11" spans="1:12" ht="12.75">
      <c r="C11" s="63"/>
      <c r="D11" s="64"/>
      <c r="I11" s="65"/>
      <c r="L11" s="4"/>
    </row>
    <row r="12" spans="1:13" ht="12.75">
      <c r="A12" t="s">
        <v>289</v>
      </c>
      <c r="B12" s="62">
        <f>'orig inc data'!E10</f>
        <v>227.20139188</v>
      </c>
      <c r="C12" s="63">
        <f>'orig inc data'!E22</f>
        <v>228.4908301</v>
      </c>
      <c r="D12" s="64"/>
      <c r="E12" s="58">
        <f>'orig inc data'!C10</f>
        <v>3089626</v>
      </c>
      <c r="F12" s="58">
        <f>'orig inc data'!D10</f>
        <v>13191</v>
      </c>
      <c r="G12" s="60">
        <f>'orig inc data'!H10</f>
        <v>0.4183160576</v>
      </c>
      <c r="H12" s="61">
        <f>'orig inc data'!I10</f>
        <v>234.22227276</v>
      </c>
      <c r="I12" s="65"/>
      <c r="J12">
        <f>'orig inc data'!C22</f>
        <v>3487415</v>
      </c>
      <c r="K12">
        <f>'orig inc data'!D22</f>
        <v>14681</v>
      </c>
      <c r="L12" s="4">
        <f>'orig inc data'!H22</f>
        <v>0.4220458911</v>
      </c>
      <c r="M12">
        <f>'orig inc data'!I22</f>
        <v>237.54614808</v>
      </c>
    </row>
    <row r="13" spans="1:13" ht="12.75">
      <c r="A13" t="s">
        <v>290</v>
      </c>
      <c r="B13" s="62">
        <f>'orig inc data'!E11</f>
        <v>219.71790446</v>
      </c>
      <c r="C13" s="63">
        <f>'orig inc data'!E23</f>
        <v>224.42103272</v>
      </c>
      <c r="D13" s="64"/>
      <c r="E13" s="58">
        <f>'orig inc data'!C11</f>
        <v>1916169</v>
      </c>
      <c r="F13" s="58">
        <f>'orig inc data'!D11</f>
        <v>8516</v>
      </c>
      <c r="G13" s="60">
        <f>'orig inc data'!H11</f>
        <v>0.9991566479</v>
      </c>
      <c r="H13" s="61">
        <f>'orig inc data'!I11</f>
        <v>225.0081024</v>
      </c>
      <c r="I13" s="65"/>
      <c r="J13">
        <f>'orig inc data'!C23</f>
        <v>2041647</v>
      </c>
      <c r="K13">
        <f>'orig inc data'!D23</f>
        <v>9096</v>
      </c>
      <c r="L13" s="4">
        <f>'orig inc data'!H23</f>
        <v>0.7164131223</v>
      </c>
      <c r="M13">
        <f>'orig inc data'!I23</f>
        <v>224.45547493</v>
      </c>
    </row>
    <row r="14" spans="1:13" ht="12.75">
      <c r="A14" t="s">
        <v>291</v>
      </c>
      <c r="B14" s="62">
        <f>'orig inc data'!E12</f>
        <v>222.24983851</v>
      </c>
      <c r="C14" s="63">
        <f>'orig inc data'!E24</f>
        <v>212.73735209</v>
      </c>
      <c r="D14" s="64"/>
      <c r="E14" s="58">
        <f>'orig inc data'!C12</f>
        <v>1461726</v>
      </c>
      <c r="F14" s="58">
        <f>'orig inc data'!D12</f>
        <v>6841</v>
      </c>
      <c r="G14" s="60">
        <f>'orig inc data'!H12</f>
        <v>0.782498458</v>
      </c>
      <c r="H14" s="61">
        <f>'orig inc data'!I12</f>
        <v>213.67139307</v>
      </c>
      <c r="I14" s="65"/>
      <c r="J14">
        <f>'orig inc data'!C24</f>
        <v>1659711</v>
      </c>
      <c r="K14">
        <f>'orig inc data'!D24</f>
        <v>7756</v>
      </c>
      <c r="L14" s="4">
        <f>'orig inc data'!H24</f>
        <v>0.3563494679</v>
      </c>
      <c r="M14">
        <f>'orig inc data'!I24</f>
        <v>213.99058793</v>
      </c>
    </row>
    <row r="15" spans="1:13" ht="12.75">
      <c r="A15" t="s">
        <v>292</v>
      </c>
      <c r="B15" s="62">
        <f>'orig inc data'!E13</f>
        <v>225.99162094</v>
      </c>
      <c r="C15" s="63">
        <f>'orig inc data'!E25</f>
        <v>216.69363492</v>
      </c>
      <c r="D15" s="64"/>
      <c r="E15" s="58">
        <f>'orig inc data'!C13</f>
        <v>895591</v>
      </c>
      <c r="F15" s="58">
        <f>'orig inc data'!D13</f>
        <v>4331</v>
      </c>
      <c r="G15" s="60">
        <f>'orig inc data'!H13</f>
        <v>0.4977229067</v>
      </c>
      <c r="H15" s="61">
        <f>'orig inc data'!I13</f>
        <v>206.78619257</v>
      </c>
      <c r="I15" s="65"/>
      <c r="J15">
        <f>'orig inc data'!C25</f>
        <v>1134698</v>
      </c>
      <c r="K15">
        <f>'orig inc data'!D25</f>
        <v>5450</v>
      </c>
      <c r="L15" s="4">
        <f>'orig inc data'!H25</f>
        <v>0.6305024818</v>
      </c>
      <c r="M15">
        <f>'orig inc data'!I25</f>
        <v>208.20146789</v>
      </c>
    </row>
    <row r="16" spans="1:13" ht="12.75">
      <c r="A16" t="s">
        <v>293</v>
      </c>
      <c r="B16" s="62">
        <f>'orig inc data'!E14</f>
        <v>222.78616161</v>
      </c>
      <c r="C16" s="63">
        <f>'orig inc data'!E26</f>
        <v>211.97701997</v>
      </c>
      <c r="D16" s="64"/>
      <c r="E16" s="58">
        <f>'orig inc data'!C14</f>
        <v>750995</v>
      </c>
      <c r="F16" s="58">
        <f>'orig inc data'!D14</f>
        <v>3627</v>
      </c>
      <c r="G16" s="60">
        <f>'orig inc data'!H14</f>
        <v>0.7385878644</v>
      </c>
      <c r="H16" s="61">
        <f>'orig inc data'!I14</f>
        <v>207.05679625</v>
      </c>
      <c r="I16" s="65"/>
      <c r="J16">
        <f>'orig inc data'!C26</f>
        <v>1035915</v>
      </c>
      <c r="K16">
        <f>'orig inc data'!D26</f>
        <v>5051</v>
      </c>
      <c r="L16" s="4">
        <f>'orig inc data'!H26</f>
        <v>0.3123337653</v>
      </c>
      <c r="M16">
        <f>'orig inc data'!I26</f>
        <v>205.09107108</v>
      </c>
    </row>
    <row r="17" ht="12.75">
      <c r="B17" s="68"/>
    </row>
    <row r="18" spans="1:2" ht="12.75">
      <c r="A18" t="s">
        <v>329</v>
      </c>
      <c r="B18" s="68">
        <f>'orig inc data'!L5</f>
        <v>0.8841994233</v>
      </c>
    </row>
    <row r="19" spans="1:2" ht="12.75">
      <c r="A19" t="s">
        <v>330</v>
      </c>
      <c r="B19" s="68">
        <f>'orig inc data'!L17</f>
        <v>0.0138766455</v>
      </c>
    </row>
    <row r="20" spans="1:2" ht="12.75">
      <c r="A20" t="s">
        <v>294</v>
      </c>
      <c r="B20" s="111">
        <f>'orig inc data'!L15</f>
        <v>0.1028729447</v>
      </c>
    </row>
    <row r="21" ht="12.75">
      <c r="B21" s="68"/>
    </row>
    <row r="22" spans="1:2" ht="12.75">
      <c r="A22" t="s">
        <v>331</v>
      </c>
      <c r="B22" s="68">
        <f>'orig inc data'!L10</f>
        <v>0.9055823876</v>
      </c>
    </row>
    <row r="23" spans="1:2" ht="12.75">
      <c r="A23" t="s">
        <v>332</v>
      </c>
      <c r="B23" s="68">
        <f>'orig inc data'!L22</f>
        <v>0.0468958724</v>
      </c>
    </row>
    <row r="24" spans="1:2" ht="12.75">
      <c r="A24" t="s">
        <v>295</v>
      </c>
      <c r="B24" s="111">
        <f>'orig inc data'!L27</f>
        <v>0.1874441786</v>
      </c>
    </row>
    <row r="25" ht="12.75">
      <c r="B25" s="68"/>
    </row>
    <row r="26" ht="12.75">
      <c r="B26" s="68"/>
    </row>
    <row r="27" spans="2:7" ht="12.75">
      <c r="B27" s="68"/>
      <c r="C27" s="69"/>
      <c r="D27" s="59"/>
      <c r="F27" s="58"/>
      <c r="G27" s="59"/>
    </row>
    <row r="28" ht="12.75">
      <c r="B28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24" ht="15">
      <c r="A1" s="104" t="s">
        <v>343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ht="15">
      <c r="A3" s="104" t="s">
        <v>296</v>
      </c>
      <c r="B3" s="104" t="s">
        <v>297</v>
      </c>
      <c r="C3" s="104" t="s">
        <v>279</v>
      </c>
      <c r="D3" s="104" t="s">
        <v>280</v>
      </c>
      <c r="E3" s="104" t="s">
        <v>298</v>
      </c>
      <c r="F3" s="104" t="s">
        <v>299</v>
      </c>
      <c r="G3" s="104" t="s">
        <v>300</v>
      </c>
      <c r="H3" s="104" t="s">
        <v>281</v>
      </c>
      <c r="I3" s="104" t="s">
        <v>301</v>
      </c>
      <c r="J3" s="104" t="s">
        <v>302</v>
      </c>
      <c r="K3" s="104" t="s">
        <v>303</v>
      </c>
      <c r="L3" s="104" t="s">
        <v>304</v>
      </c>
      <c r="M3" s="104" t="s">
        <v>305</v>
      </c>
      <c r="N3" s="104" t="s">
        <v>306</v>
      </c>
      <c r="O3" s="104" t="s">
        <v>307</v>
      </c>
      <c r="P3" s="104" t="s">
        <v>308</v>
      </c>
      <c r="Q3" s="104" t="s">
        <v>309</v>
      </c>
      <c r="R3" s="104" t="s">
        <v>310</v>
      </c>
      <c r="S3" s="104" t="s">
        <v>311</v>
      </c>
      <c r="T3" s="104" t="s">
        <v>312</v>
      </c>
      <c r="U3" s="104" t="s">
        <v>313</v>
      </c>
      <c r="V3" s="104" t="s">
        <v>314</v>
      </c>
      <c r="W3" s="104" t="s">
        <v>315</v>
      </c>
      <c r="X3" s="104" t="s">
        <v>316</v>
      </c>
    </row>
    <row r="4" spans="1:24" ht="15">
      <c r="A4" s="104" t="s">
        <v>344</v>
      </c>
      <c r="B4" s="104" t="s">
        <v>317</v>
      </c>
      <c r="C4" s="104">
        <v>578545</v>
      </c>
      <c r="D4" s="104">
        <v>3497</v>
      </c>
      <c r="E4" s="104">
        <v>177.09062913</v>
      </c>
      <c r="F4" s="104">
        <v>162.45440041</v>
      </c>
      <c r="G4" s="104">
        <v>193.04549982</v>
      </c>
      <c r="H4" s="105">
        <v>9.6122502E-07</v>
      </c>
      <c r="I4" s="104">
        <v>165.44037747</v>
      </c>
      <c r="J4" s="104">
        <v>0.2175068506</v>
      </c>
      <c r="K4" s="104" t="s">
        <v>222</v>
      </c>
      <c r="L4" s="104" t="s">
        <v>222</v>
      </c>
      <c r="M4" s="104" t="s">
        <v>222</v>
      </c>
      <c r="N4" s="104" t="s">
        <v>222</v>
      </c>
      <c r="O4" s="104" t="s">
        <v>222</v>
      </c>
      <c r="P4" s="104">
        <v>-0.2156</v>
      </c>
      <c r="Q4" s="104">
        <v>-0.3019</v>
      </c>
      <c r="R4" s="104">
        <v>-0.1294</v>
      </c>
      <c r="S4" s="104">
        <v>0.806026297</v>
      </c>
      <c r="T4" s="104">
        <v>0.7394096426</v>
      </c>
      <c r="U4" s="104">
        <v>0.8786447376</v>
      </c>
      <c r="V4" s="104" t="s">
        <v>345</v>
      </c>
      <c r="W4" s="104" t="s">
        <v>222</v>
      </c>
      <c r="X4" s="104" t="s">
        <v>222</v>
      </c>
    </row>
    <row r="5" spans="1:24" ht="15">
      <c r="A5" s="104" t="s">
        <v>344</v>
      </c>
      <c r="B5" s="104" t="s">
        <v>318</v>
      </c>
      <c r="C5" s="104">
        <v>893055</v>
      </c>
      <c r="D5" s="104">
        <v>3960</v>
      </c>
      <c r="E5" s="104">
        <v>216.96946943</v>
      </c>
      <c r="F5" s="104">
        <v>199.82363793</v>
      </c>
      <c r="G5" s="104">
        <v>235.58649593</v>
      </c>
      <c r="H5" s="104">
        <v>0.765204661</v>
      </c>
      <c r="I5" s="104">
        <v>225.51893939</v>
      </c>
      <c r="J5" s="104">
        <v>0.2386403719</v>
      </c>
      <c r="K5" s="104" t="s">
        <v>319</v>
      </c>
      <c r="L5" s="104">
        <v>0.8841994233</v>
      </c>
      <c r="M5" s="104">
        <v>0.0138</v>
      </c>
      <c r="N5" s="104">
        <v>-0.1718</v>
      </c>
      <c r="O5" s="104">
        <v>0.1993</v>
      </c>
      <c r="P5" s="104">
        <v>-0.0125</v>
      </c>
      <c r="Q5" s="104">
        <v>-0.0949</v>
      </c>
      <c r="R5" s="104">
        <v>0.0698</v>
      </c>
      <c r="S5" s="104">
        <v>0.9875344554</v>
      </c>
      <c r="T5" s="104">
        <v>0.9094953681</v>
      </c>
      <c r="U5" s="104">
        <v>1.0722696727</v>
      </c>
      <c r="V5" s="104" t="s">
        <v>222</v>
      </c>
      <c r="W5" s="104" t="s">
        <v>222</v>
      </c>
      <c r="X5" s="104" t="s">
        <v>222</v>
      </c>
    </row>
    <row r="6" spans="1:24" ht="15">
      <c r="A6" s="104" t="s">
        <v>344</v>
      </c>
      <c r="B6" s="104" t="s">
        <v>285</v>
      </c>
      <c r="C6" s="104">
        <v>1427476</v>
      </c>
      <c r="D6" s="104">
        <v>6254</v>
      </c>
      <c r="E6" s="104">
        <v>216.04647371</v>
      </c>
      <c r="F6" s="104">
        <v>199.22325279</v>
      </c>
      <c r="G6" s="104">
        <v>234.29031575</v>
      </c>
      <c r="H6" s="104">
        <v>0.6844913562</v>
      </c>
      <c r="I6" s="104">
        <v>228.25007995</v>
      </c>
      <c r="J6" s="104">
        <v>0.1910409771</v>
      </c>
      <c r="K6" s="104" t="s">
        <v>222</v>
      </c>
      <c r="L6" s="104" t="s">
        <v>222</v>
      </c>
      <c r="M6" s="104" t="s">
        <v>222</v>
      </c>
      <c r="N6" s="104" t="s">
        <v>222</v>
      </c>
      <c r="O6" s="104" t="s">
        <v>222</v>
      </c>
      <c r="P6" s="104">
        <v>-0.0168</v>
      </c>
      <c r="Q6" s="104">
        <v>-0.0979</v>
      </c>
      <c r="R6" s="104">
        <v>0.0643</v>
      </c>
      <c r="S6" s="104">
        <v>0.9833334493</v>
      </c>
      <c r="T6" s="104">
        <v>0.9067627209</v>
      </c>
      <c r="U6" s="104">
        <v>1.066370121</v>
      </c>
      <c r="V6" s="104" t="s">
        <v>222</v>
      </c>
      <c r="W6" s="104" t="s">
        <v>222</v>
      </c>
      <c r="X6" s="104" t="s">
        <v>222</v>
      </c>
    </row>
    <row r="7" spans="1:24" ht="15">
      <c r="A7" s="104" t="s">
        <v>344</v>
      </c>
      <c r="B7" s="104" t="s">
        <v>286</v>
      </c>
      <c r="C7" s="104">
        <v>1157337</v>
      </c>
      <c r="D7" s="104">
        <v>5115</v>
      </c>
      <c r="E7" s="104">
        <v>226.71040049</v>
      </c>
      <c r="F7" s="104">
        <v>208.88352772</v>
      </c>
      <c r="G7" s="104">
        <v>246.05868281</v>
      </c>
      <c r="H7" s="104">
        <v>0.452760112</v>
      </c>
      <c r="I7" s="104">
        <v>226.26334311</v>
      </c>
      <c r="J7" s="104">
        <v>0.2103217956</v>
      </c>
      <c r="K7" s="104" t="s">
        <v>222</v>
      </c>
      <c r="L7" s="104" t="s">
        <v>222</v>
      </c>
      <c r="M7" s="104" t="s">
        <v>222</v>
      </c>
      <c r="N7" s="104" t="s">
        <v>222</v>
      </c>
      <c r="O7" s="104" t="s">
        <v>222</v>
      </c>
      <c r="P7" s="104">
        <v>0.0314</v>
      </c>
      <c r="Q7" s="104">
        <v>-0.0505</v>
      </c>
      <c r="R7" s="104">
        <v>0.1133</v>
      </c>
      <c r="S7" s="104">
        <v>1.0318702096</v>
      </c>
      <c r="T7" s="104">
        <v>0.9507313694</v>
      </c>
      <c r="U7" s="104">
        <v>1.1199337306</v>
      </c>
      <c r="V7" s="104" t="s">
        <v>222</v>
      </c>
      <c r="W7" s="104" t="s">
        <v>222</v>
      </c>
      <c r="X7" s="104" t="s">
        <v>222</v>
      </c>
    </row>
    <row r="8" spans="1:24" ht="15">
      <c r="A8" s="104" t="s">
        <v>344</v>
      </c>
      <c r="B8" s="104" t="s">
        <v>287</v>
      </c>
      <c r="C8" s="104">
        <v>970422</v>
      </c>
      <c r="D8" s="104">
        <v>4399</v>
      </c>
      <c r="E8" s="104">
        <v>213.91823663</v>
      </c>
      <c r="F8" s="104">
        <v>197.26113935</v>
      </c>
      <c r="G8" s="104">
        <v>231.98189017</v>
      </c>
      <c r="H8" s="104">
        <v>0.5184723894</v>
      </c>
      <c r="I8" s="104">
        <v>220.60059104</v>
      </c>
      <c r="J8" s="104">
        <v>0.2239372573</v>
      </c>
      <c r="K8" s="104" t="s">
        <v>222</v>
      </c>
      <c r="L8" s="104" t="s">
        <v>222</v>
      </c>
      <c r="M8" s="104" t="s">
        <v>222</v>
      </c>
      <c r="N8" s="104" t="s">
        <v>222</v>
      </c>
      <c r="O8" s="104" t="s">
        <v>222</v>
      </c>
      <c r="P8" s="104">
        <v>-0.0267</v>
      </c>
      <c r="Q8" s="104">
        <v>-0.1078</v>
      </c>
      <c r="R8" s="104">
        <v>0.0544</v>
      </c>
      <c r="S8" s="104">
        <v>0.9736467987</v>
      </c>
      <c r="T8" s="104">
        <v>0.8978321805</v>
      </c>
      <c r="U8" s="104">
        <v>1.0558633442</v>
      </c>
      <c r="V8" s="104" t="s">
        <v>222</v>
      </c>
      <c r="W8" s="104" t="s">
        <v>222</v>
      </c>
      <c r="X8" s="104" t="s">
        <v>222</v>
      </c>
    </row>
    <row r="9" spans="1:24" ht="15">
      <c r="A9" s="104" t="s">
        <v>344</v>
      </c>
      <c r="B9" s="104" t="s">
        <v>320</v>
      </c>
      <c r="C9" s="104">
        <v>665964</v>
      </c>
      <c r="D9" s="104">
        <v>3111</v>
      </c>
      <c r="E9" s="104">
        <v>219.55458008</v>
      </c>
      <c r="F9" s="104">
        <v>202.25224337</v>
      </c>
      <c r="G9" s="104">
        <v>238.33710237</v>
      </c>
      <c r="H9" s="104">
        <v>0.9866707913</v>
      </c>
      <c r="I9" s="104">
        <v>214.06750241</v>
      </c>
      <c r="J9" s="104">
        <v>0.2623163529</v>
      </c>
      <c r="K9" s="104" t="s">
        <v>222</v>
      </c>
      <c r="L9" s="104" t="s">
        <v>222</v>
      </c>
      <c r="M9" s="104" t="s">
        <v>222</v>
      </c>
      <c r="N9" s="104" t="s">
        <v>222</v>
      </c>
      <c r="O9" s="104" t="s">
        <v>222</v>
      </c>
      <c r="P9" s="104">
        <v>-0.0007</v>
      </c>
      <c r="Q9" s="104">
        <v>-0.0828</v>
      </c>
      <c r="R9" s="104">
        <v>0.0814</v>
      </c>
      <c r="S9" s="104">
        <v>0.9993005617</v>
      </c>
      <c r="T9" s="104">
        <v>0.9205491424</v>
      </c>
      <c r="U9" s="104">
        <v>1.0847890314</v>
      </c>
      <c r="V9" s="104" t="s">
        <v>222</v>
      </c>
      <c r="W9" s="104" t="s">
        <v>222</v>
      </c>
      <c r="X9" s="104" t="s">
        <v>222</v>
      </c>
    </row>
    <row r="10" spans="1:24" ht="15">
      <c r="A10" s="104" t="s">
        <v>344</v>
      </c>
      <c r="B10" s="104" t="s">
        <v>321</v>
      </c>
      <c r="C10" s="104">
        <v>3089626</v>
      </c>
      <c r="D10" s="104">
        <v>13191</v>
      </c>
      <c r="E10" s="104">
        <v>227.20139188</v>
      </c>
      <c r="F10" s="104">
        <v>209.4789487</v>
      </c>
      <c r="G10" s="104">
        <v>246.42319809</v>
      </c>
      <c r="H10" s="104">
        <v>0.4183160576</v>
      </c>
      <c r="I10" s="104">
        <v>234.22227276</v>
      </c>
      <c r="J10" s="104">
        <v>0.13325246</v>
      </c>
      <c r="K10" s="104" t="s">
        <v>322</v>
      </c>
      <c r="L10" s="104">
        <v>0.9055823876</v>
      </c>
      <c r="M10" s="104">
        <v>-0.0111</v>
      </c>
      <c r="N10" s="104">
        <v>-0.1944</v>
      </c>
      <c r="O10" s="104">
        <v>0.1722</v>
      </c>
      <c r="P10" s="104">
        <v>0.0335</v>
      </c>
      <c r="Q10" s="104">
        <v>-0.0477</v>
      </c>
      <c r="R10" s="104">
        <v>0.1147</v>
      </c>
      <c r="S10" s="104">
        <v>1.0341049521</v>
      </c>
      <c r="T10" s="104">
        <v>0.9534414223</v>
      </c>
      <c r="U10" s="104">
        <v>1.1215928184</v>
      </c>
      <c r="V10" s="104" t="s">
        <v>222</v>
      </c>
      <c r="W10" s="104" t="s">
        <v>222</v>
      </c>
      <c r="X10" s="104" t="s">
        <v>222</v>
      </c>
    </row>
    <row r="11" spans="1:24" ht="15">
      <c r="A11" s="104" t="s">
        <v>344</v>
      </c>
      <c r="B11" s="104" t="s">
        <v>290</v>
      </c>
      <c r="C11" s="104">
        <v>1916169</v>
      </c>
      <c r="D11" s="104">
        <v>8516</v>
      </c>
      <c r="E11" s="104">
        <v>219.71790446</v>
      </c>
      <c r="F11" s="104">
        <v>202.52940045</v>
      </c>
      <c r="G11" s="104">
        <v>238.36518269</v>
      </c>
      <c r="H11" s="104">
        <v>0.9991566479</v>
      </c>
      <c r="I11" s="104">
        <v>225.0081024</v>
      </c>
      <c r="J11" s="104">
        <v>0.1625478585</v>
      </c>
      <c r="K11" s="104" t="s">
        <v>222</v>
      </c>
      <c r="L11" s="104" t="s">
        <v>222</v>
      </c>
      <c r="M11" s="104" t="s">
        <v>222</v>
      </c>
      <c r="N11" s="104" t="s">
        <v>222</v>
      </c>
      <c r="O11" s="104" t="s">
        <v>222</v>
      </c>
      <c r="P11" s="104">
        <v>0</v>
      </c>
      <c r="Q11" s="104">
        <v>-0.0814</v>
      </c>
      <c r="R11" s="104">
        <v>0.0815</v>
      </c>
      <c r="S11" s="104">
        <v>1.0000439311</v>
      </c>
      <c r="T11" s="104">
        <v>0.9218106202</v>
      </c>
      <c r="U11" s="104">
        <v>1.0849168388</v>
      </c>
      <c r="V11" s="104" t="s">
        <v>222</v>
      </c>
      <c r="W11" s="104" t="s">
        <v>222</v>
      </c>
      <c r="X11" s="104" t="s">
        <v>222</v>
      </c>
    </row>
    <row r="12" spans="1:24" ht="15">
      <c r="A12" s="104" t="s">
        <v>344</v>
      </c>
      <c r="B12" s="104" t="s">
        <v>291</v>
      </c>
      <c r="C12" s="104">
        <v>1461726</v>
      </c>
      <c r="D12" s="104">
        <v>6841</v>
      </c>
      <c r="E12" s="104">
        <v>222.24983851</v>
      </c>
      <c r="F12" s="104">
        <v>204.82269061</v>
      </c>
      <c r="G12" s="104">
        <v>241.15975905</v>
      </c>
      <c r="H12" s="104">
        <v>0.782498458</v>
      </c>
      <c r="I12" s="104">
        <v>213.67139307</v>
      </c>
      <c r="J12" s="104">
        <v>0.1767312689</v>
      </c>
      <c r="K12" s="104" t="s">
        <v>222</v>
      </c>
      <c r="L12" s="104" t="s">
        <v>222</v>
      </c>
      <c r="M12" s="104" t="s">
        <v>222</v>
      </c>
      <c r="N12" s="104" t="s">
        <v>222</v>
      </c>
      <c r="O12" s="104" t="s">
        <v>222</v>
      </c>
      <c r="P12" s="104">
        <v>0.0115</v>
      </c>
      <c r="Q12" s="104">
        <v>-0.0702</v>
      </c>
      <c r="R12" s="104">
        <v>0.0932</v>
      </c>
      <c r="S12" s="104">
        <v>1.0115680045</v>
      </c>
      <c r="T12" s="104">
        <v>0.9322485083</v>
      </c>
      <c r="U12" s="104">
        <v>1.0976363262</v>
      </c>
      <c r="V12" s="104" t="s">
        <v>222</v>
      </c>
      <c r="W12" s="104" t="s">
        <v>222</v>
      </c>
      <c r="X12" s="104" t="s">
        <v>222</v>
      </c>
    </row>
    <row r="13" spans="1:24" ht="15">
      <c r="A13" s="104" t="s">
        <v>344</v>
      </c>
      <c r="B13" s="104" t="s">
        <v>292</v>
      </c>
      <c r="C13" s="104">
        <v>895591</v>
      </c>
      <c r="D13" s="104">
        <v>4331</v>
      </c>
      <c r="E13" s="104">
        <v>225.99162094</v>
      </c>
      <c r="F13" s="104">
        <v>208.30307592</v>
      </c>
      <c r="G13" s="104">
        <v>245.18223031</v>
      </c>
      <c r="H13" s="104">
        <v>0.4977229067</v>
      </c>
      <c r="I13" s="104">
        <v>206.78619257</v>
      </c>
      <c r="J13" s="104">
        <v>0.2185076652</v>
      </c>
      <c r="K13" s="104" t="s">
        <v>222</v>
      </c>
      <c r="L13" s="104" t="s">
        <v>222</v>
      </c>
      <c r="M13" s="104" t="s">
        <v>222</v>
      </c>
      <c r="N13" s="104" t="s">
        <v>222</v>
      </c>
      <c r="O13" s="104" t="s">
        <v>222</v>
      </c>
      <c r="P13" s="104">
        <v>0.0282</v>
      </c>
      <c r="Q13" s="104">
        <v>-0.0533</v>
      </c>
      <c r="R13" s="104">
        <v>0.1097</v>
      </c>
      <c r="S13" s="104">
        <v>1.0285986914</v>
      </c>
      <c r="T13" s="104">
        <v>0.9480894487</v>
      </c>
      <c r="U13" s="104">
        <v>1.1159445655</v>
      </c>
      <c r="V13" s="104" t="s">
        <v>222</v>
      </c>
      <c r="W13" s="104" t="s">
        <v>222</v>
      </c>
      <c r="X13" s="104" t="s">
        <v>222</v>
      </c>
    </row>
    <row r="14" spans="1:24" ht="15">
      <c r="A14" s="104" t="s">
        <v>344</v>
      </c>
      <c r="B14" s="104" t="s">
        <v>323</v>
      </c>
      <c r="C14" s="104">
        <v>750995</v>
      </c>
      <c r="D14" s="104">
        <v>3627</v>
      </c>
      <c r="E14" s="104">
        <v>222.78616161</v>
      </c>
      <c r="F14" s="104">
        <v>205.30731337</v>
      </c>
      <c r="G14" s="104">
        <v>241.75307246</v>
      </c>
      <c r="H14" s="104">
        <v>0.7385878644</v>
      </c>
      <c r="I14" s="104">
        <v>207.05679625</v>
      </c>
      <c r="J14" s="104">
        <v>0.2389301563</v>
      </c>
      <c r="K14" s="104" t="s">
        <v>222</v>
      </c>
      <c r="L14" s="104" t="s">
        <v>222</v>
      </c>
      <c r="M14" s="104" t="s">
        <v>222</v>
      </c>
      <c r="N14" s="104" t="s">
        <v>222</v>
      </c>
      <c r="O14" s="104" t="s">
        <v>222</v>
      </c>
      <c r="P14" s="104">
        <v>0.0139</v>
      </c>
      <c r="Q14" s="104">
        <v>-0.0678</v>
      </c>
      <c r="R14" s="104">
        <v>0.0956</v>
      </c>
      <c r="S14" s="104">
        <v>1.014009074</v>
      </c>
      <c r="T14" s="104">
        <v>0.9344542642</v>
      </c>
      <c r="U14" s="104">
        <v>1.1003367865</v>
      </c>
      <c r="V14" s="104" t="s">
        <v>222</v>
      </c>
      <c r="W14" s="104" t="s">
        <v>222</v>
      </c>
      <c r="X14" s="104" t="s">
        <v>222</v>
      </c>
    </row>
    <row r="15" spans="1:24" ht="15">
      <c r="A15" s="104" t="s">
        <v>344</v>
      </c>
      <c r="B15" s="104" t="s">
        <v>324</v>
      </c>
      <c r="C15" s="104">
        <v>13806906</v>
      </c>
      <c r="D15" s="104">
        <v>62842</v>
      </c>
      <c r="E15" s="104">
        <v>219.70825244</v>
      </c>
      <c r="F15" s="104" t="s">
        <v>222</v>
      </c>
      <c r="G15" s="104" t="s">
        <v>222</v>
      </c>
      <c r="H15" s="104" t="s">
        <v>222</v>
      </c>
      <c r="I15" s="104">
        <v>219.70825244</v>
      </c>
      <c r="J15" s="104">
        <v>0.0591286803</v>
      </c>
      <c r="K15" s="104" t="s">
        <v>325</v>
      </c>
      <c r="L15" s="104">
        <v>0.1028729447</v>
      </c>
      <c r="M15" s="104">
        <v>-0.2177</v>
      </c>
      <c r="N15" s="104">
        <v>-0.4793</v>
      </c>
      <c r="O15" s="104">
        <v>0.0439</v>
      </c>
      <c r="P15" s="104" t="s">
        <v>222</v>
      </c>
      <c r="Q15" s="104" t="s">
        <v>222</v>
      </c>
      <c r="R15" s="104" t="s">
        <v>222</v>
      </c>
      <c r="S15" s="104" t="s">
        <v>222</v>
      </c>
      <c r="T15" s="104" t="s">
        <v>222</v>
      </c>
      <c r="U15" s="104" t="s">
        <v>222</v>
      </c>
      <c r="V15" s="104" t="s">
        <v>222</v>
      </c>
      <c r="W15" s="104" t="s">
        <v>222</v>
      </c>
      <c r="X15" s="104" t="s">
        <v>222</v>
      </c>
    </row>
    <row r="16" spans="1:24" ht="15">
      <c r="A16" s="104" t="s">
        <v>346</v>
      </c>
      <c r="B16" s="104" t="s">
        <v>317</v>
      </c>
      <c r="C16" s="104">
        <v>541722</v>
      </c>
      <c r="D16" s="104">
        <v>3277</v>
      </c>
      <c r="E16" s="104">
        <v>212.0737827</v>
      </c>
      <c r="F16" s="104">
        <v>195.03318489</v>
      </c>
      <c r="G16" s="104">
        <v>230.60326546</v>
      </c>
      <c r="H16" s="104">
        <v>0.3310965435</v>
      </c>
      <c r="I16" s="104">
        <v>165.31034483</v>
      </c>
      <c r="J16" s="104">
        <v>0.2246010567</v>
      </c>
      <c r="K16" s="104" t="s">
        <v>222</v>
      </c>
      <c r="L16" s="104" t="s">
        <v>222</v>
      </c>
      <c r="M16" s="104" t="s">
        <v>222</v>
      </c>
      <c r="N16" s="104" t="s">
        <v>222</v>
      </c>
      <c r="O16" s="104" t="s">
        <v>222</v>
      </c>
      <c r="P16" s="104">
        <v>-0.0415</v>
      </c>
      <c r="Q16" s="104">
        <v>-0.1253</v>
      </c>
      <c r="R16" s="104">
        <v>0.0422</v>
      </c>
      <c r="S16" s="104">
        <v>0.9593136697</v>
      </c>
      <c r="T16" s="104">
        <v>0.8822306932</v>
      </c>
      <c r="U16" s="104">
        <v>1.0431316027</v>
      </c>
      <c r="V16" s="104" t="s">
        <v>222</v>
      </c>
      <c r="W16" s="104" t="s">
        <v>222</v>
      </c>
      <c r="X16" s="104" t="s">
        <v>222</v>
      </c>
    </row>
    <row r="17" spans="1:24" ht="15">
      <c r="A17" s="104" t="s">
        <v>346</v>
      </c>
      <c r="B17" s="104" t="s">
        <v>318</v>
      </c>
      <c r="C17" s="104">
        <v>926162</v>
      </c>
      <c r="D17" s="104">
        <v>4185</v>
      </c>
      <c r="E17" s="104">
        <v>202.98282133</v>
      </c>
      <c r="F17" s="104">
        <v>187.09404409</v>
      </c>
      <c r="G17" s="104">
        <v>220.22093732</v>
      </c>
      <c r="H17" s="104">
        <v>0.0401402856</v>
      </c>
      <c r="I17" s="104">
        <v>221.3051374</v>
      </c>
      <c r="J17" s="104">
        <v>0.229957732</v>
      </c>
      <c r="K17" s="104" t="s">
        <v>326</v>
      </c>
      <c r="L17" s="104">
        <v>0.0138766455</v>
      </c>
      <c r="M17" s="104">
        <v>0.2315</v>
      </c>
      <c r="N17" s="104">
        <v>0.0471</v>
      </c>
      <c r="O17" s="104">
        <v>0.4159</v>
      </c>
      <c r="P17" s="104">
        <v>-0.0854</v>
      </c>
      <c r="Q17" s="104">
        <v>-0.1669</v>
      </c>
      <c r="R17" s="104">
        <v>-0.0038</v>
      </c>
      <c r="S17" s="104">
        <v>0.9181907954</v>
      </c>
      <c r="T17" s="104">
        <v>0.8463180679</v>
      </c>
      <c r="U17" s="104">
        <v>0.9961672435</v>
      </c>
      <c r="V17" s="104" t="s">
        <v>222</v>
      </c>
      <c r="W17" s="104" t="s">
        <v>222</v>
      </c>
      <c r="X17" s="104" t="s">
        <v>222</v>
      </c>
    </row>
    <row r="18" spans="1:24" ht="15">
      <c r="A18" s="104" t="s">
        <v>346</v>
      </c>
      <c r="B18" s="104" t="s">
        <v>285</v>
      </c>
      <c r="C18" s="104">
        <v>1508748</v>
      </c>
      <c r="D18" s="104">
        <v>6657</v>
      </c>
      <c r="E18" s="104">
        <v>233.54772591</v>
      </c>
      <c r="F18" s="104">
        <v>215.40468026</v>
      </c>
      <c r="G18" s="104">
        <v>253.21891899</v>
      </c>
      <c r="H18" s="104">
        <v>0.1832043783</v>
      </c>
      <c r="I18" s="104">
        <v>226.6408292</v>
      </c>
      <c r="J18" s="104">
        <v>0.1845142009</v>
      </c>
      <c r="K18" s="104" t="s">
        <v>222</v>
      </c>
      <c r="L18" s="104" t="s">
        <v>222</v>
      </c>
      <c r="M18" s="104" t="s">
        <v>222</v>
      </c>
      <c r="N18" s="104" t="s">
        <v>222</v>
      </c>
      <c r="O18" s="104" t="s">
        <v>222</v>
      </c>
      <c r="P18" s="104">
        <v>0.0549</v>
      </c>
      <c r="Q18" s="104">
        <v>-0.026</v>
      </c>
      <c r="R18" s="104">
        <v>0.1358</v>
      </c>
      <c r="S18" s="104">
        <v>1.0564508406</v>
      </c>
      <c r="T18" s="104">
        <v>0.9743809521</v>
      </c>
      <c r="U18" s="104">
        <v>1.1454332889</v>
      </c>
      <c r="V18" s="104" t="s">
        <v>222</v>
      </c>
      <c r="W18" s="104" t="s">
        <v>222</v>
      </c>
      <c r="X18" s="104" t="s">
        <v>222</v>
      </c>
    </row>
    <row r="19" spans="1:24" ht="15">
      <c r="A19" s="104" t="s">
        <v>346</v>
      </c>
      <c r="B19" s="104" t="s">
        <v>286</v>
      </c>
      <c r="C19" s="104">
        <v>1247929</v>
      </c>
      <c r="D19" s="104">
        <v>5520</v>
      </c>
      <c r="E19" s="104">
        <v>235.37909938</v>
      </c>
      <c r="F19" s="104">
        <v>216.99972202</v>
      </c>
      <c r="G19" s="104">
        <v>255.31516773</v>
      </c>
      <c r="H19" s="104">
        <v>0.1304930348</v>
      </c>
      <c r="I19" s="104">
        <v>226.0740942</v>
      </c>
      <c r="J19" s="104">
        <v>0.2023745336</v>
      </c>
      <c r="K19" s="104" t="s">
        <v>222</v>
      </c>
      <c r="L19" s="104" t="s">
        <v>222</v>
      </c>
      <c r="M19" s="104" t="s">
        <v>222</v>
      </c>
      <c r="N19" s="104" t="s">
        <v>222</v>
      </c>
      <c r="O19" s="104" t="s">
        <v>222</v>
      </c>
      <c r="P19" s="104">
        <v>0.0627</v>
      </c>
      <c r="Q19" s="104">
        <v>-0.0186</v>
      </c>
      <c r="R19" s="104">
        <v>0.144</v>
      </c>
      <c r="S19" s="104">
        <v>1.0647350405</v>
      </c>
      <c r="T19" s="104">
        <v>0.9815961078</v>
      </c>
      <c r="U19" s="104">
        <v>1.1549156495</v>
      </c>
      <c r="V19" s="104" t="s">
        <v>222</v>
      </c>
      <c r="W19" s="104" t="s">
        <v>222</v>
      </c>
      <c r="X19" s="104" t="s">
        <v>222</v>
      </c>
    </row>
    <row r="20" spans="1:24" ht="15">
      <c r="A20" s="104" t="s">
        <v>346</v>
      </c>
      <c r="B20" s="104" t="s">
        <v>287</v>
      </c>
      <c r="C20" s="104">
        <v>1011779</v>
      </c>
      <c r="D20" s="104">
        <v>4427</v>
      </c>
      <c r="E20" s="104">
        <v>236.09606693</v>
      </c>
      <c r="F20" s="104">
        <v>217.5821801</v>
      </c>
      <c r="G20" s="104">
        <v>256.185285</v>
      </c>
      <c r="H20" s="104">
        <v>0.1144566044</v>
      </c>
      <c r="I20" s="104">
        <v>228.54732324</v>
      </c>
      <c r="J20" s="104">
        <v>0.2272130694</v>
      </c>
      <c r="K20" s="104" t="s">
        <v>222</v>
      </c>
      <c r="L20" s="104" t="s">
        <v>222</v>
      </c>
      <c r="M20" s="104" t="s">
        <v>222</v>
      </c>
      <c r="N20" s="104" t="s">
        <v>222</v>
      </c>
      <c r="O20" s="104" t="s">
        <v>222</v>
      </c>
      <c r="P20" s="104">
        <v>0.0658</v>
      </c>
      <c r="Q20" s="104">
        <v>-0.0159</v>
      </c>
      <c r="R20" s="104">
        <v>0.1474</v>
      </c>
      <c r="S20" s="104">
        <v>1.0679782361</v>
      </c>
      <c r="T20" s="104">
        <v>0.9842308512</v>
      </c>
      <c r="U20" s="104">
        <v>1.1588516164</v>
      </c>
      <c r="V20" s="104" t="s">
        <v>222</v>
      </c>
      <c r="W20" s="104" t="s">
        <v>222</v>
      </c>
      <c r="X20" s="104" t="s">
        <v>222</v>
      </c>
    </row>
    <row r="21" spans="1:24" ht="15">
      <c r="A21" s="104" t="s">
        <v>346</v>
      </c>
      <c r="B21" s="104" t="s">
        <v>320</v>
      </c>
      <c r="C21" s="104">
        <v>697121</v>
      </c>
      <c r="D21" s="104">
        <v>3240</v>
      </c>
      <c r="E21" s="104">
        <v>226.65516596</v>
      </c>
      <c r="F21" s="104">
        <v>208.8773323</v>
      </c>
      <c r="G21" s="104">
        <v>245.94609521</v>
      </c>
      <c r="H21" s="104">
        <v>0.5492580153</v>
      </c>
      <c r="I21" s="104">
        <v>215.16080247</v>
      </c>
      <c r="J21" s="104">
        <v>0.2576968278</v>
      </c>
      <c r="K21" s="104" t="s">
        <v>222</v>
      </c>
      <c r="L21" s="104" t="s">
        <v>222</v>
      </c>
      <c r="M21" s="104" t="s">
        <v>222</v>
      </c>
      <c r="N21" s="104" t="s">
        <v>222</v>
      </c>
      <c r="O21" s="104" t="s">
        <v>222</v>
      </c>
      <c r="P21" s="104">
        <v>0.025</v>
      </c>
      <c r="Q21" s="104">
        <v>-0.0567</v>
      </c>
      <c r="R21" s="104">
        <v>0.1066</v>
      </c>
      <c r="S21" s="104">
        <v>1.0252724134</v>
      </c>
      <c r="T21" s="104">
        <v>0.9448545578</v>
      </c>
      <c r="U21" s="104">
        <v>1.1125347421</v>
      </c>
      <c r="V21" s="104" t="s">
        <v>222</v>
      </c>
      <c r="W21" s="104" t="s">
        <v>222</v>
      </c>
      <c r="X21" s="104" t="s">
        <v>222</v>
      </c>
    </row>
    <row r="22" spans="1:24" ht="15">
      <c r="A22" s="104" t="s">
        <v>346</v>
      </c>
      <c r="B22" s="104" t="s">
        <v>321</v>
      </c>
      <c r="C22" s="104">
        <v>3487415</v>
      </c>
      <c r="D22" s="104">
        <v>14681</v>
      </c>
      <c r="E22" s="104">
        <v>228.4908301</v>
      </c>
      <c r="F22" s="104">
        <v>210.79309825</v>
      </c>
      <c r="G22" s="104">
        <v>247.67442517</v>
      </c>
      <c r="H22" s="104">
        <v>0.4220458911</v>
      </c>
      <c r="I22" s="104">
        <v>237.54614808</v>
      </c>
      <c r="J22" s="104">
        <v>0.1272026552</v>
      </c>
      <c r="K22" s="104" t="s">
        <v>327</v>
      </c>
      <c r="L22" s="104">
        <v>0.0468958724</v>
      </c>
      <c r="M22" s="104">
        <v>-0.1851</v>
      </c>
      <c r="N22" s="104">
        <v>-0.3676</v>
      </c>
      <c r="O22" s="104">
        <v>-0.0025</v>
      </c>
      <c r="P22" s="104">
        <v>0.033</v>
      </c>
      <c r="Q22" s="104">
        <v>-0.0476</v>
      </c>
      <c r="R22" s="104">
        <v>0.1136</v>
      </c>
      <c r="S22" s="104">
        <v>1.0335760221</v>
      </c>
      <c r="T22" s="104">
        <v>0.9535205062</v>
      </c>
      <c r="U22" s="104">
        <v>1.1203528257</v>
      </c>
      <c r="V22" s="104" t="s">
        <v>222</v>
      </c>
      <c r="W22" s="104" t="s">
        <v>222</v>
      </c>
      <c r="X22" s="104" t="s">
        <v>222</v>
      </c>
    </row>
    <row r="23" spans="1:24" ht="15">
      <c r="A23" s="104" t="s">
        <v>346</v>
      </c>
      <c r="B23" s="104" t="s">
        <v>290</v>
      </c>
      <c r="C23" s="104">
        <v>2041647</v>
      </c>
      <c r="D23" s="104">
        <v>9096</v>
      </c>
      <c r="E23" s="104">
        <v>224.42103272</v>
      </c>
      <c r="F23" s="104">
        <v>206.91493333</v>
      </c>
      <c r="G23" s="104">
        <v>243.40824083</v>
      </c>
      <c r="H23" s="104">
        <v>0.7164131223</v>
      </c>
      <c r="I23" s="104">
        <v>224.45547493</v>
      </c>
      <c r="J23" s="104">
        <v>0.1570868662</v>
      </c>
      <c r="K23" s="104" t="s">
        <v>222</v>
      </c>
      <c r="L23" s="104" t="s">
        <v>222</v>
      </c>
      <c r="M23" s="104" t="s">
        <v>222</v>
      </c>
      <c r="N23" s="104" t="s">
        <v>222</v>
      </c>
      <c r="O23" s="104" t="s">
        <v>222</v>
      </c>
      <c r="P23" s="104">
        <v>0.0151</v>
      </c>
      <c r="Q23" s="104">
        <v>-0.0662</v>
      </c>
      <c r="R23" s="104">
        <v>0.0963</v>
      </c>
      <c r="S23" s="104">
        <v>1.0151663337</v>
      </c>
      <c r="T23" s="104">
        <v>0.9359776654</v>
      </c>
      <c r="U23" s="104">
        <v>1.1010547828</v>
      </c>
      <c r="V23" s="104" t="s">
        <v>222</v>
      </c>
      <c r="W23" s="104" t="s">
        <v>222</v>
      </c>
      <c r="X23" s="104" t="s">
        <v>222</v>
      </c>
    </row>
    <row r="24" spans="1:24" ht="15">
      <c r="A24" s="104" t="s">
        <v>346</v>
      </c>
      <c r="B24" s="104" t="s">
        <v>291</v>
      </c>
      <c r="C24" s="104">
        <v>1659711</v>
      </c>
      <c r="D24" s="104">
        <v>7756</v>
      </c>
      <c r="E24" s="104">
        <v>212.73735209</v>
      </c>
      <c r="F24" s="104">
        <v>196.06203635</v>
      </c>
      <c r="G24" s="104">
        <v>230.83092379</v>
      </c>
      <c r="H24" s="104">
        <v>0.3563494679</v>
      </c>
      <c r="I24" s="104">
        <v>213.99058793</v>
      </c>
      <c r="J24" s="104">
        <v>0.1661033669</v>
      </c>
      <c r="K24" s="104" t="s">
        <v>222</v>
      </c>
      <c r="L24" s="104" t="s">
        <v>222</v>
      </c>
      <c r="M24" s="104" t="s">
        <v>222</v>
      </c>
      <c r="N24" s="104" t="s">
        <v>222</v>
      </c>
      <c r="O24" s="104" t="s">
        <v>222</v>
      </c>
      <c r="P24" s="104">
        <v>-0.0384</v>
      </c>
      <c r="Q24" s="104">
        <v>-0.12</v>
      </c>
      <c r="R24" s="104">
        <v>0.0432</v>
      </c>
      <c r="S24" s="104">
        <v>0.9623153193</v>
      </c>
      <c r="T24" s="104">
        <v>0.8868846927</v>
      </c>
      <c r="U24" s="104">
        <v>1.0441614129</v>
      </c>
      <c r="V24" s="104" t="s">
        <v>222</v>
      </c>
      <c r="W24" s="104" t="s">
        <v>222</v>
      </c>
      <c r="X24" s="104" t="s">
        <v>222</v>
      </c>
    </row>
    <row r="25" spans="1:24" ht="15">
      <c r="A25" s="104" t="s">
        <v>346</v>
      </c>
      <c r="B25" s="104" t="s">
        <v>292</v>
      </c>
      <c r="C25" s="104">
        <v>1134698</v>
      </c>
      <c r="D25" s="104">
        <v>5450</v>
      </c>
      <c r="E25" s="104">
        <v>216.69363492</v>
      </c>
      <c r="F25" s="104">
        <v>199.74587211</v>
      </c>
      <c r="G25" s="104">
        <v>235.07935819</v>
      </c>
      <c r="H25" s="104">
        <v>0.6305024818</v>
      </c>
      <c r="I25" s="104">
        <v>208.20146789</v>
      </c>
      <c r="J25" s="104">
        <v>0.1954535858</v>
      </c>
      <c r="K25" s="104" t="s">
        <v>222</v>
      </c>
      <c r="L25" s="104" t="s">
        <v>222</v>
      </c>
      <c r="M25" s="104" t="s">
        <v>222</v>
      </c>
      <c r="N25" s="104" t="s">
        <v>222</v>
      </c>
      <c r="O25" s="104" t="s">
        <v>222</v>
      </c>
      <c r="P25" s="104">
        <v>-0.02</v>
      </c>
      <c r="Q25" s="104">
        <v>-0.1014</v>
      </c>
      <c r="R25" s="104">
        <v>0.0615</v>
      </c>
      <c r="S25" s="104">
        <v>0.9802115258</v>
      </c>
      <c r="T25" s="104">
        <v>0.9035484875</v>
      </c>
      <c r="U25" s="104">
        <v>1.0633791641</v>
      </c>
      <c r="V25" s="104" t="s">
        <v>222</v>
      </c>
      <c r="W25" s="104" t="s">
        <v>222</v>
      </c>
      <c r="X25" s="104" t="s">
        <v>222</v>
      </c>
    </row>
    <row r="26" spans="1:24" ht="15">
      <c r="A26" s="104" t="s">
        <v>346</v>
      </c>
      <c r="B26" s="104" t="s">
        <v>323</v>
      </c>
      <c r="C26" s="104">
        <v>1035915</v>
      </c>
      <c r="D26" s="104">
        <v>5051</v>
      </c>
      <c r="E26" s="104">
        <v>211.97701997</v>
      </c>
      <c r="F26" s="104">
        <v>195.39323777</v>
      </c>
      <c r="G26" s="104">
        <v>229.9683321</v>
      </c>
      <c r="H26" s="104">
        <v>0.3123337653</v>
      </c>
      <c r="I26" s="104">
        <v>205.09107108</v>
      </c>
      <c r="J26" s="104">
        <v>0.2015044736</v>
      </c>
      <c r="K26" s="104" t="s">
        <v>222</v>
      </c>
      <c r="L26" s="104" t="s">
        <v>222</v>
      </c>
      <c r="M26" s="104" t="s">
        <v>222</v>
      </c>
      <c r="N26" s="104" t="s">
        <v>222</v>
      </c>
      <c r="O26" s="104" t="s">
        <v>222</v>
      </c>
      <c r="P26" s="104">
        <v>-0.042</v>
      </c>
      <c r="Q26" s="104">
        <v>-0.1235</v>
      </c>
      <c r="R26" s="104">
        <v>0.0395</v>
      </c>
      <c r="S26" s="104">
        <v>0.9588759644</v>
      </c>
      <c r="T26" s="104">
        <v>0.8838593888</v>
      </c>
      <c r="U26" s="104">
        <v>1.0402594879</v>
      </c>
      <c r="V26" s="104" t="s">
        <v>222</v>
      </c>
      <c r="W26" s="104" t="s">
        <v>222</v>
      </c>
      <c r="X26" s="104" t="s">
        <v>222</v>
      </c>
    </row>
    <row r="27" spans="1:24" ht="15">
      <c r="A27" s="104" t="s">
        <v>346</v>
      </c>
      <c r="B27" s="104" t="s">
        <v>324</v>
      </c>
      <c r="C27" s="104">
        <v>15292847</v>
      </c>
      <c r="D27" s="104">
        <v>69340</v>
      </c>
      <c r="E27" s="104">
        <v>221.06823805</v>
      </c>
      <c r="F27" s="104" t="s">
        <v>222</v>
      </c>
      <c r="G27" s="104" t="s">
        <v>222</v>
      </c>
      <c r="H27" s="104" t="s">
        <v>222</v>
      </c>
      <c r="I27" s="104">
        <v>220.54870205</v>
      </c>
      <c r="J27" s="104">
        <v>0.0563975625</v>
      </c>
      <c r="K27" s="104" t="s">
        <v>328</v>
      </c>
      <c r="L27" s="104">
        <v>0.1874441786</v>
      </c>
      <c r="M27" s="104">
        <v>0.174</v>
      </c>
      <c r="N27" s="104">
        <v>-0.0847</v>
      </c>
      <c r="O27" s="104">
        <v>0.4327</v>
      </c>
      <c r="P27" s="104" t="s">
        <v>222</v>
      </c>
      <c r="Q27" s="104" t="s">
        <v>222</v>
      </c>
      <c r="R27" s="104" t="s">
        <v>222</v>
      </c>
      <c r="S27" s="104" t="s">
        <v>222</v>
      </c>
      <c r="T27" s="104" t="s">
        <v>222</v>
      </c>
      <c r="U27" s="104" t="s">
        <v>222</v>
      </c>
      <c r="V27" s="104" t="s">
        <v>222</v>
      </c>
      <c r="W27" s="104" t="s">
        <v>222</v>
      </c>
      <c r="X27" s="104" t="s">
        <v>222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2009-07-13T15:31:06Z</cp:lastPrinted>
  <dcterms:created xsi:type="dcterms:W3CDTF">2006-01-23T20:42:54Z</dcterms:created>
  <dcterms:modified xsi:type="dcterms:W3CDTF">2009-10-09T15:49:35Z</dcterms:modified>
  <cp:category/>
  <cp:version/>
  <cp:contentType/>
  <cp:contentStatus/>
</cp:coreProperties>
</file>