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0"/>
  </bookViews>
  <sheets>
    <sheet name="all-rha " sheetId="1" r:id="rId1"/>
    <sheet name="districts " sheetId="2" r:id="rId2"/>
    <sheet name="wpg nbhd clus" sheetId="3" r:id="rId3"/>
    <sheet name="wpg comm areas " sheetId="4" r:id="rId4"/>
    <sheet name="agg rha " sheetId="5" r:id="rId5"/>
    <sheet name="crude rate table" sheetId="6" r:id="rId6"/>
    <sheet name="rha graph data" sheetId="7" r:id="rId7"/>
    <sheet name="district graph data" sheetId="8" r:id="rId8"/>
    <sheet name="orig. data"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<sst xmlns="http://schemas.openxmlformats.org/spreadsheetml/2006/main" count="825" uniqueCount="307">
  <si>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</si>
  <si>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</si>
  <si>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</si>
  <si>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</si>
  <si>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</si>
  <si>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</si>
  <si>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</si>
  <si>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</si>
  <si>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</si>
  <si>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</si>
  <si>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</si>
  <si>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</si>
  <si>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</si>
  <si>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</si>
  <si>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</si>
  <si>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</si>
  <si>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</si>
  <si>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</si>
  <si>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</si>
  <si>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</si>
  <si>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</si>
  <si>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</si>
  <si>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</si>
  <si>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</si>
  <si>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</si>
  <si>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</si>
  <si>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</si>
  <si>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</si>
  <si>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</si>
  <si>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</si>
  <si>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</si>
  <si>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</si>
  <si>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</si>
  <si>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</si>
  <si>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</si>
  <si>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</si>
  <si>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</si>
  <si>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</si>
  <si>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</si>
  <si>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</si>
  <si>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</si>
  <si>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</si>
  <si>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</si>
  <si>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</si>
  <si>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</si>
  <si>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</si>
  <si>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</si>
  <si>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</si>
  <si>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</si>
  <si>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</si>
  <si>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</si>
  <si>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</si>
  <si>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</si>
  <si>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</si>
  <si>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</si>
  <si>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</si>
  <si>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</si>
  <si>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</si>
  <si>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</si>
  <si>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</si>
  <si>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</si>
  <si>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</si>
  <si>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</si>
  <si>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</si>
  <si>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</si>
  <si>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</si>
  <si>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</si>
  <si>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</si>
  <si>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</si>
  <si>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</si>
  <si>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</si>
  <si>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</si>
  <si>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</si>
  <si>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</si>
  <si>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</si>
  <si>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</si>
  <si>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</si>
  <si>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</si>
  <si>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</si>
  <si>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</si>
  <si>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</si>
  <si>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</si>
  <si>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</si>
  <si>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</si>
  <si>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</si>
  <si>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</si>
  <si>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</si>
  <si>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</si>
  <si>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</si>
  <si>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</si>
  <si>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</si>
  <si>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</si>
  <si>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</si>
  <si>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</si>
  <si>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</si>
  <si>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</si>
  <si>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</si>
  <si>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</si>
  <si>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</si>
  <si>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</si>
  <si>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</si>
  <si>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</si>
  <si>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</si>
  <si>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</si>
  <si>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</si>
  <si>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</si>
  <si>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</si>
  <si>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</si>
  <si>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T1count</t>
  </si>
  <si>
    <t>T1pop</t>
  </si>
  <si>
    <t>T1_adj_rate</t>
  </si>
  <si>
    <t>T1prob</t>
  </si>
  <si>
    <t>T1_crd_rate</t>
  </si>
  <si>
    <t>T2count</t>
  </si>
  <si>
    <t>T2pop</t>
  </si>
  <si>
    <t>T2_adj_rate</t>
  </si>
  <si>
    <t>T2prob</t>
  </si>
  <si>
    <t>T2_crd_rate</t>
  </si>
  <si>
    <t>T1T2prob</t>
  </si>
  <si>
    <t>T1 avg</t>
  </si>
  <si>
    <t>T2 avg</t>
  </si>
  <si>
    <t>T1 adj</t>
  </si>
  <si>
    <t>T2 adj</t>
  </si>
  <si>
    <t>T1 count</t>
  </si>
  <si>
    <t>T1 pop</t>
  </si>
  <si>
    <t>T1 prob</t>
  </si>
  <si>
    <t>T2 count</t>
  </si>
  <si>
    <t>T2 pop</t>
  </si>
  <si>
    <t>T2 prob</t>
  </si>
  <si>
    <t>CI work</t>
  </si>
  <si>
    <t>BDN Southeast</t>
  </si>
  <si>
    <t>t</t>
  </si>
  <si>
    <t>Suppression</t>
  </si>
  <si>
    <t>T1T2 prob</t>
  </si>
  <si>
    <t>South Eastman</t>
  </si>
  <si>
    <t>Central</t>
  </si>
  <si>
    <t>Assiniboine</t>
  </si>
  <si>
    <t>Parkland</t>
  </si>
  <si>
    <t>Interlake</t>
  </si>
  <si>
    <t>North Eastman</t>
  </si>
  <si>
    <t>Churchill</t>
  </si>
  <si>
    <t>Nor-Man</t>
  </si>
  <si>
    <t>Burntwood</t>
  </si>
  <si>
    <t>North</t>
  </si>
  <si>
    <t>Winnipeg</t>
  </si>
  <si>
    <t>Manitoba</t>
  </si>
  <si>
    <t>blank cells = suppressed</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</si>
  <si>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</si>
  <si>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</si>
  <si>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</si>
  <si>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</si>
  <si>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</si>
  <si>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</si>
  <si>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</si>
  <si>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</si>
  <si>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</si>
  <si>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</si>
  <si>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</si>
  <si>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</si>
  <si>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</si>
  <si>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</si>
  <si>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</si>
  <si>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</si>
  <si>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</si>
  <si>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</si>
  <si>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</si>
  <si>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</si>
  <si>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T1_Lci_adj</t>
  </si>
  <si>
    <t>T1_Uci_adj</t>
  </si>
  <si>
    <t>T1_std_error</t>
  </si>
  <si>
    <t>T1_estimate</t>
  </si>
  <si>
    <t>T1_Lci_est</t>
  </si>
  <si>
    <t>T1_Uci_est</t>
  </si>
  <si>
    <t>T1_rate_ratio</t>
  </si>
  <si>
    <t>T1_Lci_ratio</t>
  </si>
  <si>
    <t>T1_Uci_ratio</t>
  </si>
  <si>
    <t>T2_Lci_adj</t>
  </si>
  <si>
    <t>T2_Uci_adj</t>
  </si>
  <si>
    <t>T2_std_error</t>
  </si>
  <si>
    <t>T2_estimate</t>
  </si>
  <si>
    <t>T2_Lci_est</t>
  </si>
  <si>
    <t>T2_Uci_est</t>
  </si>
  <si>
    <t>T2_rate_ratio</t>
  </si>
  <si>
    <t>T2_Lci_ratio</t>
  </si>
  <si>
    <t>T2_Uci_ratio</t>
  </si>
  <si>
    <t>T1T2_estimate</t>
  </si>
  <si>
    <t>T1T2_Lci_est</t>
  </si>
  <si>
    <t>T1T2_Uci_est</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</si>
  <si>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</si>
  <si>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</si>
  <si>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</si>
  <si>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</si>
  <si>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</si>
  <si>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</si>
  <si>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</si>
  <si>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</si>
  <si>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</si>
  <si>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</si>
  <si>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</si>
  <si>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</si>
  <si>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</si>
  <si>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</si>
  <si>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</si>
  <si>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</si>
  <si>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</si>
  <si>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</si>
  <si>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</si>
  <si>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</si>
  <si>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</si>
  <si>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</si>
  <si>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</si>
  <si>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</si>
  <si>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</si>
  <si>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</si>
  <si>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</si>
  <si>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</si>
  <si>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</si>
  <si>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</si>
  <si>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</si>
  <si>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</si>
  <si>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</si>
  <si>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</si>
  <si>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</si>
  <si>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</si>
  <si>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</si>
  <si>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</si>
  <si>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</si>
  <si>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</si>
  <si>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</si>
  <si>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</si>
  <si>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</si>
  <si>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</si>
  <si>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</si>
  <si>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</si>
  <si>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</si>
  <si>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</si>
  <si>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</si>
  <si>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</si>
  <si>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</si>
  <si>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</si>
  <si>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</si>
  <si>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</si>
  <si>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T1sign</t>
  </si>
  <si>
    <t>T2sign</t>
  </si>
  <si>
    <t>T1T2sign</t>
  </si>
  <si>
    <t>T1suppress</t>
  </si>
  <si>
    <t>T2suppress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</si>
  <si>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</si>
  <si>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</si>
  <si>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</si>
  <si>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</si>
  <si>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</si>
  <si>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</si>
  <si>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</si>
  <si>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</si>
  <si>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</si>
  <si>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</si>
  <si>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</si>
  <si>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</si>
  <si>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</si>
  <si>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</si>
  <si>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</si>
  <si>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</si>
  <si>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</si>
  <si>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</si>
  <si>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</si>
  <si>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</si>
  <si>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</si>
  <si>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</si>
  <si>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</si>
  <si>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*RHAs &amp; CAs testing @ .01</t>
  </si>
  <si>
    <t>*districts &amp; NCs testing @ .005</t>
  </si>
  <si>
    <t>MB Avg 1998/99-2000/01</t>
  </si>
  <si>
    <t>MB Avg 2003/04-2005/06</t>
  </si>
  <si>
    <t>Crude and Adjusted Premature Mortality Rates, 1996-2000(ref) and 2001-2005, per 1000 age 0-74</t>
  </si>
  <si>
    <t>$Id: /project/rha08/prog/hprior/mortality/pmr.sas  Apr 27 11:22  heatherp heatherp $</t>
  </si>
  <si>
    <t>Premature Mortality</t>
  </si>
  <si>
    <t>1996-2000</t>
  </si>
  <si>
    <t>2001-2005</t>
  </si>
  <si>
    <t>Appendix Table X: Premature Mortality</t>
  </si>
  <si>
    <t>Source: Manitoba Centre for Health Policy, 2009</t>
  </si>
  <si>
    <t>change</t>
  </si>
  <si>
    <t>orig</t>
  </si>
  <si>
    <t>Rural South</t>
  </si>
  <si>
    <t>Regional Health Authority</t>
  </si>
  <si>
    <t>Number observed per year</t>
  </si>
  <si>
    <t>CRUDE rate per 1,000</t>
  </si>
  <si>
    <t>Winnipeg Community Area</t>
  </si>
  <si>
    <t>Income Quintile</t>
  </si>
  <si>
    <t>ADJUSTED rate per 1,000</t>
  </si>
  <si>
    <t>Income Not Found</t>
  </si>
  <si>
    <t>Lowest  Rural R1</t>
  </si>
  <si>
    <t>R2</t>
  </si>
  <si>
    <t>R3</t>
  </si>
  <si>
    <t>R4</t>
  </si>
  <si>
    <t>Highest  Rural R5</t>
  </si>
  <si>
    <t>Lowest  Urban U1</t>
  </si>
  <si>
    <t>U2</t>
  </si>
  <si>
    <t>U3</t>
  </si>
  <si>
    <t>U4</t>
  </si>
  <si>
    <t>Highest  Urban U5</t>
  </si>
  <si>
    <t>linear trend rural T1 (p value)</t>
  </si>
  <si>
    <t>linear trend rural T2 (p value)</t>
  </si>
  <si>
    <t>compare rural trends over time (p value)</t>
  </si>
  <si>
    <t>linear trend urban T1 (p value)</t>
  </si>
  <si>
    <t>linear trend urban T2 (p value)</t>
  </si>
  <si>
    <t>compare urban trends over time (p value)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</si>
</sst>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 numFmtId="177" formatCode="0.00000"/>
  </numFmts>
  <fonts count="20">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5"/>
      <name val="Univers 45 Light"/>
      <family val="0"/>
    </font>
    <font>
      <b/>
      <sz val="20"/>
      <name val="Arial"/>
      <family val="2"/>
    </font>
    <font>
      <u val="single"/>
      <sz val="10"/>
      <color indexed="12"/>
      <name val="Arial"/>
      <family val="0"/>
    </font>
    <font>
      <u val="single"/>
      <sz val="10"/>
      <color indexed="36"/>
      <name val="Arial"/>
      <family val="0"/>
    </font>
    <font>
      <sz val="6.5"/>
      <name val="Univers 45 Light"/>
      <family val="2"/>
    </font>
    <font>
      <sz val="10"/>
      <color indexed="10"/>
      <name val="Arial"/>
      <family val="0"/>
    </font>
    <font>
      <sz val="5.5"/>
      <name val="Univers 45 Light"/>
      <family val="2"/>
    </font>
    <font>
      <b/>
      <sz val="7.8"/>
      <name val="Univers 45 Light"/>
      <family val="2"/>
    </font>
    <font>
      <sz val="7.8"/>
      <name val="Univers 45 Light"/>
      <family val="2"/>
    </font>
    <font>
      <sz val="7.5"/>
      <name val="Univers 45 Light"/>
      <family val="2"/>
    </font>
    <font>
      <sz val="6"/>
      <name val="Univers 45 Light"/>
      <family val="2"/>
    </font>
    <font>
      <b/>
      <sz val="10"/>
      <name val="Univers 45 Light"/>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31">
    <border>
      <left/>
      <right/>
      <top/>
      <bottom/>
      <diagonal/>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color indexed="63"/>
      </bottom>
    </border>
    <border>
      <left style="medium"/>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95">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173" fontId="0" fillId="0" borderId="0" xfId="22" applyNumberFormat="1" applyFont="1" applyAlignment="1">
      <alignment horizontal="center"/>
      <protection/>
    </xf>
    <xf numFmtId="173" fontId="0" fillId="0" borderId="0" xfId="0" applyNumberFormat="1" applyFont="1" applyAlignment="1">
      <alignment/>
    </xf>
    <xf numFmtId="0" fontId="7" fillId="0" borderId="0" xfId="0" applyFont="1" applyAlignment="1">
      <alignment horizontal="left"/>
    </xf>
    <xf numFmtId="0" fontId="1" fillId="0" borderId="0" xfId="0" applyFont="1" applyAlignment="1">
      <alignment/>
    </xf>
    <xf numFmtId="0" fontId="0" fillId="0" borderId="0" xfId="0" applyNumberFormat="1" applyAlignment="1">
      <alignment/>
    </xf>
    <xf numFmtId="0" fontId="3" fillId="0" borderId="0" xfId="0" applyNumberFormat="1" applyFont="1" applyAlignment="1">
      <alignment horizontal="center"/>
    </xf>
    <xf numFmtId="0" fontId="0" fillId="0" borderId="0" xfId="0" applyFont="1" applyFill="1" applyAlignment="1">
      <alignment/>
    </xf>
    <xf numFmtId="49" fontId="13"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0" fillId="3" borderId="0" xfId="0" applyFont="1" applyFill="1" applyAlignment="1">
      <alignment/>
    </xf>
    <xf numFmtId="0" fontId="0" fillId="3" borderId="0" xfId="0" applyFill="1" applyAlignment="1">
      <alignment/>
    </xf>
    <xf numFmtId="11" fontId="0" fillId="3" borderId="0" xfId="0" applyNumberFormat="1" applyFill="1" applyAlignment="1">
      <alignment/>
    </xf>
    <xf numFmtId="0" fontId="15" fillId="0" borderId="1" xfId="0" applyFont="1" applyBorder="1" applyAlignment="1">
      <alignment horizontal="center" vertical="center" wrapText="1"/>
    </xf>
    <xf numFmtId="2" fontId="15" fillId="0" borderId="2" xfId="0" applyNumberFormat="1" applyFont="1" applyBorder="1" applyAlignment="1">
      <alignment horizontal="center" vertical="center" wrapText="1"/>
    </xf>
    <xf numFmtId="0" fontId="15" fillId="0" borderId="3" xfId="0" applyFont="1" applyBorder="1" applyAlignment="1">
      <alignment horizontal="center" vertical="center" wrapText="1"/>
    </xf>
    <xf numFmtId="2" fontId="15" fillId="0" borderId="4" xfId="0" applyNumberFormat="1" applyFont="1" applyBorder="1" applyAlignment="1">
      <alignment horizontal="center" vertical="center" wrapText="1"/>
    </xf>
    <xf numFmtId="0" fontId="1" fillId="0" borderId="0" xfId="0" applyFont="1" applyAlignment="1">
      <alignmen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7" fillId="0" borderId="0" xfId="0" applyFont="1" applyAlignment="1">
      <alignment vertical="center"/>
    </xf>
    <xf numFmtId="172" fontId="17" fillId="0" borderId="10" xfId="0" applyNumberFormat="1" applyFont="1" applyBorder="1" applyAlignment="1">
      <alignment vertical="center"/>
    </xf>
    <xf numFmtId="172" fontId="17" fillId="0" borderId="0" xfId="0" applyNumberFormat="1" applyFont="1" applyAlignment="1">
      <alignment vertical="center"/>
    </xf>
    <xf numFmtId="0" fontId="18" fillId="0" borderId="0" xfId="0" applyFont="1" applyAlignment="1">
      <alignment/>
    </xf>
    <xf numFmtId="0" fontId="18" fillId="0" borderId="0" xfId="0" applyFont="1" applyAlignment="1">
      <alignment horizontal="left"/>
    </xf>
    <xf numFmtId="0" fontId="19" fillId="0" borderId="0" xfId="17" applyFont="1" applyAlignment="1">
      <alignment/>
      <protection/>
    </xf>
    <xf numFmtId="0" fontId="15" fillId="0" borderId="11" xfId="0" applyFont="1" applyBorder="1" applyAlignment="1">
      <alignment vertical="center"/>
    </xf>
    <xf numFmtId="2" fontId="16" fillId="0" borderId="12" xfId="0" applyNumberFormat="1" applyFont="1" applyFill="1" applyBorder="1" applyAlignment="1" quotePrefix="1">
      <alignment horizontal="right" vertical="center"/>
    </xf>
    <xf numFmtId="2" fontId="16" fillId="0" borderId="13" xfId="0" applyNumberFormat="1" applyFont="1" applyFill="1" applyBorder="1" applyAlignment="1">
      <alignment horizontal="right" vertical="center"/>
    </xf>
    <xf numFmtId="2" fontId="16" fillId="0" borderId="14" xfId="0" applyNumberFormat="1" applyFont="1" applyFill="1" applyBorder="1" applyAlignment="1" quotePrefix="1">
      <alignment horizontal="right" vertical="center"/>
    </xf>
    <xf numFmtId="2" fontId="16" fillId="0" borderId="15" xfId="0" applyNumberFormat="1" applyFont="1" applyBorder="1" applyAlignment="1">
      <alignment vertical="center"/>
    </xf>
    <xf numFmtId="2" fontId="16" fillId="0" borderId="16" xfId="0" applyNumberFormat="1" applyFont="1" applyBorder="1" applyAlignment="1">
      <alignment vertical="center"/>
    </xf>
    <xf numFmtId="0" fontId="15" fillId="0" borderId="17" xfId="0" applyFont="1" applyBorder="1" applyAlignment="1">
      <alignment vertical="center"/>
    </xf>
    <xf numFmtId="2" fontId="16" fillId="0" borderId="18" xfId="0" applyNumberFormat="1" applyFont="1" applyBorder="1" applyAlignment="1">
      <alignment vertical="center"/>
    </xf>
    <xf numFmtId="2" fontId="16" fillId="0" borderId="19" xfId="0" applyNumberFormat="1" applyFont="1" applyBorder="1" applyAlignment="1">
      <alignment vertical="center"/>
    </xf>
    <xf numFmtId="2" fontId="16" fillId="0" borderId="20" xfId="0" applyNumberFormat="1" applyFont="1" applyBorder="1" applyAlignment="1">
      <alignment vertical="center"/>
    </xf>
    <xf numFmtId="0" fontId="15" fillId="2" borderId="17" xfId="0" applyFont="1" applyFill="1" applyBorder="1" applyAlignment="1">
      <alignment vertical="center"/>
    </xf>
    <xf numFmtId="2" fontId="16" fillId="2" borderId="12" xfId="0" applyNumberFormat="1" applyFont="1" applyFill="1" applyBorder="1" applyAlignment="1" quotePrefix="1">
      <alignment horizontal="right" vertical="center"/>
    </xf>
    <xf numFmtId="2" fontId="15" fillId="0" borderId="6" xfId="0" applyNumberFormat="1" applyFont="1" applyBorder="1" applyAlignment="1">
      <alignment horizontal="center" vertical="center" wrapText="1"/>
    </xf>
    <xf numFmtId="2" fontId="16" fillId="2" borderId="13" xfId="0" applyNumberFormat="1" applyFont="1" applyFill="1" applyBorder="1" applyAlignment="1">
      <alignment horizontal="right" vertical="center"/>
    </xf>
    <xf numFmtId="0" fontId="16" fillId="2" borderId="8" xfId="0" applyFont="1" applyFill="1" applyBorder="1" applyAlignment="1">
      <alignment vertical="center"/>
    </xf>
    <xf numFmtId="0" fontId="15" fillId="0" borderId="21" xfId="0" applyFont="1" applyBorder="1" applyAlignment="1">
      <alignment vertical="center"/>
    </xf>
    <xf numFmtId="2" fontId="16" fillId="0" borderId="22" xfId="0" applyNumberFormat="1" applyFont="1" applyFill="1" applyBorder="1" applyAlignment="1" quotePrefix="1">
      <alignment horizontal="right" vertical="center"/>
    </xf>
    <xf numFmtId="2" fontId="16" fillId="0" borderId="23" xfId="0" applyNumberFormat="1" applyFont="1" applyFill="1" applyBorder="1" applyAlignment="1">
      <alignment horizontal="right" vertical="center"/>
    </xf>
    <xf numFmtId="0" fontId="18" fillId="0" borderId="0" xfId="0" applyFont="1" applyAlignment="1">
      <alignment vertical="center"/>
    </xf>
    <xf numFmtId="1" fontId="18" fillId="0" borderId="0" xfId="0" applyNumberFormat="1" applyFont="1" applyAlignment="1">
      <alignment vertical="center"/>
    </xf>
    <xf numFmtId="2" fontId="16" fillId="0" borderId="24" xfId="0" applyNumberFormat="1" applyFont="1" applyFill="1" applyBorder="1" applyAlignment="1" quotePrefix="1">
      <alignment horizontal="right" vertical="center"/>
    </xf>
    <xf numFmtId="0" fontId="17" fillId="0" borderId="0" xfId="0" applyFont="1" applyAlignment="1">
      <alignment/>
    </xf>
    <xf numFmtId="1" fontId="17" fillId="0" borderId="0" xfId="0" applyNumberFormat="1" applyFont="1" applyAlignment="1">
      <alignment/>
    </xf>
    <xf numFmtId="0" fontId="17" fillId="0" borderId="0" xfId="0" applyFont="1" applyAlignment="1">
      <alignment horizontal="left"/>
    </xf>
    <xf numFmtId="0" fontId="4" fillId="0" borderId="0" xfId="0" applyFont="1" applyAlignment="1">
      <alignment/>
    </xf>
    <xf numFmtId="174" fontId="4" fillId="0" borderId="0" xfId="0" applyNumberFormat="1" applyFont="1" applyAlignment="1">
      <alignment/>
    </xf>
    <xf numFmtId="174" fontId="16" fillId="0" borderId="15" xfId="0" applyNumberFormat="1" applyFont="1" applyFill="1" applyBorder="1" applyAlignment="1" quotePrefix="1">
      <alignment horizontal="right" vertical="center"/>
    </xf>
    <xf numFmtId="174" fontId="16" fillId="0" borderId="18" xfId="0" applyNumberFormat="1" applyFont="1" applyFill="1" applyBorder="1" applyAlignment="1" quotePrefix="1">
      <alignment horizontal="right" vertical="center"/>
    </xf>
    <xf numFmtId="174" fontId="16" fillId="2" borderId="18" xfId="0" applyNumberFormat="1" applyFont="1" applyFill="1" applyBorder="1" applyAlignment="1" quotePrefix="1">
      <alignment horizontal="right" vertical="center"/>
    </xf>
    <xf numFmtId="174" fontId="16" fillId="0" borderId="19" xfId="0" applyNumberFormat="1" applyFont="1" applyFill="1" applyBorder="1" applyAlignment="1" quotePrefix="1">
      <alignment horizontal="right" vertical="center"/>
    </xf>
    <xf numFmtId="174" fontId="16" fillId="0" borderId="25" xfId="0" applyNumberFormat="1" applyFont="1" applyFill="1" applyBorder="1" applyAlignment="1" quotePrefix="1">
      <alignment horizontal="right" vertical="center"/>
    </xf>
    <xf numFmtId="174" fontId="16" fillId="2" borderId="25" xfId="0" applyNumberFormat="1" applyFont="1" applyFill="1" applyBorder="1" applyAlignment="1" quotePrefix="1">
      <alignment horizontal="right" vertical="center"/>
    </xf>
    <xf numFmtId="174" fontId="16" fillId="0" borderId="22" xfId="0" applyNumberFormat="1" applyFont="1" applyFill="1" applyBorder="1" applyAlignment="1" quotePrefix="1">
      <alignment horizontal="right" vertical="center"/>
    </xf>
    <xf numFmtId="174" fontId="16" fillId="0" borderId="18" xfId="0" applyNumberFormat="1" applyFont="1" applyBorder="1" applyAlignment="1">
      <alignment horizontal="right"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7" fillId="0" borderId="0" xfId="0" applyFont="1" applyAlignment="1">
      <alignment horizontal="left"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2" fontId="15" fillId="0" borderId="30" xfId="0" applyNumberFormat="1" applyFont="1" applyBorder="1" applyAlignment="1">
      <alignment horizontal="center" vertical="center" wrapText="1"/>
    </xf>
    <xf numFmtId="0" fontId="18" fillId="0" borderId="0" xfId="0" applyFont="1" applyAlignment="1">
      <alignment horizontal="left" vertical="center"/>
    </xf>
    <xf numFmtId="0" fontId="5" fillId="0" borderId="0" xfId="0" applyFont="1" applyAlignment="1">
      <alignment horizontal="center"/>
    </xf>
    <xf numFmtId="0" fontId="3" fillId="0" borderId="0" xfId="22" applyFont="1" applyAlignment="1">
      <alignment horizontal="center"/>
      <protection/>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3.3.1: Premature Mortality Rates by RHA
</a:t>
            </a:r>
            <a:r>
              <a:rPr lang="en-US" cap="none" sz="800" b="0" i="0" u="none" baseline="0"/>
              <a:t>Age- &amp; sex-adjusted rate of deaths per 1,000 aged 0-74</a:t>
            </a:r>
          </a:p>
        </c:rich>
      </c:tx>
      <c:layout>
        <c:manualLayout>
          <c:xMode val="factor"/>
          <c:yMode val="factor"/>
          <c:x val="0.02025"/>
          <c:y val="-0.01925"/>
        </c:manualLayout>
      </c:layout>
      <c:spPr>
        <a:noFill/>
        <a:ln>
          <a:noFill/>
        </a:ln>
      </c:spPr>
    </c:title>
    <c:plotArea>
      <c:layout>
        <c:manualLayout>
          <c:xMode val="edge"/>
          <c:yMode val="edge"/>
          <c:x val="0.02375"/>
          <c:y val="0.081"/>
          <c:w val="0.9235"/>
          <c:h val="0.8185"/>
        </c:manualLayout>
      </c:layout>
      <c:barChart>
        <c:barDir val="bar"/>
        <c:grouping val="clustered"/>
        <c:varyColors val="0"/>
        <c:ser>
          <c:idx val="0"/>
          <c:order val="0"/>
          <c:tx>
            <c:strRef>
              <c:f>'rha graph data'!$H$3</c:f>
              <c:strCache>
                <c:ptCount val="1"/>
                <c:pt idx="0">
                  <c:v>MB Avg 1998/99-2000/01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'rha graph data'!$A$4:$A$19</c:f>
              <c:strCache>
                <c:ptCount val="16"/>
                <c:pt idx="0">
                  <c:v>South Eastman (1,2)</c:v>
                </c:pt>
                <c:pt idx="1">
                  <c:v>Central (1,2,t)</c:v>
                </c:pt>
                <c:pt idx="2">
                  <c:v>Assiniboine (2,t)</c:v>
                </c:pt>
                <c:pt idx="3">
                  <c:v>Brandon (t)</c:v>
                </c:pt>
                <c:pt idx="4">
                  <c:v>Winnipeg (1,t)</c:v>
                </c:pt>
                <c:pt idx="5">
                  <c:v>Interlake (t)</c:v>
                </c:pt>
                <c:pt idx="6">
                  <c:v>North Eastman (t)</c:v>
                </c:pt>
                <c:pt idx="7">
                  <c:v>Parkland</c:v>
                </c:pt>
                <c:pt idx="8">
                  <c:v>Churchill</c:v>
                </c:pt>
                <c:pt idx="9">
                  <c:v>Nor-Man (1,2)</c:v>
                </c:pt>
                <c:pt idx="10">
                  <c:v>Burntwood (1,2)</c:v>
                </c:pt>
                <c:pt idx="12">
                  <c:v>Rural South (1,2,t)</c:v>
                </c:pt>
                <c:pt idx="13">
                  <c:v>Mid (t)</c:v>
                </c:pt>
                <c:pt idx="14">
                  <c:v>North (1,2)</c:v>
                </c:pt>
                <c:pt idx="15">
                  <c:v>Manitoba (t)</c:v>
                </c:pt>
              </c:strCache>
            </c:strRef>
          </c:cat>
          <c:val>
            <c:numRef>
              <c:f>'rha graph data'!$H$4:$H$19</c:f>
              <c:numCache>
                <c:ptCount val="16"/>
                <c:pt idx="0">
                  <c:v>3.4752183148</c:v>
                </c:pt>
                <c:pt idx="1">
                  <c:v>3.4752183148</c:v>
                </c:pt>
                <c:pt idx="2">
                  <c:v>3.4752183148</c:v>
                </c:pt>
                <c:pt idx="3">
                  <c:v>3.4752183148</c:v>
                </c:pt>
                <c:pt idx="4">
                  <c:v>3.4752183148</c:v>
                </c:pt>
                <c:pt idx="5">
                  <c:v>3.4752183148</c:v>
                </c:pt>
                <c:pt idx="6">
                  <c:v>3.4752183148</c:v>
                </c:pt>
                <c:pt idx="7">
                  <c:v>3.4752183148</c:v>
                </c:pt>
                <c:pt idx="8">
                  <c:v>3.4752183148</c:v>
                </c:pt>
                <c:pt idx="9">
                  <c:v>3.4752183148</c:v>
                </c:pt>
                <c:pt idx="10">
                  <c:v>3.4752183148</c:v>
                </c:pt>
                <c:pt idx="12">
                  <c:v>3.4752183148</c:v>
                </c:pt>
                <c:pt idx="13">
                  <c:v>3.4752183148</c:v>
                </c:pt>
                <c:pt idx="14">
                  <c:v>3.4752183148</c:v>
                </c:pt>
                <c:pt idx="15">
                  <c:v>3.4752183148</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(1,2,t)</c:v>
                </c:pt>
                <c:pt idx="2">
                  <c:v>Assiniboine (2,t)</c:v>
                </c:pt>
                <c:pt idx="3">
                  <c:v>Brandon (t)</c:v>
                </c:pt>
                <c:pt idx="4">
                  <c:v>Winnipeg (1,t)</c:v>
                </c:pt>
                <c:pt idx="5">
                  <c:v>Interlake (t)</c:v>
                </c:pt>
                <c:pt idx="6">
                  <c:v>North Eastman (t)</c:v>
                </c:pt>
                <c:pt idx="7">
                  <c:v>Parkland</c:v>
                </c:pt>
                <c:pt idx="8">
                  <c:v>Churchill</c:v>
                </c:pt>
                <c:pt idx="9">
                  <c:v>Nor-Man (1,2)</c:v>
                </c:pt>
                <c:pt idx="10">
                  <c:v>Burntwood (1,2)</c:v>
                </c:pt>
                <c:pt idx="12">
                  <c:v>Rural South (1,2,t)</c:v>
                </c:pt>
                <c:pt idx="13">
                  <c:v>Mid (t)</c:v>
                </c:pt>
                <c:pt idx="14">
                  <c:v>North (1,2)</c:v>
                </c:pt>
                <c:pt idx="15">
                  <c:v>Manitoba (t)</c:v>
                </c:pt>
              </c:strCache>
            </c:strRef>
          </c:cat>
          <c:val>
            <c:numRef>
              <c:f>'rha graph data'!$I$4:$I$19</c:f>
              <c:numCache>
                <c:ptCount val="16"/>
                <c:pt idx="0">
                  <c:v>2.6564375653</c:v>
                </c:pt>
                <c:pt idx="1">
                  <c:v>3.0751281322</c:v>
                </c:pt>
                <c:pt idx="2">
                  <c:v>3.2353522211</c:v>
                </c:pt>
                <c:pt idx="3">
                  <c:v>3.4119030362</c:v>
                </c:pt>
                <c:pt idx="4">
                  <c:v>3.3638950203</c:v>
                </c:pt>
                <c:pt idx="5">
                  <c:v>3.4546239846</c:v>
                </c:pt>
                <c:pt idx="6">
                  <c:v>3.6733941289</c:v>
                </c:pt>
                <c:pt idx="7">
                  <c:v>3.4108197375</c:v>
                </c:pt>
                <c:pt idx="8">
                  <c:v>3.8437466092</c:v>
                </c:pt>
                <c:pt idx="9">
                  <c:v>4.546239638</c:v>
                </c:pt>
                <c:pt idx="10">
                  <c:v>5.3145049861</c:v>
                </c:pt>
                <c:pt idx="12">
                  <c:v>3.0461926334</c:v>
                </c:pt>
                <c:pt idx="13">
                  <c:v>3.4936245285</c:v>
                </c:pt>
                <c:pt idx="14">
                  <c:v>4.9529511782</c:v>
                </c:pt>
                <c:pt idx="15">
                  <c:v>3.4752183148</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(1,2,t)</c:v>
                </c:pt>
                <c:pt idx="2">
                  <c:v>Assiniboine (2,t)</c:v>
                </c:pt>
                <c:pt idx="3">
                  <c:v>Brandon (t)</c:v>
                </c:pt>
                <c:pt idx="4">
                  <c:v>Winnipeg (1,t)</c:v>
                </c:pt>
                <c:pt idx="5">
                  <c:v>Interlake (t)</c:v>
                </c:pt>
                <c:pt idx="6">
                  <c:v>North Eastman (t)</c:v>
                </c:pt>
                <c:pt idx="7">
                  <c:v>Parkland</c:v>
                </c:pt>
                <c:pt idx="8">
                  <c:v>Churchill</c:v>
                </c:pt>
                <c:pt idx="9">
                  <c:v>Nor-Man (1,2)</c:v>
                </c:pt>
                <c:pt idx="10">
                  <c:v>Burntwood (1,2)</c:v>
                </c:pt>
                <c:pt idx="12">
                  <c:v>Rural South (1,2,t)</c:v>
                </c:pt>
                <c:pt idx="13">
                  <c:v>Mid (t)</c:v>
                </c:pt>
                <c:pt idx="14">
                  <c:v>North (1,2)</c:v>
                </c:pt>
                <c:pt idx="15">
                  <c:v>Manitoba (t)</c:v>
                </c:pt>
              </c:strCache>
            </c:strRef>
          </c:cat>
          <c:val>
            <c:numRef>
              <c:f>'rha graph data'!$J$4:$J$19</c:f>
              <c:numCache>
                <c:ptCount val="16"/>
                <c:pt idx="0">
                  <c:v>2.4893611643</c:v>
                </c:pt>
                <c:pt idx="1">
                  <c:v>2.8364120928</c:v>
                </c:pt>
                <c:pt idx="2">
                  <c:v>2.9717662565</c:v>
                </c:pt>
                <c:pt idx="3">
                  <c:v>3.0692083082</c:v>
                </c:pt>
                <c:pt idx="4">
                  <c:v>3.1902897161</c:v>
                </c:pt>
                <c:pt idx="5">
                  <c:v>3.1236072591</c:v>
                </c:pt>
                <c:pt idx="6">
                  <c:v>3.2155700164</c:v>
                </c:pt>
                <c:pt idx="7">
                  <c:v>3.5749231556</c:v>
                </c:pt>
                <c:pt idx="8">
                  <c:v>4.6498554403</c:v>
                </c:pt>
                <c:pt idx="9">
                  <c:v>4.3983571931</c:v>
                </c:pt>
                <c:pt idx="10">
                  <c:v>5.8195360173</c:v>
                </c:pt>
                <c:pt idx="12">
                  <c:v>2.8052344185</c:v>
                </c:pt>
                <c:pt idx="13">
                  <c:v>3.2715034328</c:v>
                </c:pt>
                <c:pt idx="14">
                  <c:v>5.2002805214</c:v>
                </c:pt>
                <c:pt idx="15">
                  <c:v>3.2871779519</c:v>
                </c:pt>
              </c:numCache>
            </c:numRef>
          </c:val>
        </c:ser>
        <c:ser>
          <c:idx val="3"/>
          <c:order val="3"/>
          <c:tx>
            <c:strRef>
              <c:f>'rha graph data'!$K$3</c:f>
              <c:strCache>
                <c:ptCount val="1"/>
                <c:pt idx="0">
                  <c:v>MB Avg 2003/04-2005/06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'rha graph data'!$A$4:$A$19</c:f>
              <c:strCache>
                <c:ptCount val="16"/>
                <c:pt idx="0">
                  <c:v>South Eastman (1,2)</c:v>
                </c:pt>
                <c:pt idx="1">
                  <c:v>Central (1,2,t)</c:v>
                </c:pt>
                <c:pt idx="2">
                  <c:v>Assiniboine (2,t)</c:v>
                </c:pt>
                <c:pt idx="3">
                  <c:v>Brandon (t)</c:v>
                </c:pt>
                <c:pt idx="4">
                  <c:v>Winnipeg (1,t)</c:v>
                </c:pt>
                <c:pt idx="5">
                  <c:v>Interlake (t)</c:v>
                </c:pt>
                <c:pt idx="6">
                  <c:v>North Eastman (t)</c:v>
                </c:pt>
                <c:pt idx="7">
                  <c:v>Parkland</c:v>
                </c:pt>
                <c:pt idx="8">
                  <c:v>Churchill</c:v>
                </c:pt>
                <c:pt idx="9">
                  <c:v>Nor-Man (1,2)</c:v>
                </c:pt>
                <c:pt idx="10">
                  <c:v>Burntwood (1,2)</c:v>
                </c:pt>
                <c:pt idx="12">
                  <c:v>Rural South (1,2,t)</c:v>
                </c:pt>
                <c:pt idx="13">
                  <c:v>Mid (t)</c:v>
                </c:pt>
                <c:pt idx="14">
                  <c:v>North (1,2)</c:v>
                </c:pt>
                <c:pt idx="15">
                  <c:v>Manitoba (t)</c:v>
                </c:pt>
              </c:strCache>
            </c:strRef>
          </c:cat>
          <c:val>
            <c:numRef>
              <c:f>'rha graph data'!$K$4:$K$19</c:f>
              <c:numCache>
                <c:ptCount val="16"/>
                <c:pt idx="0">
                  <c:v>3.2871779519</c:v>
                </c:pt>
                <c:pt idx="1">
                  <c:v>3.2871779519</c:v>
                </c:pt>
                <c:pt idx="2">
                  <c:v>3.2871779519</c:v>
                </c:pt>
                <c:pt idx="3">
                  <c:v>3.2871779519</c:v>
                </c:pt>
                <c:pt idx="4">
                  <c:v>3.2871779519</c:v>
                </c:pt>
                <c:pt idx="5">
                  <c:v>3.2871779519</c:v>
                </c:pt>
                <c:pt idx="6">
                  <c:v>3.2871779519</c:v>
                </c:pt>
                <c:pt idx="7">
                  <c:v>3.2871779519</c:v>
                </c:pt>
                <c:pt idx="8">
                  <c:v>3.2871779519</c:v>
                </c:pt>
                <c:pt idx="9">
                  <c:v>3.2871779519</c:v>
                </c:pt>
                <c:pt idx="10">
                  <c:v>3.2871779519</c:v>
                </c:pt>
                <c:pt idx="12">
                  <c:v>3.2871779519</c:v>
                </c:pt>
                <c:pt idx="13">
                  <c:v>3.2871779519</c:v>
                </c:pt>
                <c:pt idx="14">
                  <c:v>3.2871779519</c:v>
                </c:pt>
                <c:pt idx="15">
                  <c:v>3.2871779519</c:v>
                </c:pt>
              </c:numCache>
            </c:numRef>
          </c:val>
        </c:ser>
        <c:axId val="18718556"/>
        <c:axId val="34249277"/>
      </c:barChart>
      <c:catAx>
        <c:axId val="18718556"/>
        <c:scaling>
          <c:orientation val="maxMin"/>
        </c:scaling>
        <c:axPos val="l"/>
        <c:delete val="0"/>
        <c:numFmt formatCode="General" sourceLinked="1"/>
        <c:majorTickMark val="none"/>
        <c:minorTickMark val="none"/>
        <c:tickLblPos val="nextTo"/>
        <c:crossAx val="34249277"/>
        <c:crosses val="autoZero"/>
        <c:auto val="1"/>
        <c:lblOffset val="100"/>
        <c:noMultiLvlLbl val="0"/>
      </c:catAx>
      <c:valAx>
        <c:axId val="34249277"/>
        <c:scaling>
          <c:orientation val="minMax"/>
          <c:max val="10"/>
          <c:min val="0"/>
        </c:scaling>
        <c:axPos val="t"/>
        <c:majorGridlines>
          <c:spPr>
            <a:ln w="12700">
              <a:solidFill/>
            </a:ln>
          </c:spPr>
        </c:majorGridlines>
        <c:delete val="0"/>
        <c:numFmt formatCode="0" sourceLinked="0"/>
        <c:majorTickMark val="none"/>
        <c:minorTickMark val="none"/>
        <c:tickLblPos val="nextTo"/>
        <c:crossAx val="18718556"/>
        <c:crosses val="max"/>
        <c:crossBetween val="between"/>
        <c:dispUnits/>
        <c:majorUnit val="1"/>
      </c:valAx>
      <c:spPr>
        <a:solidFill>
          <a:srgbClr val="FFFFFF"/>
        </a:solidFill>
        <a:ln w="12700">
          <a:solidFill/>
        </a:ln>
      </c:spPr>
    </c:plotArea>
    <c:legend>
      <c:legendPos val="r"/>
      <c:legendEntry>
        <c:idx val="0"/>
        <c:delete val="1"/>
      </c:legendEntry>
      <c:legendEntry>
        <c:idx val="3"/>
        <c:delete val="1"/>
      </c:legendEntry>
      <c:layout>
        <c:manualLayout>
          <c:xMode val="edge"/>
          <c:yMode val="edge"/>
          <c:x val="0.63825"/>
          <c:y val="0.098"/>
          <c:w val="0.2835"/>
          <c:h val="0.119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3.3.2: Premature Mortality Rates by District
</a:t>
            </a:r>
            <a:r>
              <a:rPr lang="en-US" cap="none" sz="800" b="0" i="0" u="none" baseline="0"/>
              <a:t>Age- &amp; sex-adjusted rate of deaths per 1,000 aged 0-74</a:t>
            </a:r>
          </a:p>
        </c:rich>
      </c:tx>
      <c:layout>
        <c:manualLayout>
          <c:xMode val="factor"/>
          <c:yMode val="factor"/>
          <c:x val="-0.0015"/>
          <c:y val="-0.02"/>
        </c:manualLayout>
      </c:layout>
      <c:spPr>
        <a:noFill/>
        <a:ln>
          <a:noFill/>
        </a:ln>
      </c:spPr>
    </c:title>
    <c:plotArea>
      <c:layout>
        <c:manualLayout>
          <c:xMode val="edge"/>
          <c:yMode val="edge"/>
          <c:x val="0.00975"/>
          <c:y val="0.03725"/>
          <c:w val="0.9435"/>
          <c:h val="0.94575"/>
        </c:manualLayout>
      </c:layout>
      <c:barChart>
        <c:barDir val="bar"/>
        <c:grouping val="clustered"/>
        <c:varyColors val="0"/>
        <c:ser>
          <c:idx val="0"/>
          <c:order val="0"/>
          <c:tx>
            <c:strRef>
              <c:f>'district graph data'!$H$3</c:f>
              <c:strCache>
                <c:ptCount val="1"/>
                <c:pt idx="0">
                  <c:v>MB Avg 1998/99-2000/01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'district graph data'!$A$4:$A$65</c:f>
              <c:strCache>
                <c:ptCount val="62"/>
                <c:pt idx="0">
                  <c:v>SE Northern (1,2)</c:v>
                </c:pt>
                <c:pt idx="1">
                  <c:v>SE Central (1,2)</c:v>
                </c:pt>
                <c:pt idx="2">
                  <c:v>SE Western (2)</c:v>
                </c:pt>
                <c:pt idx="3">
                  <c:v>SE Southern</c:v>
                </c:pt>
                <c:pt idx="5">
                  <c:v>CE Altona (1,2)</c:v>
                </c:pt>
                <c:pt idx="6">
                  <c:v>CE Cartier/SFX (1,2)</c:v>
                </c:pt>
                <c:pt idx="7">
                  <c:v>CE Louise/Pembina (1)</c:v>
                </c:pt>
                <c:pt idx="8">
                  <c:v>CE Morden/Winkler  (2,t)</c:v>
                </c:pt>
                <c:pt idx="9">
                  <c:v>CE Carman (2)</c:v>
                </c:pt>
                <c:pt idx="10">
                  <c:v>CE Red River (1)</c:v>
                </c:pt>
                <c:pt idx="11">
                  <c:v>CE Swan Lake</c:v>
                </c:pt>
                <c:pt idx="12">
                  <c:v>CE Portage</c:v>
                </c:pt>
                <c:pt idx="13">
                  <c:v>CE Seven Regions (2)</c:v>
                </c:pt>
                <c:pt idx="15">
                  <c:v>AS East 2 (1)</c:v>
                </c:pt>
                <c:pt idx="16">
                  <c:v>AS West 1</c:v>
                </c:pt>
                <c:pt idx="17">
                  <c:v>AS North 1</c:v>
                </c:pt>
                <c:pt idx="18">
                  <c:v>AS West 2</c:v>
                </c:pt>
                <c:pt idx="19">
                  <c:v>AS East 1 (t)</c:v>
                </c:pt>
                <c:pt idx="20">
                  <c:v>AS North 2</c:v>
                </c:pt>
                <c:pt idx="22">
                  <c:v>BDN Rural (2)</c:v>
                </c:pt>
                <c:pt idx="23">
                  <c:v>BDN Southeast</c:v>
                </c:pt>
                <c:pt idx="24">
                  <c:v>BDN West (1)</c:v>
                </c:pt>
                <c:pt idx="25">
                  <c:v>BDN Southwest</c:v>
                </c:pt>
                <c:pt idx="26">
                  <c:v>BDN North End (t)</c:v>
                </c:pt>
                <c:pt idx="27">
                  <c:v>BDN East</c:v>
                </c:pt>
                <c:pt idx="28">
                  <c:v>BDN Central (2)</c:v>
                </c:pt>
                <c:pt idx="30">
                  <c:v>IL Southwest (2,t)</c:v>
                </c:pt>
                <c:pt idx="31">
                  <c:v>IL Northeast</c:v>
                </c:pt>
                <c:pt idx="32">
                  <c:v>IL Southeast</c:v>
                </c:pt>
                <c:pt idx="33">
                  <c:v>IL Northwest</c:v>
                </c:pt>
                <c:pt idx="35">
                  <c:v>NE Iron Rose</c:v>
                </c:pt>
                <c:pt idx="36">
                  <c:v>NE Springfield (1,2)</c:v>
                </c:pt>
                <c:pt idx="37">
                  <c:v>NE Winnipeg River</c:v>
                </c:pt>
                <c:pt idx="38">
                  <c:v>NE Brokenhead (t)</c:v>
                </c:pt>
                <c:pt idx="39">
                  <c:v>NE Blue Water</c:v>
                </c:pt>
                <c:pt idx="40">
                  <c:v>NE Northern Remote (1,2)</c:v>
                </c:pt>
                <c:pt idx="42">
                  <c:v>PL West</c:v>
                </c:pt>
                <c:pt idx="43">
                  <c:v>PL East</c:v>
                </c:pt>
                <c:pt idx="44">
                  <c:v>PL Central</c:v>
                </c:pt>
                <c:pt idx="45">
                  <c:v>PL North (2)</c:v>
                </c:pt>
                <c:pt idx="47">
                  <c:v>NM F Flon/Snow L/Cran</c:v>
                </c:pt>
                <c:pt idx="48">
                  <c:v>NM The Pas/OCN/Kelsey (1,2)</c:v>
                </c:pt>
                <c:pt idx="49">
                  <c:v>NM Nor-Man Other (1,2)</c:v>
                </c:pt>
                <c:pt idx="51">
                  <c:v>BW Thompson</c:v>
                </c:pt>
                <c:pt idx="52">
                  <c:v>BW Gillam/Fox Lake</c:v>
                </c:pt>
                <c:pt idx="53">
                  <c:v>BW Lynn/Leaf/SIL (2)</c:v>
                </c:pt>
                <c:pt idx="54">
                  <c:v>BW Thick Por/Pik/Wab (2)</c:v>
                </c:pt>
                <c:pt idx="55">
                  <c:v>BW Oxford H &amp; Gods (1,2)</c:v>
                </c:pt>
                <c:pt idx="56">
                  <c:v>BW Cross Lake (1,2)</c:v>
                </c:pt>
                <c:pt idx="57">
                  <c:v>BW Tad/Broch/Lac Br (2)</c:v>
                </c:pt>
                <c:pt idx="58">
                  <c:v>BW Norway House (1,2)</c:v>
                </c:pt>
                <c:pt idx="59">
                  <c:v>BW Island Lake (1,2,t)</c:v>
                </c:pt>
                <c:pt idx="60">
                  <c:v>BW Sha/York/Split/War (1,2)</c:v>
                </c:pt>
                <c:pt idx="61">
                  <c:v>BW Nelson House  (1,2)</c:v>
                </c:pt>
              </c:strCache>
            </c:strRef>
          </c:cat>
          <c:val>
            <c:numRef>
              <c:f>'district graph data'!$H$4:$H$65</c:f>
              <c:numCache>
                <c:ptCount val="62"/>
                <c:pt idx="0">
                  <c:v>3.4752183148</c:v>
                </c:pt>
                <c:pt idx="1">
                  <c:v>3.4752183148</c:v>
                </c:pt>
                <c:pt idx="2">
                  <c:v>3.4752183148</c:v>
                </c:pt>
                <c:pt idx="3">
                  <c:v>3.4752183148</c:v>
                </c:pt>
                <c:pt idx="5">
                  <c:v>3.4752183148</c:v>
                </c:pt>
                <c:pt idx="6">
                  <c:v>3.4752183148</c:v>
                </c:pt>
                <c:pt idx="7">
                  <c:v>3.4752183148</c:v>
                </c:pt>
                <c:pt idx="8">
                  <c:v>3.4752183148</c:v>
                </c:pt>
                <c:pt idx="9">
                  <c:v>3.4752183148</c:v>
                </c:pt>
                <c:pt idx="10">
                  <c:v>3.4752183148</c:v>
                </c:pt>
                <c:pt idx="11">
                  <c:v>3.4752183148</c:v>
                </c:pt>
                <c:pt idx="12">
                  <c:v>3.4752183148</c:v>
                </c:pt>
                <c:pt idx="13">
                  <c:v>3.4752183148</c:v>
                </c:pt>
                <c:pt idx="15">
                  <c:v>3.4752183148</c:v>
                </c:pt>
                <c:pt idx="16">
                  <c:v>3.4752183148</c:v>
                </c:pt>
                <c:pt idx="17">
                  <c:v>3.4752183148</c:v>
                </c:pt>
                <c:pt idx="18">
                  <c:v>3.4752183148</c:v>
                </c:pt>
                <c:pt idx="19">
                  <c:v>3.4752183148</c:v>
                </c:pt>
                <c:pt idx="20">
                  <c:v>3.4752183148</c:v>
                </c:pt>
                <c:pt idx="22">
                  <c:v>3.4752183148</c:v>
                </c:pt>
                <c:pt idx="23">
                  <c:v>3.4752183148</c:v>
                </c:pt>
                <c:pt idx="24">
                  <c:v>3.4752183148</c:v>
                </c:pt>
                <c:pt idx="25">
                  <c:v>3.4752183148</c:v>
                </c:pt>
                <c:pt idx="26">
                  <c:v>3.4752183148</c:v>
                </c:pt>
                <c:pt idx="27">
                  <c:v>3.4752183148</c:v>
                </c:pt>
                <c:pt idx="28">
                  <c:v>3.4752183148</c:v>
                </c:pt>
                <c:pt idx="30">
                  <c:v>3.4752183148</c:v>
                </c:pt>
                <c:pt idx="31">
                  <c:v>3.4752183148</c:v>
                </c:pt>
                <c:pt idx="32">
                  <c:v>3.4752183148</c:v>
                </c:pt>
                <c:pt idx="33">
                  <c:v>3.4752183148</c:v>
                </c:pt>
                <c:pt idx="35">
                  <c:v>3.4752183148</c:v>
                </c:pt>
                <c:pt idx="36">
                  <c:v>3.4752183148</c:v>
                </c:pt>
                <c:pt idx="37">
                  <c:v>3.4752183148</c:v>
                </c:pt>
                <c:pt idx="38">
                  <c:v>3.4752183148</c:v>
                </c:pt>
                <c:pt idx="39">
                  <c:v>3.4752183148</c:v>
                </c:pt>
                <c:pt idx="40">
                  <c:v>3.4752183148</c:v>
                </c:pt>
                <c:pt idx="42">
                  <c:v>3.4752183148</c:v>
                </c:pt>
                <c:pt idx="43">
                  <c:v>3.4752183148</c:v>
                </c:pt>
                <c:pt idx="44">
                  <c:v>3.4752183148</c:v>
                </c:pt>
                <c:pt idx="45">
                  <c:v>3.4752183148</c:v>
                </c:pt>
                <c:pt idx="47">
                  <c:v>3.4752183148</c:v>
                </c:pt>
                <c:pt idx="48">
                  <c:v>3.4752183148</c:v>
                </c:pt>
                <c:pt idx="49">
                  <c:v>3.4752183148</c:v>
                </c:pt>
                <c:pt idx="51">
                  <c:v>3.4752183148</c:v>
                </c:pt>
                <c:pt idx="52">
                  <c:v>3.4752183148</c:v>
                </c:pt>
                <c:pt idx="53">
                  <c:v>3.4752183148</c:v>
                </c:pt>
                <c:pt idx="54">
                  <c:v>3.4752183148</c:v>
                </c:pt>
                <c:pt idx="55">
                  <c:v>3.4752183148</c:v>
                </c:pt>
                <c:pt idx="56">
                  <c:v>3.4752183148</c:v>
                </c:pt>
                <c:pt idx="57">
                  <c:v>3.4752183148</c:v>
                </c:pt>
                <c:pt idx="58">
                  <c:v>3.4752183148</c:v>
                </c:pt>
                <c:pt idx="59">
                  <c:v>3.4752183148</c:v>
                </c:pt>
                <c:pt idx="60">
                  <c:v>3.4752183148</c:v>
                </c:pt>
                <c:pt idx="61">
                  <c:v>3.4752183148</c:v>
                </c:pt>
              </c:numCache>
            </c:numRef>
          </c:val>
        </c:ser>
        <c:ser>
          <c:idx val="1"/>
          <c:order val="1"/>
          <c:tx>
            <c:strRef>
              <c:f>'district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c:v>
                </c:pt>
                <c:pt idx="1">
                  <c:v>SE Central (1,2)</c:v>
                </c:pt>
                <c:pt idx="2">
                  <c:v>SE Western (2)</c:v>
                </c:pt>
                <c:pt idx="3">
                  <c:v>SE Southern</c:v>
                </c:pt>
                <c:pt idx="5">
                  <c:v>CE Altona (1,2)</c:v>
                </c:pt>
                <c:pt idx="6">
                  <c:v>CE Cartier/SFX (1,2)</c:v>
                </c:pt>
                <c:pt idx="7">
                  <c:v>CE Louise/Pembina (1)</c:v>
                </c:pt>
                <c:pt idx="8">
                  <c:v>CE Morden/Winkler  (2,t)</c:v>
                </c:pt>
                <c:pt idx="9">
                  <c:v>CE Carman (2)</c:v>
                </c:pt>
                <c:pt idx="10">
                  <c:v>CE Red River (1)</c:v>
                </c:pt>
                <c:pt idx="11">
                  <c:v>CE Swan Lake</c:v>
                </c:pt>
                <c:pt idx="12">
                  <c:v>CE Portage</c:v>
                </c:pt>
                <c:pt idx="13">
                  <c:v>CE Seven Regions (2)</c:v>
                </c:pt>
                <c:pt idx="15">
                  <c:v>AS East 2 (1)</c:v>
                </c:pt>
                <c:pt idx="16">
                  <c:v>AS West 1</c:v>
                </c:pt>
                <c:pt idx="17">
                  <c:v>AS North 1</c:v>
                </c:pt>
                <c:pt idx="18">
                  <c:v>AS West 2</c:v>
                </c:pt>
                <c:pt idx="19">
                  <c:v>AS East 1 (t)</c:v>
                </c:pt>
                <c:pt idx="20">
                  <c:v>AS North 2</c:v>
                </c:pt>
                <c:pt idx="22">
                  <c:v>BDN Rural (2)</c:v>
                </c:pt>
                <c:pt idx="23">
                  <c:v>BDN Southeast</c:v>
                </c:pt>
                <c:pt idx="24">
                  <c:v>BDN West (1)</c:v>
                </c:pt>
                <c:pt idx="25">
                  <c:v>BDN Southwest</c:v>
                </c:pt>
                <c:pt idx="26">
                  <c:v>BDN North End (t)</c:v>
                </c:pt>
                <c:pt idx="27">
                  <c:v>BDN East</c:v>
                </c:pt>
                <c:pt idx="28">
                  <c:v>BDN Central (2)</c:v>
                </c:pt>
                <c:pt idx="30">
                  <c:v>IL Southwest (2,t)</c:v>
                </c:pt>
                <c:pt idx="31">
                  <c:v>IL Northeast</c:v>
                </c:pt>
                <c:pt idx="32">
                  <c:v>IL Southeast</c:v>
                </c:pt>
                <c:pt idx="33">
                  <c:v>IL Northwest</c:v>
                </c:pt>
                <c:pt idx="35">
                  <c:v>NE Iron Rose</c:v>
                </c:pt>
                <c:pt idx="36">
                  <c:v>NE Springfield (1,2)</c:v>
                </c:pt>
                <c:pt idx="37">
                  <c:v>NE Winnipeg River</c:v>
                </c:pt>
                <c:pt idx="38">
                  <c:v>NE Brokenhead (t)</c:v>
                </c:pt>
                <c:pt idx="39">
                  <c:v>NE Blue Water</c:v>
                </c:pt>
                <c:pt idx="40">
                  <c:v>NE Northern Remote (1,2)</c:v>
                </c:pt>
                <c:pt idx="42">
                  <c:v>PL West</c:v>
                </c:pt>
                <c:pt idx="43">
                  <c:v>PL East</c:v>
                </c:pt>
                <c:pt idx="44">
                  <c:v>PL Central</c:v>
                </c:pt>
                <c:pt idx="45">
                  <c:v>PL North (2)</c:v>
                </c:pt>
                <c:pt idx="47">
                  <c:v>NM F Flon/Snow L/Cran</c:v>
                </c:pt>
                <c:pt idx="48">
                  <c:v>NM The Pas/OCN/Kelsey (1,2)</c:v>
                </c:pt>
                <c:pt idx="49">
                  <c:v>NM Nor-Man Other (1,2)</c:v>
                </c:pt>
                <c:pt idx="51">
                  <c:v>BW Thompson</c:v>
                </c:pt>
                <c:pt idx="52">
                  <c:v>BW Gillam/Fox Lake</c:v>
                </c:pt>
                <c:pt idx="53">
                  <c:v>BW Lynn/Leaf/SIL (2)</c:v>
                </c:pt>
                <c:pt idx="54">
                  <c:v>BW Thick Por/Pik/Wab (2)</c:v>
                </c:pt>
                <c:pt idx="55">
                  <c:v>BW Oxford H &amp; Gods (1,2)</c:v>
                </c:pt>
                <c:pt idx="56">
                  <c:v>BW Cross Lake (1,2)</c:v>
                </c:pt>
                <c:pt idx="57">
                  <c:v>BW Tad/Broch/Lac Br (2)</c:v>
                </c:pt>
                <c:pt idx="58">
                  <c:v>BW Norway House (1,2)</c:v>
                </c:pt>
                <c:pt idx="59">
                  <c:v>BW Island Lake (1,2,t)</c:v>
                </c:pt>
                <c:pt idx="60">
                  <c:v>BW Sha/York/Split/War (1,2)</c:v>
                </c:pt>
                <c:pt idx="61">
                  <c:v>BW Nelson House  (1,2)</c:v>
                </c:pt>
              </c:strCache>
            </c:strRef>
          </c:cat>
          <c:val>
            <c:numRef>
              <c:f>'district graph data'!$I$4:$I$65</c:f>
              <c:numCache>
                <c:ptCount val="62"/>
                <c:pt idx="0">
                  <c:v>2.280259394</c:v>
                </c:pt>
                <c:pt idx="1">
                  <c:v>2.7113116719</c:v>
                </c:pt>
                <c:pt idx="2">
                  <c:v>2.9657555312</c:v>
                </c:pt>
                <c:pt idx="3">
                  <c:v>2.8334646614</c:v>
                </c:pt>
                <c:pt idx="5">
                  <c:v>2.1122848395</c:v>
                </c:pt>
                <c:pt idx="6">
                  <c:v>2.0863096485</c:v>
                </c:pt>
                <c:pt idx="7">
                  <c:v>2.3561821991</c:v>
                </c:pt>
                <c:pt idx="8">
                  <c:v>2.9924966154</c:v>
                </c:pt>
                <c:pt idx="9">
                  <c:v>2.9812127732</c:v>
                </c:pt>
                <c:pt idx="10">
                  <c:v>2.7002896845</c:v>
                </c:pt>
                <c:pt idx="11">
                  <c:v>4.0446113518</c:v>
                </c:pt>
                <c:pt idx="12">
                  <c:v>3.6313354983</c:v>
                </c:pt>
                <c:pt idx="13">
                  <c:v>4.2915935942</c:v>
                </c:pt>
                <c:pt idx="15">
                  <c:v>2.8160469228</c:v>
                </c:pt>
                <c:pt idx="16">
                  <c:v>3.2065009099</c:v>
                </c:pt>
                <c:pt idx="17">
                  <c:v>3.2865188189</c:v>
                </c:pt>
                <c:pt idx="18">
                  <c:v>3.3276376864</c:v>
                </c:pt>
                <c:pt idx="19">
                  <c:v>3.6014193782</c:v>
                </c:pt>
                <c:pt idx="20">
                  <c:v>3.298763315</c:v>
                </c:pt>
                <c:pt idx="22">
                  <c:v>2.3875363892</c:v>
                </c:pt>
                <c:pt idx="23">
                  <c:v>2.3841378786</c:v>
                </c:pt>
                <c:pt idx="24">
                  <c:v>2.694550797</c:v>
                </c:pt>
                <c:pt idx="25">
                  <c:v>3.4748686654</c:v>
                </c:pt>
                <c:pt idx="26">
                  <c:v>4.2196468412</c:v>
                </c:pt>
                <c:pt idx="27">
                  <c:v>4.4123984985</c:v>
                </c:pt>
                <c:pt idx="28">
                  <c:v>4.2941538761</c:v>
                </c:pt>
                <c:pt idx="30">
                  <c:v>3.348592387</c:v>
                </c:pt>
                <c:pt idx="31">
                  <c:v>3.3595165264</c:v>
                </c:pt>
                <c:pt idx="32">
                  <c:v>3.460718158</c:v>
                </c:pt>
                <c:pt idx="33">
                  <c:v>3.7957333506</c:v>
                </c:pt>
                <c:pt idx="35">
                  <c:v>2.4133723939</c:v>
                </c:pt>
                <c:pt idx="36">
                  <c:v>2.7291240611</c:v>
                </c:pt>
                <c:pt idx="37">
                  <c:v>2.9362925954</c:v>
                </c:pt>
                <c:pt idx="38">
                  <c:v>3.9836266091</c:v>
                </c:pt>
                <c:pt idx="39">
                  <c:v>4.2718127987</c:v>
                </c:pt>
                <c:pt idx="40">
                  <c:v>10.733791272</c:v>
                </c:pt>
                <c:pt idx="42">
                  <c:v>2.6463944128</c:v>
                </c:pt>
                <c:pt idx="43">
                  <c:v>3.3506359312</c:v>
                </c:pt>
                <c:pt idx="44">
                  <c:v>3.483725829</c:v>
                </c:pt>
                <c:pt idx="45">
                  <c:v>3.7235324364</c:v>
                </c:pt>
                <c:pt idx="47">
                  <c:v>3.1604206968</c:v>
                </c:pt>
                <c:pt idx="48">
                  <c:v>5.1474814246</c:v>
                </c:pt>
                <c:pt idx="49">
                  <c:v>6.4491358914</c:v>
                </c:pt>
                <c:pt idx="51">
                  <c:v>4.0321350828</c:v>
                </c:pt>
                <c:pt idx="52">
                  <c:v>3.8071182568</c:v>
                </c:pt>
                <c:pt idx="53">
                  <c:v>4.9685063169</c:v>
                </c:pt>
                <c:pt idx="54">
                  <c:v>5.8546294904</c:v>
                </c:pt>
                <c:pt idx="55">
                  <c:v>5.2562606657</c:v>
                </c:pt>
                <c:pt idx="56">
                  <c:v>6.3054444645</c:v>
                </c:pt>
                <c:pt idx="57">
                  <c:v>5.6000682769</c:v>
                </c:pt>
                <c:pt idx="58">
                  <c:v>5.8661631501</c:v>
                </c:pt>
                <c:pt idx="59">
                  <c:v>5.311354539</c:v>
                </c:pt>
                <c:pt idx="60">
                  <c:v>8.2121368506</c:v>
                </c:pt>
                <c:pt idx="61">
                  <c:v>9.2730583706</c:v>
                </c:pt>
              </c:numCache>
            </c:numRef>
          </c:val>
        </c:ser>
        <c:ser>
          <c:idx val="2"/>
          <c:order val="2"/>
          <c:tx>
            <c:strRef>
              <c:f>'district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c:v>
                </c:pt>
                <c:pt idx="1">
                  <c:v>SE Central (1,2)</c:v>
                </c:pt>
                <c:pt idx="2">
                  <c:v>SE Western (2)</c:v>
                </c:pt>
                <c:pt idx="3">
                  <c:v>SE Southern</c:v>
                </c:pt>
                <c:pt idx="5">
                  <c:v>CE Altona (1,2)</c:v>
                </c:pt>
                <c:pt idx="6">
                  <c:v>CE Cartier/SFX (1,2)</c:v>
                </c:pt>
                <c:pt idx="7">
                  <c:v>CE Louise/Pembina (1)</c:v>
                </c:pt>
                <c:pt idx="8">
                  <c:v>CE Morden/Winkler  (2,t)</c:v>
                </c:pt>
                <c:pt idx="9">
                  <c:v>CE Carman (2)</c:v>
                </c:pt>
                <c:pt idx="10">
                  <c:v>CE Red River (1)</c:v>
                </c:pt>
                <c:pt idx="11">
                  <c:v>CE Swan Lake</c:v>
                </c:pt>
                <c:pt idx="12">
                  <c:v>CE Portage</c:v>
                </c:pt>
                <c:pt idx="13">
                  <c:v>CE Seven Regions (2)</c:v>
                </c:pt>
                <c:pt idx="15">
                  <c:v>AS East 2 (1)</c:v>
                </c:pt>
                <c:pt idx="16">
                  <c:v>AS West 1</c:v>
                </c:pt>
                <c:pt idx="17">
                  <c:v>AS North 1</c:v>
                </c:pt>
                <c:pt idx="18">
                  <c:v>AS West 2</c:v>
                </c:pt>
                <c:pt idx="19">
                  <c:v>AS East 1 (t)</c:v>
                </c:pt>
                <c:pt idx="20">
                  <c:v>AS North 2</c:v>
                </c:pt>
                <c:pt idx="22">
                  <c:v>BDN Rural (2)</c:v>
                </c:pt>
                <c:pt idx="23">
                  <c:v>BDN Southeast</c:v>
                </c:pt>
                <c:pt idx="24">
                  <c:v>BDN West (1)</c:v>
                </c:pt>
                <c:pt idx="25">
                  <c:v>BDN Southwest</c:v>
                </c:pt>
                <c:pt idx="26">
                  <c:v>BDN North End (t)</c:v>
                </c:pt>
                <c:pt idx="27">
                  <c:v>BDN East</c:v>
                </c:pt>
                <c:pt idx="28">
                  <c:v>BDN Central (2)</c:v>
                </c:pt>
                <c:pt idx="30">
                  <c:v>IL Southwest (2,t)</c:v>
                </c:pt>
                <c:pt idx="31">
                  <c:v>IL Northeast</c:v>
                </c:pt>
                <c:pt idx="32">
                  <c:v>IL Southeast</c:v>
                </c:pt>
                <c:pt idx="33">
                  <c:v>IL Northwest</c:v>
                </c:pt>
                <c:pt idx="35">
                  <c:v>NE Iron Rose</c:v>
                </c:pt>
                <c:pt idx="36">
                  <c:v>NE Springfield (1,2)</c:v>
                </c:pt>
                <c:pt idx="37">
                  <c:v>NE Winnipeg River</c:v>
                </c:pt>
                <c:pt idx="38">
                  <c:v>NE Brokenhead (t)</c:v>
                </c:pt>
                <c:pt idx="39">
                  <c:v>NE Blue Water</c:v>
                </c:pt>
                <c:pt idx="40">
                  <c:v>NE Northern Remote (1,2)</c:v>
                </c:pt>
                <c:pt idx="42">
                  <c:v>PL West</c:v>
                </c:pt>
                <c:pt idx="43">
                  <c:v>PL East</c:v>
                </c:pt>
                <c:pt idx="44">
                  <c:v>PL Central</c:v>
                </c:pt>
                <c:pt idx="45">
                  <c:v>PL North (2)</c:v>
                </c:pt>
                <c:pt idx="47">
                  <c:v>NM F Flon/Snow L/Cran</c:v>
                </c:pt>
                <c:pt idx="48">
                  <c:v>NM The Pas/OCN/Kelsey (1,2)</c:v>
                </c:pt>
                <c:pt idx="49">
                  <c:v>NM Nor-Man Other (1,2)</c:v>
                </c:pt>
                <c:pt idx="51">
                  <c:v>BW Thompson</c:v>
                </c:pt>
                <c:pt idx="52">
                  <c:v>BW Gillam/Fox Lake</c:v>
                </c:pt>
                <c:pt idx="53">
                  <c:v>BW Lynn/Leaf/SIL (2)</c:v>
                </c:pt>
                <c:pt idx="54">
                  <c:v>BW Thick Por/Pik/Wab (2)</c:v>
                </c:pt>
                <c:pt idx="55">
                  <c:v>BW Oxford H &amp; Gods (1,2)</c:v>
                </c:pt>
                <c:pt idx="56">
                  <c:v>BW Cross Lake (1,2)</c:v>
                </c:pt>
                <c:pt idx="57">
                  <c:v>BW Tad/Broch/Lac Br (2)</c:v>
                </c:pt>
                <c:pt idx="58">
                  <c:v>BW Norway House (1,2)</c:v>
                </c:pt>
                <c:pt idx="59">
                  <c:v>BW Island Lake (1,2,t)</c:v>
                </c:pt>
                <c:pt idx="60">
                  <c:v>BW Sha/York/Split/War (1,2)</c:v>
                </c:pt>
                <c:pt idx="61">
                  <c:v>BW Nelson House  (1,2)</c:v>
                </c:pt>
              </c:strCache>
            </c:strRef>
          </c:cat>
          <c:val>
            <c:numRef>
              <c:f>'district graph data'!$J$4:$J$65</c:f>
              <c:numCache>
                <c:ptCount val="62"/>
                <c:pt idx="0">
                  <c:v>2.4398727794</c:v>
                </c:pt>
                <c:pt idx="1">
                  <c:v>2.4018392849</c:v>
                </c:pt>
                <c:pt idx="2">
                  <c:v>2.3209783235</c:v>
                </c:pt>
                <c:pt idx="3">
                  <c:v>3.0043643479</c:v>
                </c:pt>
                <c:pt idx="5">
                  <c:v>1.5617111875</c:v>
                </c:pt>
                <c:pt idx="6">
                  <c:v>2.0174430604</c:v>
                </c:pt>
                <c:pt idx="7">
                  <c:v>2.838400116</c:v>
                </c:pt>
                <c:pt idx="8">
                  <c:v>2.4175672641</c:v>
                </c:pt>
                <c:pt idx="9">
                  <c:v>2.4668287241</c:v>
                </c:pt>
                <c:pt idx="10">
                  <c:v>2.8153767621</c:v>
                </c:pt>
                <c:pt idx="11">
                  <c:v>2.98033663</c:v>
                </c:pt>
                <c:pt idx="12">
                  <c:v>3.5875886725</c:v>
                </c:pt>
                <c:pt idx="13">
                  <c:v>4.3784621572</c:v>
                </c:pt>
                <c:pt idx="15">
                  <c:v>2.7269610924</c:v>
                </c:pt>
                <c:pt idx="16">
                  <c:v>2.6751196161</c:v>
                </c:pt>
                <c:pt idx="17">
                  <c:v>2.9467649947</c:v>
                </c:pt>
                <c:pt idx="18">
                  <c:v>3.0705962258</c:v>
                </c:pt>
                <c:pt idx="19">
                  <c:v>2.889752949</c:v>
                </c:pt>
                <c:pt idx="20">
                  <c:v>3.5592338335</c:v>
                </c:pt>
                <c:pt idx="22">
                  <c:v>1.9411392464</c:v>
                </c:pt>
                <c:pt idx="23">
                  <c:v>2.7114646474</c:v>
                </c:pt>
                <c:pt idx="24">
                  <c:v>2.7084179933</c:v>
                </c:pt>
                <c:pt idx="25">
                  <c:v>2.6043027911</c:v>
                </c:pt>
                <c:pt idx="26">
                  <c:v>3.0284922915</c:v>
                </c:pt>
                <c:pt idx="27">
                  <c:v>3.6652522356</c:v>
                </c:pt>
                <c:pt idx="28">
                  <c:v>4.3865938496</c:v>
                </c:pt>
                <c:pt idx="30">
                  <c:v>2.5688178587</c:v>
                </c:pt>
                <c:pt idx="31">
                  <c:v>3.0246480866</c:v>
                </c:pt>
                <c:pt idx="32">
                  <c:v>3.2392189738</c:v>
                </c:pt>
                <c:pt idx="33">
                  <c:v>3.9574238304</c:v>
                </c:pt>
                <c:pt idx="35">
                  <c:v>2.4226521782</c:v>
                </c:pt>
                <c:pt idx="36">
                  <c:v>2.2504891689</c:v>
                </c:pt>
                <c:pt idx="37">
                  <c:v>2.7063473203</c:v>
                </c:pt>
                <c:pt idx="38">
                  <c:v>3.0726370348</c:v>
                </c:pt>
                <c:pt idx="39">
                  <c:v>3.7172476017</c:v>
                </c:pt>
                <c:pt idx="40">
                  <c:v>10.853735147</c:v>
                </c:pt>
                <c:pt idx="42">
                  <c:v>3.2763403512</c:v>
                </c:pt>
                <c:pt idx="43">
                  <c:v>3.3499990299</c:v>
                </c:pt>
                <c:pt idx="44">
                  <c:v>3.3624674964</c:v>
                </c:pt>
                <c:pt idx="45">
                  <c:v>4.0758522084</c:v>
                </c:pt>
                <c:pt idx="47">
                  <c:v>3.4382292317</c:v>
                </c:pt>
                <c:pt idx="48">
                  <c:v>4.4160691557</c:v>
                </c:pt>
                <c:pt idx="49">
                  <c:v>6.5086313679</c:v>
                </c:pt>
                <c:pt idx="51">
                  <c:v>3.5749106772</c:v>
                </c:pt>
                <c:pt idx="52">
                  <c:v>4.9832886298</c:v>
                </c:pt>
                <c:pt idx="53">
                  <c:v>6.5610131565</c:v>
                </c:pt>
                <c:pt idx="54">
                  <c:v>6.1054091519</c:v>
                </c:pt>
                <c:pt idx="55">
                  <c:v>6.709676749</c:v>
                </c:pt>
                <c:pt idx="56">
                  <c:v>5.8699863063</c:v>
                </c:pt>
                <c:pt idx="57">
                  <c:v>7.100708634</c:v>
                </c:pt>
                <c:pt idx="58">
                  <c:v>7.5163026628</c:v>
                </c:pt>
                <c:pt idx="59">
                  <c:v>8.4130539772</c:v>
                </c:pt>
                <c:pt idx="60">
                  <c:v>6.4625956339</c:v>
                </c:pt>
                <c:pt idx="61">
                  <c:v>6.8644383946</c:v>
                </c:pt>
              </c:numCache>
            </c:numRef>
          </c:val>
        </c:ser>
        <c:ser>
          <c:idx val="3"/>
          <c:order val="3"/>
          <c:tx>
            <c:strRef>
              <c:f>'district graph data'!$K$3</c:f>
              <c:strCache>
                <c:ptCount val="1"/>
                <c:pt idx="0">
                  <c:v>MB Avg 2003/04-2005/06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'district graph data'!$A$4:$A$65</c:f>
              <c:strCache>
                <c:ptCount val="62"/>
                <c:pt idx="0">
                  <c:v>SE Northern (1,2)</c:v>
                </c:pt>
                <c:pt idx="1">
                  <c:v>SE Central (1,2)</c:v>
                </c:pt>
                <c:pt idx="2">
                  <c:v>SE Western (2)</c:v>
                </c:pt>
                <c:pt idx="3">
                  <c:v>SE Southern</c:v>
                </c:pt>
                <c:pt idx="5">
                  <c:v>CE Altona (1,2)</c:v>
                </c:pt>
                <c:pt idx="6">
                  <c:v>CE Cartier/SFX (1,2)</c:v>
                </c:pt>
                <c:pt idx="7">
                  <c:v>CE Louise/Pembina (1)</c:v>
                </c:pt>
                <c:pt idx="8">
                  <c:v>CE Morden/Winkler  (2,t)</c:v>
                </c:pt>
                <c:pt idx="9">
                  <c:v>CE Carman (2)</c:v>
                </c:pt>
                <c:pt idx="10">
                  <c:v>CE Red River (1)</c:v>
                </c:pt>
                <c:pt idx="11">
                  <c:v>CE Swan Lake</c:v>
                </c:pt>
                <c:pt idx="12">
                  <c:v>CE Portage</c:v>
                </c:pt>
                <c:pt idx="13">
                  <c:v>CE Seven Regions (2)</c:v>
                </c:pt>
                <c:pt idx="15">
                  <c:v>AS East 2 (1)</c:v>
                </c:pt>
                <c:pt idx="16">
                  <c:v>AS West 1</c:v>
                </c:pt>
                <c:pt idx="17">
                  <c:v>AS North 1</c:v>
                </c:pt>
                <c:pt idx="18">
                  <c:v>AS West 2</c:v>
                </c:pt>
                <c:pt idx="19">
                  <c:v>AS East 1 (t)</c:v>
                </c:pt>
                <c:pt idx="20">
                  <c:v>AS North 2</c:v>
                </c:pt>
                <c:pt idx="22">
                  <c:v>BDN Rural (2)</c:v>
                </c:pt>
                <c:pt idx="23">
                  <c:v>BDN Southeast</c:v>
                </c:pt>
                <c:pt idx="24">
                  <c:v>BDN West (1)</c:v>
                </c:pt>
                <c:pt idx="25">
                  <c:v>BDN Southwest</c:v>
                </c:pt>
                <c:pt idx="26">
                  <c:v>BDN North End (t)</c:v>
                </c:pt>
                <c:pt idx="27">
                  <c:v>BDN East</c:v>
                </c:pt>
                <c:pt idx="28">
                  <c:v>BDN Central (2)</c:v>
                </c:pt>
                <c:pt idx="30">
                  <c:v>IL Southwest (2,t)</c:v>
                </c:pt>
                <c:pt idx="31">
                  <c:v>IL Northeast</c:v>
                </c:pt>
                <c:pt idx="32">
                  <c:v>IL Southeast</c:v>
                </c:pt>
                <c:pt idx="33">
                  <c:v>IL Northwest</c:v>
                </c:pt>
                <c:pt idx="35">
                  <c:v>NE Iron Rose</c:v>
                </c:pt>
                <c:pt idx="36">
                  <c:v>NE Springfield (1,2)</c:v>
                </c:pt>
                <c:pt idx="37">
                  <c:v>NE Winnipeg River</c:v>
                </c:pt>
                <c:pt idx="38">
                  <c:v>NE Brokenhead (t)</c:v>
                </c:pt>
                <c:pt idx="39">
                  <c:v>NE Blue Water</c:v>
                </c:pt>
                <c:pt idx="40">
                  <c:v>NE Northern Remote (1,2)</c:v>
                </c:pt>
                <c:pt idx="42">
                  <c:v>PL West</c:v>
                </c:pt>
                <c:pt idx="43">
                  <c:v>PL East</c:v>
                </c:pt>
                <c:pt idx="44">
                  <c:v>PL Central</c:v>
                </c:pt>
                <c:pt idx="45">
                  <c:v>PL North (2)</c:v>
                </c:pt>
                <c:pt idx="47">
                  <c:v>NM F Flon/Snow L/Cran</c:v>
                </c:pt>
                <c:pt idx="48">
                  <c:v>NM The Pas/OCN/Kelsey (1,2)</c:v>
                </c:pt>
                <c:pt idx="49">
                  <c:v>NM Nor-Man Other (1,2)</c:v>
                </c:pt>
                <c:pt idx="51">
                  <c:v>BW Thompson</c:v>
                </c:pt>
                <c:pt idx="52">
                  <c:v>BW Gillam/Fox Lake</c:v>
                </c:pt>
                <c:pt idx="53">
                  <c:v>BW Lynn/Leaf/SIL (2)</c:v>
                </c:pt>
                <c:pt idx="54">
                  <c:v>BW Thick Por/Pik/Wab (2)</c:v>
                </c:pt>
                <c:pt idx="55">
                  <c:v>BW Oxford H &amp; Gods (1,2)</c:v>
                </c:pt>
                <c:pt idx="56">
                  <c:v>BW Cross Lake (1,2)</c:v>
                </c:pt>
                <c:pt idx="57">
                  <c:v>BW Tad/Broch/Lac Br (2)</c:v>
                </c:pt>
                <c:pt idx="58">
                  <c:v>BW Norway House (1,2)</c:v>
                </c:pt>
                <c:pt idx="59">
                  <c:v>BW Island Lake (1,2,t)</c:v>
                </c:pt>
                <c:pt idx="60">
                  <c:v>BW Sha/York/Split/War (1,2)</c:v>
                </c:pt>
                <c:pt idx="61">
                  <c:v>BW Nelson House  (1,2)</c:v>
                </c:pt>
              </c:strCache>
            </c:strRef>
          </c:cat>
          <c:val>
            <c:numRef>
              <c:f>'district graph data'!$K$4:$K$65</c:f>
              <c:numCache>
                <c:ptCount val="62"/>
                <c:pt idx="0">
                  <c:v>3.2871779519</c:v>
                </c:pt>
                <c:pt idx="1">
                  <c:v>3.2871779519</c:v>
                </c:pt>
                <c:pt idx="2">
                  <c:v>3.2871779519</c:v>
                </c:pt>
                <c:pt idx="3">
                  <c:v>3.2871779519</c:v>
                </c:pt>
                <c:pt idx="5">
                  <c:v>3.2871779519</c:v>
                </c:pt>
                <c:pt idx="6">
                  <c:v>3.2871779519</c:v>
                </c:pt>
                <c:pt idx="7">
                  <c:v>3.2871779519</c:v>
                </c:pt>
                <c:pt idx="8">
                  <c:v>3.2871779519</c:v>
                </c:pt>
                <c:pt idx="9">
                  <c:v>3.2871779519</c:v>
                </c:pt>
                <c:pt idx="10">
                  <c:v>3.2871779519</c:v>
                </c:pt>
                <c:pt idx="11">
                  <c:v>3.2871779519</c:v>
                </c:pt>
                <c:pt idx="12">
                  <c:v>3.2871779519</c:v>
                </c:pt>
                <c:pt idx="13">
                  <c:v>3.2871779519</c:v>
                </c:pt>
                <c:pt idx="15">
                  <c:v>3.2871779519</c:v>
                </c:pt>
                <c:pt idx="16">
                  <c:v>3.2871779519</c:v>
                </c:pt>
                <c:pt idx="17">
                  <c:v>3.2871779519</c:v>
                </c:pt>
                <c:pt idx="18">
                  <c:v>3.2871779519</c:v>
                </c:pt>
                <c:pt idx="19">
                  <c:v>3.2871779519</c:v>
                </c:pt>
                <c:pt idx="20">
                  <c:v>3.2871779519</c:v>
                </c:pt>
                <c:pt idx="22">
                  <c:v>3.2871779519</c:v>
                </c:pt>
                <c:pt idx="23">
                  <c:v>3.2871779519</c:v>
                </c:pt>
                <c:pt idx="24">
                  <c:v>3.2871779519</c:v>
                </c:pt>
                <c:pt idx="25">
                  <c:v>3.2871779519</c:v>
                </c:pt>
                <c:pt idx="26">
                  <c:v>3.2871779519</c:v>
                </c:pt>
                <c:pt idx="27">
                  <c:v>3.2871779519</c:v>
                </c:pt>
                <c:pt idx="28">
                  <c:v>3.2871779519</c:v>
                </c:pt>
                <c:pt idx="30">
                  <c:v>3.2871779519</c:v>
                </c:pt>
                <c:pt idx="31">
                  <c:v>3.2871779519</c:v>
                </c:pt>
                <c:pt idx="32">
                  <c:v>3.2871779519</c:v>
                </c:pt>
                <c:pt idx="33">
                  <c:v>3.2871779519</c:v>
                </c:pt>
                <c:pt idx="35">
                  <c:v>3.2871779519</c:v>
                </c:pt>
                <c:pt idx="36">
                  <c:v>3.2871779519</c:v>
                </c:pt>
                <c:pt idx="37">
                  <c:v>3.2871779519</c:v>
                </c:pt>
                <c:pt idx="38">
                  <c:v>3.2871779519</c:v>
                </c:pt>
                <c:pt idx="39">
                  <c:v>3.2871779519</c:v>
                </c:pt>
                <c:pt idx="40">
                  <c:v>3.2871779519</c:v>
                </c:pt>
                <c:pt idx="42">
                  <c:v>3.2871779519</c:v>
                </c:pt>
                <c:pt idx="43">
                  <c:v>3.2871779519</c:v>
                </c:pt>
                <c:pt idx="44">
                  <c:v>3.2871779519</c:v>
                </c:pt>
                <c:pt idx="45">
                  <c:v>3.2871779519</c:v>
                </c:pt>
                <c:pt idx="47">
                  <c:v>3.2871779519</c:v>
                </c:pt>
                <c:pt idx="48">
                  <c:v>3.2871779519</c:v>
                </c:pt>
                <c:pt idx="49">
                  <c:v>3.2871779519</c:v>
                </c:pt>
                <c:pt idx="51">
                  <c:v>3.2871779519</c:v>
                </c:pt>
                <c:pt idx="52">
                  <c:v>3.2871779519</c:v>
                </c:pt>
                <c:pt idx="53">
                  <c:v>3.2871779519</c:v>
                </c:pt>
                <c:pt idx="54">
                  <c:v>3.2871779519</c:v>
                </c:pt>
                <c:pt idx="55">
                  <c:v>3.2871779519</c:v>
                </c:pt>
                <c:pt idx="56">
                  <c:v>3.2871779519</c:v>
                </c:pt>
                <c:pt idx="57">
                  <c:v>3.2871779519</c:v>
                </c:pt>
                <c:pt idx="58">
                  <c:v>3.2871779519</c:v>
                </c:pt>
                <c:pt idx="59">
                  <c:v>3.2871779519</c:v>
                </c:pt>
                <c:pt idx="60">
                  <c:v>3.2871779519</c:v>
                </c:pt>
                <c:pt idx="61">
                  <c:v>3.2871779519</c:v>
                </c:pt>
              </c:numCache>
            </c:numRef>
          </c:val>
        </c:ser>
        <c:axId val="39808038"/>
        <c:axId val="22728023"/>
      </c:barChart>
      <c:catAx>
        <c:axId val="39808038"/>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22728023"/>
        <c:crosses val="autoZero"/>
        <c:auto val="1"/>
        <c:lblOffset val="100"/>
        <c:noMultiLvlLbl val="0"/>
      </c:catAx>
      <c:valAx>
        <c:axId val="22728023"/>
        <c:scaling>
          <c:orientation val="minMax"/>
          <c:max val="10"/>
          <c:min val="0"/>
        </c:scaling>
        <c:axPos val="t"/>
        <c:majorGridlines/>
        <c:delete val="0"/>
        <c:numFmt formatCode="0" sourceLinked="0"/>
        <c:majorTickMark val="none"/>
        <c:minorTickMark val="none"/>
        <c:tickLblPos val="nextTo"/>
        <c:crossAx val="39808038"/>
        <c:crosses val="max"/>
        <c:crossBetween val="between"/>
        <c:dispUnits/>
        <c:majorUnit val="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075"/>
          <c:y val="0.04925"/>
          <c:w val="0.23475"/>
          <c:h val="0.06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3.3.3: Premature Mortality Rates                                                 by Winnipeg Neighbourhood Clusters
</a:t>
            </a:r>
            <a:r>
              <a:rPr lang="en-US" cap="none" sz="800" b="0" i="0" u="none" baseline="0"/>
              <a:t>Age- &amp; sex-adjusted rate of deaths per 1,000 aged 0-74</a:t>
            </a:r>
          </a:p>
        </c:rich>
      </c:tx>
      <c:layout>
        <c:manualLayout>
          <c:xMode val="factor"/>
          <c:yMode val="factor"/>
          <c:x val="0.03225"/>
          <c:y val="-0.02"/>
        </c:manualLayout>
      </c:layout>
      <c:spPr>
        <a:noFill/>
        <a:ln>
          <a:noFill/>
        </a:ln>
      </c:spPr>
    </c:title>
    <c:plotArea>
      <c:layout>
        <c:manualLayout>
          <c:xMode val="edge"/>
          <c:yMode val="edge"/>
          <c:x val="0.017"/>
          <c:y val="0.07025"/>
          <c:w val="0.983"/>
          <c:h val="0.912"/>
        </c:manualLayout>
      </c:layout>
      <c:barChart>
        <c:barDir val="bar"/>
        <c:grouping val="clustered"/>
        <c:varyColors val="0"/>
        <c:ser>
          <c:idx val="0"/>
          <c:order val="0"/>
          <c:tx>
            <c:strRef>
              <c:f>'district graph data'!$H$3</c:f>
              <c:strCache>
                <c:ptCount val="1"/>
                <c:pt idx="0">
                  <c:v>MB Avg 1998/99-2000/01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(1,2)</c:v>
                </c:pt>
                <c:pt idx="1">
                  <c:v>Fort Garry N (1,2)</c:v>
                </c:pt>
                <c:pt idx="3">
                  <c:v>Assiniboine South (1,2)</c:v>
                </c:pt>
                <c:pt idx="5">
                  <c:v>St. Boniface E (1,2)</c:v>
                </c:pt>
                <c:pt idx="6">
                  <c:v>St. Boniface W (2)</c:v>
                </c:pt>
                <c:pt idx="8">
                  <c:v>St. Vital S (1,2,t)</c:v>
                </c:pt>
                <c:pt idx="9">
                  <c:v>St. Vital N (t)</c:v>
                </c:pt>
                <c:pt idx="11">
                  <c:v>Transcona (2)</c:v>
                </c:pt>
                <c:pt idx="13">
                  <c:v>River Heights W (1,2)</c:v>
                </c:pt>
                <c:pt idx="14">
                  <c:v>River Heights E</c:v>
                </c:pt>
                <c:pt idx="16">
                  <c:v>River East N (2,t)</c:v>
                </c:pt>
                <c:pt idx="17">
                  <c:v>River East E (1,2)</c:v>
                </c:pt>
                <c:pt idx="18">
                  <c:v>River East W (2,t)</c:v>
                </c:pt>
                <c:pt idx="19">
                  <c:v>River East S (2)</c:v>
                </c:pt>
                <c:pt idx="21">
                  <c:v>Seven Oaks N</c:v>
                </c:pt>
                <c:pt idx="22">
                  <c:v>Seven Oaks W</c:v>
                </c:pt>
                <c:pt idx="23">
                  <c:v>Seven Oaks E</c:v>
                </c:pt>
                <c:pt idx="25">
                  <c:v>St. James - Assiniboia W (1,2)</c:v>
                </c:pt>
                <c:pt idx="26">
                  <c:v>St. James - Assiniboia E (1,t)</c:v>
                </c:pt>
                <c:pt idx="28">
                  <c:v>Inkster West (1,2)</c:v>
                </c:pt>
                <c:pt idx="29">
                  <c:v>Inkster East (1,2)</c:v>
                </c:pt>
                <c:pt idx="31">
                  <c:v>Downtown W</c:v>
                </c:pt>
                <c:pt idx="32">
                  <c:v>Downtown E (1,2)</c:v>
                </c:pt>
                <c:pt idx="34">
                  <c:v>Point Douglas N (2)</c:v>
                </c:pt>
                <c:pt idx="35">
                  <c:v>Point Douglas S (1,2)</c:v>
                </c:pt>
                <c:pt idx="37">
                  <c:v>Winnipeg (1,t)</c:v>
                </c:pt>
                <c:pt idx="38">
                  <c:v>Manitoba  (t)</c:v>
                </c:pt>
              </c:strCache>
            </c:strRef>
          </c:cat>
          <c:val>
            <c:numRef>
              <c:f>'district graph data'!$H$67:$H$105</c:f>
              <c:numCache>
                <c:ptCount val="39"/>
                <c:pt idx="0">
                  <c:v>3.4752183148</c:v>
                </c:pt>
                <c:pt idx="1">
                  <c:v>3.4752183148</c:v>
                </c:pt>
                <c:pt idx="3">
                  <c:v>3.4752183148</c:v>
                </c:pt>
                <c:pt idx="5">
                  <c:v>3.4752183148</c:v>
                </c:pt>
                <c:pt idx="6">
                  <c:v>3.4752183148</c:v>
                </c:pt>
                <c:pt idx="8">
                  <c:v>3.4752183148</c:v>
                </c:pt>
                <c:pt idx="9">
                  <c:v>3.4752183148</c:v>
                </c:pt>
                <c:pt idx="11">
                  <c:v>3.4752183148</c:v>
                </c:pt>
                <c:pt idx="13">
                  <c:v>3.4752183148</c:v>
                </c:pt>
                <c:pt idx="14">
                  <c:v>3.4752183148</c:v>
                </c:pt>
                <c:pt idx="16">
                  <c:v>3.4752183148</c:v>
                </c:pt>
                <c:pt idx="17">
                  <c:v>3.4752183148</c:v>
                </c:pt>
                <c:pt idx="18">
                  <c:v>3.4752183148</c:v>
                </c:pt>
                <c:pt idx="19">
                  <c:v>3.4752183148</c:v>
                </c:pt>
                <c:pt idx="21">
                  <c:v>3.4752183148</c:v>
                </c:pt>
                <c:pt idx="22">
                  <c:v>3.4752183148</c:v>
                </c:pt>
                <c:pt idx="23">
                  <c:v>3.4752183148</c:v>
                </c:pt>
                <c:pt idx="25">
                  <c:v>3.4752183148</c:v>
                </c:pt>
                <c:pt idx="26">
                  <c:v>3.4752183148</c:v>
                </c:pt>
                <c:pt idx="28">
                  <c:v>3.4752183148</c:v>
                </c:pt>
                <c:pt idx="29">
                  <c:v>3.4752183148</c:v>
                </c:pt>
                <c:pt idx="31">
                  <c:v>3.4752183148</c:v>
                </c:pt>
                <c:pt idx="32">
                  <c:v>3.4752183148</c:v>
                </c:pt>
                <c:pt idx="34">
                  <c:v>3.4752183148</c:v>
                </c:pt>
                <c:pt idx="35">
                  <c:v>3.4752183148</c:v>
                </c:pt>
                <c:pt idx="37">
                  <c:v>3.4752183148</c:v>
                </c:pt>
                <c:pt idx="38">
                  <c:v>3.4752183148</c:v>
                </c:pt>
              </c:numCache>
            </c:numRef>
          </c:val>
        </c:ser>
        <c:ser>
          <c:idx val="1"/>
          <c:order val="1"/>
          <c:tx>
            <c:strRef>
              <c:f>'district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c:v>
                </c:pt>
                <c:pt idx="1">
                  <c:v>Fort Garry N (1,2)</c:v>
                </c:pt>
                <c:pt idx="3">
                  <c:v>Assiniboine South (1,2)</c:v>
                </c:pt>
                <c:pt idx="5">
                  <c:v>St. Boniface E (1,2)</c:v>
                </c:pt>
                <c:pt idx="6">
                  <c:v>St. Boniface W (2)</c:v>
                </c:pt>
                <c:pt idx="8">
                  <c:v>St. Vital S (1,2,t)</c:v>
                </c:pt>
                <c:pt idx="9">
                  <c:v>St. Vital N (t)</c:v>
                </c:pt>
                <c:pt idx="11">
                  <c:v>Transcona (2)</c:v>
                </c:pt>
                <c:pt idx="13">
                  <c:v>River Heights W (1,2)</c:v>
                </c:pt>
                <c:pt idx="14">
                  <c:v>River Heights E</c:v>
                </c:pt>
                <c:pt idx="16">
                  <c:v>River East N (2,t)</c:v>
                </c:pt>
                <c:pt idx="17">
                  <c:v>River East E (1,2)</c:v>
                </c:pt>
                <c:pt idx="18">
                  <c:v>River East W (2,t)</c:v>
                </c:pt>
                <c:pt idx="19">
                  <c:v>River East S (2)</c:v>
                </c:pt>
                <c:pt idx="21">
                  <c:v>Seven Oaks N</c:v>
                </c:pt>
                <c:pt idx="22">
                  <c:v>Seven Oaks W</c:v>
                </c:pt>
                <c:pt idx="23">
                  <c:v>Seven Oaks E</c:v>
                </c:pt>
                <c:pt idx="25">
                  <c:v>St. James - Assiniboia W (1,2)</c:v>
                </c:pt>
                <c:pt idx="26">
                  <c:v>St. James - Assiniboia E (1,t)</c:v>
                </c:pt>
                <c:pt idx="28">
                  <c:v>Inkster West (1,2)</c:v>
                </c:pt>
                <c:pt idx="29">
                  <c:v>Inkster East (1,2)</c:v>
                </c:pt>
                <c:pt idx="31">
                  <c:v>Downtown W</c:v>
                </c:pt>
                <c:pt idx="32">
                  <c:v>Downtown E (1,2)</c:v>
                </c:pt>
                <c:pt idx="34">
                  <c:v>Point Douglas N (2)</c:v>
                </c:pt>
                <c:pt idx="35">
                  <c:v>Point Douglas S (1,2)</c:v>
                </c:pt>
                <c:pt idx="37">
                  <c:v>Winnipeg (1,t)</c:v>
                </c:pt>
                <c:pt idx="38">
                  <c:v>Manitoba  (t)</c:v>
                </c:pt>
              </c:strCache>
            </c:strRef>
          </c:cat>
          <c:val>
            <c:numRef>
              <c:f>'district graph data'!$I$67:$I$105</c:f>
              <c:numCache>
                <c:ptCount val="39"/>
                <c:pt idx="0">
                  <c:v>2.1432485273</c:v>
                </c:pt>
                <c:pt idx="1">
                  <c:v>2.4247688379</c:v>
                </c:pt>
                <c:pt idx="3">
                  <c:v>2.6008524253</c:v>
                </c:pt>
                <c:pt idx="5">
                  <c:v>2.3939723681</c:v>
                </c:pt>
                <c:pt idx="6">
                  <c:v>3.9286001012</c:v>
                </c:pt>
                <c:pt idx="8">
                  <c:v>2.8607148105</c:v>
                </c:pt>
                <c:pt idx="9">
                  <c:v>3.5767810127</c:v>
                </c:pt>
                <c:pt idx="11">
                  <c:v>3.188719482</c:v>
                </c:pt>
                <c:pt idx="13">
                  <c:v>2.6447217153</c:v>
                </c:pt>
                <c:pt idx="14">
                  <c:v>3.8798376409</c:v>
                </c:pt>
                <c:pt idx="16">
                  <c:v>2.8321128429</c:v>
                </c:pt>
                <c:pt idx="17">
                  <c:v>2.8330790287</c:v>
                </c:pt>
                <c:pt idx="18">
                  <c:v>3.3127034692</c:v>
                </c:pt>
                <c:pt idx="19">
                  <c:v>3.7896398026</c:v>
                </c:pt>
                <c:pt idx="21">
                  <c:v>2.8998511321</c:v>
                </c:pt>
                <c:pt idx="22">
                  <c:v>3.0080810856</c:v>
                </c:pt>
                <c:pt idx="23">
                  <c:v>3.3160766383</c:v>
                </c:pt>
                <c:pt idx="25">
                  <c:v>2.5481446018</c:v>
                </c:pt>
                <c:pt idx="26">
                  <c:v>4.2946219714</c:v>
                </c:pt>
                <c:pt idx="28">
                  <c:v>2.4022751443</c:v>
                </c:pt>
                <c:pt idx="29">
                  <c:v>5.2180345577</c:v>
                </c:pt>
                <c:pt idx="31">
                  <c:v>3.6477029753</c:v>
                </c:pt>
                <c:pt idx="32">
                  <c:v>6.2578332412</c:v>
                </c:pt>
                <c:pt idx="34">
                  <c:v>3.8116274913</c:v>
                </c:pt>
                <c:pt idx="35">
                  <c:v>7.0859676962</c:v>
                </c:pt>
                <c:pt idx="37">
                  <c:v>3.3638950203</c:v>
                </c:pt>
                <c:pt idx="38">
                  <c:v>3.4752183148</c:v>
                </c:pt>
              </c:numCache>
            </c:numRef>
          </c:val>
        </c:ser>
        <c:ser>
          <c:idx val="2"/>
          <c:order val="2"/>
          <c:tx>
            <c:strRef>
              <c:f>'district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c:v>
                </c:pt>
                <c:pt idx="1">
                  <c:v>Fort Garry N (1,2)</c:v>
                </c:pt>
                <c:pt idx="3">
                  <c:v>Assiniboine South (1,2)</c:v>
                </c:pt>
                <c:pt idx="5">
                  <c:v>St. Boniface E (1,2)</c:v>
                </c:pt>
                <c:pt idx="6">
                  <c:v>St. Boniface W (2)</c:v>
                </c:pt>
                <c:pt idx="8">
                  <c:v>St. Vital S (1,2,t)</c:v>
                </c:pt>
                <c:pt idx="9">
                  <c:v>St. Vital N (t)</c:v>
                </c:pt>
                <c:pt idx="11">
                  <c:v>Transcona (2)</c:v>
                </c:pt>
                <c:pt idx="13">
                  <c:v>River Heights W (1,2)</c:v>
                </c:pt>
                <c:pt idx="14">
                  <c:v>River Heights E</c:v>
                </c:pt>
                <c:pt idx="16">
                  <c:v>River East N (2,t)</c:v>
                </c:pt>
                <c:pt idx="17">
                  <c:v>River East E (1,2)</c:v>
                </c:pt>
                <c:pt idx="18">
                  <c:v>River East W (2,t)</c:v>
                </c:pt>
                <c:pt idx="19">
                  <c:v>River East S (2)</c:v>
                </c:pt>
                <c:pt idx="21">
                  <c:v>Seven Oaks N</c:v>
                </c:pt>
                <c:pt idx="22">
                  <c:v>Seven Oaks W</c:v>
                </c:pt>
                <c:pt idx="23">
                  <c:v>Seven Oaks E</c:v>
                </c:pt>
                <c:pt idx="25">
                  <c:v>St. James - Assiniboia W (1,2)</c:v>
                </c:pt>
                <c:pt idx="26">
                  <c:v>St. James - Assiniboia E (1,t)</c:v>
                </c:pt>
                <c:pt idx="28">
                  <c:v>Inkster West (1,2)</c:v>
                </c:pt>
                <c:pt idx="29">
                  <c:v>Inkster East (1,2)</c:v>
                </c:pt>
                <c:pt idx="31">
                  <c:v>Downtown W</c:v>
                </c:pt>
                <c:pt idx="32">
                  <c:v>Downtown E (1,2)</c:v>
                </c:pt>
                <c:pt idx="34">
                  <c:v>Point Douglas N (2)</c:v>
                </c:pt>
                <c:pt idx="35">
                  <c:v>Point Douglas S (1,2)</c:v>
                </c:pt>
                <c:pt idx="37">
                  <c:v>Winnipeg (1,t)</c:v>
                </c:pt>
                <c:pt idx="38">
                  <c:v>Manitoba  (t)</c:v>
                </c:pt>
              </c:strCache>
            </c:strRef>
          </c:cat>
          <c:val>
            <c:numRef>
              <c:f>'district graph data'!$J$67:$J$105</c:f>
              <c:numCache>
                <c:ptCount val="39"/>
                <c:pt idx="0">
                  <c:v>2.2401311374</c:v>
                </c:pt>
                <c:pt idx="1">
                  <c:v>2.5287699698</c:v>
                </c:pt>
                <c:pt idx="3">
                  <c:v>2.3287233736</c:v>
                </c:pt>
                <c:pt idx="5">
                  <c:v>2.134454028</c:v>
                </c:pt>
                <c:pt idx="6">
                  <c:v>4.0424066228</c:v>
                </c:pt>
                <c:pt idx="8">
                  <c:v>2.2342443094</c:v>
                </c:pt>
                <c:pt idx="9">
                  <c:v>3.0907621056</c:v>
                </c:pt>
                <c:pt idx="11">
                  <c:v>2.811953322</c:v>
                </c:pt>
                <c:pt idx="13">
                  <c:v>2.6158880526</c:v>
                </c:pt>
                <c:pt idx="14">
                  <c:v>3.686190837</c:v>
                </c:pt>
                <c:pt idx="16">
                  <c:v>1.8628211005</c:v>
                </c:pt>
                <c:pt idx="17">
                  <c:v>2.7322643268</c:v>
                </c:pt>
                <c:pt idx="18">
                  <c:v>2.8108759392</c:v>
                </c:pt>
                <c:pt idx="19">
                  <c:v>4.3330692409</c:v>
                </c:pt>
                <c:pt idx="21">
                  <c:v>2.4874367124</c:v>
                </c:pt>
                <c:pt idx="22">
                  <c:v>2.848610072</c:v>
                </c:pt>
                <c:pt idx="23">
                  <c:v>3.4204077803</c:v>
                </c:pt>
                <c:pt idx="25">
                  <c:v>2.7342106384</c:v>
                </c:pt>
                <c:pt idx="26">
                  <c:v>3.6100156828</c:v>
                </c:pt>
                <c:pt idx="28">
                  <c:v>2.1797123851</c:v>
                </c:pt>
                <c:pt idx="29">
                  <c:v>4.6566081545</c:v>
                </c:pt>
                <c:pt idx="31">
                  <c:v>3.4554186126</c:v>
                </c:pt>
                <c:pt idx="32">
                  <c:v>6.4916276825</c:v>
                </c:pt>
                <c:pt idx="34">
                  <c:v>4.2766476812</c:v>
                </c:pt>
                <c:pt idx="35">
                  <c:v>7.914960945</c:v>
                </c:pt>
                <c:pt idx="37">
                  <c:v>3.1902897161</c:v>
                </c:pt>
                <c:pt idx="38">
                  <c:v>3.2871779519</c:v>
                </c:pt>
              </c:numCache>
            </c:numRef>
          </c:val>
        </c:ser>
        <c:ser>
          <c:idx val="3"/>
          <c:order val="3"/>
          <c:tx>
            <c:strRef>
              <c:f>'district graph data'!$K$3</c:f>
              <c:strCache>
                <c:ptCount val="1"/>
                <c:pt idx="0">
                  <c:v>MB Avg 2003/04-2005/06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 (1,2)</c:v>
                </c:pt>
                <c:pt idx="1">
                  <c:v>Fort Garry N (1,2)</c:v>
                </c:pt>
                <c:pt idx="3">
                  <c:v>Assiniboine South (1,2)</c:v>
                </c:pt>
                <c:pt idx="5">
                  <c:v>St. Boniface E (1,2)</c:v>
                </c:pt>
                <c:pt idx="6">
                  <c:v>St. Boniface W (2)</c:v>
                </c:pt>
                <c:pt idx="8">
                  <c:v>St. Vital S (1,2,t)</c:v>
                </c:pt>
                <c:pt idx="9">
                  <c:v>St. Vital N (t)</c:v>
                </c:pt>
                <c:pt idx="11">
                  <c:v>Transcona (2)</c:v>
                </c:pt>
                <c:pt idx="13">
                  <c:v>River Heights W (1,2)</c:v>
                </c:pt>
                <c:pt idx="14">
                  <c:v>River Heights E</c:v>
                </c:pt>
                <c:pt idx="16">
                  <c:v>River East N (2,t)</c:v>
                </c:pt>
                <c:pt idx="17">
                  <c:v>River East E (1,2)</c:v>
                </c:pt>
                <c:pt idx="18">
                  <c:v>River East W (2,t)</c:v>
                </c:pt>
                <c:pt idx="19">
                  <c:v>River East S (2)</c:v>
                </c:pt>
                <c:pt idx="21">
                  <c:v>Seven Oaks N</c:v>
                </c:pt>
                <c:pt idx="22">
                  <c:v>Seven Oaks W</c:v>
                </c:pt>
                <c:pt idx="23">
                  <c:v>Seven Oaks E</c:v>
                </c:pt>
                <c:pt idx="25">
                  <c:v>St. James - Assiniboia W (1,2)</c:v>
                </c:pt>
                <c:pt idx="26">
                  <c:v>St. James - Assiniboia E (1,t)</c:v>
                </c:pt>
                <c:pt idx="28">
                  <c:v>Inkster West (1,2)</c:v>
                </c:pt>
                <c:pt idx="29">
                  <c:v>Inkster East (1,2)</c:v>
                </c:pt>
                <c:pt idx="31">
                  <c:v>Downtown W</c:v>
                </c:pt>
                <c:pt idx="32">
                  <c:v>Downtown E (1,2)</c:v>
                </c:pt>
                <c:pt idx="34">
                  <c:v>Point Douglas N (2)</c:v>
                </c:pt>
                <c:pt idx="35">
                  <c:v>Point Douglas S (1,2)</c:v>
                </c:pt>
                <c:pt idx="37">
                  <c:v>Winnipeg (1,t)</c:v>
                </c:pt>
                <c:pt idx="38">
                  <c:v>Manitoba  (t)</c:v>
                </c:pt>
              </c:strCache>
            </c:strRef>
          </c:cat>
          <c:val>
            <c:numRef>
              <c:f>'district graph data'!$K$67:$K$105</c:f>
              <c:numCache>
                <c:ptCount val="39"/>
                <c:pt idx="0">
                  <c:v>3.2871779519</c:v>
                </c:pt>
                <c:pt idx="1">
                  <c:v>3.2871779519</c:v>
                </c:pt>
                <c:pt idx="3">
                  <c:v>3.2871779519</c:v>
                </c:pt>
                <c:pt idx="5">
                  <c:v>3.2871779519</c:v>
                </c:pt>
                <c:pt idx="6">
                  <c:v>3.2871779519</c:v>
                </c:pt>
                <c:pt idx="8">
                  <c:v>3.2871779519</c:v>
                </c:pt>
                <c:pt idx="9">
                  <c:v>3.2871779519</c:v>
                </c:pt>
                <c:pt idx="11">
                  <c:v>3.2871779519</c:v>
                </c:pt>
                <c:pt idx="13">
                  <c:v>3.2871779519</c:v>
                </c:pt>
                <c:pt idx="14">
                  <c:v>3.2871779519</c:v>
                </c:pt>
                <c:pt idx="16">
                  <c:v>3.2871779519</c:v>
                </c:pt>
                <c:pt idx="17">
                  <c:v>3.2871779519</c:v>
                </c:pt>
                <c:pt idx="18">
                  <c:v>3.2871779519</c:v>
                </c:pt>
                <c:pt idx="19">
                  <c:v>3.2871779519</c:v>
                </c:pt>
                <c:pt idx="21">
                  <c:v>3.2871779519</c:v>
                </c:pt>
                <c:pt idx="22">
                  <c:v>3.2871779519</c:v>
                </c:pt>
                <c:pt idx="23">
                  <c:v>3.2871779519</c:v>
                </c:pt>
                <c:pt idx="25">
                  <c:v>3.2871779519</c:v>
                </c:pt>
                <c:pt idx="26">
                  <c:v>3.2871779519</c:v>
                </c:pt>
                <c:pt idx="28">
                  <c:v>3.2871779519</c:v>
                </c:pt>
                <c:pt idx="29">
                  <c:v>3.2871779519</c:v>
                </c:pt>
                <c:pt idx="31">
                  <c:v>3.2871779519</c:v>
                </c:pt>
                <c:pt idx="32">
                  <c:v>3.2871779519</c:v>
                </c:pt>
                <c:pt idx="34">
                  <c:v>3.2871779519</c:v>
                </c:pt>
                <c:pt idx="35">
                  <c:v>3.2871779519</c:v>
                </c:pt>
                <c:pt idx="37">
                  <c:v>3.2871779519</c:v>
                </c:pt>
                <c:pt idx="38">
                  <c:v>3.2871779519</c:v>
                </c:pt>
              </c:numCache>
            </c:numRef>
          </c:val>
        </c:ser>
        <c:axId val="3225616"/>
        <c:axId val="29030545"/>
      </c:barChart>
      <c:catAx>
        <c:axId val="3225616"/>
        <c:scaling>
          <c:orientation val="maxMin"/>
        </c:scaling>
        <c:axPos val="l"/>
        <c:delete val="0"/>
        <c:numFmt formatCode="General" sourceLinked="1"/>
        <c:majorTickMark val="none"/>
        <c:minorTickMark val="none"/>
        <c:tickLblPos val="nextTo"/>
        <c:txPr>
          <a:bodyPr/>
          <a:lstStyle/>
          <a:p>
            <a:pPr>
              <a:defRPr lang="en-US" cap="none" sz="650" b="0" i="0" u="none" baseline="0"/>
            </a:pPr>
          </a:p>
        </c:txPr>
        <c:crossAx val="29030545"/>
        <c:crosses val="autoZero"/>
        <c:auto val="1"/>
        <c:lblOffset val="100"/>
        <c:noMultiLvlLbl val="0"/>
      </c:catAx>
      <c:valAx>
        <c:axId val="29030545"/>
        <c:scaling>
          <c:orientation val="minMax"/>
          <c:max val="10"/>
          <c:min val="0"/>
        </c:scaling>
        <c:axPos val="t"/>
        <c:majorGridlines/>
        <c:delete val="0"/>
        <c:numFmt formatCode="0" sourceLinked="0"/>
        <c:majorTickMark val="none"/>
        <c:minorTickMark val="none"/>
        <c:tickLblPos val="nextTo"/>
        <c:crossAx val="3225616"/>
        <c:crosses val="max"/>
        <c:crossBetween val="between"/>
        <c:dispUnits/>
        <c:majorUnit val="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3"/>
          <c:y val="0.082"/>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3.3.4: Premature Mortality Rates                                                 by Winnipeg Community Areas
</a:t>
            </a:r>
            <a:r>
              <a:rPr lang="en-US" cap="none" sz="800" b="0" i="0" u="none" baseline="0"/>
              <a:t>Age- &amp; sex-adjusted rate of deaths per 1,000 aged 0-74</a:t>
            </a:r>
          </a:p>
        </c:rich>
      </c:tx>
      <c:layout>
        <c:manualLayout>
          <c:xMode val="factor"/>
          <c:yMode val="factor"/>
          <c:x val="0.03575"/>
          <c:y val="-0.016"/>
        </c:manualLayout>
      </c:layout>
      <c:spPr>
        <a:noFill/>
        <a:ln>
          <a:noFill/>
        </a:ln>
      </c:spPr>
    </c:title>
    <c:plotArea>
      <c:layout>
        <c:manualLayout>
          <c:xMode val="edge"/>
          <c:yMode val="edge"/>
          <c:x val="0.017"/>
          <c:y val="0.1275"/>
          <c:w val="0.983"/>
          <c:h val="0.76625"/>
        </c:manualLayout>
      </c:layout>
      <c:barChart>
        <c:barDir val="bar"/>
        <c:grouping val="clustered"/>
        <c:varyColors val="0"/>
        <c:ser>
          <c:idx val="0"/>
          <c:order val="0"/>
          <c:tx>
            <c:strRef>
              <c:f>'rha graph data'!$H$3</c:f>
              <c:strCache>
                <c:ptCount val="1"/>
                <c:pt idx="0">
                  <c:v>MB Avg 1998/99-2000/01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 (1,2)</c:v>
                </c:pt>
                <c:pt idx="1">
                  <c:v>Assiniboine South (1,2)</c:v>
                </c:pt>
                <c:pt idx="2">
                  <c:v>St. Boniface (1,2)</c:v>
                </c:pt>
                <c:pt idx="3">
                  <c:v>St. Vital (2,t)</c:v>
                </c:pt>
                <c:pt idx="4">
                  <c:v>Transcona (2)</c:v>
                </c:pt>
                <c:pt idx="5">
                  <c:v>River Heights (1)</c:v>
                </c:pt>
                <c:pt idx="6">
                  <c:v>River East (1,2,t)</c:v>
                </c:pt>
                <c:pt idx="7">
                  <c:v>Seven Oaks</c:v>
                </c:pt>
                <c:pt idx="8">
                  <c:v>St. James - Assiniboia</c:v>
                </c:pt>
                <c:pt idx="9">
                  <c:v>Inkster</c:v>
                </c:pt>
                <c:pt idx="10">
                  <c:v>Downtown (1,2)</c:v>
                </c:pt>
                <c:pt idx="11">
                  <c:v>Point Douglas (1,2,t)</c:v>
                </c:pt>
                <c:pt idx="12">
                  <c:v>0</c:v>
                </c:pt>
                <c:pt idx="13">
                  <c:v>Winnipeg (1,t)</c:v>
                </c:pt>
                <c:pt idx="14">
                  <c:v>Manitoba (t)</c:v>
                </c:pt>
              </c:strCache>
            </c:strRef>
          </c:cat>
          <c:val>
            <c:numRef>
              <c:f>('rha graph data'!$H$22:$H$34,'rha graph data'!$H$8,'rha graph data'!$H$19)</c:f>
              <c:numCache>
                <c:ptCount val="15"/>
                <c:pt idx="0">
                  <c:v>3.4752183148</c:v>
                </c:pt>
                <c:pt idx="1">
                  <c:v>3.4752183148</c:v>
                </c:pt>
                <c:pt idx="2">
                  <c:v>3.4752183148</c:v>
                </c:pt>
                <c:pt idx="3">
                  <c:v>3.4752183148</c:v>
                </c:pt>
                <c:pt idx="4">
                  <c:v>3.4752183148</c:v>
                </c:pt>
                <c:pt idx="5">
                  <c:v>3.4752183148</c:v>
                </c:pt>
                <c:pt idx="6">
                  <c:v>3.4752183148</c:v>
                </c:pt>
                <c:pt idx="7">
                  <c:v>3.4752183148</c:v>
                </c:pt>
                <c:pt idx="8">
                  <c:v>3.4752183148</c:v>
                </c:pt>
                <c:pt idx="9">
                  <c:v>3.4752183148</c:v>
                </c:pt>
                <c:pt idx="10">
                  <c:v>3.4752183148</c:v>
                </c:pt>
                <c:pt idx="11">
                  <c:v>3.4752183148</c:v>
                </c:pt>
                <c:pt idx="13">
                  <c:v>3.4752183148</c:v>
                </c:pt>
                <c:pt idx="14">
                  <c:v>3.4752183148</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(1,2)</c:v>
                </c:pt>
                <c:pt idx="1">
                  <c:v>Assiniboine South (1,2)</c:v>
                </c:pt>
                <c:pt idx="2">
                  <c:v>St. Boniface (1,2)</c:v>
                </c:pt>
                <c:pt idx="3">
                  <c:v>St. Vital (2,t)</c:v>
                </c:pt>
                <c:pt idx="4">
                  <c:v>Transcona (2)</c:v>
                </c:pt>
                <c:pt idx="5">
                  <c:v>River Heights (1)</c:v>
                </c:pt>
                <c:pt idx="6">
                  <c:v>River East (1,2,t)</c:v>
                </c:pt>
                <c:pt idx="7">
                  <c:v>Seven Oaks</c:v>
                </c:pt>
                <c:pt idx="8">
                  <c:v>St. James - Assiniboia</c:v>
                </c:pt>
                <c:pt idx="9">
                  <c:v>Inkster</c:v>
                </c:pt>
                <c:pt idx="10">
                  <c:v>Downtown (1,2)</c:v>
                </c:pt>
                <c:pt idx="11">
                  <c:v>Point Douglas (1,2,t)</c:v>
                </c:pt>
                <c:pt idx="12">
                  <c:v>0</c:v>
                </c:pt>
                <c:pt idx="13">
                  <c:v>Winnipeg (1,t)</c:v>
                </c:pt>
                <c:pt idx="14">
                  <c:v>Manitoba (t)</c:v>
                </c:pt>
              </c:strCache>
            </c:strRef>
          </c:cat>
          <c:val>
            <c:numRef>
              <c:f>('rha graph data'!$I$22:$I$34,'rha graph data'!$I$8,'rha graph data'!$I$19)</c:f>
              <c:numCache>
                <c:ptCount val="15"/>
                <c:pt idx="0">
                  <c:v>2.2758729074</c:v>
                </c:pt>
                <c:pt idx="1">
                  <c:v>2.6082694532</c:v>
                </c:pt>
                <c:pt idx="2">
                  <c:v>2.9093846188</c:v>
                </c:pt>
                <c:pt idx="3">
                  <c:v>3.2430360653</c:v>
                </c:pt>
                <c:pt idx="4">
                  <c:v>3.1986039312</c:v>
                </c:pt>
                <c:pt idx="5">
                  <c:v>3.0887658348</c:v>
                </c:pt>
                <c:pt idx="6">
                  <c:v>3.2332764915</c:v>
                </c:pt>
                <c:pt idx="7">
                  <c:v>3.1929182936</c:v>
                </c:pt>
                <c:pt idx="8">
                  <c:v>3.3105682578</c:v>
                </c:pt>
                <c:pt idx="9">
                  <c:v>3.8257772407</c:v>
                </c:pt>
                <c:pt idx="10">
                  <c:v>4.8779174902</c:v>
                </c:pt>
                <c:pt idx="11">
                  <c:v>4.862922423</c:v>
                </c:pt>
                <c:pt idx="13">
                  <c:v>3.3638950203</c:v>
                </c:pt>
                <c:pt idx="14">
                  <c:v>3.4752183148</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(1,2)</c:v>
                </c:pt>
                <c:pt idx="1">
                  <c:v>Assiniboine South (1,2)</c:v>
                </c:pt>
                <c:pt idx="2">
                  <c:v>St. Boniface (1,2)</c:v>
                </c:pt>
                <c:pt idx="3">
                  <c:v>St. Vital (2,t)</c:v>
                </c:pt>
                <c:pt idx="4">
                  <c:v>Transcona (2)</c:v>
                </c:pt>
                <c:pt idx="5">
                  <c:v>River Heights (1)</c:v>
                </c:pt>
                <c:pt idx="6">
                  <c:v>River East (1,2,t)</c:v>
                </c:pt>
                <c:pt idx="7">
                  <c:v>Seven Oaks</c:v>
                </c:pt>
                <c:pt idx="8">
                  <c:v>St. James - Assiniboia</c:v>
                </c:pt>
                <c:pt idx="9">
                  <c:v>Inkster</c:v>
                </c:pt>
                <c:pt idx="10">
                  <c:v>Downtown (1,2)</c:v>
                </c:pt>
                <c:pt idx="11">
                  <c:v>Point Douglas (1,2,t)</c:v>
                </c:pt>
                <c:pt idx="12">
                  <c:v>0</c:v>
                </c:pt>
                <c:pt idx="13">
                  <c:v>Winnipeg (1,t)</c:v>
                </c:pt>
                <c:pt idx="14">
                  <c:v>Manitoba (t)</c:v>
                </c:pt>
              </c:strCache>
            </c:strRef>
          </c:cat>
          <c:val>
            <c:numRef>
              <c:f>('rha graph data'!$J$22:$J$34,'rha graph data'!$J$8,'rha graph data'!$J$19)</c:f>
              <c:numCache>
                <c:ptCount val="15"/>
                <c:pt idx="0">
                  <c:v>2.376023733</c:v>
                </c:pt>
                <c:pt idx="1">
                  <c:v>2.3333929338</c:v>
                </c:pt>
                <c:pt idx="2">
                  <c:v>2.7124388936</c:v>
                </c:pt>
                <c:pt idx="3">
                  <c:v>2.6572766585</c:v>
                </c:pt>
                <c:pt idx="4">
                  <c:v>2.8194694119</c:v>
                </c:pt>
                <c:pt idx="5">
                  <c:v>3.010558293</c:v>
                </c:pt>
                <c:pt idx="6">
                  <c:v>2.9382239065</c:v>
                </c:pt>
                <c:pt idx="7">
                  <c:v>3.1664535976</c:v>
                </c:pt>
                <c:pt idx="8">
                  <c:v>3.0982084504</c:v>
                </c:pt>
                <c:pt idx="9">
                  <c:v>3.3520628716</c:v>
                </c:pt>
                <c:pt idx="10">
                  <c:v>4.9221538321</c:v>
                </c:pt>
                <c:pt idx="11">
                  <c:v>5.5181358792</c:v>
                </c:pt>
                <c:pt idx="13">
                  <c:v>3.1902897161</c:v>
                </c:pt>
                <c:pt idx="14">
                  <c:v>3.2871779519</c:v>
                </c:pt>
              </c:numCache>
            </c:numRef>
          </c:val>
        </c:ser>
        <c:ser>
          <c:idx val="3"/>
          <c:order val="3"/>
          <c:tx>
            <c:strRef>
              <c:f>'rha graph data'!$K$3</c:f>
              <c:strCache>
                <c:ptCount val="1"/>
                <c:pt idx="0">
                  <c:v>MB Avg 2003/04-2005/06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('rha graph data'!$A$22:$A$34,'rha graph data'!$A$8,'rha graph data'!$A$19)</c:f>
              <c:strCache>
                <c:ptCount val="15"/>
                <c:pt idx="0">
                  <c:v>Fort Garry (1,2)</c:v>
                </c:pt>
                <c:pt idx="1">
                  <c:v>Assiniboine South (1,2)</c:v>
                </c:pt>
                <c:pt idx="2">
                  <c:v>St. Boniface (1,2)</c:v>
                </c:pt>
                <c:pt idx="3">
                  <c:v>St. Vital (2,t)</c:v>
                </c:pt>
                <c:pt idx="4">
                  <c:v>Transcona (2)</c:v>
                </c:pt>
                <c:pt idx="5">
                  <c:v>River Heights (1)</c:v>
                </c:pt>
                <c:pt idx="6">
                  <c:v>River East (1,2,t)</c:v>
                </c:pt>
                <c:pt idx="7">
                  <c:v>Seven Oaks</c:v>
                </c:pt>
                <c:pt idx="8">
                  <c:v>St. James - Assiniboia</c:v>
                </c:pt>
                <c:pt idx="9">
                  <c:v>Inkster</c:v>
                </c:pt>
                <c:pt idx="10">
                  <c:v>Downtown (1,2)</c:v>
                </c:pt>
                <c:pt idx="11">
                  <c:v>Point Douglas (1,2,t)</c:v>
                </c:pt>
                <c:pt idx="12">
                  <c:v>0</c:v>
                </c:pt>
                <c:pt idx="13">
                  <c:v>Winnipeg (1,t)</c:v>
                </c:pt>
                <c:pt idx="14">
                  <c:v>Manitoba (t)</c:v>
                </c:pt>
              </c:strCache>
            </c:strRef>
          </c:cat>
          <c:val>
            <c:numRef>
              <c:f>('rha graph data'!$K$22:$K$34,'rha graph data'!$K$8,'rha graph data'!$K$19)</c:f>
              <c:numCache>
                <c:ptCount val="15"/>
                <c:pt idx="0">
                  <c:v>3.2871779519</c:v>
                </c:pt>
                <c:pt idx="1">
                  <c:v>3.2871779519</c:v>
                </c:pt>
                <c:pt idx="2">
                  <c:v>3.2871779519</c:v>
                </c:pt>
                <c:pt idx="3">
                  <c:v>3.2871779519</c:v>
                </c:pt>
                <c:pt idx="4">
                  <c:v>3.2871779519</c:v>
                </c:pt>
                <c:pt idx="5">
                  <c:v>3.2871779519</c:v>
                </c:pt>
                <c:pt idx="6">
                  <c:v>3.2871779519</c:v>
                </c:pt>
                <c:pt idx="7">
                  <c:v>3.2871779519</c:v>
                </c:pt>
                <c:pt idx="8">
                  <c:v>3.2871779519</c:v>
                </c:pt>
                <c:pt idx="9">
                  <c:v>3.2871779519</c:v>
                </c:pt>
                <c:pt idx="10">
                  <c:v>3.2871779519</c:v>
                </c:pt>
                <c:pt idx="11">
                  <c:v>3.2871779519</c:v>
                </c:pt>
                <c:pt idx="13">
                  <c:v>3.2871779519</c:v>
                </c:pt>
                <c:pt idx="14">
                  <c:v>3.2871779519</c:v>
                </c:pt>
              </c:numCache>
            </c:numRef>
          </c:val>
        </c:ser>
        <c:axId val="59948314"/>
        <c:axId val="2663915"/>
      </c:barChart>
      <c:catAx>
        <c:axId val="59948314"/>
        <c:scaling>
          <c:orientation val="maxMin"/>
        </c:scaling>
        <c:axPos val="l"/>
        <c:delete val="0"/>
        <c:numFmt formatCode="General" sourceLinked="1"/>
        <c:majorTickMark val="none"/>
        <c:minorTickMark val="none"/>
        <c:tickLblPos val="nextTo"/>
        <c:crossAx val="2663915"/>
        <c:crosses val="autoZero"/>
        <c:auto val="1"/>
        <c:lblOffset val="100"/>
        <c:noMultiLvlLbl val="0"/>
      </c:catAx>
      <c:valAx>
        <c:axId val="2663915"/>
        <c:scaling>
          <c:orientation val="minMax"/>
          <c:max val="10"/>
          <c:min val="0"/>
        </c:scaling>
        <c:axPos val="t"/>
        <c:majorGridlines/>
        <c:delete val="0"/>
        <c:numFmt formatCode="0" sourceLinked="0"/>
        <c:majorTickMark val="none"/>
        <c:minorTickMark val="none"/>
        <c:tickLblPos val="nextTo"/>
        <c:crossAx val="59948314"/>
        <c:crosses val="max"/>
        <c:crossBetween val="between"/>
        <c:dispUnits/>
        <c:majorUnit val="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3"/>
          <c:y val="0.143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3.3.5: Premature Mortality Rates by Aggregate RHA Areas
</a:t>
            </a:r>
            <a:r>
              <a:rPr lang="en-US" cap="none" sz="800" b="0" i="0" u="none" baseline="0"/>
              <a:t>Age- &amp; sex-adjusted rate of deaths per 1,000 aged 0-74</a:t>
            </a:r>
          </a:p>
        </c:rich>
      </c:tx>
      <c:layout>
        <c:manualLayout>
          <c:xMode val="factor"/>
          <c:yMode val="factor"/>
          <c:x val="0.02875"/>
          <c:y val="-0.01925"/>
        </c:manualLayout>
      </c:layout>
      <c:spPr>
        <a:noFill/>
        <a:ln>
          <a:noFill/>
        </a:ln>
      </c:spPr>
    </c:title>
    <c:plotArea>
      <c:layout>
        <c:manualLayout>
          <c:xMode val="edge"/>
          <c:yMode val="edge"/>
          <c:x val="0.01525"/>
          <c:y val="0.128"/>
          <c:w val="0.983"/>
          <c:h val="0.831"/>
        </c:manualLayout>
      </c:layout>
      <c:barChart>
        <c:barDir val="bar"/>
        <c:grouping val="clustered"/>
        <c:varyColors val="0"/>
        <c:ser>
          <c:idx val="0"/>
          <c:order val="0"/>
          <c:tx>
            <c:strRef>
              <c:f>'rha graph data'!$H$3</c:f>
              <c:strCache>
                <c:ptCount val="1"/>
                <c:pt idx="0">
                  <c:v>MB Avg 1998/99-2000/01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1996-2000</c:name>
            <c:spPr>
              <a:ln w="25400">
                <a:solidFill>
                  <a:srgbClr val="C0C0C0"/>
                </a:solidFill>
                <a:prstDash val="sysDot"/>
              </a:ln>
            </c:spPr>
            <c:trendlineType val="linear"/>
            <c:forward val="0.5"/>
            <c:backward val="0.5"/>
            <c:dispEq val="0"/>
            <c:dispRSqr val="0"/>
          </c:trendline>
          <c:cat>
            <c:strRef>
              <c:f>('rha graph data'!$A$16:$A$18,'rha graph data'!$A$8,'rha graph data'!$A$19)</c:f>
              <c:strCache>
                <c:ptCount val="5"/>
                <c:pt idx="0">
                  <c:v>Rural South (1,2,t)</c:v>
                </c:pt>
                <c:pt idx="1">
                  <c:v>Mid (t)</c:v>
                </c:pt>
                <c:pt idx="2">
                  <c:v>North (1,2)</c:v>
                </c:pt>
                <c:pt idx="3">
                  <c:v>Winnipeg (1,t)</c:v>
                </c:pt>
                <c:pt idx="4">
                  <c:v>Manitoba (t)</c:v>
                </c:pt>
              </c:strCache>
            </c:strRef>
          </c:cat>
          <c:val>
            <c:numRef>
              <c:f>('rha graph data'!$H$16:$H$18,'rha graph data'!$H$8,'rha graph data'!$H$19)</c:f>
              <c:numCache>
                <c:ptCount val="5"/>
                <c:pt idx="0">
                  <c:v>3.4752183148</c:v>
                </c:pt>
                <c:pt idx="1">
                  <c:v>3.4752183148</c:v>
                </c:pt>
                <c:pt idx="2">
                  <c:v>3.4752183148</c:v>
                </c:pt>
                <c:pt idx="3">
                  <c:v>3.4752183148</c:v>
                </c:pt>
                <c:pt idx="4">
                  <c:v>3.4752183148</c:v>
                </c:pt>
              </c:numCache>
            </c:numRef>
          </c:val>
        </c:ser>
        <c:ser>
          <c:idx val="1"/>
          <c:order val="1"/>
          <c:tx>
            <c:strRef>
              <c:f>'rha graph data'!$I$3</c:f>
              <c:strCache>
                <c:ptCount val="1"/>
                <c:pt idx="0">
                  <c:v>1996-2000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c:f>
              <c:strCache>
                <c:ptCount val="5"/>
                <c:pt idx="0">
                  <c:v>Rural South (1,2,t)</c:v>
                </c:pt>
                <c:pt idx="1">
                  <c:v>Mid (t)</c:v>
                </c:pt>
                <c:pt idx="2">
                  <c:v>North (1,2)</c:v>
                </c:pt>
                <c:pt idx="3">
                  <c:v>Winnipeg (1,t)</c:v>
                </c:pt>
                <c:pt idx="4">
                  <c:v>Manitoba (t)</c:v>
                </c:pt>
              </c:strCache>
            </c:strRef>
          </c:cat>
          <c:val>
            <c:numRef>
              <c:f>('rha graph data'!$I$16:$I$18,'rha graph data'!$I$8,'rha graph data'!$I$19)</c:f>
              <c:numCache>
                <c:ptCount val="5"/>
                <c:pt idx="0">
                  <c:v>3.0461926334</c:v>
                </c:pt>
                <c:pt idx="1">
                  <c:v>3.4936245285</c:v>
                </c:pt>
                <c:pt idx="2">
                  <c:v>4.9529511782</c:v>
                </c:pt>
                <c:pt idx="3">
                  <c:v>3.3638950203</c:v>
                </c:pt>
                <c:pt idx="4">
                  <c:v>3.4752183148</c:v>
                </c:pt>
              </c:numCache>
            </c:numRef>
          </c:val>
        </c:ser>
        <c:ser>
          <c:idx val="2"/>
          <c:order val="2"/>
          <c:tx>
            <c:strRef>
              <c:f>'rha graph data'!$J$3</c:f>
              <c:strCache>
                <c:ptCount val="1"/>
                <c:pt idx="0">
                  <c:v>2001-2005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c:f>
              <c:strCache>
                <c:ptCount val="5"/>
                <c:pt idx="0">
                  <c:v>Rural South (1,2,t)</c:v>
                </c:pt>
                <c:pt idx="1">
                  <c:v>Mid (t)</c:v>
                </c:pt>
                <c:pt idx="2">
                  <c:v>North (1,2)</c:v>
                </c:pt>
                <c:pt idx="3">
                  <c:v>Winnipeg (1,t)</c:v>
                </c:pt>
                <c:pt idx="4">
                  <c:v>Manitoba (t)</c:v>
                </c:pt>
              </c:strCache>
            </c:strRef>
          </c:cat>
          <c:val>
            <c:numRef>
              <c:f>('rha graph data'!$J$16:$J$18,'rha graph data'!$J$8,'rha graph data'!$J$19)</c:f>
              <c:numCache>
                <c:ptCount val="5"/>
                <c:pt idx="0">
                  <c:v>2.8052344185</c:v>
                </c:pt>
                <c:pt idx="1">
                  <c:v>3.2715034328</c:v>
                </c:pt>
                <c:pt idx="2">
                  <c:v>5.2002805214</c:v>
                </c:pt>
                <c:pt idx="3">
                  <c:v>3.1902897161</c:v>
                </c:pt>
                <c:pt idx="4">
                  <c:v>3.2871779519</c:v>
                </c:pt>
              </c:numCache>
            </c:numRef>
          </c:val>
        </c:ser>
        <c:ser>
          <c:idx val="3"/>
          <c:order val="3"/>
          <c:tx>
            <c:strRef>
              <c:f>'rha graph data'!$K$3</c:f>
              <c:strCache>
                <c:ptCount val="1"/>
                <c:pt idx="0">
                  <c:v>MB Avg 2003/04-2005/06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2001-2005</c:name>
            <c:spPr>
              <a:ln w="25400">
                <a:solidFill>
                  <a:srgbClr val="000000"/>
                </a:solidFill>
                <a:prstDash val="sysDot"/>
              </a:ln>
            </c:spPr>
            <c:trendlineType val="linear"/>
            <c:forward val="0.5"/>
            <c:backward val="0.5"/>
            <c:dispEq val="0"/>
            <c:dispRSqr val="0"/>
          </c:trendline>
          <c:cat>
            <c:strRef>
              <c:f>('rha graph data'!$A$16:$A$18,'rha graph data'!$A$8,'rha graph data'!$A$19)</c:f>
              <c:strCache>
                <c:ptCount val="5"/>
                <c:pt idx="0">
                  <c:v>Rural South (1,2,t)</c:v>
                </c:pt>
                <c:pt idx="1">
                  <c:v>Mid (t)</c:v>
                </c:pt>
                <c:pt idx="2">
                  <c:v>North (1,2)</c:v>
                </c:pt>
                <c:pt idx="3">
                  <c:v>Winnipeg (1,t)</c:v>
                </c:pt>
                <c:pt idx="4">
                  <c:v>Manitoba (t)</c:v>
                </c:pt>
              </c:strCache>
            </c:strRef>
          </c:cat>
          <c:val>
            <c:numRef>
              <c:f>('rha graph data'!$K$16:$K$18,'rha graph data'!$K$8,'rha graph data'!$K$19)</c:f>
              <c:numCache>
                <c:ptCount val="5"/>
                <c:pt idx="0">
                  <c:v>3.2871779519</c:v>
                </c:pt>
                <c:pt idx="1">
                  <c:v>3.2871779519</c:v>
                </c:pt>
                <c:pt idx="2">
                  <c:v>3.2871779519</c:v>
                </c:pt>
                <c:pt idx="3">
                  <c:v>3.2871779519</c:v>
                </c:pt>
                <c:pt idx="4">
                  <c:v>3.2871779519</c:v>
                </c:pt>
              </c:numCache>
            </c:numRef>
          </c:val>
        </c:ser>
        <c:axId val="23975236"/>
        <c:axId val="14450533"/>
      </c:barChart>
      <c:catAx>
        <c:axId val="23975236"/>
        <c:scaling>
          <c:orientation val="maxMin"/>
        </c:scaling>
        <c:axPos val="l"/>
        <c:delete val="0"/>
        <c:numFmt formatCode="General" sourceLinked="1"/>
        <c:majorTickMark val="none"/>
        <c:minorTickMark val="none"/>
        <c:tickLblPos val="nextTo"/>
        <c:crossAx val="14450533"/>
        <c:crosses val="autoZero"/>
        <c:auto val="1"/>
        <c:lblOffset val="100"/>
        <c:noMultiLvlLbl val="0"/>
      </c:catAx>
      <c:valAx>
        <c:axId val="14450533"/>
        <c:scaling>
          <c:orientation val="minMax"/>
          <c:max val="10"/>
          <c:min val="0"/>
        </c:scaling>
        <c:axPos val="t"/>
        <c:majorGridlines>
          <c:spPr>
            <a:ln w="12700">
              <a:solidFill/>
            </a:ln>
          </c:spPr>
        </c:majorGridlines>
        <c:delete val="0"/>
        <c:numFmt formatCode="0" sourceLinked="0"/>
        <c:majorTickMark val="none"/>
        <c:minorTickMark val="none"/>
        <c:tickLblPos val="nextTo"/>
        <c:spPr>
          <a:ln w="12700">
            <a:solidFill/>
          </a:ln>
        </c:spPr>
        <c:crossAx val="23975236"/>
        <c:crosses val="max"/>
        <c:crossBetween val="between"/>
        <c:dispUnits/>
        <c:majorUnit val="1"/>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975"/>
          <c:y val="0.14075"/>
          <c:w val="0.26325"/>
          <c:h val="0.142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tabColor indexed="11"/>
  </sheetPr>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tabColor indexed="11"/>
  </sheetPr>
  <sheetViews>
    <sheetView workbookViewId="0" zoomScale="81"/>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tabColor indexed="11"/>
  </sheetPr>
  <sheetViews>
    <sheetView workbookViewId="0"/>
  </sheetViews>
  <pageMargins left="1.125" right="1.12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Pr>
    <tabColor indexed="10"/>
  </sheetPr>
  <sheetViews>
    <sheetView workbookViewId="0"/>
  </sheetViews>
  <pageMargins left="1.125" right="1.125" top="1" bottom="4"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Pr>
    <tabColor indexed="10"/>
  </sheetPr>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0.88925</cdr:y>
    </cdr:from>
    <cdr:to>
      <cdr:x>0.9215</cdr:x>
      <cdr:y>0.9995</cdr:y>
    </cdr:to>
    <cdr:sp>
      <cdr:nvSpPr>
        <cdr:cNvPr id="1" name="TextBox 4"/>
        <cdr:cNvSpPr txBox="1">
          <a:spLocks noChangeArrowheads="1"/>
        </cdr:cNvSpPr>
      </cdr:nvSpPr>
      <cdr:spPr>
        <a:xfrm>
          <a:off x="1095375" y="4048125"/>
          <a:ext cx="4152900"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0.6365</cdr:x>
      <cdr:y>0.9675</cdr:y>
    </cdr:from>
    <cdr:to>
      <cdr:x>0.99625</cdr:x>
      <cdr:y>1</cdr:y>
    </cdr:to>
    <cdr:sp>
      <cdr:nvSpPr>
        <cdr:cNvPr id="2" name="mchp"/>
        <cdr:cNvSpPr txBox="1">
          <a:spLocks noChangeArrowheads="1"/>
        </cdr:cNvSpPr>
      </cdr:nvSpPr>
      <cdr:spPr>
        <a:xfrm>
          <a:off x="3629025" y="4410075"/>
          <a:ext cx="2047875"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2009</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0.983</cdr:y>
    </cdr:from>
    <cdr:to>
      <cdr:x>0.98725</cdr:x>
      <cdr:y>1</cdr:y>
    </cdr:to>
    <cdr:sp>
      <cdr:nvSpPr>
        <cdr:cNvPr id="1" name="TextBox 1"/>
        <cdr:cNvSpPr txBox="1">
          <a:spLocks noChangeArrowheads="1"/>
        </cdr:cNvSpPr>
      </cdr:nvSpPr>
      <cdr:spPr>
        <a:xfrm>
          <a:off x="4676775" y="9725025"/>
          <a:ext cx="2590800" cy="171450"/>
        </a:xfrm>
        <a:prstGeom prst="rect">
          <a:avLst/>
        </a:prstGeom>
        <a:noFill/>
        <a:ln w="9525" cmpd="sng">
          <a:noFill/>
        </a:ln>
      </cdr:spPr>
      <cdr:txBody>
        <a:bodyPr vertOverflow="clip" wrap="square"/>
        <a:p>
          <a:pPr algn="r">
            <a:defRPr/>
          </a:pPr>
          <a:r>
            <a:rPr lang="en-US" cap="none" sz="800" b="0" i="0" u="none" baseline="0"/>
            <a:t>Source: Manitoba Centre for Health Policy, 2009  </a:t>
          </a:r>
        </a:p>
      </cdr:txBody>
    </cdr:sp>
  </cdr:relSizeAnchor>
  <cdr:relSizeAnchor xmlns:cdr="http://schemas.openxmlformats.org/drawingml/2006/chartDrawing">
    <cdr:from>
      <cdr:x>0.94975</cdr:x>
      <cdr:y>0.62675</cdr:y>
    </cdr:from>
    <cdr:to>
      <cdr:x>0.99925</cdr:x>
      <cdr:y>0.66075</cdr:y>
    </cdr:to>
    <cdr:sp>
      <cdr:nvSpPr>
        <cdr:cNvPr id="2" name="TextBox 4"/>
        <cdr:cNvSpPr txBox="1">
          <a:spLocks noChangeArrowheads="1"/>
        </cdr:cNvSpPr>
      </cdr:nvSpPr>
      <cdr:spPr>
        <a:xfrm>
          <a:off x="6991350" y="6200775"/>
          <a:ext cx="361950" cy="333375"/>
        </a:xfrm>
        <a:prstGeom prst="rect">
          <a:avLst/>
        </a:prstGeom>
        <a:noFill/>
        <a:ln w="9525" cmpd="sng">
          <a:noFill/>
        </a:ln>
      </cdr:spPr>
      <cdr:txBody>
        <a:bodyPr vertOverflow="clip" wrap="square"/>
        <a:p>
          <a:pPr algn="l">
            <a:defRPr/>
          </a:pPr>
          <a:r>
            <a:rPr lang="en-US" cap="none" sz="800" b="0" i="0" u="none" baseline="0"/>
            <a:t>10.7
10.9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6282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0.63225</cdr:x>
      <cdr:y>0.9825</cdr:y>
    </cdr:from>
    <cdr:to>
      <cdr:x>0.99075</cdr:x>
      <cdr:y>1</cdr:y>
    </cdr:to>
    <cdr:sp>
      <cdr:nvSpPr>
        <cdr:cNvPr id="1" name="TextBox 1"/>
        <cdr:cNvSpPr txBox="1">
          <a:spLocks noChangeArrowheads="1"/>
        </cdr:cNvSpPr>
      </cdr:nvSpPr>
      <cdr:spPr>
        <a:xfrm>
          <a:off x="3600450" y="8067675"/>
          <a:ext cx="2047875" cy="142875"/>
        </a:xfrm>
        <a:prstGeom prst="rect">
          <a:avLst/>
        </a:prstGeom>
        <a:noFill/>
        <a:ln w="9525" cmpd="sng">
          <a:noFill/>
        </a:ln>
      </cdr:spPr>
      <cdr:txBody>
        <a:bodyPr vertOverflow="clip" wrap="square"/>
        <a:p>
          <a:pPr algn="r">
            <a:defRPr/>
          </a:pPr>
          <a:r>
            <a:rPr lang="en-US" cap="none" sz="700" b="0" i="0" u="none" baseline="0"/>
            <a:t>Source: Manitoba Centre for Health Policy, 2009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0.89525</cdr:y>
    </cdr:from>
    <cdr:to>
      <cdr:x>0.9735</cdr:x>
      <cdr:y>0.98925</cdr:y>
    </cdr:to>
    <cdr:sp>
      <cdr:nvSpPr>
        <cdr:cNvPr id="1" name="TextBox 6"/>
        <cdr:cNvSpPr txBox="1">
          <a:spLocks noChangeArrowheads="1"/>
        </cdr:cNvSpPr>
      </cdr:nvSpPr>
      <cdr:spPr>
        <a:xfrm>
          <a:off x="1190625" y="4895850"/>
          <a:ext cx="436245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0.603</cdr:x>
      <cdr:y>0.97525</cdr:y>
    </cdr:from>
    <cdr:to>
      <cdr:x>0.98425</cdr:x>
      <cdr:y>1</cdr:y>
    </cdr:to>
    <cdr:sp>
      <cdr:nvSpPr>
        <cdr:cNvPr id="2" name="mchp"/>
        <cdr:cNvSpPr txBox="1">
          <a:spLocks noChangeArrowheads="1"/>
        </cdr:cNvSpPr>
      </cdr:nvSpPr>
      <cdr:spPr>
        <a:xfrm>
          <a:off x="3438525" y="5334000"/>
          <a:ext cx="2171700"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2009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cdr:x>
      <cdr:y>0.97025</cdr:y>
    </cdr:from>
    <cdr:to>
      <cdr:x>0.99075</cdr:x>
      <cdr:y>1</cdr:y>
    </cdr:to>
    <cdr:sp>
      <cdr:nvSpPr>
        <cdr:cNvPr id="1" name="TextBox 1"/>
        <cdr:cNvSpPr txBox="1">
          <a:spLocks noChangeArrowheads="1"/>
        </cdr:cNvSpPr>
      </cdr:nvSpPr>
      <cdr:spPr>
        <a:xfrm>
          <a:off x="3419475" y="4419600"/>
          <a:ext cx="2228850" cy="133350"/>
        </a:xfrm>
        <a:prstGeom prst="rect">
          <a:avLst/>
        </a:prstGeom>
        <a:noFill/>
        <a:ln w="9525" cmpd="sng">
          <a:noFill/>
        </a:ln>
      </cdr:spPr>
      <cdr:txBody>
        <a:bodyPr vertOverflow="clip" wrap="square"/>
        <a:p>
          <a:pPr algn="r">
            <a:defRPr/>
          </a:pPr>
          <a:r>
            <a:rPr lang="en-US" cap="none" sz="700" b="0" i="0" u="none" baseline="0"/>
            <a:t>Source: Manitoba Centre for Health Policy, 2009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3"/>
  <sheetViews>
    <sheetView workbookViewId="0" topLeftCell="A1">
      <selection activeCell="J29" sqref="J29"/>
    </sheetView>
  </sheetViews>
  <sheetFormatPr defaultColWidth="9.140625" defaultRowHeight="12.75"/>
  <cols>
    <col min="1" max="1" width="11.7109375" style="19" customWidth="1"/>
    <col min="2" max="2" width="7.57421875" style="19" customWidth="1"/>
    <col min="3" max="3" width="6.57421875" style="19" customWidth="1"/>
    <col min="4" max="4" width="7.57421875" style="19" customWidth="1"/>
    <col min="5" max="5" width="6.57421875" style="19" customWidth="1"/>
    <col min="6" max="6" width="2.57421875" style="19" customWidth="1"/>
    <col min="7" max="7" width="18.140625" style="19" customWidth="1"/>
    <col min="8" max="8" width="7.57421875" style="19" customWidth="1"/>
    <col min="9" max="9" width="6.57421875" style="19" customWidth="1"/>
    <col min="10" max="10" width="8.00390625" style="19" customWidth="1"/>
    <col min="11" max="11" width="6.57421875" style="19" customWidth="1"/>
    <col min="12" max="12" width="2.57421875" style="19" customWidth="1"/>
    <col min="13" max="13" width="16.8515625" style="19" customWidth="1"/>
    <col min="14" max="14" width="8.57421875" style="19" customWidth="1"/>
    <col min="15" max="15" width="7.8515625" style="19" customWidth="1"/>
    <col min="16" max="16384" width="9.140625" style="19" customWidth="1"/>
  </cols>
  <sheetData>
    <row r="1" spans="1:5" ht="15.75" thickBot="1">
      <c r="A1" s="47" t="s">
        <v>279</v>
      </c>
      <c r="B1" s="15"/>
      <c r="C1" s="15"/>
      <c r="D1" s="15"/>
      <c r="E1" s="15"/>
    </row>
    <row r="2" spans="1:15" s="36" customFormat="1" ht="34.5" customHeight="1" thickBot="1">
      <c r="A2" s="82" t="s">
        <v>284</v>
      </c>
      <c r="B2" s="32" t="s">
        <v>285</v>
      </c>
      <c r="C2" s="33" t="s">
        <v>286</v>
      </c>
      <c r="D2" s="34" t="s">
        <v>285</v>
      </c>
      <c r="E2" s="35" t="s">
        <v>286</v>
      </c>
      <c r="G2" s="82" t="s">
        <v>287</v>
      </c>
      <c r="H2" s="32" t="s">
        <v>285</v>
      </c>
      <c r="I2" s="33" t="s">
        <v>286</v>
      </c>
      <c r="J2" s="34" t="s">
        <v>285</v>
      </c>
      <c r="K2" s="35" t="s">
        <v>286</v>
      </c>
      <c r="M2" s="89" t="s">
        <v>288</v>
      </c>
      <c r="N2" s="91" t="s">
        <v>289</v>
      </c>
      <c r="O2" s="60"/>
    </row>
    <row r="3" spans="1:15" s="36" customFormat="1" ht="10.5" customHeight="1" thickBot="1">
      <c r="A3" s="83"/>
      <c r="B3" s="84" t="s">
        <v>277</v>
      </c>
      <c r="C3" s="85"/>
      <c r="D3" s="86" t="s">
        <v>278</v>
      </c>
      <c r="E3" s="87"/>
      <c r="G3" s="83"/>
      <c r="H3" s="84" t="s">
        <v>277</v>
      </c>
      <c r="I3" s="85"/>
      <c r="J3" s="86" t="s">
        <v>278</v>
      </c>
      <c r="K3" s="87"/>
      <c r="M3" s="90"/>
      <c r="N3" s="37" t="s">
        <v>277</v>
      </c>
      <c r="O3" s="38" t="s">
        <v>278</v>
      </c>
    </row>
    <row r="4" spans="1:15" s="36" customFormat="1" ht="9.75" customHeight="1">
      <c r="A4" s="48" t="s">
        <v>134</v>
      </c>
      <c r="B4" s="74">
        <f>'orig. data'!B4/5</f>
        <v>120.2</v>
      </c>
      <c r="C4" s="49">
        <f>'orig. data'!H4</f>
        <v>2.3847976096</v>
      </c>
      <c r="D4" s="78">
        <f>'orig. data'!P4/5</f>
        <v>123.8</v>
      </c>
      <c r="E4" s="50">
        <f>'orig. data'!V4</f>
        <v>2.264446363</v>
      </c>
      <c r="G4" s="39" t="s">
        <v>148</v>
      </c>
      <c r="H4" s="74">
        <f>'orig. data'!B20/5</f>
        <v>124.6</v>
      </c>
      <c r="I4" s="49">
        <f>'orig. data'!H20</f>
        <v>2.1444232947</v>
      </c>
      <c r="J4" s="78">
        <f>'orig. data'!P20/5</f>
        <v>142.8</v>
      </c>
      <c r="K4" s="51">
        <f>'orig. data'!V20</f>
        <v>2.3663069703</v>
      </c>
      <c r="M4" s="39" t="s">
        <v>290</v>
      </c>
      <c r="N4" s="52">
        <v>27.604915196</v>
      </c>
      <c r="O4" s="53">
        <v>19.489926297</v>
      </c>
    </row>
    <row r="5" spans="1:15" s="36" customFormat="1" ht="9.75" customHeight="1">
      <c r="A5" s="54" t="s">
        <v>135</v>
      </c>
      <c r="B5" s="75">
        <f>'orig. data'!B5/5</f>
        <v>265.8</v>
      </c>
      <c r="C5" s="49">
        <f>'orig. data'!H5</f>
        <v>2.9711669376</v>
      </c>
      <c r="D5" s="78">
        <f>'orig. data'!P5/5</f>
        <v>253.4</v>
      </c>
      <c r="E5" s="50">
        <f>'orig. data'!V5</f>
        <v>2.7463773614</v>
      </c>
      <c r="G5" s="40" t="s">
        <v>149</v>
      </c>
      <c r="H5" s="75">
        <f>'orig. data'!B21/5</f>
        <v>88.8</v>
      </c>
      <c r="I5" s="49">
        <f>'orig. data'!H21</f>
        <v>2.6060773254</v>
      </c>
      <c r="J5" s="78">
        <f>'orig. data'!P21/5</f>
        <v>88.4</v>
      </c>
      <c r="K5" s="50">
        <f>'orig. data'!V21</f>
        <v>2.5751873128</v>
      </c>
      <c r="M5" s="40" t="s">
        <v>291</v>
      </c>
      <c r="N5" s="55">
        <v>4.5093209932</v>
      </c>
      <c r="O5" s="53">
        <v>4.6954072049</v>
      </c>
    </row>
    <row r="6" spans="1:15" s="36" customFormat="1" ht="9.75" customHeight="1">
      <c r="A6" s="54" t="s">
        <v>136</v>
      </c>
      <c r="B6" s="75">
        <f>'orig. data'!B6/5</f>
        <v>258.2</v>
      </c>
      <c r="C6" s="49">
        <f>'orig. data'!H6</f>
        <v>3.980292772</v>
      </c>
      <c r="D6" s="78">
        <f>'orig. data'!P6/5</f>
        <v>228.8</v>
      </c>
      <c r="E6" s="50">
        <f>'orig. data'!V6</f>
        <v>3.6742270955</v>
      </c>
      <c r="G6" s="40" t="s">
        <v>153</v>
      </c>
      <c r="H6" s="75">
        <f>'orig. data'!B22/5</f>
        <v>132.2</v>
      </c>
      <c r="I6" s="49">
        <f>'orig. data'!H22</f>
        <v>3.0672996162</v>
      </c>
      <c r="J6" s="78">
        <f>'orig. data'!P22/5</f>
        <v>131.6</v>
      </c>
      <c r="K6" s="50">
        <f>'orig. data'!V22</f>
        <v>2.8737514685</v>
      </c>
      <c r="M6" s="40" t="s">
        <v>292</v>
      </c>
      <c r="N6" s="55">
        <v>3.3949779838</v>
      </c>
      <c r="O6" s="53">
        <v>3.2770107989</v>
      </c>
    </row>
    <row r="7" spans="1:15" s="36" customFormat="1" ht="9.75" customHeight="1">
      <c r="A7" s="54" t="s">
        <v>107</v>
      </c>
      <c r="B7" s="75">
        <f>'orig. data'!B7/5</f>
        <v>148.8</v>
      </c>
      <c r="C7" s="49">
        <f>'orig. data'!H7</f>
        <v>3.4071082169</v>
      </c>
      <c r="D7" s="78">
        <f>'orig. data'!P7/5</f>
        <v>137.6</v>
      </c>
      <c r="E7" s="50">
        <f>'orig. data'!V7</f>
        <v>3.0891359399</v>
      </c>
      <c r="G7" s="40" t="s">
        <v>151</v>
      </c>
      <c r="H7" s="75">
        <f>'orig. data'!B23/5</f>
        <v>176.8</v>
      </c>
      <c r="I7" s="49">
        <f>'orig. data'!H23</f>
        <v>3.0997422726</v>
      </c>
      <c r="J7" s="78">
        <f>'orig. data'!P23/5</f>
        <v>154.6</v>
      </c>
      <c r="K7" s="50">
        <f>'orig. data'!V23</f>
        <v>2.7202314132</v>
      </c>
      <c r="M7" s="40" t="s">
        <v>293</v>
      </c>
      <c r="N7" s="55">
        <v>3.4253537365</v>
      </c>
      <c r="O7" s="53">
        <v>3.1848110177</v>
      </c>
    </row>
    <row r="8" spans="1:15" s="36" customFormat="1" ht="9.75" customHeight="1">
      <c r="A8" s="54" t="s">
        <v>144</v>
      </c>
      <c r="B8" s="75">
        <f>'orig. data'!B8/5</f>
        <v>2035.6</v>
      </c>
      <c r="C8" s="49">
        <f>'orig. data'!H8</f>
        <v>3.3720264925</v>
      </c>
      <c r="D8" s="78">
        <f>'orig. data'!P8/5</f>
        <v>1987.2</v>
      </c>
      <c r="E8" s="50">
        <f>'orig. data'!V8</f>
        <v>3.2531515724</v>
      </c>
      <c r="G8" s="40" t="s">
        <v>154</v>
      </c>
      <c r="H8" s="75">
        <f>'orig. data'!B24/5</f>
        <v>93</v>
      </c>
      <c r="I8" s="49">
        <f>'orig. data'!H24</f>
        <v>2.8902093382</v>
      </c>
      <c r="J8" s="78">
        <f>'orig. data'!P24/5</f>
        <v>85.4</v>
      </c>
      <c r="K8" s="50">
        <f>'orig. data'!V24</f>
        <v>2.6895435334</v>
      </c>
      <c r="M8" s="40" t="s">
        <v>294</v>
      </c>
      <c r="N8" s="55">
        <v>2.8605171952</v>
      </c>
      <c r="O8" s="53">
        <v>2.6421849897</v>
      </c>
    </row>
    <row r="9" spans="1:15" s="36" customFormat="1" ht="9.75" customHeight="1">
      <c r="A9" s="54" t="s">
        <v>138</v>
      </c>
      <c r="B9" s="75">
        <f>'orig. data'!B9/5</f>
        <v>260.4</v>
      </c>
      <c r="C9" s="49">
        <f>'orig. data'!H9</f>
        <v>3.728789289</v>
      </c>
      <c r="D9" s="78">
        <f>'orig. data'!P9/5</f>
        <v>254.4</v>
      </c>
      <c r="E9" s="50">
        <f>'orig. data'!V9</f>
        <v>3.5846940328</v>
      </c>
      <c r="G9" s="40" t="s">
        <v>150</v>
      </c>
      <c r="H9" s="75">
        <f>'orig. data'!B25/5</f>
        <v>171.2</v>
      </c>
      <c r="I9" s="49">
        <f>'orig. data'!H25</f>
        <v>3.3456842237</v>
      </c>
      <c r="J9" s="78">
        <f>'orig. data'!P25/5</f>
        <v>162.8</v>
      </c>
      <c r="K9" s="50">
        <f>'orig. data'!V25</f>
        <v>3.2168064305</v>
      </c>
      <c r="M9" s="40" t="s">
        <v>295</v>
      </c>
      <c r="N9" s="55">
        <v>2.6805263768</v>
      </c>
      <c r="O9" s="53">
        <v>2.4237543968</v>
      </c>
    </row>
    <row r="10" spans="1:15" s="36" customFormat="1" ht="9.75" customHeight="1">
      <c r="A10" s="54" t="s">
        <v>139</v>
      </c>
      <c r="B10" s="75">
        <f>'orig. data'!B10/5</f>
        <v>139.6</v>
      </c>
      <c r="C10" s="49">
        <f>'orig. data'!H10</f>
        <v>3.7792649384</v>
      </c>
      <c r="D10" s="78">
        <f>'orig. data'!P10/5</f>
        <v>135.6</v>
      </c>
      <c r="E10" s="50">
        <f>'orig. data'!V10</f>
        <v>3.6049448358</v>
      </c>
      <c r="G10" s="40" t="s">
        <v>152</v>
      </c>
      <c r="H10" s="75">
        <f>'orig. data'!B26/5</f>
        <v>286.6</v>
      </c>
      <c r="I10" s="49">
        <f>'orig. data'!H26</f>
        <v>3.3590477463</v>
      </c>
      <c r="J10" s="78">
        <f>'orig. data'!P26/5</f>
        <v>268.8</v>
      </c>
      <c r="K10" s="50">
        <f>'orig. data'!V26</f>
        <v>3.1008610427</v>
      </c>
      <c r="M10" s="40" t="s">
        <v>296</v>
      </c>
      <c r="N10" s="55">
        <v>5.3168441062</v>
      </c>
      <c r="O10" s="53">
        <v>5.3232580023</v>
      </c>
    </row>
    <row r="11" spans="1:15" s="36" customFormat="1" ht="9.75" customHeight="1">
      <c r="A11" s="54" t="s">
        <v>137</v>
      </c>
      <c r="B11" s="75">
        <f>'orig. data'!B11/5</f>
        <v>166.4</v>
      </c>
      <c r="C11" s="49">
        <f>'orig. data'!H11</f>
        <v>4.1427454651</v>
      </c>
      <c r="D11" s="78">
        <f>'orig. data'!P11/5</f>
        <v>166.8</v>
      </c>
      <c r="E11" s="50">
        <f>'orig. data'!V11</f>
        <v>4.3360264529</v>
      </c>
      <c r="G11" s="40" t="s">
        <v>155</v>
      </c>
      <c r="H11" s="75">
        <f>'orig. data'!B27/5</f>
        <v>177.6</v>
      </c>
      <c r="I11" s="49">
        <f>'orig. data'!H27</f>
        <v>3.3289472204</v>
      </c>
      <c r="J11" s="78">
        <f>'orig. data'!P27/5</f>
        <v>182.2</v>
      </c>
      <c r="K11" s="50">
        <f>'orig. data'!V27</f>
        <v>3.3626162705</v>
      </c>
      <c r="M11" s="40" t="s">
        <v>297</v>
      </c>
      <c r="N11" s="55">
        <v>3.4710131263</v>
      </c>
      <c r="O11" s="53">
        <v>3.264630862</v>
      </c>
    </row>
    <row r="12" spans="1:15" s="36" customFormat="1" ht="9.75" customHeight="1">
      <c r="A12" s="54" t="s">
        <v>140</v>
      </c>
      <c r="B12" s="75">
        <f>'orig. data'!B12/5</f>
        <v>2.8</v>
      </c>
      <c r="C12" s="49">
        <f>'orig. data'!H12</f>
        <v>2.7402622822</v>
      </c>
      <c r="D12" s="78">
        <f>'orig. data'!P12/5</f>
        <v>3.6</v>
      </c>
      <c r="E12" s="50">
        <f>'orig. data'!V12</f>
        <v>3.640776699</v>
      </c>
      <c r="G12" s="40" t="s">
        <v>156</v>
      </c>
      <c r="H12" s="75">
        <f>'orig. data'!B28/5</f>
        <v>220.4</v>
      </c>
      <c r="I12" s="49">
        <f>'orig. data'!H28</f>
        <v>3.9944758791</v>
      </c>
      <c r="J12" s="78">
        <f>'orig. data'!P28/5</f>
        <v>206</v>
      </c>
      <c r="K12" s="50">
        <f>'orig. data'!V28</f>
        <v>3.8333283711</v>
      </c>
      <c r="M12" s="40" t="s">
        <v>298</v>
      </c>
      <c r="N12" s="55">
        <v>2.8393560087</v>
      </c>
      <c r="O12" s="53">
        <v>2.8314334931</v>
      </c>
    </row>
    <row r="13" spans="1:15" s="36" customFormat="1" ht="9.75" customHeight="1">
      <c r="A13" s="54" t="s">
        <v>141</v>
      </c>
      <c r="B13" s="75">
        <f>'orig. data'!B13/5</f>
        <v>85.6</v>
      </c>
      <c r="C13" s="49">
        <f>'orig. data'!H13</f>
        <v>3.4955325787</v>
      </c>
      <c r="D13" s="78">
        <f>'orig. data'!P13/5</f>
        <v>86.4</v>
      </c>
      <c r="E13" s="50">
        <f>'orig. data'!V13</f>
        <v>3.6010803241</v>
      </c>
      <c r="G13" s="40" t="s">
        <v>157</v>
      </c>
      <c r="H13" s="75">
        <f>'orig. data'!B29/5</f>
        <v>92.6</v>
      </c>
      <c r="I13" s="49">
        <f>'orig. data'!H29</f>
        <v>3.0885403812</v>
      </c>
      <c r="J13" s="78">
        <f>'orig. data'!P29/5</f>
        <v>82.8</v>
      </c>
      <c r="K13" s="50">
        <f>'orig. data'!V29</f>
        <v>2.758804518</v>
      </c>
      <c r="M13" s="40" t="s">
        <v>299</v>
      </c>
      <c r="N13" s="55">
        <v>2.3538898019</v>
      </c>
      <c r="O13" s="53">
        <v>2.2643976161</v>
      </c>
    </row>
    <row r="14" spans="1:15" s="36" customFormat="1" ht="9.75" customHeight="1" thickBot="1">
      <c r="A14" s="54" t="s">
        <v>142</v>
      </c>
      <c r="B14" s="75">
        <f>'orig. data'!B14/5</f>
        <v>128.6</v>
      </c>
      <c r="C14" s="49">
        <f>'orig. data'!H14</f>
        <v>2.8973099626</v>
      </c>
      <c r="D14" s="78">
        <f>'orig. data'!P14/5</f>
        <v>154.2</v>
      </c>
      <c r="E14" s="50">
        <f>'orig. data'!V14</f>
        <v>3.4389398609</v>
      </c>
      <c r="G14" s="40" t="s">
        <v>158</v>
      </c>
      <c r="H14" s="75">
        <f>'orig. data'!B30/5</f>
        <v>294.6</v>
      </c>
      <c r="I14" s="49">
        <f>'orig. data'!H30</f>
        <v>4.4176393671</v>
      </c>
      <c r="J14" s="78">
        <f>'orig. data'!P30/5</f>
        <v>292.6</v>
      </c>
      <c r="K14" s="50">
        <f>'orig. data'!V30</f>
        <v>4.2985920128</v>
      </c>
      <c r="M14" s="41" t="s">
        <v>300</v>
      </c>
      <c r="N14" s="56">
        <v>2.0165955826</v>
      </c>
      <c r="O14" s="57">
        <v>1.9355569445</v>
      </c>
    </row>
    <row r="15" spans="1:15" s="36" customFormat="1" ht="9.75" customHeight="1">
      <c r="A15" s="58"/>
      <c r="B15" s="76"/>
      <c r="C15" s="59"/>
      <c r="D15" s="79"/>
      <c r="E15" s="61"/>
      <c r="G15" s="40" t="s">
        <v>159</v>
      </c>
      <c r="H15" s="81">
        <f>'orig. data'!B31/5</f>
        <v>177.2</v>
      </c>
      <c r="I15" s="49">
        <f>'orig. data'!H31</f>
        <v>4.7263164071</v>
      </c>
      <c r="J15" s="78">
        <f>'orig. data'!P31/5</f>
        <v>189.2</v>
      </c>
      <c r="K15" s="50">
        <f>'orig. data'!V31</f>
        <v>4.9143623018</v>
      </c>
      <c r="M15" s="42" t="s">
        <v>301</v>
      </c>
      <c r="N15" s="42"/>
      <c r="O15" s="43">
        <v>2.215858E-42</v>
      </c>
    </row>
    <row r="16" spans="1:15" s="36" customFormat="1" ht="9.75" customHeight="1">
      <c r="A16" s="54" t="s">
        <v>283</v>
      </c>
      <c r="B16" s="75">
        <f>'orig. data'!B15/5</f>
        <v>644.2</v>
      </c>
      <c r="C16" s="49">
        <f>'orig. data'!H15</f>
        <v>3.1465525663</v>
      </c>
      <c r="D16" s="78">
        <f>'orig. data'!P15/5</f>
        <v>606</v>
      </c>
      <c r="E16" s="50">
        <f>'orig. data'!V15</f>
        <v>2.8966138298</v>
      </c>
      <c r="G16" s="62"/>
      <c r="H16" s="76"/>
      <c r="I16" s="59"/>
      <c r="J16" s="79"/>
      <c r="K16" s="61"/>
      <c r="M16" s="42" t="s">
        <v>302</v>
      </c>
      <c r="N16" s="42"/>
      <c r="O16" s="44">
        <v>2.185625E-68</v>
      </c>
    </row>
    <row r="17" spans="1:15" s="36" customFormat="1" ht="9.75" customHeight="1" thickBot="1">
      <c r="A17" s="54" t="s">
        <v>147</v>
      </c>
      <c r="B17" s="75">
        <f>'orig. data'!B16/5</f>
        <v>566.4</v>
      </c>
      <c r="C17" s="49">
        <f>'orig. data'!H16</f>
        <v>3.8546345447</v>
      </c>
      <c r="D17" s="78">
        <f>'orig. data'!P16/5</f>
        <v>556.8</v>
      </c>
      <c r="E17" s="50">
        <f>'orig. data'!V16</f>
        <v>3.7864208395</v>
      </c>
      <c r="G17" s="63" t="s">
        <v>144</v>
      </c>
      <c r="H17" s="77">
        <f>'orig. data'!B8/5</f>
        <v>2035.6</v>
      </c>
      <c r="I17" s="64">
        <f>'orig. data'!H8</f>
        <v>3.3720264925</v>
      </c>
      <c r="J17" s="80">
        <f>'orig. data'!P8/5</f>
        <v>1987.2</v>
      </c>
      <c r="K17" s="65">
        <f>'orig. data'!V8</f>
        <v>3.2531515724</v>
      </c>
      <c r="M17" s="88" t="s">
        <v>303</v>
      </c>
      <c r="N17" s="88"/>
      <c r="O17" s="44">
        <v>0.0090373084</v>
      </c>
    </row>
    <row r="18" spans="1:15" s="36" customFormat="1" ht="9.75" customHeight="1">
      <c r="A18" s="54" t="s">
        <v>143</v>
      </c>
      <c r="B18" s="75">
        <f>'orig. data'!B17/5</f>
        <v>217</v>
      </c>
      <c r="C18" s="49">
        <f>'orig. data'!H17</f>
        <v>3.1046036837</v>
      </c>
      <c r="D18" s="78">
        <f>'orig. data'!P17/5</f>
        <v>244.2</v>
      </c>
      <c r="E18" s="50">
        <f>'orig. data'!V17</f>
        <v>3.4975150743</v>
      </c>
      <c r="G18" s="66" t="s">
        <v>146</v>
      </c>
      <c r="H18" s="66"/>
      <c r="I18" s="67"/>
      <c r="J18" s="66"/>
      <c r="K18" s="66"/>
      <c r="M18" s="42" t="s">
        <v>304</v>
      </c>
      <c r="N18" s="42"/>
      <c r="O18" s="44">
        <v>4.51167E-209</v>
      </c>
    </row>
    <row r="19" spans="1:15" s="36" customFormat="1" ht="9.75" customHeight="1">
      <c r="A19" s="58"/>
      <c r="B19" s="76"/>
      <c r="C19" s="59"/>
      <c r="D19" s="79"/>
      <c r="E19" s="61"/>
      <c r="G19" s="92" t="s">
        <v>280</v>
      </c>
      <c r="H19" s="92"/>
      <c r="I19" s="92"/>
      <c r="J19" s="92"/>
      <c r="K19" s="92"/>
      <c r="M19" s="42" t="s">
        <v>305</v>
      </c>
      <c r="N19" s="42"/>
      <c r="O19" s="44">
        <v>1.15374E-231</v>
      </c>
    </row>
    <row r="20" spans="1:15" s="36" customFormat="1" ht="9.75" customHeight="1" thickBot="1">
      <c r="A20" s="63" t="s">
        <v>145</v>
      </c>
      <c r="B20" s="77">
        <f>'orig. data'!B18/5</f>
        <v>3721.4</v>
      </c>
      <c r="C20" s="68">
        <f>'orig. data'!H18</f>
        <v>3.4752183148</v>
      </c>
      <c r="D20" s="80">
        <f>'orig. data'!P18/5</f>
        <v>3636.4</v>
      </c>
      <c r="E20" s="65">
        <f>'orig. data'!V18</f>
        <v>3.355806272</v>
      </c>
      <c r="M20" s="88" t="s">
        <v>306</v>
      </c>
      <c r="N20" s="88"/>
      <c r="O20" s="44">
        <v>0.5563966092</v>
      </c>
    </row>
    <row r="21" spans="1:15" ht="9.75" customHeight="1">
      <c r="A21" s="45" t="s">
        <v>146</v>
      </c>
      <c r="B21" s="69"/>
      <c r="C21" s="70"/>
      <c r="D21" s="69"/>
      <c r="M21" s="46" t="s">
        <v>280</v>
      </c>
      <c r="N21" s="46"/>
      <c r="O21" s="46"/>
    </row>
    <row r="22" spans="1:17" ht="9.75" customHeight="1">
      <c r="A22" s="46" t="s">
        <v>280</v>
      </c>
      <c r="B22" s="71"/>
      <c r="C22" s="71"/>
      <c r="D22" s="71"/>
      <c r="E22" s="18"/>
      <c r="M22" s="72"/>
      <c r="N22" s="73"/>
      <c r="O22" s="73"/>
      <c r="P22" s="45"/>
      <c r="Q22" s="45"/>
    </row>
    <row r="23" spans="1:5" ht="15">
      <c r="A23" s="15"/>
      <c r="B23" s="15"/>
      <c r="C23" s="15"/>
      <c r="D23" s="15"/>
      <c r="E23" s="15"/>
    </row>
  </sheetData>
  <mergeCells count="11">
    <mergeCell ref="J3:K3"/>
    <mergeCell ref="M20:N20"/>
    <mergeCell ref="G2:G3"/>
    <mergeCell ref="M17:N17"/>
    <mergeCell ref="M2:M3"/>
    <mergeCell ref="N2:O2"/>
    <mergeCell ref="G19:K19"/>
    <mergeCell ref="A2:A3"/>
    <mergeCell ref="B3:C3"/>
    <mergeCell ref="D3:E3"/>
    <mergeCell ref="H3:I3"/>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K57" sqref="K57"/>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9.28125" style="2" bestFit="1" customWidth="1"/>
    <col min="21" max="16384" width="9.140625" style="2" customWidth="1"/>
  </cols>
  <sheetData>
    <row r="1" spans="1:20" ht="12.75">
      <c r="A1" s="29" t="s">
        <v>270</v>
      </c>
      <c r="B1" s="5" t="s">
        <v>216</v>
      </c>
      <c r="C1" s="93" t="s">
        <v>129</v>
      </c>
      <c r="D1" s="93"/>
      <c r="E1" s="93"/>
      <c r="F1" s="93" t="s">
        <v>132</v>
      </c>
      <c r="G1" s="93"/>
      <c r="H1" s="6" t="s">
        <v>119</v>
      </c>
      <c r="I1" s="3" t="s">
        <v>121</v>
      </c>
      <c r="J1" s="3" t="s">
        <v>122</v>
      </c>
      <c r="K1" s="6" t="s">
        <v>120</v>
      </c>
      <c r="L1" s="6" t="s">
        <v>123</v>
      </c>
      <c r="M1" s="6" t="s">
        <v>124</v>
      </c>
      <c r="N1" s="6" t="s">
        <v>125</v>
      </c>
      <c r="O1" s="7"/>
      <c r="P1" s="6" t="s">
        <v>126</v>
      </c>
      <c r="Q1" s="6" t="s">
        <v>127</v>
      </c>
      <c r="R1" s="6" t="s">
        <v>128</v>
      </c>
      <c r="S1" s="7"/>
      <c r="T1" s="6" t="s">
        <v>133</v>
      </c>
    </row>
    <row r="2" spans="2:20" ht="12.75">
      <c r="B2" s="5"/>
      <c r="C2" s="13"/>
      <c r="D2" s="13"/>
      <c r="E2" s="13"/>
      <c r="F2" s="14"/>
      <c r="G2" s="14"/>
      <c r="H2" s="6"/>
      <c r="I2" s="94" t="s">
        <v>276</v>
      </c>
      <c r="J2" s="94"/>
      <c r="K2" s="6"/>
      <c r="L2" s="6"/>
      <c r="M2" s="6"/>
      <c r="N2" s="6"/>
      <c r="O2" s="7"/>
      <c r="P2" s="6"/>
      <c r="Q2" s="6"/>
      <c r="R2" s="6"/>
      <c r="S2" s="7"/>
      <c r="T2" s="6"/>
    </row>
    <row r="3" spans="1:27" ht="12.75">
      <c r="A3" s="5" t="s">
        <v>0</v>
      </c>
      <c r="B3" s="5"/>
      <c r="C3" s="13">
        <v>1</v>
      </c>
      <c r="D3" s="13">
        <v>2</v>
      </c>
      <c r="E3" s="13" t="s">
        <v>131</v>
      </c>
      <c r="F3" s="13" t="s">
        <v>247</v>
      </c>
      <c r="G3" s="13" t="s">
        <v>248</v>
      </c>
      <c r="H3" s="2" t="s">
        <v>272</v>
      </c>
      <c r="I3" s="5" t="s">
        <v>277</v>
      </c>
      <c r="J3" s="5" t="s">
        <v>278</v>
      </c>
      <c r="K3" s="2" t="s">
        <v>273</v>
      </c>
      <c r="U3" s="6"/>
      <c r="V3" s="6"/>
      <c r="W3" s="6"/>
      <c r="X3" s="6"/>
      <c r="Y3" s="6"/>
      <c r="Z3" s="6"/>
      <c r="AA3" s="6"/>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v>
      </c>
      <c r="B4" t="s">
        <v>134</v>
      </c>
      <c r="C4">
        <f>'orig. data'!AH4</f>
        <v>1</v>
      </c>
      <c r="D4">
        <f>'orig. data'!AI4</f>
        <v>2</v>
      </c>
      <c r="E4">
        <f ca="1">IF(CELL("contents",F4)="s","s",IF(CELL("contents",G4)="s","s",IF(CELL("contents",'orig. data'!AJ4)="t","t","")))</f>
      </c>
      <c r="F4" t="str">
        <f>'orig. data'!AK4</f>
        <v> </v>
      </c>
      <c r="G4" t="str">
        <f>'orig. data'!AL4</f>
        <v> </v>
      </c>
      <c r="H4" s="16">
        <f aca="true" t="shared" si="0" ref="H4:H14">I$19</f>
        <v>3.4752183148</v>
      </c>
      <c r="I4" s="3">
        <f>'orig. data'!D4</f>
        <v>2.6564375653</v>
      </c>
      <c r="J4" s="3">
        <f>'orig. data'!R4</f>
        <v>2.4893611643</v>
      </c>
      <c r="K4" s="16">
        <f aca="true" t="shared" si="1" ref="K4:K14">J$19</f>
        <v>3.2871779519</v>
      </c>
      <c r="L4" s="6">
        <f>'orig. data'!B4</f>
        <v>601</v>
      </c>
      <c r="M4" s="6">
        <f>'orig. data'!C4</f>
        <v>252013</v>
      </c>
      <c r="N4" s="12">
        <f>'orig. data'!G4</f>
        <v>9.025529E-11</v>
      </c>
      <c r="O4" s="8"/>
      <c r="P4" s="6">
        <f>'orig. data'!P4</f>
        <v>619</v>
      </c>
      <c r="Q4" s="6">
        <f>'orig. data'!Q4</f>
        <v>273356</v>
      </c>
      <c r="R4" s="12">
        <f>'orig. data'!U4</f>
        <v>1.035274E-11</v>
      </c>
      <c r="S4" s="8"/>
      <c r="T4" s="12">
        <f>'orig. data'!AD4</f>
        <v>0.2566543537</v>
      </c>
      <c r="U4" s="3"/>
      <c r="V4" s="3"/>
      <c r="W4" s="3"/>
      <c r="X4" s="3"/>
      <c r="Y4" s="3"/>
      <c r="Z4" s="3"/>
      <c r="AA4" s="3"/>
    </row>
    <row r="5" spans="1:27" ht="12.75">
      <c r="A5" s="2" t="str">
        <f aca="true" ca="1" t="shared" si="2"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(1,2,t)</v>
      </c>
      <c r="B5" t="s">
        <v>135</v>
      </c>
      <c r="C5">
        <f>'orig. data'!AH5</f>
        <v>1</v>
      </c>
      <c r="D5">
        <f>'orig. data'!AI5</f>
        <v>2</v>
      </c>
      <c r="E5" t="str">
        <f ca="1">IF(CELL("contents",F5)="s","s",IF(CELL("contents",G5)="s","s",IF(CELL("contents",'orig. data'!AJ5)="t","t","")))</f>
        <v>t</v>
      </c>
      <c r="F5" t="str">
        <f>'orig. data'!AK5</f>
        <v> </v>
      </c>
      <c r="G5" t="str">
        <f>'orig. data'!AL5</f>
        <v> </v>
      </c>
      <c r="H5" s="16">
        <f t="shared" si="0"/>
        <v>3.4752183148</v>
      </c>
      <c r="I5" s="3">
        <f>'orig. data'!D5</f>
        <v>3.0751281322</v>
      </c>
      <c r="J5" s="3">
        <f>'orig. data'!R5</f>
        <v>2.8364120928</v>
      </c>
      <c r="K5" s="16">
        <f t="shared" si="1"/>
        <v>3.2871779519</v>
      </c>
      <c r="L5" s="6">
        <f>'orig. data'!B5</f>
        <v>1329</v>
      </c>
      <c r="M5" s="6">
        <f>'orig. data'!C5</f>
        <v>447299</v>
      </c>
      <c r="N5" s="12">
        <f>'orig. data'!G5</f>
        <v>1.65072E-05</v>
      </c>
      <c r="O5" s="9"/>
      <c r="P5" s="6">
        <f>'orig. data'!P5</f>
        <v>1267</v>
      </c>
      <c r="Q5" s="6">
        <f>'orig. data'!Q5</f>
        <v>461335</v>
      </c>
      <c r="R5" s="12">
        <f>'orig. data'!U5</f>
        <v>3.8588881E-07</v>
      </c>
      <c r="S5" s="9"/>
      <c r="T5" s="12">
        <f>'orig. data'!AD5</f>
        <v>0.0395995206</v>
      </c>
      <c r="U5" s="1"/>
      <c r="V5" s="1"/>
      <c r="W5" s="1"/>
      <c r="X5" s="1"/>
      <c r="Y5" s="1"/>
      <c r="Z5" s="1"/>
      <c r="AA5" s="1"/>
    </row>
    <row r="6" spans="1:27" ht="12.75">
      <c r="A6" s="2" t="str">
        <f ca="1" t="shared" si="2"/>
        <v>Assiniboine (2,t)</v>
      </c>
      <c r="B6" t="s">
        <v>136</v>
      </c>
      <c r="C6" t="str">
        <f>'orig. data'!AH6</f>
        <v> </v>
      </c>
      <c r="D6">
        <f>'orig. data'!AI6</f>
        <v>2</v>
      </c>
      <c r="E6" t="str">
        <f ca="1">IF(CELL("contents",F6)="s","s",IF(CELL("contents",G6)="s","s",IF(CELL("contents",'orig. data'!AJ6)="t","t","")))</f>
        <v>t</v>
      </c>
      <c r="F6" t="str">
        <f>'orig. data'!AK6</f>
        <v> </v>
      </c>
      <c r="G6" t="str">
        <f>'orig. data'!AL6</f>
        <v> </v>
      </c>
      <c r="H6" s="16">
        <f t="shared" si="0"/>
        <v>3.4752183148</v>
      </c>
      <c r="I6" s="3">
        <f>'orig. data'!D6</f>
        <v>3.2353522211</v>
      </c>
      <c r="J6" s="3">
        <f>'orig. data'!R6</f>
        <v>2.9717662565</v>
      </c>
      <c r="K6" s="16">
        <f t="shared" si="1"/>
        <v>3.2871779519</v>
      </c>
      <c r="L6" s="6">
        <f>'orig. data'!B6</f>
        <v>1291</v>
      </c>
      <c r="M6" s="6">
        <f>'orig. data'!C6</f>
        <v>324348</v>
      </c>
      <c r="N6" s="12">
        <f>'orig. data'!G6</f>
        <v>0.0129819321</v>
      </c>
      <c r="O6" s="9"/>
      <c r="P6" s="6">
        <f>'orig. data'!P6</f>
        <v>1144</v>
      </c>
      <c r="Q6" s="6">
        <f>'orig. data'!Q6</f>
        <v>311358</v>
      </c>
      <c r="R6" s="12">
        <f>'orig. data'!U6</f>
        <v>0.0009374632</v>
      </c>
      <c r="S6" s="9"/>
      <c r="T6" s="12">
        <f>'orig. data'!AD6</f>
        <v>0.036366958</v>
      </c>
      <c r="U6" s="1"/>
      <c r="V6" s="1"/>
      <c r="W6" s="1"/>
      <c r="X6" s="1"/>
      <c r="Y6" s="1"/>
      <c r="Z6" s="1"/>
      <c r="AA6" s="1"/>
    </row>
    <row r="7" spans="1:27" ht="12.75">
      <c r="A7" s="2" t="str">
        <f ca="1" t="shared" si="2"/>
        <v>Brandon (t)</v>
      </c>
      <c r="B7" t="s">
        <v>107</v>
      </c>
      <c r="C7" t="str">
        <f>'orig. data'!AH7</f>
        <v> </v>
      </c>
      <c r="D7" t="str">
        <f>'orig. data'!AI7</f>
        <v> </v>
      </c>
      <c r="E7" t="str">
        <f ca="1">IF(CELL("contents",F7)="s","s",IF(CELL("contents",G7)="s","s",IF(CELL("contents",'orig. data'!AJ7)="t","t","")))</f>
        <v>t</v>
      </c>
      <c r="F7" t="str">
        <f>'orig. data'!AK7</f>
        <v> </v>
      </c>
      <c r="G7" t="str">
        <f>'orig. data'!AL7</f>
        <v> </v>
      </c>
      <c r="H7" s="16">
        <f t="shared" si="0"/>
        <v>3.4752183148</v>
      </c>
      <c r="I7" s="3">
        <f>'orig. data'!D7</f>
        <v>3.4119030362</v>
      </c>
      <c r="J7" s="3">
        <f>'orig. data'!R7</f>
        <v>3.0692083082</v>
      </c>
      <c r="K7" s="16">
        <f t="shared" si="1"/>
        <v>3.2871779519</v>
      </c>
      <c r="L7" s="6">
        <f>'orig. data'!B7</f>
        <v>744</v>
      </c>
      <c r="M7" s="6">
        <f>'orig. data'!C7</f>
        <v>218367</v>
      </c>
      <c r="N7" s="12">
        <f>'orig. data'!G7</f>
        <v>0.622865964</v>
      </c>
      <c r="O7" s="9"/>
      <c r="P7" s="6">
        <f>'orig. data'!P7</f>
        <v>688</v>
      </c>
      <c r="Q7" s="6">
        <f>'orig. data'!Q7</f>
        <v>222716</v>
      </c>
      <c r="R7" s="12">
        <f>'orig. data'!U7</f>
        <v>0.0773150628</v>
      </c>
      <c r="S7" s="9"/>
      <c r="T7" s="12">
        <f>'orig. data'!AD7</f>
        <v>0.0453700488</v>
      </c>
      <c r="U7" s="1"/>
      <c r="V7" s="1"/>
      <c r="W7" s="1"/>
      <c r="X7" s="1"/>
      <c r="Y7" s="1"/>
      <c r="Z7" s="1"/>
      <c r="AA7" s="1"/>
    </row>
    <row r="8" spans="1:27" ht="12.75">
      <c r="A8" s="2" t="str">
        <f ca="1" t="shared" si="2"/>
        <v>Winnipeg (1,t)</v>
      </c>
      <c r="B8" t="s">
        <v>144</v>
      </c>
      <c r="C8">
        <f>'orig. data'!AH8</f>
        <v>1</v>
      </c>
      <c r="D8" t="str">
        <f>'orig. data'!AI8</f>
        <v> </v>
      </c>
      <c r="E8" t="str">
        <f ca="1">IF(CELL("contents",F8)="s","s",IF(CELL("contents",G8)="s","s",IF(CELL("contents",'orig. data'!AJ8)="t","t","")))</f>
        <v>t</v>
      </c>
      <c r="F8" t="str">
        <f>'orig. data'!AK8</f>
        <v> </v>
      </c>
      <c r="G8" t="str">
        <f>'orig. data'!AL8</f>
        <v> </v>
      </c>
      <c r="H8" s="16">
        <f t="shared" si="0"/>
        <v>3.4752183148</v>
      </c>
      <c r="I8" s="3">
        <f>'orig. data'!D8</f>
        <v>3.3638950203</v>
      </c>
      <c r="J8" s="3">
        <f>'orig. data'!R8</f>
        <v>3.1902897161</v>
      </c>
      <c r="K8" s="16">
        <f t="shared" si="1"/>
        <v>3.2871779519</v>
      </c>
      <c r="L8" s="6">
        <f>'orig. data'!B8</f>
        <v>10178</v>
      </c>
      <c r="M8" s="6">
        <f>'orig. data'!C8</f>
        <v>3018363</v>
      </c>
      <c r="N8" s="12">
        <f>'orig. data'!G8</f>
        <v>0.008276728</v>
      </c>
      <c r="O8" s="9"/>
      <c r="P8" s="6">
        <f>'orig. data'!P8</f>
        <v>9936</v>
      </c>
      <c r="Q8" s="6">
        <f>'orig. data'!Q8</f>
        <v>3054269</v>
      </c>
      <c r="R8" s="12">
        <f>'orig. data'!U8</f>
        <v>0.015899607</v>
      </c>
      <c r="S8" s="9"/>
      <c r="T8" s="12">
        <f>'orig. data'!AD8</f>
        <v>0.0001728642</v>
      </c>
      <c r="U8" s="1"/>
      <c r="V8" s="1"/>
      <c r="W8" s="1"/>
      <c r="X8" s="1"/>
      <c r="Y8" s="1"/>
      <c r="Z8" s="1"/>
      <c r="AA8" s="1"/>
    </row>
    <row r="9" spans="1:27" ht="12.75">
      <c r="A9" s="2" t="str">
        <f ca="1" t="shared" si="2"/>
        <v>Interlake (t)</v>
      </c>
      <c r="B9" t="s">
        <v>138</v>
      </c>
      <c r="C9" t="str">
        <f>'orig. data'!AH9</f>
        <v> </v>
      </c>
      <c r="D9" t="str">
        <f>'orig. data'!AI9</f>
        <v> </v>
      </c>
      <c r="E9" t="str">
        <f ca="1">IF(CELL("contents",F9)="s","s",IF(CELL("contents",G9)="s","s",IF(CELL("contents",'orig. data'!AJ9)="t","t","")))</f>
        <v>t</v>
      </c>
      <c r="F9" t="str">
        <f>'orig. data'!AK9</f>
        <v> </v>
      </c>
      <c r="G9" t="str">
        <f>'orig. data'!AL9</f>
        <v> </v>
      </c>
      <c r="H9" s="16">
        <f t="shared" si="0"/>
        <v>3.4752183148</v>
      </c>
      <c r="I9" s="3">
        <f>'orig. data'!D9</f>
        <v>3.4546239846</v>
      </c>
      <c r="J9" s="3">
        <f>'orig. data'!R9</f>
        <v>3.1236072591</v>
      </c>
      <c r="K9" s="16">
        <f t="shared" si="1"/>
        <v>3.2871779519</v>
      </c>
      <c r="L9" s="6">
        <f>'orig. data'!B9</f>
        <v>1302</v>
      </c>
      <c r="M9" s="6">
        <f>'orig. data'!C9</f>
        <v>349175</v>
      </c>
      <c r="N9" s="12">
        <f>'orig. data'!G9</f>
        <v>0.8357641601</v>
      </c>
      <c r="O9" s="9"/>
      <c r="P9" s="6">
        <f>'orig. data'!P9</f>
        <v>1272</v>
      </c>
      <c r="Q9" s="6">
        <f>'orig. data'!Q9</f>
        <v>354842</v>
      </c>
      <c r="R9" s="12">
        <f>'orig. data'!U9</f>
        <v>0.0784622359</v>
      </c>
      <c r="S9" s="9"/>
      <c r="T9" s="12">
        <f>'orig. data'!AD9</f>
        <v>0.0106227028</v>
      </c>
      <c r="U9" s="1"/>
      <c r="V9" s="1"/>
      <c r="W9" s="1"/>
      <c r="X9" s="1"/>
      <c r="Y9" s="1"/>
      <c r="Z9" s="1"/>
      <c r="AA9" s="1"/>
    </row>
    <row r="10" spans="1:20" ht="12.75">
      <c r="A10" s="2" t="str">
        <f ca="1" t="shared" si="2"/>
        <v>North Eastman (t)</v>
      </c>
      <c r="B10" t="s">
        <v>139</v>
      </c>
      <c r="C10" t="str">
        <f>'orig. data'!AH10</f>
        <v> </v>
      </c>
      <c r="D10" t="str">
        <f>'orig. data'!AI10</f>
        <v> </v>
      </c>
      <c r="E10" t="str">
        <f ca="1">IF(CELL("contents",F10)="s","s",IF(CELL("contents",G10)="s","s",IF(CELL("contents",'orig. data'!AJ10)="t","t","")))</f>
        <v>t</v>
      </c>
      <c r="F10" t="str">
        <f>'orig. data'!AK10</f>
        <v> </v>
      </c>
      <c r="G10" t="str">
        <f>'orig. data'!AL10</f>
        <v> </v>
      </c>
      <c r="H10" s="16">
        <f t="shared" si="0"/>
        <v>3.4752183148</v>
      </c>
      <c r="I10" s="3">
        <f>'orig. data'!D10</f>
        <v>3.6733941289</v>
      </c>
      <c r="J10" s="3">
        <f>'orig. data'!R10</f>
        <v>3.2155700164</v>
      </c>
      <c r="K10" s="16">
        <f t="shared" si="1"/>
        <v>3.2871779519</v>
      </c>
      <c r="L10" s="6">
        <f>'orig. data'!B10</f>
        <v>698</v>
      </c>
      <c r="M10" s="6">
        <f>'orig. data'!C10</f>
        <v>184692</v>
      </c>
      <c r="N10" s="12">
        <f>'orig. data'!G10</f>
        <v>0.1503382011</v>
      </c>
      <c r="P10" s="6">
        <f>'orig. data'!P10</f>
        <v>678</v>
      </c>
      <c r="Q10" s="6">
        <f>'orig. data'!Q10</f>
        <v>188075</v>
      </c>
      <c r="R10" s="12">
        <f>'orig. data'!U10</f>
        <v>0.5734051556</v>
      </c>
      <c r="T10" s="12">
        <f>'orig. data'!AD10</f>
        <v>0.0135665101</v>
      </c>
    </row>
    <row r="11" spans="1:27" ht="12.75">
      <c r="A11" s="2" t="str">
        <f ca="1" t="shared" si="2"/>
        <v>Parkland</v>
      </c>
      <c r="B11" t="s">
        <v>137</v>
      </c>
      <c r="C11" t="str">
        <f>'orig. data'!AH11</f>
        <v> </v>
      </c>
      <c r="D11" t="str">
        <f>'orig. data'!AI11</f>
        <v> </v>
      </c>
      <c r="E11">
        <f ca="1">IF(CELL("contents",F11)="s","s",IF(CELL("contents",G11)="s","s",IF(CELL("contents",'orig. data'!AJ11)="t","t","")))</f>
      </c>
      <c r="F11" t="str">
        <f>'orig. data'!AK11</f>
        <v> </v>
      </c>
      <c r="G11" t="str">
        <f>'orig. data'!AL11</f>
        <v> </v>
      </c>
      <c r="H11" s="16">
        <f t="shared" si="0"/>
        <v>3.4752183148</v>
      </c>
      <c r="I11" s="3">
        <f>'orig. data'!D11</f>
        <v>3.4108197375</v>
      </c>
      <c r="J11" s="3">
        <f>'orig. data'!R11</f>
        <v>3.5749231556</v>
      </c>
      <c r="K11" s="16">
        <f t="shared" si="1"/>
        <v>3.2871779519</v>
      </c>
      <c r="L11" s="6">
        <f>'orig. data'!B11</f>
        <v>832</v>
      </c>
      <c r="M11" s="6">
        <f>'orig. data'!C11</f>
        <v>200833</v>
      </c>
      <c r="N11" s="12">
        <f>'orig. data'!G11</f>
        <v>0.5976633904</v>
      </c>
      <c r="O11" s="9"/>
      <c r="P11" s="6">
        <f>'orig. data'!P11</f>
        <v>834</v>
      </c>
      <c r="Q11" s="6">
        <f>'orig. data'!Q11</f>
        <v>192342</v>
      </c>
      <c r="R11" s="12">
        <f>'orig. data'!U11</f>
        <v>0.0178206982</v>
      </c>
      <c r="S11" s="9"/>
      <c r="T11" s="12">
        <f>'orig. data'!AD11</f>
        <v>0.3375689921</v>
      </c>
      <c r="U11" s="1"/>
      <c r="V11" s="1"/>
      <c r="W11" s="1"/>
      <c r="X11" s="1"/>
      <c r="Y11" s="1"/>
      <c r="Z11" s="1"/>
      <c r="AA11" s="1"/>
    </row>
    <row r="12" spans="1:27" ht="12.75">
      <c r="A12" s="2" t="str">
        <f ca="1" t="shared" si="2"/>
        <v>Churchill</v>
      </c>
      <c r="B12" t="s">
        <v>140</v>
      </c>
      <c r="C12" t="str">
        <f>'orig. data'!AH12</f>
        <v> </v>
      </c>
      <c r="D12" t="str">
        <f>'orig. data'!AI12</f>
        <v> </v>
      </c>
      <c r="E12">
        <f ca="1">IF(CELL("contents",F12)="s","s",IF(CELL("contents",G12)="s","s",IF(CELL("contents",'orig. data'!AJ12)="t","t","")))</f>
      </c>
      <c r="F12" t="str">
        <f>'orig. data'!AK12</f>
        <v> </v>
      </c>
      <c r="G12" t="str">
        <f>'orig. data'!AL12</f>
        <v> </v>
      </c>
      <c r="H12" s="16">
        <f t="shared" si="0"/>
        <v>3.4752183148</v>
      </c>
      <c r="I12" s="3">
        <f>'orig. data'!D12</f>
        <v>3.8437466092</v>
      </c>
      <c r="J12" s="3">
        <f>'orig. data'!R12</f>
        <v>4.6498554403</v>
      </c>
      <c r="K12" s="16">
        <f t="shared" si="1"/>
        <v>3.2871779519</v>
      </c>
      <c r="L12" s="6">
        <f>'orig. data'!B12</f>
        <v>14</v>
      </c>
      <c r="M12" s="6">
        <f>'orig. data'!C12</f>
        <v>5109</v>
      </c>
      <c r="N12" s="12">
        <f>'orig. data'!G12</f>
        <v>0.7061888637</v>
      </c>
      <c r="O12" s="9"/>
      <c r="P12" s="6">
        <f>'orig. data'!P12</f>
        <v>18</v>
      </c>
      <c r="Q12" s="6">
        <f>'orig. data'!Q12</f>
        <v>4944</v>
      </c>
      <c r="R12" s="12">
        <f>'orig. data'!U12</f>
        <v>0.1413928248</v>
      </c>
      <c r="S12" s="9"/>
      <c r="T12" s="12">
        <f>'orig. data'!AD12</f>
        <v>0.593148517</v>
      </c>
      <c r="U12" s="1"/>
      <c r="V12" s="1"/>
      <c r="W12" s="1"/>
      <c r="X12" s="1"/>
      <c r="Y12" s="1"/>
      <c r="Z12" s="1"/>
      <c r="AA12" s="1"/>
    </row>
    <row r="13" spans="1:27" ht="12.75">
      <c r="A13" s="2" t="str">
        <f ca="1" t="shared" si="2"/>
        <v>Nor-Man (1,2)</v>
      </c>
      <c r="B13" t="s">
        <v>141</v>
      </c>
      <c r="C13">
        <f>'orig. data'!AH13</f>
        <v>1</v>
      </c>
      <c r="D13">
        <f>'orig. data'!AI13</f>
        <v>2</v>
      </c>
      <c r="E13">
        <f ca="1">IF(CELL("contents",F13)="s","s",IF(CELL("contents",G13)="s","s",IF(CELL("contents",'orig. data'!AJ13)="t","t","")))</f>
      </c>
      <c r="F13" t="str">
        <f>'orig. data'!AK13</f>
        <v> </v>
      </c>
      <c r="G13" t="str">
        <f>'orig. data'!AL13</f>
        <v> </v>
      </c>
      <c r="H13" s="16">
        <f t="shared" si="0"/>
        <v>3.4752183148</v>
      </c>
      <c r="I13" s="3">
        <f>'orig. data'!D13</f>
        <v>4.546239638</v>
      </c>
      <c r="J13" s="3">
        <f>'orig. data'!R13</f>
        <v>4.3983571931</v>
      </c>
      <c r="K13" s="16">
        <f t="shared" si="1"/>
        <v>3.2871779519</v>
      </c>
      <c r="L13" s="6">
        <f>'orig. data'!B13</f>
        <v>428</v>
      </c>
      <c r="M13" s="6">
        <f>'orig. data'!C13</f>
        <v>122442</v>
      </c>
      <c r="N13" s="12">
        <f>'orig. data'!G13</f>
        <v>3.9348861E-08</v>
      </c>
      <c r="O13" s="9"/>
      <c r="P13" s="6">
        <f>'orig. data'!P13</f>
        <v>432</v>
      </c>
      <c r="Q13" s="6">
        <f>'orig. data'!Q13</f>
        <v>119964</v>
      </c>
      <c r="R13" s="12">
        <f>'orig. data'!U13</f>
        <v>2.2190747E-09</v>
      </c>
      <c r="S13" s="9"/>
      <c r="T13" s="12">
        <f>'orig. data'!AD13</f>
        <v>0.6277676404</v>
      </c>
      <c r="U13" s="1"/>
      <c r="V13" s="1"/>
      <c r="W13" s="1"/>
      <c r="X13" s="1"/>
      <c r="Y13" s="1"/>
      <c r="Z13" s="1"/>
      <c r="AA13" s="1"/>
    </row>
    <row r="14" spans="1:27" ht="12.75">
      <c r="A14" s="2" t="str">
        <f ca="1" t="shared" si="2"/>
        <v>Burntwood (1,2)</v>
      </c>
      <c r="B14" t="s">
        <v>142</v>
      </c>
      <c r="C14">
        <f>'orig. data'!AH14</f>
        <v>1</v>
      </c>
      <c r="D14">
        <f>'orig. data'!AI14</f>
        <v>2</v>
      </c>
      <c r="E14">
        <f ca="1">IF(CELL("contents",F14)="s","s",IF(CELL("contents",G14)="s","s",IF(CELL("contents",'orig. data'!AJ14)="t","t","")))</f>
      </c>
      <c r="F14" t="str">
        <f>'orig. data'!AK14</f>
        <v> </v>
      </c>
      <c r="G14" t="str">
        <f>'orig. data'!AL14</f>
        <v> </v>
      </c>
      <c r="H14" s="16">
        <f t="shared" si="0"/>
        <v>3.4752183148</v>
      </c>
      <c r="I14" s="3">
        <f>'orig. data'!D14</f>
        <v>5.3145049861</v>
      </c>
      <c r="J14" s="3">
        <f>'orig. data'!R14</f>
        <v>5.8195360173</v>
      </c>
      <c r="K14" s="16">
        <f t="shared" si="1"/>
        <v>3.2871779519</v>
      </c>
      <c r="L14" s="6">
        <f>'orig. data'!B14</f>
        <v>643</v>
      </c>
      <c r="M14" s="6">
        <f>'orig. data'!C14</f>
        <v>221930</v>
      </c>
      <c r="N14" s="12">
        <f>'orig. data'!G14</f>
        <v>4.13328E-26</v>
      </c>
      <c r="O14" s="9"/>
      <c r="P14" s="6">
        <f>'orig. data'!P14</f>
        <v>771</v>
      </c>
      <c r="Q14" s="6">
        <f>'orig. data'!Q14</f>
        <v>224197</v>
      </c>
      <c r="R14" s="12">
        <f>'orig. data'!U14</f>
        <v>3.019305E-54</v>
      </c>
      <c r="S14" s="9"/>
      <c r="T14" s="12">
        <f>'orig. data'!AD14</f>
        <v>0.0891791941</v>
      </c>
      <c r="U14" s="1"/>
      <c r="V14" s="1"/>
      <c r="W14" s="1"/>
      <c r="X14" s="1"/>
      <c r="Y14" s="1"/>
      <c r="Z14" s="1"/>
      <c r="AA14" s="1"/>
    </row>
    <row r="15" spans="1:27" ht="12.75">
      <c r="B15"/>
      <c r="C15"/>
      <c r="D15"/>
      <c r="E15"/>
      <c r="F15"/>
      <c r="G15"/>
      <c r="H15" s="16"/>
      <c r="I15" s="3"/>
      <c r="J15" s="3"/>
      <c r="K15" s="16"/>
      <c r="L15" s="6"/>
      <c r="M15" s="6"/>
      <c r="N15" s="12"/>
      <c r="O15" s="9"/>
      <c r="P15" s="6"/>
      <c r="Q15" s="6"/>
      <c r="R15" s="12"/>
      <c r="S15" s="9"/>
      <c r="T15" s="12"/>
      <c r="U15" s="1"/>
      <c r="V15" s="1"/>
      <c r="W15" s="1"/>
      <c r="X15" s="1"/>
      <c r="Y15" s="1"/>
      <c r="Z15" s="1"/>
      <c r="AA15" s="1"/>
    </row>
    <row r="16" spans="1:27" ht="12.75">
      <c r="A16" s="2" t="str">
        <f ca="1" t="shared" si="2"/>
        <v>Rural South (1,2,t)</v>
      </c>
      <c r="B16" t="s">
        <v>283</v>
      </c>
      <c r="C16">
        <f>'orig. data'!AH15</f>
        <v>1</v>
      </c>
      <c r="D16">
        <f>'orig. data'!AI15</f>
        <v>2</v>
      </c>
      <c r="E16" t="str">
        <f ca="1">IF(CELL("contents",F16)="s","s",IF(CELL("contents",G16)="s","s",IF(CELL("contents",'orig. data'!AJ15)="t","t","")))</f>
        <v>t</v>
      </c>
      <c r="F16" t="str">
        <f>'orig. data'!AK15</f>
        <v> </v>
      </c>
      <c r="G16" t="str">
        <f>'orig. data'!AL15</f>
        <v> </v>
      </c>
      <c r="H16" s="16">
        <f>I$19</f>
        <v>3.4752183148</v>
      </c>
      <c r="I16" s="3">
        <f>'orig. data'!D15</f>
        <v>3.0461926334</v>
      </c>
      <c r="J16" s="3">
        <f>'orig. data'!R15</f>
        <v>2.8052344185</v>
      </c>
      <c r="K16" s="16">
        <f>J$19</f>
        <v>3.2871779519</v>
      </c>
      <c r="L16" s="6">
        <f>'orig. data'!B15</f>
        <v>3221</v>
      </c>
      <c r="M16" s="6">
        <f>'orig. data'!C15</f>
        <v>1023660</v>
      </c>
      <c r="N16" s="12">
        <f>'orig. data'!G15</f>
        <v>5.068705E-12</v>
      </c>
      <c r="O16" s="9"/>
      <c r="P16" s="6">
        <f>'orig. data'!P15</f>
        <v>3030</v>
      </c>
      <c r="Q16" s="6">
        <f>'orig. data'!Q15</f>
        <v>1046049</v>
      </c>
      <c r="R16" s="12">
        <f>'orig. data'!U15</f>
        <v>6.08486E-16</v>
      </c>
      <c r="S16" s="9"/>
      <c r="T16" s="12">
        <f>'orig. data'!AD15</f>
        <v>0.0011308835</v>
      </c>
      <c r="U16" s="1"/>
      <c r="V16" s="1"/>
      <c r="W16" s="1"/>
      <c r="X16" s="1"/>
      <c r="Y16" s="1"/>
      <c r="Z16" s="1"/>
      <c r="AA16" s="1"/>
    </row>
    <row r="17" spans="1:20" ht="12.75">
      <c r="A17" s="2" t="str">
        <f ca="1" t="shared" si="2"/>
        <v>Mid (t)</v>
      </c>
      <c r="B17" t="s">
        <v>147</v>
      </c>
      <c r="C17" t="str">
        <f>'orig. data'!AH16</f>
        <v> </v>
      </c>
      <c r="D17" t="str">
        <f>'orig. data'!AI16</f>
        <v> </v>
      </c>
      <c r="E17" t="str">
        <f ca="1">IF(CELL("contents",F17)="s","s",IF(CELL("contents",G17)="s","s",IF(CELL("contents",'orig. data'!AJ16)="t","t","")))</f>
        <v>t</v>
      </c>
      <c r="F17" t="str">
        <f>'orig. data'!AK16</f>
        <v> </v>
      </c>
      <c r="G17" t="str">
        <f>'orig. data'!AL16</f>
        <v> </v>
      </c>
      <c r="H17" s="16">
        <f>I$19</f>
        <v>3.4752183148</v>
      </c>
      <c r="I17" s="3">
        <f>'orig. data'!D16</f>
        <v>3.4936245285</v>
      </c>
      <c r="J17" s="3">
        <f>'orig. data'!R16</f>
        <v>3.2715034328</v>
      </c>
      <c r="K17" s="16">
        <f>J$19</f>
        <v>3.2871779519</v>
      </c>
      <c r="L17" s="6">
        <f>'orig. data'!B16</f>
        <v>2832</v>
      </c>
      <c r="M17" s="6">
        <f>'orig. data'!C16</f>
        <v>734700</v>
      </c>
      <c r="N17" s="12">
        <f>'orig. data'!G16</f>
        <v>0.7934482738</v>
      </c>
      <c r="P17" s="6">
        <f>'orig. data'!P16</f>
        <v>2784</v>
      </c>
      <c r="Q17" s="6">
        <f>'orig. data'!Q16</f>
        <v>735259</v>
      </c>
      <c r="R17" s="12">
        <f>'orig. data'!U16</f>
        <v>0.8080180608</v>
      </c>
      <c r="T17" s="12">
        <f>'orig. data'!AD16</f>
        <v>0.0138481619</v>
      </c>
    </row>
    <row r="18" spans="1:20" ht="12.75">
      <c r="A18" s="2" t="str">
        <f ca="1" t="shared" si="2"/>
        <v>North (1,2)</v>
      </c>
      <c r="B18" t="s">
        <v>143</v>
      </c>
      <c r="C18">
        <f>'orig. data'!AH17</f>
        <v>1</v>
      </c>
      <c r="D18">
        <f>'orig. data'!AI17</f>
        <v>2</v>
      </c>
      <c r="E18">
        <f ca="1">IF(CELL("contents",F18)="s","s",IF(CELL("contents",G18)="s","s",IF(CELL("contents",'orig. data'!AJ17)="t","t","")))</f>
      </c>
      <c r="F18" t="str">
        <f>'orig. data'!AK17</f>
        <v> </v>
      </c>
      <c r="G18" t="str">
        <f>'orig. data'!AL17</f>
        <v> </v>
      </c>
      <c r="H18" s="16">
        <f>I$19</f>
        <v>3.4752183148</v>
      </c>
      <c r="I18" s="3">
        <f>'orig. data'!D17</f>
        <v>4.9529511782</v>
      </c>
      <c r="J18" s="3">
        <f>'orig. data'!R17</f>
        <v>5.2002805214</v>
      </c>
      <c r="K18" s="16">
        <f>J$19</f>
        <v>3.2871779519</v>
      </c>
      <c r="L18" s="6">
        <f>'orig. data'!B17</f>
        <v>1085</v>
      </c>
      <c r="M18" s="6">
        <f>'orig. data'!C17</f>
        <v>349481</v>
      </c>
      <c r="N18" s="12">
        <f>'orig. data'!G17</f>
        <v>9.783448E-30</v>
      </c>
      <c r="P18" s="6">
        <f>'orig. data'!P17</f>
        <v>1221</v>
      </c>
      <c r="Q18" s="6">
        <f>'orig. data'!Q17</f>
        <v>349105</v>
      </c>
      <c r="R18" s="12">
        <f>'orig. data'!U17</f>
        <v>4.16471E-54</v>
      </c>
      <c r="T18" s="12">
        <f>'orig. data'!AD17</f>
        <v>0.2428444679</v>
      </c>
    </row>
    <row r="19" spans="1:20" ht="12.75">
      <c r="A19" s="2" t="str">
        <f ca="1" t="shared" si="2"/>
        <v>Manitoba (t)</v>
      </c>
      <c r="B19" t="s">
        <v>145</v>
      </c>
      <c r="C19" t="str">
        <f>'orig. data'!AH18</f>
        <v> </v>
      </c>
      <c r="D19" t="str">
        <f>'orig. data'!AI18</f>
        <v> </v>
      </c>
      <c r="E19" t="str">
        <f ca="1">IF(CELL("contents",F19)="s","s",IF(CELL("contents",G19)="s","s",IF(CELL("contents",'orig. data'!AJ18)="t","t","")))</f>
        <v>t</v>
      </c>
      <c r="F19" t="str">
        <f>'orig. data'!AK18</f>
        <v> </v>
      </c>
      <c r="G19" t="str">
        <f>'orig. data'!AL18</f>
        <v> </v>
      </c>
      <c r="H19" s="16">
        <f>I$19</f>
        <v>3.4752183148</v>
      </c>
      <c r="I19" s="3">
        <f>'orig. data'!D18</f>
        <v>3.4752183148</v>
      </c>
      <c r="J19" s="3">
        <f>'orig. data'!R18</f>
        <v>3.2871779519</v>
      </c>
      <c r="K19" s="16">
        <f>J$19</f>
        <v>3.2871779519</v>
      </c>
      <c r="L19" s="6">
        <f>'orig. data'!B18</f>
        <v>18607</v>
      </c>
      <c r="M19" s="6">
        <f>'orig. data'!C18</f>
        <v>5354196</v>
      </c>
      <c r="N19" s="12" t="str">
        <f>'orig. data'!G18</f>
        <v> </v>
      </c>
      <c r="P19" s="6">
        <f>'orig. data'!P18</f>
        <v>18182</v>
      </c>
      <c r="Q19" s="6">
        <f>'orig. data'!Q18</f>
        <v>5418072</v>
      </c>
      <c r="R19" s="12" t="str">
        <f>'orig. data'!U18</f>
        <v> </v>
      </c>
      <c r="T19" s="12">
        <f>'orig. data'!AD18</f>
        <v>9.7437148E-08</v>
      </c>
    </row>
    <row r="20" spans="1:20" ht="12.75">
      <c r="A20" s="2" t="str">
        <f ca="1" t="shared" si="2"/>
        <v>Public Trustee (1,2,t)</v>
      </c>
      <c r="B20" t="s">
        <v>189</v>
      </c>
      <c r="C20">
        <f>'orig. data'!AH19</f>
        <v>1</v>
      </c>
      <c r="D20">
        <f>'orig. data'!AI19</f>
        <v>2</v>
      </c>
      <c r="E20" t="str">
        <f ca="1">IF(CELL("contents",F20)="s","s",IF(CELL("contents",G20)="s","s",IF(CELL("contents",'orig. data'!AJ19)="t","t","")))</f>
        <v>t</v>
      </c>
      <c r="F20" t="str">
        <f>'orig. data'!AK19</f>
        <v> </v>
      </c>
      <c r="G20" t="str">
        <f>'orig. data'!AL19</f>
        <v> </v>
      </c>
      <c r="H20" s="16">
        <f>I$19</f>
        <v>3.4752183148</v>
      </c>
      <c r="I20" s="3">
        <f>'orig. data'!D19</f>
        <v>23.33589939</v>
      </c>
      <c r="J20" s="3">
        <f>'orig. data'!R19</f>
        <v>20.269129606</v>
      </c>
      <c r="K20" s="16">
        <f>J$19</f>
        <v>3.2871779519</v>
      </c>
      <c r="L20" s="6">
        <f>'orig. data'!B19</f>
        <v>547</v>
      </c>
      <c r="M20" s="6">
        <f>'orig. data'!C19</f>
        <v>9625</v>
      </c>
      <c r="N20" s="12">
        <f>'orig. data'!G19</f>
        <v>1E-100</v>
      </c>
      <c r="P20" s="6">
        <f>'orig. data'!P19</f>
        <v>523</v>
      </c>
      <c r="Q20" s="6">
        <f>'orig. data'!Q19</f>
        <v>10674</v>
      </c>
      <c r="R20" s="12">
        <f>'orig. data'!U19</f>
        <v>1E-100</v>
      </c>
      <c r="T20" s="12">
        <f>'orig. data'!AD19</f>
        <v>0.0212417492</v>
      </c>
    </row>
    <row r="21" spans="2:20" ht="12.75">
      <c r="B21"/>
      <c r="C21"/>
      <c r="D21"/>
      <c r="E21"/>
      <c r="F21"/>
      <c r="G21"/>
      <c r="H21" s="16"/>
      <c r="I21" s="3"/>
      <c r="J21" s="3"/>
      <c r="K21" s="16"/>
      <c r="L21" s="6"/>
      <c r="M21" s="6"/>
      <c r="N21" s="12"/>
      <c r="P21" s="6"/>
      <c r="Q21" s="6"/>
      <c r="R21" s="12"/>
      <c r="T21" s="12"/>
    </row>
    <row r="22" spans="1:20" ht="12.75">
      <c r="A22" s="2" t="str">
        <f ca="1" t="shared" si="2"/>
        <v>Fort Garry (1,2)</v>
      </c>
      <c r="B22" t="s">
        <v>148</v>
      </c>
      <c r="C22">
        <f>'orig. data'!AH20</f>
        <v>1</v>
      </c>
      <c r="D22">
        <f>'orig. data'!AI20</f>
        <v>2</v>
      </c>
      <c r="E22">
        <f ca="1">IF(CELL("contents",F22)="s","s",IF(CELL("contents",G22)="s","s",IF(CELL("contents",'orig. data'!AJ20)="t","t","")))</f>
      </c>
      <c r="F22" t="str">
        <f>'orig. data'!AK20</f>
        <v> </v>
      </c>
      <c r="G22" t="str">
        <f>'orig. data'!AL20</f>
        <v> </v>
      </c>
      <c r="H22" s="16">
        <f aca="true" t="shared" si="3" ref="H22:H33">I$19</f>
        <v>3.4752183148</v>
      </c>
      <c r="I22" s="3">
        <f>'orig. data'!D20</f>
        <v>2.2758729074</v>
      </c>
      <c r="J22" s="3">
        <f>'orig. data'!R20</f>
        <v>2.376023733</v>
      </c>
      <c r="K22" s="16">
        <f aca="true" t="shared" si="4" ref="K22:K33">J$19</f>
        <v>3.2871779519</v>
      </c>
      <c r="L22" s="6">
        <f>'orig. data'!B20</f>
        <v>623</v>
      </c>
      <c r="M22" s="6">
        <f>'orig. data'!C20</f>
        <v>290521</v>
      </c>
      <c r="N22" s="12">
        <f>'orig. data'!G20</f>
        <v>2.683585E-25</v>
      </c>
      <c r="P22" s="6">
        <f>'orig. data'!P20</f>
        <v>714</v>
      </c>
      <c r="Q22" s="6">
        <f>'orig. data'!Q20</f>
        <v>301736</v>
      </c>
      <c r="R22" s="12">
        <f>'orig. data'!U20</f>
        <v>1.76975E-17</v>
      </c>
      <c r="T22" s="12">
        <f>'orig. data'!AD20</f>
        <v>0.4321662713</v>
      </c>
    </row>
    <row r="23" spans="1:20" ht="12.75">
      <c r="A23" s="2" t="str">
        <f ca="1" t="shared" si="2"/>
        <v>Assiniboine South (1,2)</v>
      </c>
      <c r="B23" t="s">
        <v>149</v>
      </c>
      <c r="C23">
        <f>'orig. data'!AH21</f>
        <v>1</v>
      </c>
      <c r="D23">
        <f>'orig. data'!AI21</f>
        <v>2</v>
      </c>
      <c r="E23">
        <f ca="1">IF(CELL("contents",F23)="s","s",IF(CELL("contents",G23)="s","s",IF(CELL("contents",'orig. data'!AJ21)="t","t","")))</f>
      </c>
      <c r="F23" t="str">
        <f>'orig. data'!AK21</f>
        <v> </v>
      </c>
      <c r="G23" t="str">
        <f>'orig. data'!AL21</f>
        <v> </v>
      </c>
      <c r="H23" s="16">
        <f t="shared" si="3"/>
        <v>3.4752183148</v>
      </c>
      <c r="I23" s="3">
        <f>'orig. data'!D21</f>
        <v>2.6082694532</v>
      </c>
      <c r="J23" s="3">
        <f>'orig. data'!R21</f>
        <v>2.3333929338</v>
      </c>
      <c r="K23" s="16">
        <f t="shared" si="4"/>
        <v>3.2871779519</v>
      </c>
      <c r="L23" s="6">
        <f>'orig. data'!B21</f>
        <v>444</v>
      </c>
      <c r="M23" s="6">
        <f>'orig. data'!C21</f>
        <v>170371</v>
      </c>
      <c r="N23" s="12">
        <f>'orig. data'!G21</f>
        <v>2.2945815E-09</v>
      </c>
      <c r="P23" s="6">
        <f>'orig. data'!P21</f>
        <v>442</v>
      </c>
      <c r="Q23" s="6">
        <f>'orig. data'!Q21</f>
        <v>171638</v>
      </c>
      <c r="R23" s="12">
        <f>'orig. data'!U21</f>
        <v>1.09051E-12</v>
      </c>
      <c r="T23" s="12">
        <f>'orig. data'!AD21</f>
        <v>0.0974455717</v>
      </c>
    </row>
    <row r="24" spans="1:20" ht="12.75">
      <c r="A24" s="2" t="str">
        <f ca="1" t="shared" si="2"/>
        <v>St. Boniface (1,2)</v>
      </c>
      <c r="B24" t="s">
        <v>153</v>
      </c>
      <c r="C24">
        <f>'orig. data'!AH22</f>
        <v>1</v>
      </c>
      <c r="D24">
        <f>'orig. data'!AI22</f>
        <v>2</v>
      </c>
      <c r="E24">
        <f ca="1">IF(CELL("contents",F24)="s","s",IF(CELL("contents",G24)="s","s",IF(CELL("contents",'orig. data'!AJ22)="t","t","")))</f>
      </c>
      <c r="F24" t="str">
        <f>'orig. data'!AK22</f>
        <v> </v>
      </c>
      <c r="G24" t="str">
        <f>'orig. data'!AL22</f>
        <v> </v>
      </c>
      <c r="H24" s="16">
        <f t="shared" si="3"/>
        <v>3.4752183148</v>
      </c>
      <c r="I24" s="3">
        <f>'orig. data'!D22</f>
        <v>2.9093846188</v>
      </c>
      <c r="J24" s="3">
        <f>'orig. data'!R22</f>
        <v>2.7124388936</v>
      </c>
      <c r="K24" s="16">
        <f t="shared" si="4"/>
        <v>3.2871779519</v>
      </c>
      <c r="L24" s="6">
        <f>'orig. data'!B22</f>
        <v>661</v>
      </c>
      <c r="M24" s="6">
        <f>'orig. data'!C22</f>
        <v>215499</v>
      </c>
      <c r="N24" s="12">
        <f>'orig. data'!G22</f>
        <v>7.1247678E-06</v>
      </c>
      <c r="P24" s="6">
        <f>'orig. data'!P22</f>
        <v>658</v>
      </c>
      <c r="Q24" s="6">
        <f>'orig. data'!Q22</f>
        <v>228969</v>
      </c>
      <c r="R24" s="12">
        <f>'orig. data'!U22</f>
        <v>1.2799533E-06</v>
      </c>
      <c r="T24" s="12">
        <f>'orig. data'!AD22</f>
        <v>0.2030871969</v>
      </c>
    </row>
    <row r="25" spans="1:20" ht="12.75">
      <c r="A25" s="2" t="str">
        <f ca="1" t="shared" si="2"/>
        <v>St. Vital (2,t)</v>
      </c>
      <c r="B25" t="s">
        <v>151</v>
      </c>
      <c r="C25" t="str">
        <f>'orig. data'!AH23</f>
        <v> </v>
      </c>
      <c r="D25">
        <f>'orig. data'!AI23</f>
        <v>2</v>
      </c>
      <c r="E25" t="str">
        <f ca="1">IF(CELL("contents",F25)="s","s",IF(CELL("contents",G25)="s","s",IF(CELL("contents",'orig. data'!AJ23)="t","t","")))</f>
        <v>t</v>
      </c>
      <c r="F25" t="str">
        <f>'orig. data'!AK23</f>
        <v> </v>
      </c>
      <c r="G25" t="str">
        <f>'orig. data'!AL23</f>
        <v> </v>
      </c>
      <c r="H25" s="16">
        <f t="shared" si="3"/>
        <v>3.4752183148</v>
      </c>
      <c r="I25" s="3">
        <f>'orig. data'!D23</f>
        <v>3.2430360653</v>
      </c>
      <c r="J25" s="3">
        <f>'orig. data'!R23</f>
        <v>2.6572766585</v>
      </c>
      <c r="K25" s="16">
        <f t="shared" si="4"/>
        <v>3.2871779519</v>
      </c>
      <c r="L25" s="6">
        <f>'orig. data'!B23</f>
        <v>884</v>
      </c>
      <c r="M25" s="6">
        <f>'orig. data'!C23</f>
        <v>285185</v>
      </c>
      <c r="N25" s="12">
        <f>'orig. data'!G23</f>
        <v>0.0445756141</v>
      </c>
      <c r="P25" s="6">
        <f>'orig. data'!P23</f>
        <v>773</v>
      </c>
      <c r="Q25" s="6">
        <f>'orig. data'!Q23</f>
        <v>284167</v>
      </c>
      <c r="R25" s="12">
        <f>'orig. data'!U23</f>
        <v>6.9397816E-09</v>
      </c>
      <c r="T25" s="12">
        <f>'orig. data'!AD23</f>
        <v>5.2283E-05</v>
      </c>
    </row>
    <row r="26" spans="1:20" ht="12.75">
      <c r="A26" s="2" t="str">
        <f ca="1" t="shared" si="2"/>
        <v>Transcona (2)</v>
      </c>
      <c r="B26" t="s">
        <v>154</v>
      </c>
      <c r="C26" t="str">
        <f>'orig. data'!AH24</f>
        <v> </v>
      </c>
      <c r="D26">
        <f>'orig. data'!AI24</f>
        <v>2</v>
      </c>
      <c r="E26">
        <f ca="1">IF(CELL("contents",F26)="s","s",IF(CELL("contents",G26)="s","s",IF(CELL("contents",'orig. data'!AJ24)="t","t","")))</f>
      </c>
      <c r="F26" t="str">
        <f>'orig. data'!AK24</f>
        <v> </v>
      </c>
      <c r="G26" t="str">
        <f>'orig. data'!AL24</f>
        <v> </v>
      </c>
      <c r="H26" s="16">
        <f t="shared" si="3"/>
        <v>3.4752183148</v>
      </c>
      <c r="I26" s="3">
        <f>'orig. data'!D24</f>
        <v>3.1986039312</v>
      </c>
      <c r="J26" s="3">
        <f>'orig. data'!R24</f>
        <v>2.8194694119</v>
      </c>
      <c r="K26" s="16">
        <f t="shared" si="4"/>
        <v>3.2871779519</v>
      </c>
      <c r="L26" s="6">
        <f>'orig. data'!B24</f>
        <v>465</v>
      </c>
      <c r="M26" s="6">
        <f>'orig. data'!C24</f>
        <v>160888</v>
      </c>
      <c r="N26" s="12">
        <f>'orig. data'!G24</f>
        <v>0.0773044274</v>
      </c>
      <c r="P26" s="6">
        <f>'orig. data'!P24</f>
        <v>427</v>
      </c>
      <c r="Q26" s="6">
        <f>'orig. data'!Q24</f>
        <v>158763</v>
      </c>
      <c r="R26" s="12">
        <f>'orig. data'!U24</f>
        <v>0.0017193791</v>
      </c>
      <c r="T26" s="12">
        <f>'orig. data'!AD24</f>
        <v>0.0597939755</v>
      </c>
    </row>
    <row r="27" spans="1:23" ht="12.75">
      <c r="A27" s="2" t="str">
        <f ca="1" t="shared" si="2"/>
        <v>River Heights (1)</v>
      </c>
      <c r="B27" t="s">
        <v>150</v>
      </c>
      <c r="C27">
        <f>'orig. data'!AH25</f>
        <v>1</v>
      </c>
      <c r="D27" t="str">
        <f>'orig. data'!AI25</f>
        <v> </v>
      </c>
      <c r="E27">
        <f ca="1">IF(CELL("contents",F27)="s","s",IF(CELL("contents",G27)="s","s",IF(CELL("contents",'orig. data'!AJ25)="t","t","")))</f>
      </c>
      <c r="F27" t="str">
        <f>'orig. data'!AK25</f>
        <v> </v>
      </c>
      <c r="G27" t="str">
        <f>'orig. data'!AL25</f>
        <v> </v>
      </c>
      <c r="H27" s="16">
        <f t="shared" si="3"/>
        <v>3.4752183148</v>
      </c>
      <c r="I27" s="3">
        <f>'orig. data'!D25</f>
        <v>3.0887658348</v>
      </c>
      <c r="J27" s="3">
        <f>'orig. data'!R25</f>
        <v>3.010558293</v>
      </c>
      <c r="K27" s="16">
        <f t="shared" si="4"/>
        <v>3.2871779519</v>
      </c>
      <c r="L27" s="6">
        <f>'orig. data'!B25</f>
        <v>856</v>
      </c>
      <c r="M27" s="6">
        <f>'orig. data'!C25</f>
        <v>255852</v>
      </c>
      <c r="N27" s="12">
        <f>'orig. data'!G25</f>
        <v>0.0007464239</v>
      </c>
      <c r="P27" s="6">
        <f>'orig. data'!P25</f>
        <v>814</v>
      </c>
      <c r="Q27" s="6">
        <f>'orig. data'!Q25</f>
        <v>253046</v>
      </c>
      <c r="R27" s="12">
        <f>'orig. data'!U25</f>
        <v>0.0141500118</v>
      </c>
      <c r="T27" s="12">
        <f>'orig. data'!AD25</f>
        <v>0.6004009507</v>
      </c>
      <c r="U27" s="1"/>
      <c r="V27" s="1"/>
      <c r="W27" s="1"/>
    </row>
    <row r="28" spans="1:23" ht="12.75">
      <c r="A28" s="2" t="str">
        <f ca="1" t="shared" si="2"/>
        <v>River East (1,2,t)</v>
      </c>
      <c r="B28" t="s">
        <v>152</v>
      </c>
      <c r="C28">
        <f>'orig. data'!AH26</f>
        <v>1</v>
      </c>
      <c r="D28">
        <f>'orig. data'!AI26</f>
        <v>2</v>
      </c>
      <c r="E28" t="str">
        <f ca="1">IF(CELL("contents",F28)="s","s",IF(CELL("contents",G28)="s","s",IF(CELL("contents",'orig. data'!AJ26)="t","t","")))</f>
        <v>t</v>
      </c>
      <c r="F28" t="str">
        <f>'orig. data'!AK26</f>
        <v> </v>
      </c>
      <c r="G28" t="str">
        <f>'orig. data'!AL26</f>
        <v> </v>
      </c>
      <c r="H28" s="16">
        <f t="shared" si="3"/>
        <v>3.4752183148</v>
      </c>
      <c r="I28" s="3">
        <f>'orig. data'!D26</f>
        <v>3.2332764915</v>
      </c>
      <c r="J28" s="3">
        <f>'orig. data'!R26</f>
        <v>2.9382239065</v>
      </c>
      <c r="K28" s="16">
        <f t="shared" si="4"/>
        <v>3.2871779519</v>
      </c>
      <c r="L28" s="6">
        <f>'orig. data'!B26</f>
        <v>1433</v>
      </c>
      <c r="M28" s="6">
        <f>'orig. data'!C26</f>
        <v>426609</v>
      </c>
      <c r="N28" s="12">
        <f>'orig. data'!G26</f>
        <v>0.0084869997</v>
      </c>
      <c r="P28" s="6">
        <f>'orig. data'!P26</f>
        <v>1344</v>
      </c>
      <c r="Q28" s="6">
        <f>'orig. data'!Q26</f>
        <v>433428</v>
      </c>
      <c r="R28" s="12">
        <f>'orig. data'!U26</f>
        <v>7.18928E-05</v>
      </c>
      <c r="T28" s="12">
        <f>'orig. data'!AD26</f>
        <v>0.0117404474</v>
      </c>
      <c r="U28" s="1"/>
      <c r="V28" s="1"/>
      <c r="W28" s="1"/>
    </row>
    <row r="29" spans="1:23" ht="12.75">
      <c r="A29" s="2" t="str">
        <f ca="1" t="shared" si="2"/>
        <v>Seven Oaks</v>
      </c>
      <c r="B29" t="s">
        <v>155</v>
      </c>
      <c r="C29" t="str">
        <f>'orig. data'!AH27</f>
        <v> </v>
      </c>
      <c r="D29" t="str">
        <f>'orig. data'!AI27</f>
        <v> </v>
      </c>
      <c r="E29">
        <f ca="1">IF(CELL("contents",F29)="s","s",IF(CELL("contents",G29)="s","s",IF(CELL("contents",'orig. data'!AJ27)="t","t","")))</f>
      </c>
      <c r="F29" t="str">
        <f>'orig. data'!AK27</f>
        <v> </v>
      </c>
      <c r="G29" t="str">
        <f>'orig. data'!AL27</f>
        <v> </v>
      </c>
      <c r="H29" s="16">
        <f t="shared" si="3"/>
        <v>3.4752183148</v>
      </c>
      <c r="I29" s="3">
        <f>'orig. data'!D27</f>
        <v>3.1929182936</v>
      </c>
      <c r="J29" s="3">
        <f>'orig. data'!R27</f>
        <v>3.1664535976</v>
      </c>
      <c r="K29" s="16">
        <f t="shared" si="4"/>
        <v>3.2871779519</v>
      </c>
      <c r="L29" s="6">
        <f>'orig. data'!B27</f>
        <v>888</v>
      </c>
      <c r="M29" s="6">
        <f>'orig. data'!C27</f>
        <v>266751</v>
      </c>
      <c r="N29" s="12">
        <f>'orig. data'!G27</f>
        <v>0.0136481083</v>
      </c>
      <c r="P29" s="6">
        <f>'orig. data'!P27</f>
        <v>911</v>
      </c>
      <c r="Q29" s="6">
        <f>'orig. data'!Q27</f>
        <v>270920</v>
      </c>
      <c r="R29" s="12">
        <f>'orig. data'!U27</f>
        <v>0.2704412253</v>
      </c>
      <c r="T29" s="12">
        <f>'orig. data'!AD27</f>
        <v>0.8599112798</v>
      </c>
      <c r="U29" s="1"/>
      <c r="V29" s="1"/>
      <c r="W29" s="1"/>
    </row>
    <row r="30" spans="1:23" ht="12.75">
      <c r="A30" s="2" t="str">
        <f ca="1" t="shared" si="2"/>
        <v>St. James - Assiniboia</v>
      </c>
      <c r="B30" t="s">
        <v>156</v>
      </c>
      <c r="C30" t="str">
        <f>'orig. data'!AH28</f>
        <v> </v>
      </c>
      <c r="D30" t="str">
        <f>'orig. data'!AI28</f>
        <v> </v>
      </c>
      <c r="E30">
        <f ca="1">IF(CELL("contents",F30)="s","s",IF(CELL("contents",G30)="s","s",IF(CELL("contents",'orig. data'!AJ28)="t","t","")))</f>
      </c>
      <c r="F30" t="str">
        <f>'orig. data'!AK28</f>
        <v> </v>
      </c>
      <c r="G30" t="str">
        <f>'orig. data'!AL28</f>
        <v> </v>
      </c>
      <c r="H30" s="16">
        <f t="shared" si="3"/>
        <v>3.4752183148</v>
      </c>
      <c r="I30" s="3">
        <f>'orig. data'!D28</f>
        <v>3.3105682578</v>
      </c>
      <c r="J30" s="3">
        <f>'orig. data'!R28</f>
        <v>3.0982084504</v>
      </c>
      <c r="K30" s="16">
        <f t="shared" si="4"/>
        <v>3.2871779519</v>
      </c>
      <c r="L30" s="6">
        <f>'orig. data'!B28</f>
        <v>1102</v>
      </c>
      <c r="M30" s="6">
        <f>'orig. data'!C28</f>
        <v>275881</v>
      </c>
      <c r="N30" s="12">
        <f>'orig. data'!G28</f>
        <v>0.1175045245</v>
      </c>
      <c r="O30" s="9"/>
      <c r="P30" s="6">
        <f>'orig. data'!P28</f>
        <v>1030</v>
      </c>
      <c r="Q30" s="6">
        <f>'orig. data'!Q28</f>
        <v>268696</v>
      </c>
      <c r="R30" s="12">
        <f>'orig. data'!U28</f>
        <v>0.0645821409</v>
      </c>
      <c r="T30" s="12">
        <f>'orig. data'!AD28</f>
        <v>0.1261011453</v>
      </c>
      <c r="U30" s="1"/>
      <c r="V30" s="1"/>
      <c r="W30" s="1"/>
    </row>
    <row r="31" spans="1:23" ht="12.75">
      <c r="A31" s="2" t="str">
        <f ca="1" t="shared" si="2"/>
        <v>Inkster</v>
      </c>
      <c r="B31" t="s">
        <v>157</v>
      </c>
      <c r="C31" t="str">
        <f>'orig. data'!AH29</f>
        <v> </v>
      </c>
      <c r="D31" t="str">
        <f>'orig. data'!AI29</f>
        <v> </v>
      </c>
      <c r="E31">
        <f ca="1">IF(CELL("contents",F31)="s","s",IF(CELL("contents",G31)="s","s",IF(CELL("contents",'orig. data'!AJ29)="t","t","")))</f>
      </c>
      <c r="F31" t="str">
        <f>'orig. data'!AK29</f>
        <v> </v>
      </c>
      <c r="G31" t="str">
        <f>'orig. data'!AL29</f>
        <v> </v>
      </c>
      <c r="H31" s="16">
        <f t="shared" si="3"/>
        <v>3.4752183148</v>
      </c>
      <c r="I31" s="3">
        <f>'orig. data'!D29</f>
        <v>3.8257772407</v>
      </c>
      <c r="J31" s="3">
        <f>'orig. data'!R29</f>
        <v>3.3520628716</v>
      </c>
      <c r="K31" s="16">
        <f t="shared" si="4"/>
        <v>3.2871779519</v>
      </c>
      <c r="L31" s="6">
        <f>'orig. data'!B29</f>
        <v>463</v>
      </c>
      <c r="M31" s="6">
        <f>'orig. data'!C29</f>
        <v>149909</v>
      </c>
      <c r="N31" s="12">
        <f>'orig. data'!G29</f>
        <v>0.041109341</v>
      </c>
      <c r="O31" s="9"/>
      <c r="P31" s="6">
        <f>'orig. data'!P29</f>
        <v>414</v>
      </c>
      <c r="Q31" s="6">
        <f>'orig. data'!Q29</f>
        <v>150065</v>
      </c>
      <c r="R31" s="12">
        <f>'orig. data'!U29</f>
        <v>0.6941634343</v>
      </c>
      <c r="T31" s="12">
        <f>'orig. data'!AD29</f>
        <v>0.0506867924</v>
      </c>
      <c r="U31" s="1"/>
      <c r="V31" s="1"/>
      <c r="W31" s="1"/>
    </row>
    <row r="32" spans="1:23" ht="12.75">
      <c r="A32" s="2" t="str">
        <f ca="1" t="shared" si="2"/>
        <v>Downtown (1,2)</v>
      </c>
      <c r="B32" t="s">
        <v>158</v>
      </c>
      <c r="C32">
        <f>'orig. data'!AH30</f>
        <v>1</v>
      </c>
      <c r="D32">
        <f>'orig. data'!AI30</f>
        <v>2</v>
      </c>
      <c r="E32">
        <f ca="1">IF(CELL("contents",F32)="s","s",IF(CELL("contents",G32)="s","s",IF(CELL("contents",'orig. data'!AJ30)="t","t","")))</f>
      </c>
      <c r="F32" t="str">
        <f>'orig. data'!AK30</f>
        <v> </v>
      </c>
      <c r="G32" t="str">
        <f>'orig. data'!AL30</f>
        <v> </v>
      </c>
      <c r="H32" s="16">
        <f t="shared" si="3"/>
        <v>3.4752183148</v>
      </c>
      <c r="I32" s="3">
        <f>'orig. data'!D30</f>
        <v>4.8779174902</v>
      </c>
      <c r="J32" s="3">
        <f>'orig. data'!R30</f>
        <v>4.9221538321</v>
      </c>
      <c r="K32" s="16">
        <f t="shared" si="4"/>
        <v>3.2871779519</v>
      </c>
      <c r="L32" s="6">
        <f>'orig. data'!B30</f>
        <v>1473</v>
      </c>
      <c r="M32" s="6">
        <f>'orig. data'!C30</f>
        <v>333436</v>
      </c>
      <c r="N32" s="12">
        <f>'orig. data'!G30</f>
        <v>5.500257E-36</v>
      </c>
      <c r="O32" s="9"/>
      <c r="P32" s="6">
        <f>'orig. data'!P30</f>
        <v>1463</v>
      </c>
      <c r="Q32" s="6">
        <f>'orig. data'!Q30</f>
        <v>340344</v>
      </c>
      <c r="R32" s="12">
        <f>'orig. data'!U30</f>
        <v>6.829239E-50</v>
      </c>
      <c r="T32" s="12">
        <f>'orig. data'!AD30</f>
        <v>0.806801357</v>
      </c>
      <c r="U32" s="1"/>
      <c r="V32" s="1"/>
      <c r="W32" s="1"/>
    </row>
    <row r="33" spans="1:23" ht="12.75">
      <c r="A33" s="2" t="str">
        <f ca="1" t="shared" si="2"/>
        <v>Point Douglas (1,2,t)</v>
      </c>
      <c r="B33" t="s">
        <v>159</v>
      </c>
      <c r="C33">
        <f>'orig. data'!AH31</f>
        <v>1</v>
      </c>
      <c r="D33">
        <f>'orig. data'!AI31</f>
        <v>2</v>
      </c>
      <c r="E33" t="str">
        <f ca="1">IF(CELL("contents",F33)="s","s",IF(CELL("contents",G33)="s","s",IF(CELL("contents",'orig. data'!AJ31)="t","t","")))</f>
        <v>t</v>
      </c>
      <c r="F33" t="str">
        <f>'orig. data'!AK31</f>
        <v> </v>
      </c>
      <c r="G33" t="str">
        <f>'orig. data'!AL31</f>
        <v> </v>
      </c>
      <c r="H33" s="16">
        <f t="shared" si="3"/>
        <v>3.4752183148</v>
      </c>
      <c r="I33" s="3">
        <f>'orig. data'!D31</f>
        <v>4.862922423</v>
      </c>
      <c r="J33" s="3">
        <f>'orig. data'!R31</f>
        <v>5.5181358792</v>
      </c>
      <c r="K33" s="16">
        <f t="shared" si="4"/>
        <v>3.2871779519</v>
      </c>
      <c r="L33" s="6">
        <f>'orig. data'!B31</f>
        <v>886</v>
      </c>
      <c r="M33" s="6">
        <f>'orig. data'!C31</f>
        <v>187461</v>
      </c>
      <c r="N33" s="12">
        <f>'orig. data'!G31</f>
        <v>1.516801E-22</v>
      </c>
      <c r="O33" s="9"/>
      <c r="P33" s="6">
        <f>'orig. data'!P31</f>
        <v>946</v>
      </c>
      <c r="Q33" s="6">
        <f>'orig. data'!Q31</f>
        <v>192497</v>
      </c>
      <c r="R33" s="12">
        <f>'orig. data'!U31</f>
        <v>2.117155E-54</v>
      </c>
      <c r="T33" s="12">
        <f>'orig. data'!AD31</f>
        <v>0.0068656412</v>
      </c>
      <c r="U33" s="1"/>
      <c r="V33" s="1"/>
      <c r="W33" s="1"/>
    </row>
    <row r="34" spans="1:23" ht="12.75">
      <c r="B34"/>
      <c r="C34"/>
      <c r="D34"/>
      <c r="E34"/>
      <c r="F34"/>
      <c r="G34"/>
      <c r="H34" s="16"/>
      <c r="I34" s="3"/>
      <c r="J34" s="3"/>
      <c r="K34" s="16"/>
      <c r="L34" s="6"/>
      <c r="M34" s="6"/>
      <c r="N34" s="12"/>
      <c r="O34" s="9"/>
      <c r="P34" s="6"/>
      <c r="Q34" s="6"/>
      <c r="R34" s="12"/>
      <c r="T34" s="12"/>
      <c r="U34" s="1"/>
      <c r="V34" s="1"/>
      <c r="W34" s="1"/>
    </row>
    <row r="35" spans="2:8" ht="12.75">
      <c r="B35"/>
      <c r="C35"/>
      <c r="D35"/>
      <c r="E35"/>
      <c r="F35"/>
      <c r="G35"/>
      <c r="H35" s="17"/>
    </row>
    <row r="36" spans="2:8" ht="12.75">
      <c r="B36"/>
      <c r="C36"/>
      <c r="D36"/>
      <c r="E36"/>
      <c r="F36"/>
      <c r="G36"/>
      <c r="H36" s="17"/>
    </row>
    <row r="37" spans="2:8" ht="12.75">
      <c r="B37"/>
      <c r="C37"/>
      <c r="D37"/>
      <c r="E37"/>
      <c r="F37"/>
      <c r="G37"/>
      <c r="H37" s="17"/>
    </row>
    <row r="38" spans="2:8" ht="12.75">
      <c r="B38"/>
      <c r="C38"/>
      <c r="D38"/>
      <c r="E38"/>
      <c r="F38"/>
      <c r="G38"/>
      <c r="H38" s="17"/>
    </row>
    <row r="39" spans="2:8" ht="12.75">
      <c r="B39"/>
      <c r="C39"/>
      <c r="D39"/>
      <c r="E39"/>
      <c r="F39"/>
      <c r="G39"/>
      <c r="H39" s="17"/>
    </row>
    <row r="40" spans="2:8" ht="12.75">
      <c r="B40"/>
      <c r="C40"/>
      <c r="D40"/>
      <c r="E40"/>
      <c r="F40"/>
      <c r="G40"/>
      <c r="H40" s="17"/>
    </row>
    <row r="41" spans="2:8" ht="12.75">
      <c r="B41"/>
      <c r="C41"/>
      <c r="D41"/>
      <c r="E41"/>
      <c r="F41"/>
      <c r="G41"/>
      <c r="H41" s="17"/>
    </row>
    <row r="42" ht="12.75">
      <c r="H42" s="17"/>
    </row>
    <row r="43" ht="12.75">
      <c r="H43" s="17"/>
    </row>
    <row r="44" ht="12.75">
      <c r="H44" s="17"/>
    </row>
    <row r="45" ht="12.75">
      <c r="H45" s="17"/>
    </row>
    <row r="46" ht="12.75">
      <c r="H46" s="17"/>
    </row>
    <row r="47" ht="12.75">
      <c r="H47" s="17"/>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7" activePane="bottomLeft" state="frozen"/>
      <selection pane="topLeft" activeCell="A1" sqref="A1"/>
      <selection pane="bottomLeft" activeCell="F13" sqref="F13"/>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0" customWidth="1"/>
    <col min="19" max="19" width="2.8515625" style="0" customWidth="1"/>
  </cols>
  <sheetData>
    <row r="1" spans="1:20" ht="12.75">
      <c r="A1" s="29" t="s">
        <v>271</v>
      </c>
      <c r="B1" s="5" t="s">
        <v>217</v>
      </c>
      <c r="C1" s="93" t="s">
        <v>129</v>
      </c>
      <c r="D1" s="93"/>
      <c r="E1" s="93"/>
      <c r="F1" s="93" t="s">
        <v>132</v>
      </c>
      <c r="G1" s="93"/>
      <c r="H1" s="6" t="s">
        <v>119</v>
      </c>
      <c r="I1" s="3" t="s">
        <v>121</v>
      </c>
      <c r="J1" s="3" t="s">
        <v>122</v>
      </c>
      <c r="K1" s="6" t="s">
        <v>120</v>
      </c>
      <c r="L1" s="6" t="s">
        <v>123</v>
      </c>
      <c r="M1" s="6" t="s">
        <v>124</v>
      </c>
      <c r="N1" s="6" t="s">
        <v>125</v>
      </c>
      <c r="O1" s="7"/>
      <c r="P1" s="6" t="s">
        <v>126</v>
      </c>
      <c r="Q1" s="6" t="s">
        <v>127</v>
      </c>
      <c r="R1" s="6" t="s">
        <v>128</v>
      </c>
      <c r="S1" s="7"/>
      <c r="T1" s="6" t="s">
        <v>133</v>
      </c>
    </row>
    <row r="2" spans="1:20" ht="12.75">
      <c r="A2" s="23"/>
      <c r="B2" s="2"/>
      <c r="C2" s="13"/>
      <c r="D2" s="13"/>
      <c r="E2" s="13"/>
      <c r="F2" s="14"/>
      <c r="G2" s="14"/>
      <c r="H2" s="6"/>
      <c r="I2" s="94" t="s">
        <v>276</v>
      </c>
      <c r="J2" s="94"/>
      <c r="K2" s="6"/>
      <c r="L2" s="6"/>
      <c r="M2" s="6"/>
      <c r="N2" s="6"/>
      <c r="O2" s="7"/>
      <c r="P2" s="6"/>
      <c r="Q2" s="6"/>
      <c r="R2" s="6"/>
      <c r="S2" s="7"/>
      <c r="T2" s="6"/>
    </row>
    <row r="3" spans="1:20" ht="12.75">
      <c r="A3" s="21" t="s">
        <v>0</v>
      </c>
      <c r="B3" s="5"/>
      <c r="C3" s="13">
        <v>1</v>
      </c>
      <c r="D3" s="13">
        <v>2</v>
      </c>
      <c r="E3" s="13" t="s">
        <v>131</v>
      </c>
      <c r="F3" s="13" t="s">
        <v>247</v>
      </c>
      <c r="G3" s="13" t="s">
        <v>248</v>
      </c>
      <c r="H3" s="2" t="s">
        <v>272</v>
      </c>
      <c r="I3" s="5" t="s">
        <v>277</v>
      </c>
      <c r="J3" s="5" t="s">
        <v>278</v>
      </c>
      <c r="K3" s="2" t="s">
        <v>273</v>
      </c>
      <c r="L3" s="2"/>
      <c r="M3" s="2"/>
      <c r="N3" s="2"/>
      <c r="O3" s="10"/>
      <c r="P3" s="2"/>
      <c r="Q3" s="2"/>
      <c r="R3" s="2"/>
      <c r="S3" s="10"/>
      <c r="T3" s="2"/>
    </row>
    <row r="4" spans="1:20" ht="12.75">
      <c r="A4" s="20"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 (1,2)</v>
      </c>
      <c r="B4" s="2" t="s">
        <v>225</v>
      </c>
      <c r="C4">
        <f>'orig. data'!AH32</f>
        <v>1</v>
      </c>
      <c r="D4">
        <f>'orig. data'!AI32</f>
        <v>2</v>
      </c>
      <c r="E4">
        <f ca="1">IF(CELL("contents",F4)="s","s",IF(CELL("contents",G4)="s","s",IF(CELL("contents",'orig. data'!AJ32)="t","t","")))</f>
      </c>
      <c r="F4" t="str">
        <f>'orig. data'!AK32</f>
        <v> </v>
      </c>
      <c r="G4" t="str">
        <f>'orig. data'!AL32</f>
        <v> </v>
      </c>
      <c r="H4" s="16">
        <f>'orig. data'!D$18</f>
        <v>3.4752183148</v>
      </c>
      <c r="I4" s="3">
        <f>'orig. data'!D32</f>
        <v>2.280259394</v>
      </c>
      <c r="J4" s="3">
        <f>'orig. data'!R32</f>
        <v>2.4398727794</v>
      </c>
      <c r="K4" s="16">
        <f>'orig. data'!R$18</f>
        <v>3.2871779519</v>
      </c>
      <c r="L4" s="6">
        <f>'orig. data'!B32</f>
        <v>151</v>
      </c>
      <c r="M4" s="6">
        <f>'orig. data'!C32</f>
        <v>75714</v>
      </c>
      <c r="N4" s="12">
        <f>'orig. data'!G32</f>
        <v>2.5113151E-07</v>
      </c>
      <c r="O4" s="9"/>
      <c r="P4" s="6">
        <f>'orig. data'!P32</f>
        <v>177</v>
      </c>
      <c r="Q4" s="6">
        <f>'orig. data'!Q32</f>
        <v>78184</v>
      </c>
      <c r="R4" s="12">
        <f>'orig. data'!U32</f>
        <v>8.52518E-05</v>
      </c>
      <c r="S4" s="10"/>
      <c r="T4" s="12">
        <f>'orig. data'!AD32</f>
        <v>0.5413802913</v>
      </c>
    </row>
    <row r="5" spans="1:20" ht="12.75">
      <c r="A5" s="20"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(1,2)</v>
      </c>
      <c r="B5" s="2" t="s">
        <v>220</v>
      </c>
      <c r="C5">
        <f>'orig. data'!AH33</f>
        <v>1</v>
      </c>
      <c r="D5">
        <f>'orig. data'!AI33</f>
        <v>2</v>
      </c>
      <c r="E5">
        <f ca="1">IF(CELL("contents",F5)="s","s",IF(CELL("contents",G5)="s","s",IF(CELL("contents",'orig. data'!AJ33)="t","t","")))</f>
      </c>
      <c r="F5" t="str">
        <f>'orig. data'!AK33</f>
        <v> </v>
      </c>
      <c r="G5" t="str">
        <f>'orig. data'!AL33</f>
        <v> </v>
      </c>
      <c r="H5" s="16">
        <f>'orig. data'!D$18</f>
        <v>3.4752183148</v>
      </c>
      <c r="I5" s="3">
        <f>'orig. data'!D33</f>
        <v>2.7113116719</v>
      </c>
      <c r="J5" s="3">
        <f>'orig. data'!R33</f>
        <v>2.4018392849</v>
      </c>
      <c r="K5" s="16">
        <f>'orig. data'!R$18</f>
        <v>3.2871779519</v>
      </c>
      <c r="L5" s="6">
        <f>'orig. data'!B33</f>
        <v>219</v>
      </c>
      <c r="M5" s="6">
        <f>'orig. data'!C33</f>
        <v>99462</v>
      </c>
      <c r="N5" s="12">
        <f>'orig. data'!G33</f>
        <v>0.0002604076</v>
      </c>
      <c r="O5" s="9"/>
      <c r="P5" s="6">
        <f>'orig. data'!P33</f>
        <v>225</v>
      </c>
      <c r="Q5" s="6">
        <f>'orig. data'!Q33</f>
        <v>114564</v>
      </c>
      <c r="R5" s="12">
        <f>'orig. data'!U33</f>
        <v>3.1886011E-06</v>
      </c>
      <c r="S5" s="10"/>
      <c r="T5" s="12">
        <f>'orig. data'!AD33</f>
        <v>0.2016818552</v>
      </c>
    </row>
    <row r="6" spans="1:20" ht="12.75">
      <c r="A6" s="20" t="str">
        <f ca="1" t="shared" si="0"/>
        <v>SE Western (2)</v>
      </c>
      <c r="B6" s="2" t="s">
        <v>221</v>
      </c>
      <c r="C6" t="str">
        <f>'orig. data'!AH34</f>
        <v> </v>
      </c>
      <c r="D6">
        <f>'orig. data'!AI34</f>
        <v>2</v>
      </c>
      <c r="E6">
        <f ca="1">IF(CELL("contents",F6)="s","s",IF(CELL("contents",G6)="s","s",IF(CELL("contents",'orig. data'!AJ34)="t","t","")))</f>
      </c>
      <c r="F6" t="str">
        <f>'orig. data'!AK34</f>
        <v> </v>
      </c>
      <c r="G6" t="str">
        <f>'orig. data'!AL34</f>
        <v> </v>
      </c>
      <c r="H6" s="16">
        <f>'orig. data'!D$18</f>
        <v>3.4752183148</v>
      </c>
      <c r="I6" s="3">
        <f>'orig. data'!D34</f>
        <v>2.9657555312</v>
      </c>
      <c r="J6" s="3">
        <f>'orig. data'!R34</f>
        <v>2.3209783235</v>
      </c>
      <c r="K6" s="16">
        <f>'orig. data'!R$18</f>
        <v>3.2871779519</v>
      </c>
      <c r="L6" s="6">
        <f>'orig. data'!B34</f>
        <v>129</v>
      </c>
      <c r="M6" s="6">
        <f>'orig. data'!C34</f>
        <v>51138</v>
      </c>
      <c r="N6" s="12">
        <f>'orig. data'!G34</f>
        <v>0.0727714839</v>
      </c>
      <c r="O6" s="9"/>
      <c r="P6" s="6">
        <f>'orig. data'!P34</f>
        <v>110</v>
      </c>
      <c r="Q6" s="6">
        <f>'orig. data'!Q34</f>
        <v>53515</v>
      </c>
      <c r="R6" s="12">
        <f>'orig. data'!U34</f>
        <v>0.000288398</v>
      </c>
      <c r="S6" s="10"/>
      <c r="T6" s="12">
        <f>'orig. data'!AD34</f>
        <v>0.0589051679</v>
      </c>
    </row>
    <row r="7" spans="1:20" ht="12.75">
      <c r="A7" s="20" t="str">
        <f ca="1" t="shared" si="0"/>
        <v>SE Southern</v>
      </c>
      <c r="B7" s="2" t="s">
        <v>190</v>
      </c>
      <c r="C7" t="str">
        <f>'orig. data'!AH35</f>
        <v> </v>
      </c>
      <c r="D7" t="str">
        <f>'orig. data'!AI35</f>
        <v> </v>
      </c>
      <c r="E7">
        <f ca="1">IF(CELL("contents",F7)="s","s",IF(CELL("contents",G7)="s","s",IF(CELL("contents",'orig. data'!AJ35)="t","t","")))</f>
      </c>
      <c r="F7" t="str">
        <f>'orig. data'!AK35</f>
        <v> </v>
      </c>
      <c r="G7" t="str">
        <f>'orig. data'!AL35</f>
        <v> </v>
      </c>
      <c r="H7" s="16">
        <f>'orig. data'!D$18</f>
        <v>3.4752183148</v>
      </c>
      <c r="I7" s="3">
        <f>'orig. data'!D35</f>
        <v>2.8334646614</v>
      </c>
      <c r="J7" s="3">
        <f>'orig. data'!R35</f>
        <v>3.0043643479</v>
      </c>
      <c r="K7" s="16">
        <f>'orig. data'!R$18</f>
        <v>3.2871779519</v>
      </c>
      <c r="L7" s="6">
        <f>'orig. data'!B35</f>
        <v>102</v>
      </c>
      <c r="M7" s="6">
        <f>'orig. data'!C35</f>
        <v>25699</v>
      </c>
      <c r="N7" s="12">
        <f>'orig. data'!G35</f>
        <v>0.0397679527</v>
      </c>
      <c r="O7" s="9"/>
      <c r="P7" s="6">
        <f>'orig. data'!P35</f>
        <v>107</v>
      </c>
      <c r="Q7" s="6">
        <f>'orig. data'!Q35</f>
        <v>27093</v>
      </c>
      <c r="R7" s="12">
        <f>'orig. data'!U35</f>
        <v>0.3605671833</v>
      </c>
      <c r="S7" s="10"/>
      <c r="T7" s="12">
        <f>'orig. data'!AD35</f>
        <v>0.6721380302</v>
      </c>
    </row>
    <row r="8" spans="1:20" ht="12.75">
      <c r="A8" s="20"/>
      <c r="B8" s="2"/>
      <c r="H8" s="16"/>
      <c r="I8" s="3"/>
      <c r="J8" s="3"/>
      <c r="K8" s="16"/>
      <c r="L8" s="6"/>
      <c r="M8" s="6"/>
      <c r="N8" s="12"/>
      <c r="O8" s="9"/>
      <c r="P8" s="6"/>
      <c r="Q8" s="6"/>
      <c r="R8" s="12"/>
      <c r="S8" s="10"/>
      <c r="T8" s="12"/>
    </row>
    <row r="9" spans="1:20" ht="12.75">
      <c r="A9" s="20" t="str">
        <f ca="1" t="shared" si="0"/>
        <v>CE Altona (1,2)</v>
      </c>
      <c r="B9" s="2" t="s">
        <v>222</v>
      </c>
      <c r="C9">
        <f>'orig. data'!AH36</f>
        <v>1</v>
      </c>
      <c r="D9">
        <f>'orig. data'!AI36</f>
        <v>2</v>
      </c>
      <c r="E9">
        <f ca="1">IF(CELL("contents",F9)="s","s",IF(CELL("contents",G9)="s","s",IF(CELL("contents",'orig. data'!AJ36)="t","t","")))</f>
      </c>
      <c r="F9" t="str">
        <f>'orig. data'!AK36</f>
        <v> </v>
      </c>
      <c r="G9" t="str">
        <f>'orig. data'!AL36</f>
        <v> </v>
      </c>
      <c r="H9" s="16">
        <f>'orig. data'!D$18</f>
        <v>3.4752183148</v>
      </c>
      <c r="I9" s="3">
        <f>'orig. data'!D36</f>
        <v>2.1122848395</v>
      </c>
      <c r="J9" s="3">
        <f>'orig. data'!R36</f>
        <v>1.5617111875</v>
      </c>
      <c r="K9" s="16">
        <f>'orig. data'!R$18</f>
        <v>3.2871779519</v>
      </c>
      <c r="L9" s="6">
        <f>'orig. data'!B36</f>
        <v>76</v>
      </c>
      <c r="M9" s="6">
        <f>'orig. data'!C36</f>
        <v>39811</v>
      </c>
      <c r="N9" s="12">
        <f>'orig. data'!G36</f>
        <v>1.48028E-05</v>
      </c>
      <c r="O9" s="9"/>
      <c r="P9" s="6">
        <f>'orig. data'!P36</f>
        <v>55</v>
      </c>
      <c r="Q9" s="6">
        <f>'orig. data'!Q36</f>
        <v>40703</v>
      </c>
      <c r="R9" s="12">
        <f>'orig. data'!U36</f>
        <v>3.7681802E-08</v>
      </c>
      <c r="S9" s="10"/>
      <c r="T9" s="12">
        <f>'orig. data'!AD36</f>
        <v>0.0880361636</v>
      </c>
    </row>
    <row r="10" spans="1:20" ht="12.75">
      <c r="A10" s="20" t="str">
        <f ca="1" t="shared" si="0"/>
        <v>CE Cartier/SFX (1,2)</v>
      </c>
      <c r="B10" s="2" t="s">
        <v>249</v>
      </c>
      <c r="C10">
        <f>'orig. data'!AH37</f>
        <v>1</v>
      </c>
      <c r="D10">
        <f>'orig. data'!AI37</f>
        <v>2</v>
      </c>
      <c r="E10">
        <f ca="1">IF(CELL("contents",F10)="s","s",IF(CELL("contents",G10)="s","s",IF(CELL("contents",'orig. data'!AJ37)="t","t","")))</f>
      </c>
      <c r="F10" t="str">
        <f>'orig. data'!AK37</f>
        <v> </v>
      </c>
      <c r="G10" t="str">
        <f>'orig. data'!AL37</f>
        <v> </v>
      </c>
      <c r="H10" s="16">
        <f>'orig. data'!D$18</f>
        <v>3.4752183148</v>
      </c>
      <c r="I10" s="3">
        <f>'orig. data'!D37</f>
        <v>2.0863096485</v>
      </c>
      <c r="J10" s="3">
        <f>'orig. data'!R37</f>
        <v>2.0174430604</v>
      </c>
      <c r="K10" s="16">
        <f>'orig. data'!R$18</f>
        <v>3.2871779519</v>
      </c>
      <c r="L10" s="6">
        <f>'orig. data'!B37</f>
        <v>52</v>
      </c>
      <c r="M10" s="6">
        <f>'orig. data'!C37</f>
        <v>29376</v>
      </c>
      <c r="N10" s="12">
        <f>'orig. data'!G37</f>
        <v>0.0002384805</v>
      </c>
      <c r="O10" s="9"/>
      <c r="P10" s="6">
        <f>'orig. data'!P37</f>
        <v>59</v>
      </c>
      <c r="Q10" s="6">
        <f>'orig. data'!Q37</f>
        <v>30877</v>
      </c>
      <c r="R10" s="12">
        <f>'orig. data'!U37</f>
        <v>0.000188667</v>
      </c>
      <c r="S10" s="10"/>
      <c r="T10" s="12">
        <f>'orig. data'!AD37</f>
        <v>0.8599272098</v>
      </c>
    </row>
    <row r="11" spans="1:20" ht="12.75">
      <c r="A11" s="20" t="str">
        <f ca="1" t="shared" si="0"/>
        <v>CE Louise/Pembina (1)</v>
      </c>
      <c r="B11" s="2" t="s">
        <v>223</v>
      </c>
      <c r="C11">
        <f>'orig. data'!AH38</f>
        <v>1</v>
      </c>
      <c r="D11" t="str">
        <f>'orig. data'!AI38</f>
        <v> </v>
      </c>
      <c r="E11">
        <f ca="1">IF(CELL("contents",F11)="s","s",IF(CELL("contents",G11)="s","s",IF(CELL("contents",'orig. data'!AJ38)="t","t","")))</f>
      </c>
      <c r="F11" t="str">
        <f>'orig. data'!AK38</f>
        <v> </v>
      </c>
      <c r="G11" t="str">
        <f>'orig. data'!AL38</f>
        <v> </v>
      </c>
      <c r="H11" s="16">
        <f>'orig. data'!D$18</f>
        <v>3.4752183148</v>
      </c>
      <c r="I11" s="3">
        <f>'orig. data'!D38</f>
        <v>2.3561821991</v>
      </c>
      <c r="J11" s="3">
        <f>'orig. data'!R38</f>
        <v>2.838400116</v>
      </c>
      <c r="K11" s="16">
        <f>'orig. data'!R$18</f>
        <v>3.2871779519</v>
      </c>
      <c r="L11" s="6">
        <f>'orig. data'!B38</f>
        <v>63</v>
      </c>
      <c r="M11" s="6">
        <f>'orig. data'!C38</f>
        <v>21593</v>
      </c>
      <c r="N11" s="12">
        <f>'orig. data'!G38</f>
        <v>0.0020750816</v>
      </c>
      <c r="O11" s="10"/>
      <c r="P11" s="6">
        <f>'orig. data'!P38</f>
        <v>71</v>
      </c>
      <c r="Q11" s="6">
        <f>'orig. data'!Q38</f>
        <v>20322</v>
      </c>
      <c r="R11" s="12">
        <f>'orig. data'!U38</f>
        <v>0.2211779492</v>
      </c>
      <c r="S11" s="10"/>
      <c r="T11" s="12">
        <f>'orig. data'!AD38</f>
        <v>0.2820299829</v>
      </c>
    </row>
    <row r="12" spans="1:20" ht="12.75">
      <c r="A12" s="20" t="str">
        <f ca="1" t="shared" si="0"/>
        <v>CE Morden/Winkler  (2,t)</v>
      </c>
      <c r="B12" s="2" t="s">
        <v>224</v>
      </c>
      <c r="C12" t="str">
        <f>'orig. data'!AH39</f>
        <v> </v>
      </c>
      <c r="D12">
        <f>'orig. data'!AI39</f>
        <v>2</v>
      </c>
      <c r="E12" t="str">
        <f ca="1">IF(CELL("contents",F12)="s","s",IF(CELL("contents",G12)="s","s",IF(CELL("contents",'orig. data'!AJ39)="t","t","")))</f>
        <v>t</v>
      </c>
      <c r="F12" t="str">
        <f>'orig. data'!AK39</f>
        <v> </v>
      </c>
      <c r="G12" t="str">
        <f>'orig. data'!AL39</f>
        <v> </v>
      </c>
      <c r="H12" s="16">
        <f>'orig. data'!D$18</f>
        <v>3.4752183148</v>
      </c>
      <c r="I12" s="3">
        <f>'orig. data'!D39</f>
        <v>2.9924966154</v>
      </c>
      <c r="J12" s="3">
        <f>'orig. data'!R39</f>
        <v>2.4175672641</v>
      </c>
      <c r="K12" s="16">
        <f>'orig. data'!R$18</f>
        <v>3.2871779519</v>
      </c>
      <c r="L12" s="6">
        <f>'orig. data'!B39</f>
        <v>245</v>
      </c>
      <c r="M12" s="6">
        <f>'orig. data'!C39</f>
        <v>88963</v>
      </c>
      <c r="N12" s="12">
        <f>'orig. data'!G39</f>
        <v>0.0200461018</v>
      </c>
      <c r="O12" s="10"/>
      <c r="P12" s="6">
        <f>'orig. data'!P39</f>
        <v>214</v>
      </c>
      <c r="Q12" s="6">
        <f>'orig. data'!Q39</f>
        <v>102178</v>
      </c>
      <c r="R12" s="12">
        <f>'orig. data'!U39</f>
        <v>8.6077882E-06</v>
      </c>
      <c r="S12" s="10"/>
      <c r="T12" s="12">
        <f>'orig. data'!AD39</f>
        <v>0.0225994486</v>
      </c>
    </row>
    <row r="13" spans="1:20" ht="12.75">
      <c r="A13" s="20" t="str">
        <f ca="1" t="shared" si="0"/>
        <v>CE Carman (2)</v>
      </c>
      <c r="B13" s="2" t="s">
        <v>250</v>
      </c>
      <c r="C13" t="str">
        <f>'orig. data'!AH40</f>
        <v> </v>
      </c>
      <c r="D13">
        <f>'orig. data'!AI40</f>
        <v>2</v>
      </c>
      <c r="E13">
        <f ca="1">IF(CELL("contents",F13)="s","s",IF(CELL("contents",G13)="s","s",IF(CELL("contents",'orig. data'!AJ40)="t","t","")))</f>
      </c>
      <c r="F13" t="str">
        <f>'orig. data'!AK40</f>
        <v> </v>
      </c>
      <c r="G13" t="str">
        <f>'orig. data'!AL40</f>
        <v> </v>
      </c>
      <c r="H13" s="16">
        <f>'orig. data'!D$18</f>
        <v>3.4752183148</v>
      </c>
      <c r="I13" s="3">
        <f>'orig. data'!D40</f>
        <v>2.9812127732</v>
      </c>
      <c r="J13" s="3">
        <f>'orig. data'!R40</f>
        <v>2.4668287241</v>
      </c>
      <c r="K13" s="16">
        <f>'orig. data'!R$18</f>
        <v>3.2871779519</v>
      </c>
      <c r="L13" s="6">
        <f>'orig. data'!B40</f>
        <v>155</v>
      </c>
      <c r="M13" s="6">
        <f>'orig. data'!C40</f>
        <v>47125</v>
      </c>
      <c r="N13" s="12">
        <f>'orig. data'!G40</f>
        <v>0.0573047916</v>
      </c>
      <c r="O13" s="10"/>
      <c r="P13" s="6">
        <f>'orig. data'!P40</f>
        <v>132</v>
      </c>
      <c r="Q13" s="6">
        <f>'orig. data'!Q40</f>
        <v>46216</v>
      </c>
      <c r="R13" s="12">
        <f>'orig. data'!U40</f>
        <v>0.0010698365</v>
      </c>
      <c r="S13" s="10"/>
      <c r="T13" s="12">
        <f>'orig. data'!AD40</f>
        <v>0.109792239</v>
      </c>
    </row>
    <row r="14" spans="1:20" ht="12.75">
      <c r="A14" s="20" t="str">
        <f ca="1" t="shared" si="0"/>
        <v>CE Red River (1)</v>
      </c>
      <c r="B14" s="2" t="s">
        <v>191</v>
      </c>
      <c r="C14">
        <f>'orig. data'!AH41</f>
        <v>1</v>
      </c>
      <c r="D14" t="str">
        <f>'orig. data'!AI41</f>
        <v> </v>
      </c>
      <c r="E14">
        <f ca="1">IF(CELL("contents",F14)="s","s",IF(CELL("contents",G14)="s","s",IF(CELL("contents",'orig. data'!AJ41)="t","t","")))</f>
      </c>
      <c r="F14" t="str">
        <f>'orig. data'!AK41</f>
        <v> </v>
      </c>
      <c r="G14" t="str">
        <f>'orig. data'!AL41</f>
        <v> </v>
      </c>
      <c r="H14" s="16">
        <f>'orig. data'!D$18</f>
        <v>3.4752183148</v>
      </c>
      <c r="I14" s="3">
        <f>'orig. data'!D41</f>
        <v>2.7002896845</v>
      </c>
      <c r="J14" s="3">
        <f>'orig. data'!R41</f>
        <v>2.8153767621</v>
      </c>
      <c r="K14" s="16">
        <f>'orig. data'!R$18</f>
        <v>3.2871779519</v>
      </c>
      <c r="L14" s="6">
        <f>'orig. data'!B41</f>
        <v>144</v>
      </c>
      <c r="M14" s="6">
        <f>'orig. data'!C41</f>
        <v>58766</v>
      </c>
      <c r="N14" s="12">
        <f>'orig. data'!G41</f>
        <v>0.0025621225</v>
      </c>
      <c r="O14" s="10"/>
      <c r="P14" s="6">
        <f>'orig. data'!P41</f>
        <v>158</v>
      </c>
      <c r="Q14" s="6">
        <f>'orig. data'!Q41</f>
        <v>60575</v>
      </c>
      <c r="R14" s="12">
        <f>'orig. data'!U41</f>
        <v>0.0545272259</v>
      </c>
      <c r="S14" s="10"/>
      <c r="T14" s="12">
        <f>'orig. data'!AD41</f>
        <v>0.7171549738</v>
      </c>
    </row>
    <row r="15" spans="1:20" ht="12.75">
      <c r="A15" s="20" t="str">
        <f ca="1" t="shared" si="0"/>
        <v>CE Swan Lake</v>
      </c>
      <c r="B15" s="2" t="s">
        <v>192</v>
      </c>
      <c r="C15" t="str">
        <f>'orig. data'!AH42</f>
        <v> </v>
      </c>
      <c r="D15" t="str">
        <f>'orig. data'!AI42</f>
        <v> </v>
      </c>
      <c r="E15">
        <f ca="1">IF(CELL("contents",F15)="s","s",IF(CELL("contents",G15)="s","s",IF(CELL("contents",'orig. data'!AJ42)="t","t","")))</f>
      </c>
      <c r="F15" t="str">
        <f>'orig. data'!AK42</f>
        <v> </v>
      </c>
      <c r="G15" t="str">
        <f>'orig. data'!AL42</f>
        <v> </v>
      </c>
      <c r="H15" s="16">
        <f>'orig. data'!D$18</f>
        <v>3.4752183148</v>
      </c>
      <c r="I15" s="3">
        <f>'orig. data'!D42</f>
        <v>4.0446113518</v>
      </c>
      <c r="J15" s="3">
        <f>'orig. data'!R42</f>
        <v>2.98033663</v>
      </c>
      <c r="K15" s="16">
        <f>'orig. data'!R$18</f>
        <v>3.2871779519</v>
      </c>
      <c r="L15" s="6">
        <f>'orig. data'!B42</f>
        <v>71</v>
      </c>
      <c r="M15" s="6">
        <f>'orig. data'!C42</f>
        <v>16849</v>
      </c>
      <c r="N15" s="12">
        <f>'orig. data'!G42</f>
        <v>0.2019434656</v>
      </c>
      <c r="O15" s="10"/>
      <c r="P15" s="6">
        <f>'orig. data'!P42</f>
        <v>54</v>
      </c>
      <c r="Q15" s="6">
        <f>'orig. data'!Q42</f>
        <v>16399</v>
      </c>
      <c r="R15" s="12">
        <f>'orig. data'!U42</f>
        <v>0.47808255</v>
      </c>
      <c r="S15" s="10"/>
      <c r="T15" s="12">
        <f>'orig. data'!AD42</f>
        <v>0.09081974</v>
      </c>
    </row>
    <row r="16" spans="1:20" ht="12.75">
      <c r="A16" s="20" t="str">
        <f ca="1" t="shared" si="0"/>
        <v>CE Portage</v>
      </c>
      <c r="B16" s="2" t="s">
        <v>193</v>
      </c>
      <c r="C16" t="str">
        <f>'orig. data'!AH43</f>
        <v> </v>
      </c>
      <c r="D16" t="str">
        <f>'orig. data'!AI43</f>
        <v> </v>
      </c>
      <c r="E16">
        <f ca="1">IF(CELL("contents",F16)="s","s",IF(CELL("contents",G16)="s","s",IF(CELL("contents",'orig. data'!AJ43)="t","t","")))</f>
      </c>
      <c r="F16" t="str">
        <f>'orig. data'!AK43</f>
        <v> </v>
      </c>
      <c r="G16" t="str">
        <f>'orig. data'!AL43</f>
        <v> </v>
      </c>
      <c r="H16" s="16">
        <f>'orig. data'!D$18</f>
        <v>3.4752183148</v>
      </c>
      <c r="I16" s="3">
        <f>'orig. data'!D43</f>
        <v>3.6313354983</v>
      </c>
      <c r="J16" s="3">
        <f>'orig. data'!R43</f>
        <v>3.5875886725</v>
      </c>
      <c r="K16" s="16">
        <f>'orig. data'!R$18</f>
        <v>3.2871779519</v>
      </c>
      <c r="L16" s="6">
        <f>'orig. data'!B43</f>
        <v>417</v>
      </c>
      <c r="M16" s="6">
        <f>'orig. data'!C43</f>
        <v>117235</v>
      </c>
      <c r="N16" s="12">
        <f>'orig. data'!G43</f>
        <v>0.3748364359</v>
      </c>
      <c r="O16" s="10"/>
      <c r="P16" s="6">
        <f>'orig. data'!P43</f>
        <v>420</v>
      </c>
      <c r="Q16" s="6">
        <f>'orig. data'!Q43</f>
        <v>116973</v>
      </c>
      <c r="R16" s="12">
        <f>'orig. data'!U43</f>
        <v>0.0721060642</v>
      </c>
      <c r="S16" s="10"/>
      <c r="T16" s="12">
        <f>'orig. data'!AD43</f>
        <v>0.8608276721</v>
      </c>
    </row>
    <row r="17" spans="1:20" ht="12.75">
      <c r="A17" s="20" t="str">
        <f ca="1" t="shared" si="0"/>
        <v>CE Seven Regions (2)</v>
      </c>
      <c r="B17" s="2" t="s">
        <v>194</v>
      </c>
      <c r="C17" t="str">
        <f>'orig. data'!AH44</f>
        <v> </v>
      </c>
      <c r="D17">
        <f>'orig. data'!AI44</f>
        <v>2</v>
      </c>
      <c r="E17">
        <f ca="1">IF(CELL("contents",F17)="s","s",IF(CELL("contents",G17)="s","s",IF(CELL("contents",'orig. data'!AJ44)="t","t","")))</f>
      </c>
      <c r="F17" t="str">
        <f>'orig. data'!AK44</f>
        <v> </v>
      </c>
      <c r="G17" t="str">
        <f>'orig. data'!AL44</f>
        <v> </v>
      </c>
      <c r="H17" s="16">
        <f>'orig. data'!D$18</f>
        <v>3.4752183148</v>
      </c>
      <c r="I17" s="3">
        <f>'orig. data'!D44</f>
        <v>4.2915935942</v>
      </c>
      <c r="J17" s="3">
        <f>'orig. data'!R44</f>
        <v>4.3784621572</v>
      </c>
      <c r="K17" s="16">
        <f>'orig. data'!R$18</f>
        <v>3.2871779519</v>
      </c>
      <c r="L17" s="6">
        <f>'orig. data'!B44</f>
        <v>106</v>
      </c>
      <c r="M17" s="6">
        <f>'orig. data'!C44</f>
        <v>27581</v>
      </c>
      <c r="N17" s="12">
        <f>'orig. data'!G44</f>
        <v>0.0302986845</v>
      </c>
      <c r="O17" s="10"/>
      <c r="P17" s="6">
        <f>'orig. data'!P44</f>
        <v>104</v>
      </c>
      <c r="Q17" s="6">
        <f>'orig. data'!Q44</f>
        <v>27092</v>
      </c>
      <c r="R17" s="12">
        <f>'orig. data'!U44</f>
        <v>0.0034070838</v>
      </c>
      <c r="S17" s="10"/>
      <c r="T17" s="12">
        <f>'orig. data'!AD44</f>
        <v>0.8845592106</v>
      </c>
    </row>
    <row r="18" spans="1:20" ht="12.75">
      <c r="A18" s="20"/>
      <c r="B18" s="2"/>
      <c r="H18" s="16"/>
      <c r="I18" s="3"/>
      <c r="J18" s="3"/>
      <c r="K18" s="16"/>
      <c r="L18" s="6"/>
      <c r="M18" s="6"/>
      <c r="N18" s="12"/>
      <c r="O18" s="10"/>
      <c r="P18" s="6"/>
      <c r="Q18" s="6"/>
      <c r="R18" s="12"/>
      <c r="S18" s="10"/>
      <c r="T18" s="12"/>
    </row>
    <row r="19" spans="1:20" ht="12.75">
      <c r="A19" s="20" t="str">
        <f ca="1" t="shared" si="0"/>
        <v>AS East 2 (1)</v>
      </c>
      <c r="B19" s="2" t="s">
        <v>251</v>
      </c>
      <c r="C19">
        <f>'orig. data'!AH45</f>
        <v>1</v>
      </c>
      <c r="D19" t="str">
        <f>'orig. data'!AI45</f>
        <v> </v>
      </c>
      <c r="E19">
        <f ca="1">IF(CELL("contents",F19)="s","s",IF(CELL("contents",G19)="s","s",IF(CELL("contents",'orig. data'!AJ45)="t","t","")))</f>
      </c>
      <c r="F19" t="str">
        <f>'orig. data'!AK45</f>
        <v> </v>
      </c>
      <c r="G19" t="str">
        <f>'orig. data'!AL45</f>
        <v> </v>
      </c>
      <c r="H19" s="16">
        <f>'orig. data'!D$18</f>
        <v>3.4752183148</v>
      </c>
      <c r="I19" s="3">
        <f>'orig. data'!D45</f>
        <v>2.8160469228</v>
      </c>
      <c r="J19" s="3">
        <f>'orig. data'!R45</f>
        <v>2.7269610924</v>
      </c>
      <c r="K19" s="16">
        <f>'orig. data'!R$18</f>
        <v>3.2871779519</v>
      </c>
      <c r="L19" s="6">
        <f>'orig. data'!B45</f>
        <v>211</v>
      </c>
      <c r="M19" s="6">
        <f>'orig. data'!C45</f>
        <v>61138</v>
      </c>
      <c r="N19" s="12">
        <f>'orig. data'!G45</f>
        <v>0.0023830622</v>
      </c>
      <c r="O19" s="10"/>
      <c r="P19" s="6">
        <f>'orig. data'!P45</f>
        <v>198</v>
      </c>
      <c r="Q19" s="6">
        <f>'orig. data'!Q45</f>
        <v>57905</v>
      </c>
      <c r="R19" s="12">
        <f>'orig. data'!U45</f>
        <v>0.0094199652</v>
      </c>
      <c r="S19" s="10"/>
      <c r="T19" s="12">
        <f>'orig. data'!AD45</f>
        <v>0.745262505</v>
      </c>
    </row>
    <row r="20" spans="1:20" ht="12.75">
      <c r="A20" s="20" t="str">
        <f ca="1" t="shared" si="0"/>
        <v>AS West 1</v>
      </c>
      <c r="B20" s="2" t="s">
        <v>252</v>
      </c>
      <c r="C20" t="str">
        <f>'orig. data'!AH46</f>
        <v> </v>
      </c>
      <c r="D20" t="str">
        <f>'orig. data'!AI46</f>
        <v> </v>
      </c>
      <c r="E20">
        <f ca="1">IF(CELL("contents",F20)="s","s",IF(CELL("contents",G20)="s","s",IF(CELL("contents",'orig. data'!AJ46)="t","t","")))</f>
      </c>
      <c r="F20" t="str">
        <f>'orig. data'!AK46</f>
        <v> </v>
      </c>
      <c r="G20" t="str">
        <f>'orig. data'!AL46</f>
        <v> </v>
      </c>
      <c r="H20" s="16">
        <f>'orig. data'!D$18</f>
        <v>3.4752183148</v>
      </c>
      <c r="I20" s="3">
        <f>'orig. data'!D46</f>
        <v>3.2065009099</v>
      </c>
      <c r="J20" s="3">
        <f>'orig. data'!R46</f>
        <v>2.6751196161</v>
      </c>
      <c r="K20" s="16">
        <f>'orig. data'!R$18</f>
        <v>3.2871779519</v>
      </c>
      <c r="L20" s="6">
        <f>'orig. data'!B46</f>
        <v>169</v>
      </c>
      <c r="M20" s="6">
        <f>'orig. data'!C46</f>
        <v>41491</v>
      </c>
      <c r="N20" s="12">
        <f>'orig. data'!G46</f>
        <v>0.2976735635</v>
      </c>
      <c r="O20" s="10"/>
      <c r="P20" s="6">
        <f>'orig. data'!P46</f>
        <v>138</v>
      </c>
      <c r="Q20" s="6">
        <f>'orig. data'!Q46</f>
        <v>40382</v>
      </c>
      <c r="R20" s="12">
        <f>'orig. data'!U46</f>
        <v>0.0165844766</v>
      </c>
      <c r="S20" s="10"/>
      <c r="T20" s="12">
        <f>'orig. data'!AD46</f>
        <v>0.1142909172</v>
      </c>
    </row>
    <row r="21" spans="1:20" ht="12.75">
      <c r="A21" s="20" t="str">
        <f ca="1" t="shared" si="0"/>
        <v>AS North 1</v>
      </c>
      <c r="B21" t="s">
        <v>253</v>
      </c>
      <c r="C21" t="str">
        <f>'orig. data'!AH47</f>
        <v> </v>
      </c>
      <c r="D21" t="str">
        <f>'orig. data'!AI47</f>
        <v> </v>
      </c>
      <c r="E21">
        <f ca="1">IF(CELL("contents",F21)="s","s",IF(CELL("contents",G21)="s","s",IF(CELL("contents",'orig. data'!AJ47)="t","t","")))</f>
      </c>
      <c r="F21" t="str">
        <f>'orig. data'!AK47</f>
        <v> </v>
      </c>
      <c r="G21" t="str">
        <f>'orig. data'!AL47</f>
        <v> </v>
      </c>
      <c r="H21" s="16">
        <f>'orig. data'!D$18</f>
        <v>3.4752183148</v>
      </c>
      <c r="I21" s="3">
        <f>'orig. data'!D47</f>
        <v>3.2865188189</v>
      </c>
      <c r="J21" s="3">
        <f>'orig. data'!R47</f>
        <v>2.9467649947</v>
      </c>
      <c r="K21" s="16">
        <f>'orig. data'!R$18</f>
        <v>3.2871779519</v>
      </c>
      <c r="L21" s="6">
        <f>'orig. data'!B47</f>
        <v>246</v>
      </c>
      <c r="M21" s="6">
        <f>'orig. data'!C47</f>
        <v>60572</v>
      </c>
      <c r="N21" s="12">
        <f>'orig. data'!G47</f>
        <v>0.3843868298</v>
      </c>
      <c r="O21" s="10"/>
      <c r="P21" s="6">
        <f>'orig. data'!P47</f>
        <v>207</v>
      </c>
      <c r="Q21" s="6">
        <f>'orig. data'!Q47</f>
        <v>57096</v>
      </c>
      <c r="R21" s="12">
        <f>'orig. data'!U47</f>
        <v>0.1223136054</v>
      </c>
      <c r="S21" s="10"/>
      <c r="T21" s="12">
        <f>'orig. data'!AD47</f>
        <v>0.247299763</v>
      </c>
    </row>
    <row r="22" spans="1:20" ht="12.75">
      <c r="A22" s="20" t="str">
        <f ca="1" t="shared" si="0"/>
        <v>AS West 2</v>
      </c>
      <c r="B22" t="s">
        <v>195</v>
      </c>
      <c r="C22" t="str">
        <f>'orig. data'!AH48</f>
        <v> </v>
      </c>
      <c r="D22" t="str">
        <f>'orig. data'!AI48</f>
        <v> </v>
      </c>
      <c r="E22">
        <f ca="1">IF(CELL("contents",F22)="s","s",IF(CELL("contents",G22)="s","s",IF(CELL("contents",'orig. data'!AJ48)="t","t","")))</f>
      </c>
      <c r="F22" t="str">
        <f>'orig. data'!AK48</f>
        <v> </v>
      </c>
      <c r="G22" t="str">
        <f>'orig. data'!AL48</f>
        <v> </v>
      </c>
      <c r="H22" s="16">
        <f>'orig. data'!D$18</f>
        <v>3.4752183148</v>
      </c>
      <c r="I22" s="3">
        <f>'orig. data'!D48</f>
        <v>3.3276376864</v>
      </c>
      <c r="J22" s="3">
        <f>'orig. data'!R48</f>
        <v>3.0705962258</v>
      </c>
      <c r="K22" s="16">
        <f>'orig. data'!R$18</f>
        <v>3.2871779519</v>
      </c>
      <c r="L22" s="6">
        <f>'orig. data'!B48</f>
        <v>268</v>
      </c>
      <c r="M22" s="6">
        <f>'orig. data'!C48</f>
        <v>68754</v>
      </c>
      <c r="N22" s="12">
        <f>'orig. data'!G48</f>
        <v>0.4806224608</v>
      </c>
      <c r="O22" s="10"/>
      <c r="P22" s="6">
        <f>'orig. data'!P48</f>
        <v>235</v>
      </c>
      <c r="Q22" s="6">
        <f>'orig. data'!Q48</f>
        <v>64197</v>
      </c>
      <c r="R22" s="12">
        <f>'orig. data'!U48</f>
        <v>0.3086225692</v>
      </c>
      <c r="S22" s="10"/>
      <c r="T22" s="12">
        <f>'orig. data'!AD48</f>
        <v>0.3683682006</v>
      </c>
    </row>
    <row r="23" spans="1:20" ht="12.75">
      <c r="A23" s="20" t="str">
        <f ca="1" t="shared" si="0"/>
        <v>AS East 1 (t)</v>
      </c>
      <c r="B23" t="s">
        <v>196</v>
      </c>
      <c r="C23" t="str">
        <f>'orig. data'!AH49</f>
        <v> </v>
      </c>
      <c r="D23" t="str">
        <f>'orig. data'!AI49</f>
        <v> </v>
      </c>
      <c r="E23" t="str">
        <f ca="1">IF(CELL("contents",F23)="s","s",IF(CELL("contents",G23)="s","s",IF(CELL("contents",'orig. data'!AJ49)="t","t","")))</f>
        <v>t</v>
      </c>
      <c r="F23" t="str">
        <f>'orig. data'!AK49</f>
        <v> </v>
      </c>
      <c r="G23" t="str">
        <f>'orig. data'!AL49</f>
        <v> </v>
      </c>
      <c r="H23" s="16">
        <f>'orig. data'!D$18</f>
        <v>3.4752183148</v>
      </c>
      <c r="I23" s="3">
        <f>'orig. data'!D49</f>
        <v>3.6014193782</v>
      </c>
      <c r="J23" s="3">
        <f>'orig. data'!R49</f>
        <v>2.889752949</v>
      </c>
      <c r="K23" s="16">
        <f>'orig. data'!R$18</f>
        <v>3.2871779519</v>
      </c>
      <c r="L23" s="6">
        <f>'orig. data'!B49</f>
        <v>202</v>
      </c>
      <c r="M23" s="6">
        <f>'orig. data'!C49</f>
        <v>47441</v>
      </c>
      <c r="N23" s="12">
        <f>'orig. data'!G49</f>
        <v>0.6140987962</v>
      </c>
      <c r="O23" s="10"/>
      <c r="P23" s="6">
        <f>'orig. data'!P49</f>
        <v>163</v>
      </c>
      <c r="Q23" s="6">
        <f>'orig. data'!Q49</f>
        <v>46951</v>
      </c>
      <c r="R23" s="12">
        <f>'orig. data'!U49</f>
        <v>0.1049939097</v>
      </c>
      <c r="S23" s="10"/>
      <c r="T23" s="12">
        <f>'orig. data'!AD49</f>
        <v>0.0365283438</v>
      </c>
    </row>
    <row r="24" spans="1:20" ht="12.75">
      <c r="A24" s="20" t="str">
        <f ca="1" t="shared" si="0"/>
        <v>AS North 2</v>
      </c>
      <c r="B24" t="s">
        <v>197</v>
      </c>
      <c r="C24" t="str">
        <f>'orig. data'!AH50</f>
        <v> </v>
      </c>
      <c r="D24" t="str">
        <f>'orig. data'!AI50</f>
        <v> </v>
      </c>
      <c r="E24">
        <f ca="1">IF(CELL("contents",F24)="s","s",IF(CELL("contents",G24)="s","s",IF(CELL("contents",'orig. data'!AJ50)="t","t","")))</f>
      </c>
      <c r="F24" t="str">
        <f>'orig. data'!AK50</f>
        <v> </v>
      </c>
      <c r="G24" t="str">
        <f>'orig. data'!AL50</f>
        <v> </v>
      </c>
      <c r="H24" s="16">
        <f>'orig. data'!D$18</f>
        <v>3.4752183148</v>
      </c>
      <c r="I24" s="3">
        <f>'orig. data'!D50</f>
        <v>3.298763315</v>
      </c>
      <c r="J24" s="3">
        <f>'orig. data'!R50</f>
        <v>3.5592338335</v>
      </c>
      <c r="K24" s="16">
        <f>'orig. data'!R$18</f>
        <v>3.2871779519</v>
      </c>
      <c r="L24" s="6">
        <f>'orig. data'!B50</f>
        <v>195</v>
      </c>
      <c r="M24" s="6">
        <f>'orig. data'!C50</f>
        <v>44952</v>
      </c>
      <c r="N24" s="12">
        <f>'orig. data'!G50</f>
        <v>0.4691626262</v>
      </c>
      <c r="O24" s="10"/>
      <c r="P24" s="6">
        <f>'orig. data'!P50</f>
        <v>203</v>
      </c>
      <c r="Q24" s="6">
        <f>'orig. data'!Q50</f>
        <v>44827</v>
      </c>
      <c r="R24" s="12">
        <f>'orig. data'!U50</f>
        <v>0.2521220723</v>
      </c>
      <c r="S24" s="10"/>
      <c r="T24" s="12">
        <f>'orig. data'!AD50</f>
        <v>0.4485031822</v>
      </c>
    </row>
    <row r="25" spans="1:20" ht="12.75">
      <c r="A25" s="20"/>
      <c r="H25" s="16"/>
      <c r="I25" s="3"/>
      <c r="J25" s="3"/>
      <c r="K25" s="16"/>
      <c r="L25" s="6"/>
      <c r="M25" s="6"/>
      <c r="N25" s="12"/>
      <c r="O25" s="10"/>
      <c r="P25" s="6"/>
      <c r="Q25" s="6"/>
      <c r="R25" s="12"/>
      <c r="S25" s="10"/>
      <c r="T25" s="12"/>
    </row>
    <row r="26" spans="1:20" ht="12.75">
      <c r="A26" s="20" t="str">
        <f ca="1" t="shared" si="0"/>
        <v>BDN Rural (2)</v>
      </c>
      <c r="B26" t="s">
        <v>254</v>
      </c>
      <c r="C26" t="str">
        <f>'orig. data'!AH51</f>
        <v> </v>
      </c>
      <c r="D26">
        <f>'orig. data'!AI51</f>
        <v>2</v>
      </c>
      <c r="E26">
        <f ca="1">IF(CELL("contents",F26)="s","s",IF(CELL("contents",G26)="s","s",IF(CELL("contents",'orig. data'!AJ51)="t","t","")))</f>
      </c>
      <c r="F26" t="str">
        <f>'orig. data'!AK51</f>
        <v> </v>
      </c>
      <c r="G26" t="str">
        <f>'orig. data'!AL51</f>
        <v> </v>
      </c>
      <c r="H26" s="16">
        <f>'orig. data'!D$18</f>
        <v>3.4752183148</v>
      </c>
      <c r="I26" s="3">
        <f>'orig. data'!D51</f>
        <v>2.3875363892</v>
      </c>
      <c r="J26" s="3">
        <f>'orig. data'!R51</f>
        <v>1.9411392464</v>
      </c>
      <c r="K26" s="16">
        <f>'orig. data'!R$18</f>
        <v>3.2871779519</v>
      </c>
      <c r="L26" s="6">
        <f>'orig. data'!B51</f>
        <v>55</v>
      </c>
      <c r="M26" s="6">
        <f>'orig. data'!C51</f>
        <v>25553</v>
      </c>
      <c r="N26" s="12">
        <f>'orig. data'!G51</f>
        <v>0.0054380459</v>
      </c>
      <c r="O26" s="10"/>
      <c r="P26" s="6">
        <f>'orig. data'!P51</f>
        <v>44</v>
      </c>
      <c r="Q26" s="6">
        <f>'orig. data'!Q51</f>
        <v>23060</v>
      </c>
      <c r="R26" s="12">
        <f>'orig. data'!U51</f>
        <v>0.0004992617</v>
      </c>
      <c r="S26" s="10"/>
      <c r="T26" s="12">
        <f>'orig. data'!AD51</f>
        <v>0.3061339947</v>
      </c>
    </row>
    <row r="27" spans="1:20" ht="12.75">
      <c r="A27" s="20" t="str">
        <f ca="1" t="shared" si="0"/>
        <v>BDN Southeast</v>
      </c>
      <c r="B27" t="s">
        <v>130</v>
      </c>
      <c r="C27" t="str">
        <f>'orig. data'!AH52</f>
        <v> </v>
      </c>
      <c r="D27" t="str">
        <f>'orig. data'!AI52</f>
        <v> </v>
      </c>
      <c r="E27">
        <f ca="1">IF(CELL("contents",F27)="s","s",IF(CELL("contents",G27)="s","s",IF(CELL("contents",'orig. data'!AJ52)="t","t","")))</f>
      </c>
      <c r="F27" t="str">
        <f>'orig. data'!AK52</f>
        <v> </v>
      </c>
      <c r="G27" t="str">
        <f>'orig. data'!AL52</f>
        <v> </v>
      </c>
      <c r="H27" s="16">
        <f>'orig. data'!D$18</f>
        <v>3.4752183148</v>
      </c>
      <c r="I27" s="3">
        <f>'orig. data'!D52</f>
        <v>2.3841378786</v>
      </c>
      <c r="J27" s="3">
        <f>'orig. data'!R52</f>
        <v>2.7114646474</v>
      </c>
      <c r="K27" s="16">
        <f>'orig. data'!R$18</f>
        <v>3.2871779519</v>
      </c>
      <c r="L27" s="6">
        <f>'orig. data'!B52</f>
        <v>42</v>
      </c>
      <c r="M27" s="6">
        <f>'orig. data'!C52</f>
        <v>19336</v>
      </c>
      <c r="N27" s="12">
        <f>'orig. data'!G52</f>
        <v>0.0147154892</v>
      </c>
      <c r="O27" s="10"/>
      <c r="P27" s="6">
        <f>'orig. data'!P52</f>
        <v>49</v>
      </c>
      <c r="Q27" s="6">
        <f>'orig. data'!Q52</f>
        <v>19375</v>
      </c>
      <c r="R27" s="12">
        <f>'orig. data'!U52</f>
        <v>0.1812937768</v>
      </c>
      <c r="S27" s="10"/>
      <c r="T27" s="12">
        <f>'orig. data'!AD52</f>
        <v>0.5406644902</v>
      </c>
    </row>
    <row r="28" spans="1:20" ht="12.75">
      <c r="A28" s="20" t="str">
        <f ca="1" t="shared" si="0"/>
        <v>BDN West (1)</v>
      </c>
      <c r="B28" t="s">
        <v>226</v>
      </c>
      <c r="C28">
        <f>'orig. data'!AH53</f>
        <v>1</v>
      </c>
      <c r="D28" t="str">
        <f>'orig. data'!AI53</f>
        <v> </v>
      </c>
      <c r="E28">
        <f ca="1">IF(CELL("contents",F28)="s","s",IF(CELL("contents",G28)="s","s",IF(CELL("contents",'orig. data'!AJ53)="t","t","")))</f>
      </c>
      <c r="F28" t="str">
        <f>'orig. data'!AK53</f>
        <v> </v>
      </c>
      <c r="G28" t="str">
        <f>'orig. data'!AL53</f>
        <v> </v>
      </c>
      <c r="H28" s="16">
        <f>'orig. data'!D$18</f>
        <v>3.4752183148</v>
      </c>
      <c r="I28" s="3">
        <f>'orig. data'!D53</f>
        <v>2.694550797</v>
      </c>
      <c r="J28" s="3">
        <f>'orig. data'!R53</f>
        <v>2.7084179933</v>
      </c>
      <c r="K28" s="16">
        <f>'orig. data'!R$18</f>
        <v>3.2871779519</v>
      </c>
      <c r="L28" s="6">
        <f>'orig. data'!B53</f>
        <v>161</v>
      </c>
      <c r="M28" s="6">
        <f>'orig. data'!C53</f>
        <v>54275</v>
      </c>
      <c r="N28" s="12">
        <f>'orig. data'!G53</f>
        <v>0.0013072253</v>
      </c>
      <c r="O28" s="10"/>
      <c r="P28" s="6">
        <f>'orig. data'!P53</f>
        <v>157</v>
      </c>
      <c r="Q28" s="6">
        <f>'orig. data'!Q53</f>
        <v>53045</v>
      </c>
      <c r="R28" s="12">
        <f>'orig. data'!U53</f>
        <v>0.016403701</v>
      </c>
      <c r="S28" s="10"/>
      <c r="T28" s="12">
        <f>'orig. data'!AD53</f>
        <v>0.9634975148</v>
      </c>
    </row>
    <row r="29" spans="1:20" ht="12.75">
      <c r="A29" s="20" t="str">
        <f ca="1" t="shared" si="0"/>
        <v>BDN Southwest</v>
      </c>
      <c r="B29" t="s">
        <v>198</v>
      </c>
      <c r="C29" t="str">
        <f>'orig. data'!AH54</f>
        <v> </v>
      </c>
      <c r="D29" t="str">
        <f>'orig. data'!AI54</f>
        <v> </v>
      </c>
      <c r="E29">
        <f ca="1">IF(CELL("contents",F29)="s","s",IF(CELL("contents",G29)="s","s",IF(CELL("contents",'orig. data'!AJ54)="t","t","")))</f>
      </c>
      <c r="F29" t="str">
        <f>'orig. data'!AK54</f>
        <v> </v>
      </c>
      <c r="G29" t="str">
        <f>'orig. data'!AL54</f>
        <v> </v>
      </c>
      <c r="H29" s="16">
        <f>'orig. data'!D$18</f>
        <v>3.4752183148</v>
      </c>
      <c r="I29" s="3">
        <f>'orig. data'!D54</f>
        <v>3.4748686654</v>
      </c>
      <c r="J29" s="3">
        <f>'orig. data'!R54</f>
        <v>2.6043027911</v>
      </c>
      <c r="K29" s="16">
        <f>'orig. data'!R$18</f>
        <v>3.2871779519</v>
      </c>
      <c r="L29" s="6">
        <f>'orig. data'!B54</f>
        <v>89</v>
      </c>
      <c r="M29" s="6">
        <f>'orig. data'!C54</f>
        <v>26351</v>
      </c>
      <c r="N29" s="12">
        <f>'orig. data'!G54</f>
        <v>0.9992444507</v>
      </c>
      <c r="O29" s="10"/>
      <c r="P29" s="6">
        <f>'orig. data'!P54</f>
        <v>80</v>
      </c>
      <c r="Q29" s="6">
        <f>'orig. data'!Q54</f>
        <v>30070</v>
      </c>
      <c r="R29" s="12">
        <f>'orig. data'!U54</f>
        <v>0.0387812981</v>
      </c>
      <c r="S29" s="10"/>
      <c r="T29" s="12">
        <f>'orig. data'!AD54</f>
        <v>0.0612241962</v>
      </c>
    </row>
    <row r="30" spans="1:20" ht="12.75">
      <c r="A30" s="20" t="str">
        <f ca="1" t="shared" si="0"/>
        <v>BDN North End (t)</v>
      </c>
      <c r="B30" t="s">
        <v>199</v>
      </c>
      <c r="C30" t="str">
        <f>'orig. data'!AH55</f>
        <v> </v>
      </c>
      <c r="D30" t="str">
        <f>'orig. data'!AI55</f>
        <v> </v>
      </c>
      <c r="E30" t="str">
        <f ca="1">IF(CELL("contents",F30)="s","s",IF(CELL("contents",G30)="s","s",IF(CELL("contents",'orig. data'!AJ55)="t","t","")))</f>
        <v>t</v>
      </c>
      <c r="F30" t="str">
        <f>'orig. data'!AK55</f>
        <v> </v>
      </c>
      <c r="G30" t="str">
        <f>'orig. data'!AL55</f>
        <v> </v>
      </c>
      <c r="H30" s="16">
        <f>'orig. data'!D$18</f>
        <v>3.4752183148</v>
      </c>
      <c r="I30" s="3">
        <f>'orig. data'!D55</f>
        <v>4.2196468412</v>
      </c>
      <c r="J30" s="3">
        <f>'orig. data'!R55</f>
        <v>3.0284922915</v>
      </c>
      <c r="K30" s="16">
        <f>'orig. data'!R$18</f>
        <v>3.2871779519</v>
      </c>
      <c r="L30" s="6">
        <f>'orig. data'!B55</f>
        <v>94</v>
      </c>
      <c r="M30" s="6">
        <f>'orig. data'!C55</f>
        <v>24015</v>
      </c>
      <c r="N30" s="12">
        <f>'orig. data'!G55</f>
        <v>0.060509893</v>
      </c>
      <c r="O30" s="10"/>
      <c r="P30" s="6">
        <f>'orig. data'!P55</f>
        <v>83</v>
      </c>
      <c r="Q30" s="6">
        <f>'orig. data'!Q55</f>
        <v>27210</v>
      </c>
      <c r="R30" s="12">
        <f>'orig. data'!U55</f>
        <v>0.4634983296</v>
      </c>
      <c r="S30" s="10"/>
      <c r="T30" s="12">
        <f>'orig. data'!AD55</f>
        <v>0.0276561677</v>
      </c>
    </row>
    <row r="31" spans="1:20" ht="12.75">
      <c r="A31" s="20" t="str">
        <f ca="1" t="shared" si="0"/>
        <v>BDN East</v>
      </c>
      <c r="B31" t="s">
        <v>160</v>
      </c>
      <c r="C31" t="str">
        <f>'orig. data'!AH56</f>
        <v> </v>
      </c>
      <c r="D31" t="str">
        <f>'orig. data'!AI56</f>
        <v> </v>
      </c>
      <c r="E31">
        <f ca="1">IF(CELL("contents",F31)="s","s",IF(CELL("contents",G31)="s","s",IF(CELL("contents",'orig. data'!AJ56)="t","t","")))</f>
      </c>
      <c r="F31" t="str">
        <f>'orig. data'!AK56</f>
        <v> </v>
      </c>
      <c r="G31" t="str">
        <f>'orig. data'!AL56</f>
        <v> </v>
      </c>
      <c r="H31" s="16">
        <f>'orig. data'!D$18</f>
        <v>3.4752183148</v>
      </c>
      <c r="I31" s="3">
        <f>'orig. data'!D56</f>
        <v>4.4123984985</v>
      </c>
      <c r="J31" s="3">
        <f>'orig. data'!R56</f>
        <v>3.6652522356</v>
      </c>
      <c r="K31" s="16">
        <f>'orig. data'!R$18</f>
        <v>3.2871779519</v>
      </c>
      <c r="L31" s="6">
        <f>'orig. data'!B56</f>
        <v>128</v>
      </c>
      <c r="M31" s="6">
        <f>'orig. data'!C56</f>
        <v>27655</v>
      </c>
      <c r="N31" s="12">
        <f>'orig. data'!G56</f>
        <v>0.007102594</v>
      </c>
      <c r="O31" s="10"/>
      <c r="P31" s="6">
        <f>'orig. data'!P56</f>
        <v>105</v>
      </c>
      <c r="Q31" s="6">
        <f>'orig. data'!Q56</f>
        <v>28146</v>
      </c>
      <c r="R31" s="12">
        <f>'orig. data'!U56</f>
        <v>0.2602731954</v>
      </c>
      <c r="S31" s="10"/>
      <c r="T31" s="12">
        <f>'orig. data'!AD56</f>
        <v>0.1588334414</v>
      </c>
    </row>
    <row r="32" spans="1:20" ht="12.75">
      <c r="A32" s="20" t="str">
        <f ca="1" t="shared" si="0"/>
        <v>BDN Central (2)</v>
      </c>
      <c r="B32" t="s">
        <v>213</v>
      </c>
      <c r="C32" t="str">
        <f>'orig. data'!AH57</f>
        <v> </v>
      </c>
      <c r="D32">
        <f>'orig. data'!AI57</f>
        <v>2</v>
      </c>
      <c r="E32">
        <f ca="1">IF(CELL("contents",F32)="s","s",IF(CELL("contents",G32)="s","s",IF(CELL("contents",'orig. data'!AJ57)="t","t","")))</f>
      </c>
      <c r="F32" t="str">
        <f>'orig. data'!AK57</f>
        <v> </v>
      </c>
      <c r="G32" t="str">
        <f>'orig. data'!AL57</f>
        <v> </v>
      </c>
      <c r="H32" s="16">
        <f>'orig. data'!D$18</f>
        <v>3.4752183148</v>
      </c>
      <c r="I32" s="3">
        <f>'orig. data'!D57</f>
        <v>4.2941538761</v>
      </c>
      <c r="J32" s="3">
        <f>'orig. data'!R57</f>
        <v>4.3865938496</v>
      </c>
      <c r="K32" s="16">
        <f>'orig. data'!R$18</f>
        <v>3.2871779519</v>
      </c>
      <c r="L32" s="6">
        <f>'orig. data'!B57</f>
        <v>175</v>
      </c>
      <c r="M32" s="6">
        <f>'orig. data'!C57</f>
        <v>41182</v>
      </c>
      <c r="N32" s="12">
        <f>'orig. data'!G57</f>
        <v>0.0053356776</v>
      </c>
      <c r="O32" s="10"/>
      <c r="P32" s="6">
        <f>'orig. data'!P57</f>
        <v>170</v>
      </c>
      <c r="Q32" s="6">
        <f>'orig. data'!Q57</f>
        <v>41810</v>
      </c>
      <c r="R32" s="12">
        <f>'orig. data'!U57</f>
        <v>0.0001690042</v>
      </c>
      <c r="S32" s="10"/>
      <c r="T32" s="12">
        <f>'orig. data'!AD57</f>
        <v>0.8432186838</v>
      </c>
    </row>
    <row r="33" spans="1:20" ht="12.75">
      <c r="A33" s="20"/>
      <c r="H33" s="16"/>
      <c r="I33" s="3"/>
      <c r="J33" s="3"/>
      <c r="K33" s="16"/>
      <c r="L33" s="6"/>
      <c r="M33" s="6"/>
      <c r="N33" s="12"/>
      <c r="O33" s="10"/>
      <c r="P33" s="6"/>
      <c r="Q33" s="6"/>
      <c r="R33" s="12"/>
      <c r="S33" s="10"/>
      <c r="T33" s="12"/>
    </row>
    <row r="34" spans="1:20" ht="12.75">
      <c r="A34" s="20" t="str">
        <f ca="1" t="shared" si="0"/>
        <v>IL Southwest (2,t)</v>
      </c>
      <c r="B34" t="s">
        <v>214</v>
      </c>
      <c r="C34" t="str">
        <f>'orig. data'!AH58</f>
        <v> </v>
      </c>
      <c r="D34">
        <f>'orig. data'!AI58</f>
        <v>2</v>
      </c>
      <c r="E34" t="str">
        <f ca="1">IF(CELL("contents",F34)="s","s",IF(CELL("contents",G34)="s","s",IF(CELL("contents",'orig. data'!AJ58)="t","t","")))</f>
        <v>t</v>
      </c>
      <c r="F34" t="str">
        <f>'orig. data'!AK58</f>
        <v> </v>
      </c>
      <c r="G34" t="str">
        <f>'orig. data'!AL58</f>
        <v> </v>
      </c>
      <c r="H34" s="16">
        <f>'orig. data'!D$18</f>
        <v>3.4752183148</v>
      </c>
      <c r="I34" s="3">
        <f>'orig. data'!D58</f>
        <v>3.348592387</v>
      </c>
      <c r="J34" s="3">
        <f>'orig. data'!R58</f>
        <v>2.5688178587</v>
      </c>
      <c r="K34" s="16">
        <f>'orig. data'!R$18</f>
        <v>3.2871779519</v>
      </c>
      <c r="L34" s="6">
        <f>'orig. data'!B58</f>
        <v>292</v>
      </c>
      <c r="M34" s="6">
        <f>'orig. data'!C58</f>
        <v>88067</v>
      </c>
      <c r="N34" s="12">
        <f>'orig. data'!G58</f>
        <v>0.52913429</v>
      </c>
      <c r="O34" s="10"/>
      <c r="P34" s="6">
        <f>'orig. data'!P58</f>
        <v>243</v>
      </c>
      <c r="Q34" s="6">
        <f>'orig. data'!Q58</f>
        <v>89973</v>
      </c>
      <c r="R34" s="12">
        <f>'orig. data'!U58</f>
        <v>0.00014584</v>
      </c>
      <c r="S34" s="10"/>
      <c r="T34" s="12">
        <f>'orig. data'!AD58</f>
        <v>0.0022663545</v>
      </c>
    </row>
    <row r="35" spans="1:20" ht="12.75">
      <c r="A35" s="20" t="str">
        <f ca="1" t="shared" si="0"/>
        <v>IL Northeast</v>
      </c>
      <c r="B35" t="s">
        <v>200</v>
      </c>
      <c r="C35" t="str">
        <f>'orig. data'!AH59</f>
        <v> </v>
      </c>
      <c r="D35" t="str">
        <f>'orig. data'!AI59</f>
        <v> </v>
      </c>
      <c r="E35">
        <f ca="1">IF(CELL("contents",F35)="s","s",IF(CELL("contents",G35)="s","s",IF(CELL("contents",'orig. data'!AJ59)="t","t","")))</f>
      </c>
      <c r="F35" t="str">
        <f>'orig. data'!AK59</f>
        <v> </v>
      </c>
      <c r="G35" t="str">
        <f>'orig. data'!AL59</f>
        <v> </v>
      </c>
      <c r="H35" s="16">
        <f>'orig. data'!D$18</f>
        <v>3.4752183148</v>
      </c>
      <c r="I35" s="3">
        <f>'orig. data'!D59</f>
        <v>3.3595165264</v>
      </c>
      <c r="J35" s="3">
        <f>'orig. data'!R59</f>
        <v>3.0246480866</v>
      </c>
      <c r="K35" s="16">
        <f>'orig. data'!R$18</f>
        <v>3.2871779519</v>
      </c>
      <c r="L35" s="6">
        <f>'orig. data'!B59</f>
        <v>331</v>
      </c>
      <c r="M35" s="6">
        <f>'orig. data'!C59</f>
        <v>79983</v>
      </c>
      <c r="N35" s="12">
        <f>'orig. data'!G59</f>
        <v>0.5414851157</v>
      </c>
      <c r="O35" s="10"/>
      <c r="P35" s="6">
        <f>'orig. data'!P59</f>
        <v>324</v>
      </c>
      <c r="Q35" s="6">
        <f>'orig. data'!Q59</f>
        <v>83054</v>
      </c>
      <c r="R35" s="12">
        <f>'orig. data'!U59</f>
        <v>0.1438829186</v>
      </c>
      <c r="S35" s="10"/>
      <c r="T35" s="12">
        <f>'orig. data'!AD59</f>
        <v>0.1790852952</v>
      </c>
    </row>
    <row r="36" spans="1:20" ht="12.75">
      <c r="A36" s="20" t="str">
        <f ca="1" t="shared" si="0"/>
        <v>IL Southeast</v>
      </c>
      <c r="B36" t="s">
        <v>201</v>
      </c>
      <c r="C36" t="str">
        <f>'orig. data'!AH60</f>
        <v> </v>
      </c>
      <c r="D36" t="str">
        <f>'orig. data'!AI60</f>
        <v> </v>
      </c>
      <c r="E36">
        <f ca="1">IF(CELL("contents",F36)="s","s",IF(CELL("contents",G36)="s","s",IF(CELL("contents",'orig. data'!AJ60)="t","t","")))</f>
      </c>
      <c r="F36" t="str">
        <f>'orig. data'!AK60</f>
        <v> </v>
      </c>
      <c r="G36" t="str">
        <f>'orig. data'!AL60</f>
        <v> </v>
      </c>
      <c r="H36" s="16">
        <f>'orig. data'!D$18</f>
        <v>3.4752183148</v>
      </c>
      <c r="I36" s="3">
        <f>'orig. data'!D60</f>
        <v>3.460718158</v>
      </c>
      <c r="J36" s="3">
        <f>'orig. data'!R60</f>
        <v>3.2392189738</v>
      </c>
      <c r="K36" s="16">
        <f>'orig. data'!R$18</f>
        <v>3.2871779519</v>
      </c>
      <c r="L36" s="6">
        <f>'orig. data'!B60</f>
        <v>502</v>
      </c>
      <c r="M36" s="6">
        <f>'orig. data'!C60</f>
        <v>136308</v>
      </c>
      <c r="N36" s="12">
        <f>'orig. data'!G60</f>
        <v>0.9263509179</v>
      </c>
      <c r="O36" s="10"/>
      <c r="P36" s="6">
        <f>'orig. data'!P60</f>
        <v>507</v>
      </c>
      <c r="Q36" s="6">
        <f>'orig. data'!Q60</f>
        <v>137351</v>
      </c>
      <c r="R36" s="12">
        <f>'orig. data'!U60</f>
        <v>0.7662821951</v>
      </c>
      <c r="S36" s="10"/>
      <c r="T36" s="12">
        <f>'orig. data'!AD60</f>
        <v>0.2934897821</v>
      </c>
    </row>
    <row r="37" spans="1:20" ht="12.75">
      <c r="A37" s="20" t="str">
        <f ca="1" t="shared" si="0"/>
        <v>IL Northwest</v>
      </c>
      <c r="B37" t="s">
        <v>202</v>
      </c>
      <c r="C37" t="str">
        <f>'orig. data'!AH61</f>
        <v> </v>
      </c>
      <c r="D37" t="str">
        <f>'orig. data'!AI61</f>
        <v> </v>
      </c>
      <c r="E37">
        <f ca="1">IF(CELL("contents",F37)="s","s",IF(CELL("contents",G37)="s","s",IF(CELL("contents",'orig. data'!AJ61)="t","t","")))</f>
      </c>
      <c r="F37" t="str">
        <f>'orig. data'!AK61</f>
        <v> </v>
      </c>
      <c r="G37" t="str">
        <f>'orig. data'!AL61</f>
        <v> </v>
      </c>
      <c r="H37" s="16">
        <f>'orig. data'!D$18</f>
        <v>3.4752183148</v>
      </c>
      <c r="I37" s="3">
        <f>'orig. data'!D61</f>
        <v>3.7957333506</v>
      </c>
      <c r="J37" s="3">
        <f>'orig. data'!R61</f>
        <v>3.9574238304</v>
      </c>
      <c r="K37" s="16">
        <f>'orig. data'!R$18</f>
        <v>3.2871779519</v>
      </c>
      <c r="L37" s="6">
        <f>'orig. data'!B61</f>
        <v>177</v>
      </c>
      <c r="M37" s="6">
        <f>'orig. data'!C61</f>
        <v>44817</v>
      </c>
      <c r="N37" s="12">
        <f>'orig. data'!G61</f>
        <v>0.2427604263</v>
      </c>
      <c r="O37" s="10"/>
      <c r="P37" s="6">
        <f>'orig. data'!P61</f>
        <v>198</v>
      </c>
      <c r="Q37" s="6">
        <f>'orig. data'!Q61</f>
        <v>44464</v>
      </c>
      <c r="R37" s="12">
        <f>'orig. data'!U61</f>
        <v>0.008915428</v>
      </c>
      <c r="S37" s="10"/>
      <c r="T37" s="12">
        <f>'orig. data'!AD61</f>
        <v>0.6867475599</v>
      </c>
    </row>
    <row r="38" spans="1:20" ht="12.75">
      <c r="A38" s="20"/>
      <c r="H38" s="16"/>
      <c r="I38" s="3"/>
      <c r="J38" s="3"/>
      <c r="K38" s="16"/>
      <c r="L38" s="6"/>
      <c r="M38" s="6"/>
      <c r="N38" s="12"/>
      <c r="O38" s="10"/>
      <c r="P38" s="6"/>
      <c r="Q38" s="6"/>
      <c r="R38" s="12"/>
      <c r="S38" s="10"/>
      <c r="T38" s="12"/>
    </row>
    <row r="39" spans="1:20" ht="12.75">
      <c r="A39" s="20" t="str">
        <f ca="1" t="shared" si="0"/>
        <v>NE Iron Rose</v>
      </c>
      <c r="B39" t="s">
        <v>162</v>
      </c>
      <c r="C39" t="str">
        <f>'orig. data'!AH62</f>
        <v> </v>
      </c>
      <c r="D39" t="str">
        <f>'orig. data'!AI62</f>
        <v> </v>
      </c>
      <c r="E39">
        <f ca="1">IF(CELL("contents",F39)="s","s",IF(CELL("contents",G39)="s","s",IF(CELL("contents",'orig. data'!AJ62)="t","t","")))</f>
      </c>
      <c r="F39" t="str">
        <f>'orig. data'!AK62</f>
        <v> </v>
      </c>
      <c r="G39" t="str">
        <f>'orig. data'!AL62</f>
        <v> </v>
      </c>
      <c r="H39" s="16">
        <f>'orig. data'!D$18</f>
        <v>3.4752183148</v>
      </c>
      <c r="I39" s="3">
        <f>'orig. data'!D62</f>
        <v>2.4133723939</v>
      </c>
      <c r="J39" s="3">
        <f>'orig. data'!R62</f>
        <v>2.4226521782</v>
      </c>
      <c r="K39" s="16">
        <f>'orig. data'!R$18</f>
        <v>3.2871779519</v>
      </c>
      <c r="L39" s="6">
        <f>'orig. data'!B62</f>
        <v>44</v>
      </c>
      <c r="M39" s="6">
        <f>'orig. data'!C62</f>
        <v>14630</v>
      </c>
      <c r="N39" s="12">
        <f>'orig. data'!G62</f>
        <v>0.0157000337</v>
      </c>
      <c r="O39" s="10"/>
      <c r="P39" s="6">
        <f>'orig. data'!P62</f>
        <v>45</v>
      </c>
      <c r="Q39" s="6">
        <f>'orig. data'!Q62</f>
        <v>14135</v>
      </c>
      <c r="R39" s="12">
        <f>'orig. data'!U62</f>
        <v>0.0417737922</v>
      </c>
      <c r="S39" s="10"/>
      <c r="T39" s="12">
        <f>'orig. data'!AD62</f>
        <v>0.9855578194</v>
      </c>
    </row>
    <row r="40" spans="1:20" ht="12.75">
      <c r="A40" s="20" t="str">
        <f ca="1" t="shared" si="0"/>
        <v>NE Springfield (1,2)</v>
      </c>
      <c r="B40" t="s">
        <v>227</v>
      </c>
      <c r="C40">
        <f>'orig. data'!AH63</f>
        <v>1</v>
      </c>
      <c r="D40">
        <f>'orig. data'!AI63</f>
        <v>2</v>
      </c>
      <c r="E40">
        <f ca="1">IF(CELL("contents",F40)="s","s",IF(CELL("contents",G40)="s","s",IF(CELL("contents",'orig. data'!AJ63)="t","t","")))</f>
      </c>
      <c r="F40" t="str">
        <f>'orig. data'!AK63</f>
        <v> </v>
      </c>
      <c r="G40" t="str">
        <f>'orig. data'!AL63</f>
        <v> </v>
      </c>
      <c r="H40" s="16">
        <f>'orig. data'!D$18</f>
        <v>3.4752183148</v>
      </c>
      <c r="I40" s="3">
        <f>'orig. data'!D63</f>
        <v>2.7291240611</v>
      </c>
      <c r="J40" s="3">
        <f>'orig. data'!R63</f>
        <v>2.2504891689</v>
      </c>
      <c r="K40" s="16">
        <f>'orig. data'!R$18</f>
        <v>3.2871779519</v>
      </c>
      <c r="L40" s="6">
        <f>'orig. data'!B63</f>
        <v>141</v>
      </c>
      <c r="M40" s="6">
        <f>'orig. data'!C63</f>
        <v>57603</v>
      </c>
      <c r="N40" s="12">
        <f>'orig. data'!G63</f>
        <v>0.0042527091</v>
      </c>
      <c r="O40" s="10"/>
      <c r="P40" s="6">
        <f>'orig. data'!P63</f>
        <v>131</v>
      </c>
      <c r="Q40" s="6">
        <f>'orig. data'!Q63</f>
        <v>58133</v>
      </c>
      <c r="R40" s="12">
        <f>'orig. data'!U63</f>
        <v>1.66336E-05</v>
      </c>
      <c r="S40" s="10"/>
      <c r="T40" s="12">
        <f>'orig. data'!AD63</f>
        <v>0.1120478208</v>
      </c>
    </row>
    <row r="41" spans="1:20" ht="12.75">
      <c r="A41" s="20" t="str">
        <f ca="1" t="shared" si="0"/>
        <v>NE Winnipeg River</v>
      </c>
      <c r="B41" t="s">
        <v>163</v>
      </c>
      <c r="C41" t="str">
        <f>'orig. data'!AH64</f>
        <v> </v>
      </c>
      <c r="D41" t="str">
        <f>'orig. data'!AI64</f>
        <v> </v>
      </c>
      <c r="E41">
        <f ca="1">IF(CELL("contents",F41)="s","s",IF(CELL("contents",G41)="s","s",IF(CELL("contents",'orig. data'!AJ64)="t","t","")))</f>
      </c>
      <c r="F41" t="str">
        <f>'orig. data'!AK64</f>
        <v> </v>
      </c>
      <c r="G41" t="str">
        <f>'orig. data'!AL64</f>
        <v> </v>
      </c>
      <c r="H41" s="16">
        <f>'orig. data'!D$18</f>
        <v>3.4752183148</v>
      </c>
      <c r="I41" s="3">
        <f>'orig. data'!D64</f>
        <v>2.9362925954</v>
      </c>
      <c r="J41" s="3">
        <f>'orig. data'!R64</f>
        <v>2.7063473203</v>
      </c>
      <c r="K41" s="16">
        <f>'orig. data'!R$18</f>
        <v>3.2871779519</v>
      </c>
      <c r="L41" s="6">
        <f>'orig. data'!B64</f>
        <v>110</v>
      </c>
      <c r="M41" s="6">
        <f>'orig. data'!C64</f>
        <v>26642</v>
      </c>
      <c r="N41" s="12">
        <f>'orig. data'!G64</f>
        <v>0.0780677811</v>
      </c>
      <c r="O41" s="10"/>
      <c r="P41" s="6">
        <f>'orig. data'!P64</f>
        <v>119</v>
      </c>
      <c r="Q41" s="6">
        <f>'orig. data'!Q64</f>
        <v>26379</v>
      </c>
      <c r="R41" s="12">
        <f>'orig. data'!U64</f>
        <v>0.035766097</v>
      </c>
      <c r="S41" s="10"/>
      <c r="T41" s="12">
        <f>'orig. data'!AD64</f>
        <v>0.5375366631</v>
      </c>
    </row>
    <row r="42" spans="1:20" ht="12.75">
      <c r="A42" s="20" t="str">
        <f ca="1" t="shared" si="0"/>
        <v>NE Brokenhead (t)</v>
      </c>
      <c r="B42" t="s">
        <v>164</v>
      </c>
      <c r="C42" t="str">
        <f>'orig. data'!AH65</f>
        <v> </v>
      </c>
      <c r="D42" t="str">
        <f>'orig. data'!AI65</f>
        <v> </v>
      </c>
      <c r="E42" t="str">
        <f ca="1">IF(CELL("contents",F42)="s","s",IF(CELL("contents",G42)="s","s",IF(CELL("contents",'orig. data'!AJ65)="t","t","")))</f>
        <v>t</v>
      </c>
      <c r="F42" t="str">
        <f>'orig. data'!AK65</f>
        <v> </v>
      </c>
      <c r="G42" t="str">
        <f>'orig. data'!AL65</f>
        <v> </v>
      </c>
      <c r="H42" s="16">
        <f>'orig. data'!D$18</f>
        <v>3.4752183148</v>
      </c>
      <c r="I42" s="3">
        <f>'orig. data'!D65</f>
        <v>3.9836266091</v>
      </c>
      <c r="J42" s="3">
        <f>'orig. data'!R65</f>
        <v>3.0726370348</v>
      </c>
      <c r="K42" s="16">
        <f>'orig. data'!R$18</f>
        <v>3.2871779519</v>
      </c>
      <c r="L42" s="6">
        <f>'orig. data'!B65</f>
        <v>142</v>
      </c>
      <c r="M42" s="6">
        <f>'orig. data'!C65</f>
        <v>31581</v>
      </c>
      <c r="N42" s="12">
        <f>'orig. data'!G65</f>
        <v>0.1050571591</v>
      </c>
      <c r="O42" s="10"/>
      <c r="P42" s="6">
        <f>'orig. data'!P65</f>
        <v>121</v>
      </c>
      <c r="Q42" s="6">
        <f>'orig. data'!Q65</f>
        <v>33444</v>
      </c>
      <c r="R42" s="12">
        <f>'orig. data'!U65</f>
        <v>0.46810496</v>
      </c>
      <c r="S42" s="10"/>
      <c r="T42" s="12">
        <f>'orig. data'!AD65</f>
        <v>0.0358406915</v>
      </c>
    </row>
    <row r="43" spans="1:20" ht="12.75">
      <c r="A43" s="20" t="str">
        <f ca="1" t="shared" si="0"/>
        <v>NE Blue Water</v>
      </c>
      <c r="B43" t="s">
        <v>228</v>
      </c>
      <c r="C43" t="str">
        <f>'orig. data'!AH66</f>
        <v> </v>
      </c>
      <c r="D43" t="str">
        <f>'orig. data'!AI66</f>
        <v> </v>
      </c>
      <c r="E43">
        <f ca="1">IF(CELL("contents",F43)="s","s",IF(CELL("contents",G43)="s","s",IF(CELL("contents",'orig. data'!AJ66)="t","t","")))</f>
      </c>
      <c r="F43" t="str">
        <f>'orig. data'!AK66</f>
        <v> </v>
      </c>
      <c r="G43" t="str">
        <f>'orig. data'!AL66</f>
        <v> </v>
      </c>
      <c r="H43" s="16">
        <f>'orig. data'!D$18</f>
        <v>3.4752183148</v>
      </c>
      <c r="I43" s="3">
        <f>'orig. data'!D66</f>
        <v>4.2718127987</v>
      </c>
      <c r="J43" s="3">
        <f>'orig. data'!R66</f>
        <v>3.7172476017</v>
      </c>
      <c r="K43" s="16">
        <f>'orig. data'!R$18</f>
        <v>3.2871779519</v>
      </c>
      <c r="L43" s="6">
        <f>'orig. data'!B66</f>
        <v>164</v>
      </c>
      <c r="M43" s="6">
        <f>'orig. data'!C66</f>
        <v>37744</v>
      </c>
      <c r="N43" s="12">
        <f>'orig. data'!G66</f>
        <v>0.0085054943</v>
      </c>
      <c r="O43" s="10"/>
      <c r="P43" s="6">
        <f>'orig. data'!P66</f>
        <v>152</v>
      </c>
      <c r="Q43" s="6">
        <f>'orig. data'!Q66</f>
        <v>38153</v>
      </c>
      <c r="R43" s="12">
        <f>'orig. data'!U66</f>
        <v>0.1270945338</v>
      </c>
      <c r="S43" s="10"/>
      <c r="T43" s="12">
        <f>'orig. data'!AD66</f>
        <v>0.2168122353</v>
      </c>
    </row>
    <row r="44" spans="1:20" ht="12.75">
      <c r="A44" s="20" t="str">
        <f ca="1" t="shared" si="0"/>
        <v>NE Northern Remote (1,2)</v>
      </c>
      <c r="B44" t="s">
        <v>229</v>
      </c>
      <c r="C44">
        <f>'orig. data'!AH67</f>
        <v>1</v>
      </c>
      <c r="D44">
        <f>'orig. data'!AI67</f>
        <v>2</v>
      </c>
      <c r="E44">
        <f ca="1">IF(CELL("contents",F44)="s","s",IF(CELL("contents",G44)="s","s",IF(CELL("contents",'orig. data'!AJ67)="t","t","")))</f>
      </c>
      <c r="F44" t="str">
        <f>'orig. data'!AK67</f>
        <v> </v>
      </c>
      <c r="G44" t="str">
        <f>'orig. data'!AL67</f>
        <v> </v>
      </c>
      <c r="H44" s="16">
        <f>'orig. data'!D$18</f>
        <v>3.4752183148</v>
      </c>
      <c r="I44" s="3">
        <f>'orig. data'!D67</f>
        <v>10.733791272</v>
      </c>
      <c r="J44" s="3">
        <f>'orig. data'!R67</f>
        <v>10.853735147</v>
      </c>
      <c r="K44" s="16">
        <f>'orig. data'!R$18</f>
        <v>3.2871779519</v>
      </c>
      <c r="L44" s="6">
        <f>'orig. data'!B67</f>
        <v>97</v>
      </c>
      <c r="M44" s="6">
        <f>'orig. data'!C67</f>
        <v>16492</v>
      </c>
      <c r="N44" s="12">
        <f>'orig. data'!G67</f>
        <v>1.67249E-28</v>
      </c>
      <c r="O44" s="10"/>
      <c r="P44" s="6">
        <f>'orig. data'!P67</f>
        <v>110</v>
      </c>
      <c r="Q44" s="6">
        <f>'orig. data'!Q67</f>
        <v>17831</v>
      </c>
      <c r="R44" s="12">
        <f>'orig. data'!U67</f>
        <v>7.452554E-36</v>
      </c>
      <c r="S44" s="10"/>
      <c r="T44" s="12">
        <f>'orig. data'!AD67</f>
        <v>0.9364112574</v>
      </c>
    </row>
    <row r="45" spans="1:20" ht="12.75">
      <c r="A45" s="20"/>
      <c r="H45" s="16"/>
      <c r="I45" s="3"/>
      <c r="J45" s="3"/>
      <c r="K45" s="16"/>
      <c r="L45" s="6"/>
      <c r="M45" s="6"/>
      <c r="N45" s="12"/>
      <c r="O45" s="10"/>
      <c r="P45" s="6"/>
      <c r="Q45" s="6"/>
      <c r="R45" s="12"/>
      <c r="S45" s="10"/>
      <c r="T45" s="12"/>
    </row>
    <row r="46" spans="1:20" ht="12.75">
      <c r="A46" s="20" t="str">
        <f ca="1" t="shared" si="0"/>
        <v>PL West</v>
      </c>
      <c r="B46" t="s">
        <v>203</v>
      </c>
      <c r="C46" t="str">
        <f>'orig. data'!AH68</f>
        <v> </v>
      </c>
      <c r="D46" t="str">
        <f>'orig. data'!AI68</f>
        <v> </v>
      </c>
      <c r="E46">
        <f ca="1">IF(CELL("contents",F46)="s","s",IF(CELL("contents",G46)="s","s",IF(CELL("contents",'orig. data'!AJ68)="t","t","")))</f>
      </c>
      <c r="F46" t="str">
        <f>'orig. data'!AK68</f>
        <v> </v>
      </c>
      <c r="G46" t="str">
        <f>'orig. data'!AL68</f>
        <v> </v>
      </c>
      <c r="H46" s="16">
        <f>'orig. data'!D$18</f>
        <v>3.4752183148</v>
      </c>
      <c r="I46" s="3">
        <f>'orig. data'!D68</f>
        <v>2.6463944128</v>
      </c>
      <c r="J46" s="3">
        <f>'orig. data'!R68</f>
        <v>3.2763403512</v>
      </c>
      <c r="K46" s="16">
        <f>'orig. data'!R$18</f>
        <v>3.2871779519</v>
      </c>
      <c r="L46" s="6">
        <f>'orig. data'!B68</f>
        <v>93</v>
      </c>
      <c r="M46" s="6">
        <f>'orig. data'!C68</f>
        <v>26713</v>
      </c>
      <c r="N46" s="12">
        <f>'orig. data'!G68</f>
        <v>0.0087706501</v>
      </c>
      <c r="O46" s="10"/>
      <c r="P46" s="6">
        <f>'orig. data'!P68</f>
        <v>109</v>
      </c>
      <c r="Q46" s="6">
        <f>'orig. data'!Q68</f>
        <v>25049</v>
      </c>
      <c r="R46" s="12">
        <f>'orig. data'!U68</f>
        <v>0.9834778624</v>
      </c>
      <c r="S46" s="10"/>
      <c r="T46" s="12">
        <f>'orig. data'!AD68</f>
        <v>0.1303728462</v>
      </c>
    </row>
    <row r="47" spans="1:20" ht="12.75">
      <c r="A47" s="20" t="str">
        <f ca="1" t="shared" si="0"/>
        <v>PL East</v>
      </c>
      <c r="B47" t="s">
        <v>204</v>
      </c>
      <c r="C47" t="str">
        <f>'orig. data'!AH69</f>
        <v> </v>
      </c>
      <c r="D47" t="str">
        <f>'orig. data'!AI69</f>
        <v> </v>
      </c>
      <c r="E47">
        <f ca="1">IF(CELL("contents",F47)="s","s",IF(CELL("contents",G47)="s","s",IF(CELL("contents",'orig. data'!AJ69)="t","t","")))</f>
      </c>
      <c r="F47" t="str">
        <f>'orig. data'!AK69</f>
        <v> </v>
      </c>
      <c r="G47" t="str">
        <f>'orig. data'!AL69</f>
        <v> </v>
      </c>
      <c r="H47" s="16">
        <f>'orig. data'!D$18</f>
        <v>3.4752183148</v>
      </c>
      <c r="I47" s="3">
        <f>'orig. data'!D69</f>
        <v>3.3506359312</v>
      </c>
      <c r="J47" s="3">
        <f>'orig. data'!R69</f>
        <v>3.3499990299</v>
      </c>
      <c r="K47" s="16">
        <f>'orig. data'!R$18</f>
        <v>3.2871779519</v>
      </c>
      <c r="L47" s="6">
        <f>'orig. data'!B69</f>
        <v>137</v>
      </c>
      <c r="M47" s="6">
        <f>'orig. data'!C69</f>
        <v>37063</v>
      </c>
      <c r="N47" s="12">
        <f>'orig. data'!G69</f>
        <v>0.6703025018</v>
      </c>
      <c r="O47" s="10"/>
      <c r="P47" s="6">
        <f>'orig. data'!P69</f>
        <v>138</v>
      </c>
      <c r="Q47" s="6">
        <f>'orig. data'!Q69</f>
        <v>35869</v>
      </c>
      <c r="R47" s="12">
        <f>'orig. data'!U69</f>
        <v>0.8127311633</v>
      </c>
      <c r="S47" s="10"/>
      <c r="T47" s="12">
        <f>'orig. data'!AD69</f>
        <v>0.9987423548</v>
      </c>
    </row>
    <row r="48" spans="1:20" ht="12.75">
      <c r="A48" s="20" t="str">
        <f ca="1" t="shared" si="0"/>
        <v>PL Central</v>
      </c>
      <c r="B48" t="s">
        <v>161</v>
      </c>
      <c r="C48" t="str">
        <f>'orig. data'!AH70</f>
        <v> </v>
      </c>
      <c r="D48" t="str">
        <f>'orig. data'!AI70</f>
        <v> </v>
      </c>
      <c r="E48">
        <f ca="1">IF(CELL("contents",F48)="s","s",IF(CELL("contents",G48)="s","s",IF(CELL("contents",'orig. data'!AJ70)="t","t","")))</f>
      </c>
      <c r="F48" t="str">
        <f>'orig. data'!AK70</f>
        <v> </v>
      </c>
      <c r="G48" t="str">
        <f>'orig. data'!AL70</f>
        <v> </v>
      </c>
      <c r="H48" s="16">
        <f>'orig. data'!D$18</f>
        <v>3.4752183148</v>
      </c>
      <c r="I48" s="3">
        <f>'orig. data'!D70</f>
        <v>3.483725829</v>
      </c>
      <c r="J48" s="3">
        <f>'orig. data'!R70</f>
        <v>3.3624674964</v>
      </c>
      <c r="K48" s="16">
        <f>'orig. data'!R$18</f>
        <v>3.2871779519</v>
      </c>
      <c r="L48" s="6">
        <f>'orig. data'!B70</f>
        <v>303</v>
      </c>
      <c r="M48" s="6">
        <f>'orig. data'!C70</f>
        <v>64862</v>
      </c>
      <c r="N48" s="12">
        <f>'orig. data'!G70</f>
        <v>0.9663281688</v>
      </c>
      <c r="O48" s="10"/>
      <c r="P48" s="6">
        <f>'orig. data'!P70</f>
        <v>277</v>
      </c>
      <c r="Q48" s="6">
        <f>'orig. data'!Q70</f>
        <v>61836</v>
      </c>
      <c r="R48" s="12">
        <f>'orig. data'!U70</f>
        <v>0.6923142375</v>
      </c>
      <c r="S48" s="10"/>
      <c r="T48" s="12">
        <f>'orig. data'!AD70</f>
        <v>0.6699865892</v>
      </c>
    </row>
    <row r="49" spans="1:20" ht="12.75">
      <c r="A49" s="20" t="str">
        <f ca="1" t="shared" si="0"/>
        <v>PL North (2)</v>
      </c>
      <c r="B49" t="s">
        <v>237</v>
      </c>
      <c r="C49" t="str">
        <f>'orig. data'!AH71</f>
        <v> </v>
      </c>
      <c r="D49">
        <f>'orig. data'!AI71</f>
        <v>2</v>
      </c>
      <c r="E49">
        <f ca="1">IF(CELL("contents",F49)="s","s",IF(CELL("contents",G49)="s","s",IF(CELL("contents",'orig. data'!AJ71)="t","t","")))</f>
      </c>
      <c r="F49" t="str">
        <f>'orig. data'!AK71</f>
        <v> </v>
      </c>
      <c r="G49" t="str">
        <f>'orig. data'!AL71</f>
        <v> </v>
      </c>
      <c r="H49" s="16">
        <f>'orig. data'!D$18</f>
        <v>3.4752183148</v>
      </c>
      <c r="I49" s="3">
        <f>'orig. data'!D71</f>
        <v>3.7235324364</v>
      </c>
      <c r="J49" s="3">
        <f>'orig. data'!R71</f>
        <v>4.0758522084</v>
      </c>
      <c r="K49" s="16">
        <f>'orig. data'!R$18</f>
        <v>3.2871779519</v>
      </c>
      <c r="L49" s="6">
        <f>'orig. data'!B71</f>
        <v>299</v>
      </c>
      <c r="M49" s="6">
        <f>'orig. data'!C71</f>
        <v>72195</v>
      </c>
      <c r="N49" s="12">
        <f>'orig. data'!G71</f>
        <v>0.2364689701</v>
      </c>
      <c r="O49" s="10"/>
      <c r="P49" s="6">
        <f>'orig. data'!P71</f>
        <v>310</v>
      </c>
      <c r="Q49" s="6">
        <f>'orig. data'!Q71</f>
        <v>69588</v>
      </c>
      <c r="R49" s="12">
        <f>'orig. data'!U71</f>
        <v>0.0001585419</v>
      </c>
      <c r="S49" s="10"/>
      <c r="T49" s="12">
        <f>'orig. data'!AD71</f>
        <v>0.2647087239</v>
      </c>
    </row>
    <row r="50" spans="1:20" ht="12.75">
      <c r="A50" s="20"/>
      <c r="H50" s="16"/>
      <c r="I50" s="3"/>
      <c r="J50" s="3"/>
      <c r="K50" s="16"/>
      <c r="L50" s="6"/>
      <c r="M50" s="6"/>
      <c r="N50" s="12"/>
      <c r="O50" s="10"/>
      <c r="P50" s="6"/>
      <c r="Q50" s="6"/>
      <c r="R50" s="12"/>
      <c r="S50" s="10"/>
      <c r="T50" s="12"/>
    </row>
    <row r="51" spans="1:20" ht="12.75">
      <c r="A51" s="20" t="str">
        <f ca="1" t="shared" si="0"/>
        <v>NM F Flon/Snow L/Cran</v>
      </c>
      <c r="B51" t="s">
        <v>205</v>
      </c>
      <c r="C51" t="str">
        <f>'orig. data'!AH72</f>
        <v> </v>
      </c>
      <c r="D51" t="str">
        <f>'orig. data'!AI72</f>
        <v> </v>
      </c>
      <c r="E51">
        <f ca="1">IF(CELL("contents",F51)="s","s",IF(CELL("contents",G51)="s","s",IF(CELL("contents",'orig. data'!AJ72)="t","t","")))</f>
      </c>
      <c r="F51" t="str">
        <f>'orig. data'!AK72</f>
        <v> </v>
      </c>
      <c r="G51" t="str">
        <f>'orig. data'!AL72</f>
        <v> </v>
      </c>
      <c r="H51" s="16">
        <f>'orig. data'!D$18</f>
        <v>3.4752183148</v>
      </c>
      <c r="I51" s="3">
        <f>'orig. data'!D72</f>
        <v>3.1604206968</v>
      </c>
      <c r="J51" s="3">
        <f>'orig. data'!R72</f>
        <v>3.4382292317</v>
      </c>
      <c r="K51" s="16">
        <f>'orig. data'!R$18</f>
        <v>3.2871779519</v>
      </c>
      <c r="L51" s="6">
        <f>'orig. data'!B72</f>
        <v>123</v>
      </c>
      <c r="M51" s="6">
        <f>'orig. data'!C72</f>
        <v>42287</v>
      </c>
      <c r="N51" s="12">
        <f>'orig. data'!G72</f>
        <v>0.2939070696</v>
      </c>
      <c r="O51" s="10"/>
      <c r="P51" s="6">
        <f>'orig. data'!P72</f>
        <v>133</v>
      </c>
      <c r="Q51" s="6">
        <f>'orig. data'!Q72</f>
        <v>38839</v>
      </c>
      <c r="R51" s="12">
        <f>'orig. data'!U72</f>
        <v>0.5952018621</v>
      </c>
      <c r="S51" s="10"/>
      <c r="T51" s="12">
        <f>'orig. data'!AD72</f>
        <v>0.5006362069</v>
      </c>
    </row>
    <row r="52" spans="1:20" ht="12.75">
      <c r="A52" s="20" t="str">
        <f ca="1" t="shared" si="0"/>
        <v>NM The Pas/OCN/Kelsey (1,2)</v>
      </c>
      <c r="B52" t="s">
        <v>236</v>
      </c>
      <c r="C52">
        <f>'orig. data'!AH73</f>
        <v>1</v>
      </c>
      <c r="D52">
        <f>'orig. data'!AI73</f>
        <v>2</v>
      </c>
      <c r="E52">
        <f ca="1">IF(CELL("contents",F52)="s","s",IF(CELL("contents",G52)="s","s",IF(CELL("contents",'orig. data'!AJ73)="t","t","")))</f>
      </c>
      <c r="F52" t="str">
        <f>'orig. data'!AK73</f>
        <v> </v>
      </c>
      <c r="G52" t="str">
        <f>'orig. data'!AL73</f>
        <v> </v>
      </c>
      <c r="H52" s="16">
        <f>'orig. data'!D$18</f>
        <v>3.4752183148</v>
      </c>
      <c r="I52" s="3">
        <f>'orig. data'!D73</f>
        <v>5.1474814246</v>
      </c>
      <c r="J52" s="3">
        <f>'orig. data'!R73</f>
        <v>4.4160691557</v>
      </c>
      <c r="K52" s="16">
        <f>'orig. data'!R$18</f>
        <v>3.2871779519</v>
      </c>
      <c r="L52" s="6">
        <f>'orig. data'!B73</f>
        <v>209</v>
      </c>
      <c r="M52" s="6">
        <f>'orig. data'!C73</f>
        <v>54582</v>
      </c>
      <c r="N52" s="12">
        <f>'orig. data'!G73</f>
        <v>1.633994E-08</v>
      </c>
      <c r="O52" s="10"/>
      <c r="P52" s="6">
        <f>'orig. data'!P73</f>
        <v>193</v>
      </c>
      <c r="Q52" s="6">
        <f>'orig. data'!Q73</f>
        <v>53286</v>
      </c>
      <c r="R52" s="12">
        <f>'orig. data'!U73</f>
        <v>4.17519E-05</v>
      </c>
      <c r="S52" s="10"/>
      <c r="T52" s="12">
        <f>'orig. data'!AD73</f>
        <v>0.1247437322</v>
      </c>
    </row>
    <row r="53" spans="1:20" ht="12.75">
      <c r="A53" s="20" t="str">
        <f ca="1" t="shared" si="0"/>
        <v>NM Nor-Man Other (1,2)</v>
      </c>
      <c r="B53" t="s">
        <v>235</v>
      </c>
      <c r="C53">
        <f>'orig. data'!AH74</f>
        <v>1</v>
      </c>
      <c r="D53">
        <f>'orig. data'!AI74</f>
        <v>2</v>
      </c>
      <c r="E53">
        <f ca="1">IF(CELL("contents",F53)="s","s",IF(CELL("contents",G53)="s","s",IF(CELL("contents",'orig. data'!AJ74)="t","t","")))</f>
      </c>
      <c r="F53" t="str">
        <f>'orig. data'!AK74</f>
        <v> </v>
      </c>
      <c r="G53" t="str">
        <f>'orig. data'!AL74</f>
        <v> </v>
      </c>
      <c r="H53" s="16">
        <f>'orig. data'!D$18</f>
        <v>3.4752183148</v>
      </c>
      <c r="I53" s="3">
        <f>'orig. data'!D74</f>
        <v>6.4491358914</v>
      </c>
      <c r="J53" s="3">
        <f>'orig. data'!R74</f>
        <v>6.5086313679</v>
      </c>
      <c r="K53" s="16">
        <f>'orig. data'!R$18</f>
        <v>3.2871779519</v>
      </c>
      <c r="L53" s="6">
        <f>'orig. data'!B74</f>
        <v>96</v>
      </c>
      <c r="M53" s="6">
        <f>'orig. data'!C74</f>
        <v>25573</v>
      </c>
      <c r="N53" s="12">
        <f>'orig. data'!G74</f>
        <v>1.5342882E-09</v>
      </c>
      <c r="O53" s="10"/>
      <c r="P53" s="6">
        <f>'orig. data'!P74</f>
        <v>106</v>
      </c>
      <c r="Q53" s="6">
        <f>'orig. data'!Q74</f>
        <v>27839</v>
      </c>
      <c r="R53" s="12">
        <f>'orig. data'!U74</f>
        <v>2.155168E-12</v>
      </c>
      <c r="S53" s="10"/>
      <c r="T53" s="12">
        <f>'orig. data'!AD74</f>
        <v>0.9480330055</v>
      </c>
    </row>
    <row r="54" spans="1:20" ht="12.75">
      <c r="A54" s="20"/>
      <c r="H54" s="16"/>
      <c r="I54" s="3"/>
      <c r="J54" s="3"/>
      <c r="K54" s="16"/>
      <c r="L54" s="6"/>
      <c r="M54" s="6"/>
      <c r="N54" s="12"/>
      <c r="O54" s="10"/>
      <c r="P54" s="6"/>
      <c r="Q54" s="6"/>
      <c r="R54" s="12"/>
      <c r="S54" s="10"/>
      <c r="T54" s="12"/>
    </row>
    <row r="55" spans="1:20" ht="12.75">
      <c r="A55" s="20" t="str">
        <f ca="1" t="shared" si="0"/>
        <v>BW Thompson</v>
      </c>
      <c r="B55" t="s">
        <v>206</v>
      </c>
      <c r="C55" t="str">
        <f>'orig. data'!AH75</f>
        <v> </v>
      </c>
      <c r="D55" t="str">
        <f>'orig. data'!AI75</f>
        <v> </v>
      </c>
      <c r="E55">
        <f ca="1">IF(CELL("contents",F55)="s","s",IF(CELL("contents",G55)="s","s",IF(CELL("contents",'orig. data'!AJ75)="t","t","")))</f>
      </c>
      <c r="F55" t="str">
        <f>'orig. data'!AK75</f>
        <v> </v>
      </c>
      <c r="G55" t="str">
        <f>'orig. data'!AL75</f>
        <v> </v>
      </c>
      <c r="H55" s="16">
        <f>'orig. data'!D$18</f>
        <v>3.4752183148</v>
      </c>
      <c r="I55" s="3">
        <f>'orig. data'!D75</f>
        <v>4.0321350828</v>
      </c>
      <c r="J55" s="3">
        <f>'orig. data'!R75</f>
        <v>3.5749106772</v>
      </c>
      <c r="K55" s="16">
        <f>'orig. data'!R$18</f>
        <v>3.2871779519</v>
      </c>
      <c r="L55" s="6">
        <f>'orig. data'!B75</f>
        <v>167</v>
      </c>
      <c r="M55" s="6">
        <f>'orig. data'!C75</f>
        <v>72945</v>
      </c>
      <c r="N55" s="12">
        <f>'orig. data'!G75</f>
        <v>0.0559792218</v>
      </c>
      <c r="O55" s="10"/>
      <c r="P55" s="6">
        <f>'orig. data'!P75</f>
        <v>163</v>
      </c>
      <c r="Q55" s="6">
        <f>'orig. data'!Q75</f>
        <v>70154</v>
      </c>
      <c r="R55" s="12">
        <f>'orig. data'!U75</f>
        <v>0.2788624419</v>
      </c>
      <c r="S55" s="10"/>
      <c r="T55" s="12">
        <f>'orig. data'!AD75</f>
        <v>0.274359489</v>
      </c>
    </row>
    <row r="56" spans="1:20" ht="12.75">
      <c r="A56" s="20" t="str">
        <f ca="1" t="shared" si="0"/>
        <v>BW Gillam/Fox Lake</v>
      </c>
      <c r="B56" t="s">
        <v>165</v>
      </c>
      <c r="C56" t="str">
        <f>'orig. data'!AH76</f>
        <v> </v>
      </c>
      <c r="D56" t="str">
        <f>'orig. data'!AI76</f>
        <v> </v>
      </c>
      <c r="E56">
        <f ca="1">IF(CELL("contents",F56)="s","s",IF(CELL("contents",G56)="s","s",IF(CELL("contents",'orig. data'!AJ76)="t","t","")))</f>
      </c>
      <c r="F56" t="str">
        <f>'orig. data'!AK76</f>
        <v> </v>
      </c>
      <c r="G56" t="str">
        <f>'orig. data'!AL76</f>
        <v> </v>
      </c>
      <c r="H56" s="16">
        <f>'orig. data'!D$18</f>
        <v>3.4752183148</v>
      </c>
      <c r="I56" s="3">
        <f>'orig. data'!D76</f>
        <v>3.8071182568</v>
      </c>
      <c r="J56" s="3">
        <f>'orig. data'!R76</f>
        <v>4.9832886298</v>
      </c>
      <c r="K56" s="16">
        <f>'orig. data'!R$18</f>
        <v>3.2871779519</v>
      </c>
      <c r="L56" s="6">
        <f>'orig. data'!B76</f>
        <v>16</v>
      </c>
      <c r="M56" s="6">
        <f>'orig. data'!C76</f>
        <v>7876</v>
      </c>
      <c r="N56" s="12">
        <f>'orig. data'!G76</f>
        <v>0.7153483341</v>
      </c>
      <c r="O56" s="10"/>
      <c r="P56" s="6">
        <f>'orig. data'!P76</f>
        <v>20</v>
      </c>
      <c r="Q56" s="6">
        <f>'orig. data'!Q76</f>
        <v>6551</v>
      </c>
      <c r="R56" s="12">
        <f>'orig. data'!U76</f>
        <v>0.0621184702</v>
      </c>
      <c r="S56" s="10"/>
      <c r="T56" s="12">
        <f>'orig. data'!AD76</f>
        <v>0.4221787465</v>
      </c>
    </row>
    <row r="57" spans="1:20" ht="12.75">
      <c r="A57" s="20" t="str">
        <f ca="1" t="shared" si="0"/>
        <v>BW Lynn/Leaf/SIL (2)</v>
      </c>
      <c r="B57" t="s">
        <v>255</v>
      </c>
      <c r="C57" t="str">
        <f>'orig. data'!AH77</f>
        <v> </v>
      </c>
      <c r="D57">
        <f>'orig. data'!AI77</f>
        <v>2</v>
      </c>
      <c r="E57">
        <f ca="1">IF(CELL("contents",F57)="s","s",IF(CELL("contents",G57)="s","s",IF(CELL("contents",'orig. data'!AJ77)="t","t","")))</f>
      </c>
      <c r="F57" t="str">
        <f>'orig. data'!AK77</f>
        <v> </v>
      </c>
      <c r="G57" t="str">
        <f>'orig. data'!AL77</f>
        <v> </v>
      </c>
      <c r="H57" s="16">
        <f>'orig. data'!D$18</f>
        <v>3.4752183148</v>
      </c>
      <c r="I57" s="3">
        <f>'orig. data'!D77</f>
        <v>4.9685063169</v>
      </c>
      <c r="J57" s="3">
        <f>'orig. data'!R77</f>
        <v>6.5610131565</v>
      </c>
      <c r="K57" s="16">
        <f>'orig. data'!R$18</f>
        <v>3.2871779519</v>
      </c>
      <c r="L57" s="6">
        <f>'orig. data'!B77</f>
        <v>52</v>
      </c>
      <c r="M57" s="6">
        <f>'orig. data'!C77</f>
        <v>17098</v>
      </c>
      <c r="N57" s="12">
        <f>'orig. data'!G77</f>
        <v>0.0100592115</v>
      </c>
      <c r="O57" s="10"/>
      <c r="P57" s="6">
        <f>'orig. data'!P77</f>
        <v>58</v>
      </c>
      <c r="Q57" s="6">
        <f>'orig. data'!Q77</f>
        <v>12386</v>
      </c>
      <c r="R57" s="12">
        <f>'orig. data'!U77</f>
        <v>1.4044953E-07</v>
      </c>
      <c r="S57" s="10"/>
      <c r="T57" s="12">
        <f>'orig. data'!AD77</f>
        <v>0.1454501425</v>
      </c>
    </row>
    <row r="58" spans="1:20" ht="12.75">
      <c r="A58" s="20" t="str">
        <f ca="1" t="shared" si="0"/>
        <v>BW Thick Por/Pik/Wab (2)</v>
      </c>
      <c r="B58" t="s">
        <v>215</v>
      </c>
      <c r="C58" t="str">
        <f>'orig. data'!AH78</f>
        <v> </v>
      </c>
      <c r="D58">
        <f>'orig. data'!AI78</f>
        <v>2</v>
      </c>
      <c r="E58">
        <f ca="1">IF(CELL("contents",F58)="s","s",IF(CELL("contents",G58)="s","s",IF(CELL("contents",'orig. data'!AJ78)="t","t","")))</f>
      </c>
      <c r="F58" t="str">
        <f>'orig. data'!AK78</f>
        <v> </v>
      </c>
      <c r="G58" t="str">
        <f>'orig. data'!AL78</f>
        <v> </v>
      </c>
      <c r="H58" s="16">
        <f>'orig. data'!D$18</f>
        <v>3.4752183148</v>
      </c>
      <c r="I58" s="3">
        <f>'orig. data'!D78</f>
        <v>5.8546294904</v>
      </c>
      <c r="J58" s="3">
        <f>'orig. data'!R78</f>
        <v>6.1054091519</v>
      </c>
      <c r="K58" s="16">
        <f>'orig. data'!R$18</f>
        <v>3.2871779519</v>
      </c>
      <c r="L58" s="6">
        <f>'orig. data'!B78</f>
        <v>21</v>
      </c>
      <c r="M58" s="6">
        <f>'orig. data'!C78</f>
        <v>4924</v>
      </c>
      <c r="N58" s="12">
        <f>'orig. data'!G78</f>
        <v>0.0169059633</v>
      </c>
      <c r="O58" s="10"/>
      <c r="P58" s="6">
        <f>'orig. data'!P78</f>
        <v>22</v>
      </c>
      <c r="Q58" s="6">
        <f>'orig. data'!Q78</f>
        <v>4547</v>
      </c>
      <c r="R58" s="12">
        <f>'orig. data'!U78</f>
        <v>0.0036326579</v>
      </c>
      <c r="S58" s="10"/>
      <c r="T58" s="12">
        <f>'orig. data'!AD78</f>
        <v>0.8906521234</v>
      </c>
    </row>
    <row r="59" spans="1:20" ht="12.75">
      <c r="A59" s="20" t="str">
        <f ca="1" t="shared" si="0"/>
        <v>BW Oxford H &amp; Gods (1,2)</v>
      </c>
      <c r="B59" t="s">
        <v>256</v>
      </c>
      <c r="C59">
        <f>'orig. data'!AH79</f>
        <v>1</v>
      </c>
      <c r="D59">
        <f>'orig. data'!AI79</f>
        <v>2</v>
      </c>
      <c r="E59">
        <f ca="1">IF(CELL("contents",F59)="s","s",IF(CELL("contents",G59)="s","s",IF(CELL("contents",'orig. data'!AJ79)="t","t","")))</f>
      </c>
      <c r="F59" t="str">
        <f>'orig. data'!AK79</f>
        <v> </v>
      </c>
      <c r="G59" t="str">
        <f>'orig. data'!AL79</f>
        <v> </v>
      </c>
      <c r="H59" s="16">
        <f>'orig. data'!D$18</f>
        <v>3.4752183148</v>
      </c>
      <c r="I59" s="3">
        <f>'orig. data'!D79</f>
        <v>5.2562606657</v>
      </c>
      <c r="J59" s="3">
        <f>'orig. data'!R79</f>
        <v>6.709676749</v>
      </c>
      <c r="K59" s="16">
        <f>'orig. data'!R$18</f>
        <v>3.2871779519</v>
      </c>
      <c r="L59" s="6">
        <f>'orig. data'!B79</f>
        <v>47</v>
      </c>
      <c r="M59" s="6">
        <f>'orig. data'!C79</f>
        <v>16409</v>
      </c>
      <c r="N59" s="12">
        <f>'orig. data'!G79</f>
        <v>0.0046179956</v>
      </c>
      <c r="O59" s="10"/>
      <c r="P59" s="6">
        <f>'orig. data'!P79</f>
        <v>67</v>
      </c>
      <c r="Q59" s="6">
        <f>'orig. data'!Q79</f>
        <v>17284</v>
      </c>
      <c r="R59" s="12">
        <f>'orig. data'!U79</f>
        <v>5.2378627E-09</v>
      </c>
      <c r="S59" s="10"/>
      <c r="T59" s="12">
        <f>'orig. data'!AD79</f>
        <v>0.199465623</v>
      </c>
    </row>
    <row r="60" spans="1:20" ht="12.75">
      <c r="A60" s="20" t="str">
        <f ca="1" t="shared" si="0"/>
        <v>BW Cross Lake (1,2)</v>
      </c>
      <c r="B60" t="s">
        <v>257</v>
      </c>
      <c r="C60">
        <f>'orig. data'!AH80</f>
        <v>1</v>
      </c>
      <c r="D60">
        <f>'orig. data'!AI80</f>
        <v>2</v>
      </c>
      <c r="E60">
        <f ca="1">IF(CELL("contents",F60)="s","s",IF(CELL("contents",G60)="s","s",IF(CELL("contents",'orig. data'!AJ80)="t","t","")))</f>
      </c>
      <c r="F60" t="str">
        <f>'orig. data'!AK80</f>
        <v> </v>
      </c>
      <c r="G60" t="str">
        <f>'orig. data'!AL80</f>
        <v> </v>
      </c>
      <c r="H60" s="16">
        <f>'orig. data'!D$18</f>
        <v>3.4752183148</v>
      </c>
      <c r="I60" s="3">
        <f>'orig. data'!D80</f>
        <v>6.3054444645</v>
      </c>
      <c r="J60" s="3">
        <f>'orig. data'!R80</f>
        <v>5.8699863063</v>
      </c>
      <c r="K60" s="16">
        <f>'orig. data'!R$18</f>
        <v>3.2871779519</v>
      </c>
      <c r="L60" s="6">
        <f>'orig. data'!B80</f>
        <v>61</v>
      </c>
      <c r="M60" s="6">
        <f>'orig. data'!C80</f>
        <v>18450</v>
      </c>
      <c r="N60" s="12">
        <f>'orig. data'!G80</f>
        <v>3.4100667E-06</v>
      </c>
      <c r="O60" s="10"/>
      <c r="P60" s="6">
        <f>'orig. data'!P80</f>
        <v>69</v>
      </c>
      <c r="Q60" s="6">
        <f>'orig. data'!Q80</f>
        <v>20621</v>
      </c>
      <c r="R60" s="12">
        <f>'orig. data'!U80</f>
        <v>1.4550819E-06</v>
      </c>
      <c r="S60" s="10"/>
      <c r="T60" s="12">
        <f>'orig. data'!AD80</f>
        <v>0.6838716618</v>
      </c>
    </row>
    <row r="61" spans="1:20" ht="12.75">
      <c r="A61" s="20" t="str">
        <f ca="1" t="shared" si="0"/>
        <v>BW Tad/Broch/Lac Br (2)</v>
      </c>
      <c r="B61" t="s">
        <v>234</v>
      </c>
      <c r="C61" t="str">
        <f>'orig. data'!AH81</f>
        <v> </v>
      </c>
      <c r="D61">
        <f>'orig. data'!AI81</f>
        <v>2</v>
      </c>
      <c r="E61">
        <f ca="1">IF(CELL("contents",F61)="s","s",IF(CELL("contents",G61)="s","s",IF(CELL("contents",'orig. data'!AJ81)="t","t","")))</f>
      </c>
      <c r="F61" t="str">
        <f>'orig. data'!AK81</f>
        <v> </v>
      </c>
      <c r="G61" t="str">
        <f>'orig. data'!AL81</f>
        <v> </v>
      </c>
      <c r="H61" s="16">
        <f>'orig. data'!D$18</f>
        <v>3.4752183148</v>
      </c>
      <c r="I61" s="3">
        <f>'orig. data'!D81</f>
        <v>5.6000682769</v>
      </c>
      <c r="J61" s="3">
        <f>'orig. data'!R81</f>
        <v>7.100708634</v>
      </c>
      <c r="K61" s="16">
        <f>'orig. data'!R$18</f>
        <v>3.2871779519</v>
      </c>
      <c r="L61" s="6">
        <f>'orig. data'!B81</f>
        <v>24</v>
      </c>
      <c r="M61" s="6">
        <f>'orig. data'!C81</f>
        <v>7569</v>
      </c>
      <c r="N61" s="12">
        <f>'orig. data'!G81</f>
        <v>0.0195039338</v>
      </c>
      <c r="O61" s="10"/>
      <c r="P61" s="6">
        <f>'orig. data'!P81</f>
        <v>33</v>
      </c>
      <c r="Q61" s="6">
        <f>'orig. data'!Q81</f>
        <v>7628</v>
      </c>
      <c r="R61" s="12">
        <f>'orig. data'!U81</f>
        <v>9.5316052E-06</v>
      </c>
      <c r="S61" s="10"/>
      <c r="T61" s="12">
        <f>'orig. data'!AD81</f>
        <v>0.3761678756</v>
      </c>
    </row>
    <row r="62" spans="1:20" ht="12.75">
      <c r="A62" s="20" t="str">
        <f ca="1" t="shared" si="0"/>
        <v>BW Norway House (1,2)</v>
      </c>
      <c r="B62" t="s">
        <v>233</v>
      </c>
      <c r="C62">
        <f>'orig. data'!AH82</f>
        <v>1</v>
      </c>
      <c r="D62">
        <f>'orig. data'!AI82</f>
        <v>2</v>
      </c>
      <c r="E62">
        <f ca="1">IF(CELL("contents",F62)="s","s",IF(CELL("contents",G62)="s","s",IF(CELL("contents",'orig. data'!AJ82)="t","t","")))</f>
      </c>
      <c r="F62" t="str">
        <f>'orig. data'!AK82</f>
        <v> </v>
      </c>
      <c r="G62" t="str">
        <f>'orig. data'!AL82</f>
        <v> </v>
      </c>
      <c r="H62" s="16">
        <f>'orig. data'!D$18</f>
        <v>3.4752183148</v>
      </c>
      <c r="I62" s="3">
        <f>'orig. data'!D82</f>
        <v>5.8661631501</v>
      </c>
      <c r="J62" s="3">
        <f>'orig. data'!R82</f>
        <v>7.5163026628</v>
      </c>
      <c r="K62" s="16">
        <f>'orig. data'!R$18</f>
        <v>3.2871779519</v>
      </c>
      <c r="L62" s="6">
        <f>'orig. data'!B82</f>
        <v>66</v>
      </c>
      <c r="M62" s="6">
        <f>'orig. data'!C82</f>
        <v>20654</v>
      </c>
      <c r="N62" s="12">
        <f>'orig. data'!G82</f>
        <v>2.18576E-05</v>
      </c>
      <c r="O62" s="10"/>
      <c r="P62" s="6">
        <f>'orig. data'!P82</f>
        <v>100</v>
      </c>
      <c r="Q62" s="6">
        <f>'orig. data'!Q82</f>
        <v>23015</v>
      </c>
      <c r="R62" s="12">
        <f>'orig. data'!U82</f>
        <v>1.469374E-16</v>
      </c>
      <c r="S62" s="10"/>
      <c r="T62" s="12">
        <f>'orig. data'!AD82</f>
        <v>0.1180633846</v>
      </c>
    </row>
    <row r="63" spans="1:20" ht="12.75">
      <c r="A63" s="20" t="str">
        <f ca="1" t="shared" si="0"/>
        <v>BW Island Lake (1,2,t)</v>
      </c>
      <c r="B63" t="s">
        <v>258</v>
      </c>
      <c r="C63">
        <f>'orig. data'!AH83</f>
        <v>1</v>
      </c>
      <c r="D63">
        <f>'orig. data'!AI83</f>
        <v>2</v>
      </c>
      <c r="E63" t="str">
        <f ca="1">IF(CELL("contents",F63)="s","s",IF(CELL("contents",G63)="s","s",IF(CELL("contents",'orig. data'!AJ83)="t","t","")))</f>
        <v>t</v>
      </c>
      <c r="F63" t="str">
        <f>'orig. data'!AK83</f>
        <v> </v>
      </c>
      <c r="G63" t="str">
        <f>'orig. data'!AL83</f>
        <v> </v>
      </c>
      <c r="H63" s="16">
        <f>'orig. data'!D$18</f>
        <v>3.4752183148</v>
      </c>
      <c r="I63" s="3">
        <f>'orig. data'!D83</f>
        <v>5.311354539</v>
      </c>
      <c r="J63" s="3">
        <f>'orig. data'!R83</f>
        <v>8.4130539772</v>
      </c>
      <c r="K63" s="16">
        <f>'orig. data'!R$18</f>
        <v>3.2871779519</v>
      </c>
      <c r="L63" s="6">
        <f>'orig. data'!B83</f>
        <v>81</v>
      </c>
      <c r="M63" s="6">
        <f>'orig. data'!C83</f>
        <v>32107</v>
      </c>
      <c r="N63" s="12">
        <f>'orig. data'!G83</f>
        <v>0.0001403198</v>
      </c>
      <c r="O63" s="10"/>
      <c r="P63" s="6">
        <f>'orig. data'!P83</f>
        <v>143</v>
      </c>
      <c r="Q63" s="6">
        <f>'orig. data'!Q83</f>
        <v>35135</v>
      </c>
      <c r="R63" s="12">
        <f>'orig. data'!U83</f>
        <v>4.101175E-29</v>
      </c>
      <c r="S63" s="10"/>
      <c r="T63" s="12">
        <f>'orig. data'!AD83</f>
        <v>0.0009417872</v>
      </c>
    </row>
    <row r="64" spans="1:20" ht="12.75">
      <c r="A64" s="20" t="str">
        <f ca="1" t="shared" si="0"/>
        <v>BW Sha/York/Split/War (1,2)</v>
      </c>
      <c r="B64" t="s">
        <v>232</v>
      </c>
      <c r="C64">
        <f>'orig. data'!AH84</f>
        <v>1</v>
      </c>
      <c r="D64">
        <f>'orig. data'!AI84</f>
        <v>2</v>
      </c>
      <c r="E64">
        <f ca="1">IF(CELL("contents",F64)="s","s",IF(CELL("contents",G64)="s","s",IF(CELL("contents",'orig. data'!AJ84)="t","t","")))</f>
      </c>
      <c r="F64" t="str">
        <f>'orig. data'!AK84</f>
        <v> </v>
      </c>
      <c r="G64" t="str">
        <f>'orig. data'!AL84</f>
        <v> </v>
      </c>
      <c r="H64" s="16">
        <f>'orig. data'!D$18</f>
        <v>3.4752183148</v>
      </c>
      <c r="I64" s="3">
        <f>'orig. data'!D84</f>
        <v>8.2121368506</v>
      </c>
      <c r="J64" s="3">
        <f>'orig. data'!R84</f>
        <v>6.4625956339</v>
      </c>
      <c r="K64" s="16">
        <f>'orig. data'!R$18</f>
        <v>3.2871779519</v>
      </c>
      <c r="L64" s="6">
        <f>'orig. data'!B84</f>
        <v>62</v>
      </c>
      <c r="M64" s="6">
        <f>'orig. data'!C84</f>
        <v>14106</v>
      </c>
      <c r="N64" s="12">
        <f>'orig. data'!G84</f>
        <v>1.394706E-11</v>
      </c>
      <c r="O64" s="10"/>
      <c r="P64" s="6">
        <f>'orig. data'!P84</f>
        <v>56</v>
      </c>
      <c r="Q64" s="6">
        <f>'orig. data'!Q84</f>
        <v>15851</v>
      </c>
      <c r="R64" s="12">
        <f>'orig. data'!U84</f>
        <v>4.1979018E-07</v>
      </c>
      <c r="S64" s="10"/>
      <c r="T64" s="12">
        <f>'orig. data'!AD84</f>
        <v>0.1937469682</v>
      </c>
    </row>
    <row r="65" spans="1:20" ht="12.75">
      <c r="A65" s="20" t="str">
        <f ca="1" t="shared" si="0"/>
        <v>BW Nelson House  (1,2)</v>
      </c>
      <c r="B65" t="s">
        <v>231</v>
      </c>
      <c r="C65">
        <f>'orig. data'!AH85</f>
        <v>1</v>
      </c>
      <c r="D65">
        <f>'orig. data'!AI85</f>
        <v>2</v>
      </c>
      <c r="E65">
        <f ca="1">IF(CELL("contents",F65)="s","s",IF(CELL("contents",G65)="s","s",IF(CELL("contents",'orig. data'!AJ85)="t","t","")))</f>
      </c>
      <c r="F65" t="str">
        <f>'orig. data'!AK85</f>
        <v> </v>
      </c>
      <c r="G65" t="str">
        <f>'orig. data'!AL85</f>
        <v> </v>
      </c>
      <c r="H65" s="16">
        <f>'orig. data'!D$18</f>
        <v>3.4752183148</v>
      </c>
      <c r="I65" s="3">
        <f>'orig. data'!D85</f>
        <v>9.2730583706</v>
      </c>
      <c r="J65" s="3">
        <f>'orig. data'!R85</f>
        <v>6.8644383946</v>
      </c>
      <c r="K65" s="16">
        <f>'orig. data'!R$18</f>
        <v>3.2871779519</v>
      </c>
      <c r="L65" s="6">
        <f>'orig. data'!B85</f>
        <v>46</v>
      </c>
      <c r="M65" s="6">
        <f>'orig. data'!C85</f>
        <v>9792</v>
      </c>
      <c r="N65" s="12">
        <f>'orig. data'!G85</f>
        <v>2.998359E-11</v>
      </c>
      <c r="O65" s="10"/>
      <c r="P65" s="6">
        <f>'orig. data'!P85</f>
        <v>40</v>
      </c>
      <c r="Q65" s="6">
        <f>'orig. data'!Q85</f>
        <v>11025</v>
      </c>
      <c r="R65" s="12">
        <f>'orig. data'!U85</f>
        <v>3.1706193E-06</v>
      </c>
      <c r="S65" s="10"/>
      <c r="T65" s="12">
        <f>'orig. data'!AD85</f>
        <v>0.1641806997</v>
      </c>
    </row>
    <row r="66" spans="1:20" ht="12.75">
      <c r="A66" s="20"/>
      <c r="H66" s="16"/>
      <c r="I66" s="3"/>
      <c r="J66" s="3"/>
      <c r="K66" s="16"/>
      <c r="L66" s="6"/>
      <c r="M66" s="6"/>
      <c r="N66" s="12"/>
      <c r="O66" s="10"/>
      <c r="P66" s="6"/>
      <c r="Q66" s="6"/>
      <c r="R66" s="12"/>
      <c r="S66" s="10"/>
      <c r="T66" s="12"/>
    </row>
    <row r="67" spans="1:20" ht="12.75">
      <c r="A67" s="20" t="str">
        <f ca="1" t="shared" si="0"/>
        <v>Fort Garry S (1,2)</v>
      </c>
      <c r="B67" t="s">
        <v>259</v>
      </c>
      <c r="C67">
        <f>'orig. data'!AH86</f>
        <v>1</v>
      </c>
      <c r="D67">
        <f>'orig. data'!AI86</f>
        <v>2</v>
      </c>
      <c r="E67">
        <f ca="1">IF(CELL("contents",F67)="s","s",IF(CELL("contents",G67)="s","s",IF(CELL("contents",'orig. data'!AJ86)="t","t","")))</f>
      </c>
      <c r="F67" t="str">
        <f>'orig. data'!AK86</f>
        <v> </v>
      </c>
      <c r="G67" t="str">
        <f>'orig. data'!AL86</f>
        <v> </v>
      </c>
      <c r="H67" s="16">
        <f>'orig. data'!D$18</f>
        <v>3.4752183148</v>
      </c>
      <c r="I67" s="3">
        <f>'orig. data'!D86</f>
        <v>2.1432485273</v>
      </c>
      <c r="J67" s="3">
        <f>'orig. data'!R86</f>
        <v>2.2401311374</v>
      </c>
      <c r="K67" s="16">
        <f>'orig. data'!R$18</f>
        <v>3.2871779519</v>
      </c>
      <c r="L67" s="6">
        <f>'orig. data'!B86</f>
        <v>322</v>
      </c>
      <c r="M67" s="6">
        <f>'orig. data'!C86</f>
        <v>168254</v>
      </c>
      <c r="N67" s="12">
        <f>'orig. data'!G86</f>
        <v>8.07359E-18</v>
      </c>
      <c r="O67" s="10"/>
      <c r="P67" s="6">
        <f>'orig. data'!P86</f>
        <v>371</v>
      </c>
      <c r="Q67" s="6">
        <f>'orig. data'!Q86</f>
        <v>169830</v>
      </c>
      <c r="R67" s="12">
        <f>'orig. data'!U86</f>
        <v>3.164908E-13</v>
      </c>
      <c r="S67" s="10"/>
      <c r="T67" s="12">
        <f>'orig. data'!AD86</f>
        <v>0.5615960318</v>
      </c>
    </row>
    <row r="68" spans="1:20" ht="12.75">
      <c r="A68" s="20" t="str">
        <f ca="1" t="shared" si="0"/>
        <v>Fort Garry N (1,2)</v>
      </c>
      <c r="B68" t="s">
        <v>260</v>
      </c>
      <c r="C68">
        <f>'orig. data'!AH87</f>
        <v>1</v>
      </c>
      <c r="D68">
        <f>'orig. data'!AI87</f>
        <v>2</v>
      </c>
      <c r="E68">
        <f ca="1">IF(CELL("contents",F68)="s","s",IF(CELL("contents",G68)="s","s",IF(CELL("contents",'orig. data'!AJ87)="t","t","")))</f>
      </c>
      <c r="F68" t="str">
        <f>'orig. data'!AK87</f>
        <v> </v>
      </c>
      <c r="G68" t="str">
        <f>'orig. data'!AL87</f>
        <v> </v>
      </c>
      <c r="H68" s="16">
        <f>'orig. data'!D$18</f>
        <v>3.4752183148</v>
      </c>
      <c r="I68" s="3">
        <f>'orig. data'!D87</f>
        <v>2.4247688379</v>
      </c>
      <c r="J68" s="3">
        <f>'orig. data'!R87</f>
        <v>2.5287699698</v>
      </c>
      <c r="K68" s="16">
        <f>'orig. data'!R$18</f>
        <v>3.2871779519</v>
      </c>
      <c r="L68" s="6">
        <f>'orig. data'!B87</f>
        <v>301</v>
      </c>
      <c r="M68" s="6">
        <f>'orig. data'!C87</f>
        <v>122267</v>
      </c>
      <c r="N68" s="12">
        <f>'orig. data'!G87</f>
        <v>5.849658E-10</v>
      </c>
      <c r="O68" s="10"/>
      <c r="P68" s="6">
        <f>'orig. data'!P87</f>
        <v>343</v>
      </c>
      <c r="Q68" s="6">
        <f>'orig. data'!Q87</f>
        <v>131906</v>
      </c>
      <c r="R68" s="12">
        <f>'orig. data'!U87</f>
        <v>1.6808471E-06</v>
      </c>
      <c r="S68" s="10"/>
      <c r="T68" s="12">
        <f>'orig. data'!AD87</f>
        <v>0.5949079269</v>
      </c>
    </row>
    <row r="69" spans="1:20" ht="12.75">
      <c r="A69" s="20"/>
      <c r="H69" s="16"/>
      <c r="I69" s="3"/>
      <c r="J69" s="3"/>
      <c r="K69" s="16"/>
      <c r="L69" s="6"/>
      <c r="M69" s="6"/>
      <c r="N69" s="12"/>
      <c r="O69" s="10"/>
      <c r="P69" s="6"/>
      <c r="Q69" s="6"/>
      <c r="R69" s="12"/>
      <c r="S69" s="10"/>
      <c r="T69" s="12"/>
    </row>
    <row r="70" spans="1:20" ht="12.75">
      <c r="A70" s="20"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(1,2)</v>
      </c>
      <c r="B70" t="s">
        <v>149</v>
      </c>
      <c r="C70">
        <f>'orig. data'!AH88</f>
        <v>1</v>
      </c>
      <c r="D70">
        <f>'orig. data'!AI88</f>
        <v>2</v>
      </c>
      <c r="E70">
        <f ca="1">IF(CELL("contents",F70)="s","s",IF(CELL("contents",G70)="s","s",IF(CELL("contents",'orig. data'!AJ88)="t","t","")))</f>
      </c>
      <c r="F70" t="str">
        <f>'orig. data'!AK88</f>
        <v> </v>
      </c>
      <c r="G70" t="str">
        <f>'orig. data'!AL88</f>
        <v> </v>
      </c>
      <c r="H70" s="16">
        <f>'orig. data'!D$18</f>
        <v>3.4752183148</v>
      </c>
      <c r="I70" s="3">
        <f>'orig. data'!D88</f>
        <v>2.6008524253</v>
      </c>
      <c r="J70" s="3">
        <f>'orig. data'!R88</f>
        <v>2.3287233736</v>
      </c>
      <c r="K70" s="16">
        <f>'orig. data'!R$18</f>
        <v>3.2871779519</v>
      </c>
      <c r="L70" s="6">
        <f>'orig. data'!B88</f>
        <v>444</v>
      </c>
      <c r="M70" s="6">
        <f>'orig. data'!C88</f>
        <v>170371</v>
      </c>
      <c r="N70" s="12">
        <f>'orig. data'!G88</f>
        <v>1.5918444E-09</v>
      </c>
      <c r="O70" s="10"/>
      <c r="P70" s="6">
        <f>'orig. data'!P88</f>
        <v>442</v>
      </c>
      <c r="Q70" s="6">
        <f>'orig. data'!Q88</f>
        <v>171638</v>
      </c>
      <c r="R70" s="12">
        <f>'orig. data'!U88</f>
        <v>9.824672E-13</v>
      </c>
      <c r="S70" s="10"/>
      <c r="T70" s="12">
        <f>'orig. data'!AD88</f>
        <v>0.1000102401</v>
      </c>
    </row>
    <row r="71" spans="1:20" ht="12.75">
      <c r="A71" s="20"/>
      <c r="H71" s="16"/>
      <c r="I71" s="3"/>
      <c r="J71" s="3"/>
      <c r="K71" s="16"/>
      <c r="L71" s="6"/>
      <c r="M71" s="6"/>
      <c r="N71" s="12"/>
      <c r="O71" s="10"/>
      <c r="P71" s="6"/>
      <c r="Q71" s="6"/>
      <c r="R71" s="12"/>
      <c r="S71" s="10"/>
      <c r="T71" s="12"/>
    </row>
    <row r="72" spans="1:20" ht="12.75">
      <c r="A72" s="20" t="str">
        <f ca="1" t="shared" si="1"/>
        <v>St. Boniface E (1,2)</v>
      </c>
      <c r="B72" t="s">
        <v>261</v>
      </c>
      <c r="C72">
        <f>'orig. data'!AH89</f>
        <v>1</v>
      </c>
      <c r="D72">
        <f>'orig. data'!AI89</f>
        <v>2</v>
      </c>
      <c r="E72">
        <f ca="1">IF(CELL("contents",F72)="s","s",IF(CELL("contents",G72)="s","s",IF(CELL("contents",'orig. data'!AJ89)="t","t","")))</f>
      </c>
      <c r="F72" t="str">
        <f>'orig. data'!AK89</f>
        <v> </v>
      </c>
      <c r="G72" t="str">
        <f>'orig. data'!AL89</f>
        <v> </v>
      </c>
      <c r="H72" s="16">
        <f>'orig. data'!D$18</f>
        <v>3.4752183148</v>
      </c>
      <c r="I72" s="3">
        <f>'orig. data'!D89</f>
        <v>2.3939723681</v>
      </c>
      <c r="J72" s="3">
        <f>'orig. data'!R89</f>
        <v>2.134454028</v>
      </c>
      <c r="K72" s="16">
        <f>'orig. data'!R$18</f>
        <v>3.2871779519</v>
      </c>
      <c r="L72" s="6">
        <f>'orig. data'!B89</f>
        <v>362</v>
      </c>
      <c r="M72" s="6">
        <f>'orig. data'!C89</f>
        <v>146494</v>
      </c>
      <c r="N72" s="12">
        <f>'orig. data'!G89</f>
        <v>2.172162E-12</v>
      </c>
      <c r="O72" s="10"/>
      <c r="P72" s="6">
        <f>'orig. data'!P89</f>
        <v>363</v>
      </c>
      <c r="Q72" s="6">
        <f>'orig. data'!Q89</f>
        <v>160618</v>
      </c>
      <c r="R72" s="12">
        <f>'orig. data'!U89</f>
        <v>4.604485E-16</v>
      </c>
      <c r="S72" s="10"/>
      <c r="T72" s="12">
        <f>'orig. data'!AD89</f>
        <v>0.1224021778</v>
      </c>
    </row>
    <row r="73" spans="1:20" ht="12.75">
      <c r="A73" s="20" t="str">
        <f ca="1" t="shared" si="1"/>
        <v>St. Boniface W (2)</v>
      </c>
      <c r="B73" t="s">
        <v>207</v>
      </c>
      <c r="C73" t="str">
        <f>'orig. data'!AH90</f>
        <v> </v>
      </c>
      <c r="D73">
        <f>'orig. data'!AI90</f>
        <v>2</v>
      </c>
      <c r="E73">
        <f ca="1">IF(CELL("contents",F73)="s","s",IF(CELL("contents",G73)="s","s",IF(CELL("contents",'orig. data'!AJ90)="t","t","")))</f>
      </c>
      <c r="F73" t="str">
        <f>'orig. data'!AK90</f>
        <v> </v>
      </c>
      <c r="G73" t="str">
        <f>'orig. data'!AL90</f>
        <v> </v>
      </c>
      <c r="H73" s="16">
        <f>'orig. data'!D$18</f>
        <v>3.4752183148</v>
      </c>
      <c r="I73" s="3">
        <f>'orig. data'!D90</f>
        <v>3.9286001012</v>
      </c>
      <c r="J73" s="3">
        <f>'orig. data'!R90</f>
        <v>4.0424066228</v>
      </c>
      <c r="K73" s="16">
        <f>'orig. data'!R$18</f>
        <v>3.2871779519</v>
      </c>
      <c r="L73" s="6">
        <f>'orig. data'!B90</f>
        <v>299</v>
      </c>
      <c r="M73" s="6">
        <f>'orig. data'!C90</f>
        <v>69005</v>
      </c>
      <c r="N73" s="12">
        <f>'orig. data'!G90</f>
        <v>0.0354278916</v>
      </c>
      <c r="O73" s="10"/>
      <c r="P73" s="6">
        <f>'orig. data'!P90</f>
        <v>295</v>
      </c>
      <c r="Q73" s="6">
        <f>'orig. data'!Q90</f>
        <v>68351</v>
      </c>
      <c r="R73" s="12">
        <f>'orig. data'!U90</f>
        <v>0.0003912816</v>
      </c>
      <c r="S73" s="10"/>
      <c r="T73" s="12">
        <f>'orig. data'!AD90</f>
        <v>0.7278561266</v>
      </c>
    </row>
    <row r="74" spans="1:20" ht="12.75">
      <c r="A74" s="20"/>
      <c r="H74" s="16"/>
      <c r="I74" s="3"/>
      <c r="J74" s="3"/>
      <c r="K74" s="16"/>
      <c r="L74" s="6"/>
      <c r="M74" s="6"/>
      <c r="N74" s="12"/>
      <c r="O74" s="10"/>
      <c r="P74" s="6"/>
      <c r="Q74" s="6"/>
      <c r="R74" s="12"/>
      <c r="S74" s="10"/>
      <c r="T74" s="12"/>
    </row>
    <row r="75" spans="1:20" ht="12.75">
      <c r="A75" s="20" t="str">
        <f ca="1" t="shared" si="1"/>
        <v>St. Vital S (1,2,t)</v>
      </c>
      <c r="B75" t="s">
        <v>269</v>
      </c>
      <c r="C75">
        <f>'orig. data'!AH91</f>
        <v>1</v>
      </c>
      <c r="D75">
        <f>'orig. data'!AI91</f>
        <v>2</v>
      </c>
      <c r="E75" t="str">
        <f ca="1">IF(CELL("contents",F75)="s","s",IF(CELL("contents",G75)="s","s",IF(CELL("contents",'orig. data'!AJ91)="t","t","")))</f>
        <v>t</v>
      </c>
      <c r="F75" t="str">
        <f>'orig. data'!AK91</f>
        <v> </v>
      </c>
      <c r="G75" t="str">
        <f>'orig. data'!AL91</f>
        <v> </v>
      </c>
      <c r="H75" s="16">
        <f>'orig. data'!D$18</f>
        <v>3.4752183148</v>
      </c>
      <c r="I75" s="3">
        <f>'orig. data'!D91</f>
        <v>2.8607148105</v>
      </c>
      <c r="J75" s="3">
        <f>'orig. data'!R91</f>
        <v>2.2342443094</v>
      </c>
      <c r="K75" s="16">
        <f>'orig. data'!R$18</f>
        <v>3.2871779519</v>
      </c>
      <c r="L75" s="6">
        <f>'orig. data'!B91</f>
        <v>365</v>
      </c>
      <c r="M75" s="6">
        <f>'orig. data'!C91</f>
        <v>160825</v>
      </c>
      <c r="N75" s="12">
        <f>'orig. data'!G91</f>
        <v>0.000232331</v>
      </c>
      <c r="O75" s="10"/>
      <c r="P75" s="6">
        <f>'orig. data'!P91</f>
        <v>332</v>
      </c>
      <c r="Q75" s="6">
        <f>'orig. data'!Q91</f>
        <v>162181</v>
      </c>
      <c r="R75" s="12">
        <f>'orig. data'!U91</f>
        <v>3.707704E-12</v>
      </c>
      <c r="S75" s="10"/>
      <c r="T75" s="12">
        <f>'orig. data'!AD91</f>
        <v>0.0011183387</v>
      </c>
    </row>
    <row r="76" spans="1:20" ht="12.75">
      <c r="A76" s="20" t="str">
        <f ca="1" t="shared" si="1"/>
        <v>St. Vital N (t)</v>
      </c>
      <c r="B76" t="s">
        <v>268</v>
      </c>
      <c r="C76" t="str">
        <f>'orig. data'!AH92</f>
        <v> </v>
      </c>
      <c r="D76" t="str">
        <f>'orig. data'!AI92</f>
        <v> </v>
      </c>
      <c r="E76" t="str">
        <f ca="1">IF(CELL("contents",F76)="s","s",IF(CELL("contents",G76)="s","s",IF(CELL("contents",'orig. data'!AJ92)="t","t","")))</f>
        <v>t</v>
      </c>
      <c r="F76" t="str">
        <f>'orig. data'!AK92</f>
        <v> </v>
      </c>
      <c r="G76" t="str">
        <f>'orig. data'!AL92</f>
        <v> </v>
      </c>
      <c r="H76" s="16">
        <f>'orig. data'!D$18</f>
        <v>3.4752183148</v>
      </c>
      <c r="I76" s="3">
        <f>'orig. data'!D92</f>
        <v>3.5767810127</v>
      </c>
      <c r="J76" s="3">
        <f>'orig. data'!R92</f>
        <v>3.0907621056</v>
      </c>
      <c r="K76" s="16">
        <f>'orig. data'!R$18</f>
        <v>3.2871779519</v>
      </c>
      <c r="L76" s="6">
        <f>'orig. data'!B92</f>
        <v>519</v>
      </c>
      <c r="M76" s="6">
        <f>'orig. data'!C92</f>
        <v>124360</v>
      </c>
      <c r="N76" s="12">
        <f>'orig. data'!G92</f>
        <v>0.5174888373</v>
      </c>
      <c r="O76" s="10"/>
      <c r="P76" s="6">
        <f>'orig. data'!P92</f>
        <v>441</v>
      </c>
      <c r="Q76" s="6">
        <f>'orig. data'!Q92</f>
        <v>121986</v>
      </c>
      <c r="R76" s="12">
        <f>'orig. data'!U92</f>
        <v>0.2108942317</v>
      </c>
      <c r="S76" s="10"/>
      <c r="T76" s="12">
        <f>'orig. data'!AD92</f>
        <v>0.0241326145</v>
      </c>
    </row>
    <row r="77" spans="1:20" ht="12.75">
      <c r="A77" s="20"/>
      <c r="H77" s="16"/>
      <c r="I77" s="3"/>
      <c r="J77" s="3"/>
      <c r="K77" s="16"/>
      <c r="L77" s="6"/>
      <c r="M77" s="6"/>
      <c r="N77" s="12"/>
      <c r="O77" s="10"/>
      <c r="P77" s="6"/>
      <c r="Q77" s="6"/>
      <c r="R77" s="12"/>
      <c r="S77" s="10"/>
      <c r="T77" s="12"/>
    </row>
    <row r="78" spans="1:20" ht="12.75">
      <c r="A78" s="20" t="str">
        <f ca="1" t="shared" si="1"/>
        <v>Transcona (2)</v>
      </c>
      <c r="B78" t="s">
        <v>154</v>
      </c>
      <c r="C78" t="str">
        <f>'orig. data'!AH93</f>
        <v> </v>
      </c>
      <c r="D78">
        <f>'orig. data'!AI93</f>
        <v>2</v>
      </c>
      <c r="E78">
        <f ca="1">IF(CELL("contents",F78)="s","s",IF(CELL("contents",G78)="s","s",IF(CELL("contents",'orig. data'!AJ93)="t","t","")))</f>
      </c>
      <c r="F78" t="str">
        <f>'orig. data'!AK93</f>
        <v> </v>
      </c>
      <c r="G78" t="str">
        <f>'orig. data'!AL93</f>
        <v> </v>
      </c>
      <c r="H78" s="16">
        <f>'orig. data'!D$18</f>
        <v>3.4752183148</v>
      </c>
      <c r="I78" s="3">
        <f>'orig. data'!D93</f>
        <v>3.188719482</v>
      </c>
      <c r="J78" s="3">
        <f>'orig. data'!R93</f>
        <v>2.811953322</v>
      </c>
      <c r="K78" s="16">
        <f>'orig. data'!R$18</f>
        <v>3.2871779519</v>
      </c>
      <c r="L78" s="6">
        <f>'orig. data'!B93</f>
        <v>465</v>
      </c>
      <c r="M78" s="6">
        <f>'orig. data'!C93</f>
        <v>160888</v>
      </c>
      <c r="N78" s="12">
        <f>'orig. data'!G93</f>
        <v>0.0668804092</v>
      </c>
      <c r="O78" s="10"/>
      <c r="P78" s="6">
        <f>'orig. data'!P93</f>
        <v>427</v>
      </c>
      <c r="Q78" s="6">
        <f>'orig. data'!Q93</f>
        <v>158763</v>
      </c>
      <c r="R78" s="12">
        <f>'orig. data'!U93</f>
        <v>0.0015638098</v>
      </c>
      <c r="S78" s="10"/>
      <c r="T78" s="12">
        <f>'orig. data'!AD93</f>
        <v>0.060659753</v>
      </c>
    </row>
    <row r="79" spans="1:20" ht="12.75">
      <c r="A79" s="20"/>
      <c r="H79" s="16"/>
      <c r="I79" s="3"/>
      <c r="J79" s="3"/>
      <c r="K79" s="16"/>
      <c r="L79" s="6"/>
      <c r="M79" s="6"/>
      <c r="N79" s="12"/>
      <c r="O79" s="10"/>
      <c r="P79" s="6"/>
      <c r="Q79" s="6"/>
      <c r="R79" s="12"/>
      <c r="S79" s="10"/>
      <c r="T79" s="12"/>
    </row>
    <row r="80" spans="1:20" ht="12.75">
      <c r="A80" s="20" t="str">
        <f ca="1" t="shared" si="1"/>
        <v>River Heights W (1,2)</v>
      </c>
      <c r="B80" t="s">
        <v>230</v>
      </c>
      <c r="C80">
        <f>'orig. data'!AH94</f>
        <v>1</v>
      </c>
      <c r="D80">
        <f>'orig. data'!AI94</f>
        <v>2</v>
      </c>
      <c r="E80">
        <f ca="1">IF(CELL("contents",F80)="s","s",IF(CELL("contents",G80)="s","s",IF(CELL("contents",'orig. data'!AJ94)="t","t","")))</f>
      </c>
      <c r="F80" t="str">
        <f>'orig. data'!AK94</f>
        <v> </v>
      </c>
      <c r="G80" t="str">
        <f>'orig. data'!AL94</f>
        <v> </v>
      </c>
      <c r="H80" s="16">
        <f>'orig. data'!D$18</f>
        <v>3.4752183148</v>
      </c>
      <c r="I80" s="3">
        <f>'orig. data'!D94</f>
        <v>2.6447217153</v>
      </c>
      <c r="J80" s="3">
        <f>'orig. data'!R94</f>
        <v>2.6158880526</v>
      </c>
      <c r="K80" s="16">
        <f>'orig. data'!R$18</f>
        <v>3.2871779519</v>
      </c>
      <c r="L80" s="6">
        <f>'orig. data'!B94</f>
        <v>465</v>
      </c>
      <c r="M80" s="6">
        <f>'orig. data'!C94</f>
        <v>161089</v>
      </c>
      <c r="N80" s="12">
        <f>'orig. data'!G94</f>
        <v>6.0118222E-09</v>
      </c>
      <c r="O80" s="10"/>
      <c r="P80" s="6">
        <f>'orig. data'!P94</f>
        <v>448</v>
      </c>
      <c r="Q80" s="6">
        <f>'orig. data'!Q94</f>
        <v>159223</v>
      </c>
      <c r="R80" s="12">
        <f>'orig. data'!U94</f>
        <v>2.0461643E-06</v>
      </c>
      <c r="S80" s="10"/>
      <c r="T80" s="12">
        <f>'orig. data'!AD94</f>
        <v>0.8684850849</v>
      </c>
    </row>
    <row r="81" spans="1:20" ht="12.75">
      <c r="A81" s="20" t="str">
        <f ca="1" t="shared" si="1"/>
        <v>River Heights E</v>
      </c>
      <c r="B81" t="s">
        <v>208</v>
      </c>
      <c r="C81" t="str">
        <f>'orig. data'!AH95</f>
        <v> </v>
      </c>
      <c r="D81" t="str">
        <f>'orig. data'!AI95</f>
        <v> </v>
      </c>
      <c r="E81">
        <f ca="1">IF(CELL("contents",F81)="s","s",IF(CELL("contents",G81)="s","s",IF(CELL("contents",'orig. data'!AJ95)="t","t","")))</f>
      </c>
      <c r="F81" t="str">
        <f>'orig. data'!AK95</f>
        <v> </v>
      </c>
      <c r="G81" t="str">
        <f>'orig. data'!AL95</f>
        <v> </v>
      </c>
      <c r="H81" s="16">
        <f>'orig. data'!D$18</f>
        <v>3.4752183148</v>
      </c>
      <c r="I81" s="3">
        <f>'orig. data'!D95</f>
        <v>3.8798376409</v>
      </c>
      <c r="J81" s="3">
        <f>'orig. data'!R95</f>
        <v>3.686190837</v>
      </c>
      <c r="K81" s="16">
        <f>'orig. data'!R$18</f>
        <v>3.2871779519</v>
      </c>
      <c r="L81" s="6">
        <f>'orig. data'!B95</f>
        <v>391</v>
      </c>
      <c r="M81" s="6">
        <f>'orig. data'!C95</f>
        <v>94763</v>
      </c>
      <c r="N81" s="12">
        <f>'orig. data'!G95</f>
        <v>0.0311576147</v>
      </c>
      <c r="O81" s="10"/>
      <c r="P81" s="6">
        <f>'orig. data'!P95</f>
        <v>366</v>
      </c>
      <c r="Q81" s="6">
        <f>'orig. data'!Q95</f>
        <v>93823</v>
      </c>
      <c r="R81" s="12">
        <f>'orig. data'!U95</f>
        <v>0.0281859247</v>
      </c>
      <c r="S81" s="10"/>
      <c r="T81" s="12">
        <f>'orig. data'!AD95</f>
        <v>0.4814694762</v>
      </c>
    </row>
    <row r="82" spans="1:20" ht="12.75">
      <c r="A82" s="20"/>
      <c r="H82" s="16"/>
      <c r="I82" s="3"/>
      <c r="J82" s="3"/>
      <c r="K82" s="16"/>
      <c r="L82" s="6"/>
      <c r="M82" s="6"/>
      <c r="N82" s="12"/>
      <c r="O82" s="10"/>
      <c r="P82" s="6"/>
      <c r="Q82" s="6"/>
      <c r="R82" s="12"/>
      <c r="S82" s="10"/>
      <c r="T82" s="12"/>
    </row>
    <row r="83" spans="1:20" ht="12.75">
      <c r="A83" s="20" t="str">
        <f ca="1" t="shared" si="1"/>
        <v>River East N (2,t)</v>
      </c>
      <c r="B83" t="s">
        <v>239</v>
      </c>
      <c r="C83" t="str">
        <f>'orig. data'!AH96</f>
        <v> </v>
      </c>
      <c r="D83">
        <f>'orig. data'!AI96</f>
        <v>2</v>
      </c>
      <c r="E83" t="str">
        <f ca="1">IF(CELL("contents",F83)="s","s",IF(CELL("contents",G83)="s","s",IF(CELL("contents",'orig. data'!AJ96)="t","t","")))</f>
        <v>t</v>
      </c>
      <c r="F83" t="str">
        <f>'orig. data'!AK96</f>
        <v> </v>
      </c>
      <c r="G83" t="str">
        <f>'orig. data'!AL96</f>
        <v> </v>
      </c>
      <c r="H83" s="16">
        <f>'orig. data'!D$18</f>
        <v>3.4752183148</v>
      </c>
      <c r="I83" s="3">
        <f>'orig. data'!D96</f>
        <v>2.8321128429</v>
      </c>
      <c r="J83" s="3">
        <f>'orig. data'!R96</f>
        <v>1.8628211005</v>
      </c>
      <c r="K83" s="16">
        <f>'orig. data'!R$18</f>
        <v>3.2871779519</v>
      </c>
      <c r="L83" s="6">
        <f>'orig. data'!B96</f>
        <v>93</v>
      </c>
      <c r="M83" s="6">
        <f>'orig. data'!C96</f>
        <v>35736</v>
      </c>
      <c r="N83" s="12">
        <f>'orig. data'!G96</f>
        <v>0.0490244364</v>
      </c>
      <c r="O83" s="10"/>
      <c r="P83" s="6">
        <f>'orig. data'!P96</f>
        <v>85</v>
      </c>
      <c r="Q83" s="6">
        <f>'orig. data'!Q96</f>
        <v>45210</v>
      </c>
      <c r="R83" s="12">
        <f>'orig. data'!U96</f>
        <v>1.8714834E-07</v>
      </c>
      <c r="S83" s="10"/>
      <c r="T83" s="12">
        <f>'orig. data'!AD96</f>
        <v>0.0052418225</v>
      </c>
    </row>
    <row r="84" spans="1:20" ht="12.75">
      <c r="A84" s="20" t="str">
        <f ca="1" t="shared" si="1"/>
        <v>River East E (1,2)</v>
      </c>
      <c r="B84" t="s">
        <v>238</v>
      </c>
      <c r="C84">
        <f>'orig. data'!AH97</f>
        <v>1</v>
      </c>
      <c r="D84">
        <f>'orig. data'!AI97</f>
        <v>2</v>
      </c>
      <c r="E84">
        <f ca="1">IF(CELL("contents",F84)="s","s",IF(CELL("contents",G84)="s","s",IF(CELL("contents",'orig. data'!AJ97)="t","t","")))</f>
      </c>
      <c r="F84" t="str">
        <f>'orig. data'!AK97</f>
        <v> </v>
      </c>
      <c r="G84" t="str">
        <f>'orig. data'!AL97</f>
        <v> </v>
      </c>
      <c r="H84" s="16">
        <f>'orig. data'!D$18</f>
        <v>3.4752183148</v>
      </c>
      <c r="I84" s="3">
        <f>'orig. data'!D97</f>
        <v>2.8330790287</v>
      </c>
      <c r="J84" s="3">
        <f>'orig. data'!R97</f>
        <v>2.7322643268</v>
      </c>
      <c r="K84" s="16">
        <f>'orig. data'!R$18</f>
        <v>3.2871779519</v>
      </c>
      <c r="L84" s="6">
        <f>'orig. data'!B97</f>
        <v>321</v>
      </c>
      <c r="M84" s="6">
        <f>'orig. data'!C97</f>
        <v>132015</v>
      </c>
      <c r="N84" s="12">
        <f>'orig. data'!G97</f>
        <v>0.0002847092</v>
      </c>
      <c r="O84" s="10"/>
      <c r="P84" s="6">
        <f>'orig. data'!P97</f>
        <v>339</v>
      </c>
      <c r="Q84" s="6">
        <f>'orig. data'!Q97</f>
        <v>133675</v>
      </c>
      <c r="R84" s="12">
        <f>'orig. data'!U97</f>
        <v>0.0008110931</v>
      </c>
      <c r="S84" s="10"/>
      <c r="T84" s="12">
        <f>'orig. data'!AD97</f>
        <v>0.6417553659</v>
      </c>
    </row>
    <row r="85" spans="1:20" ht="12.75">
      <c r="A85" s="20" t="str">
        <f ca="1" t="shared" si="1"/>
        <v>River East W (2,t)</v>
      </c>
      <c r="B85" t="s">
        <v>240</v>
      </c>
      <c r="C85" t="str">
        <f>'orig. data'!AH98</f>
        <v> </v>
      </c>
      <c r="D85">
        <f>'orig. data'!AI98</f>
        <v>2</v>
      </c>
      <c r="E85" t="str">
        <f ca="1">IF(CELL("contents",F85)="s","s",IF(CELL("contents",G85)="s","s",IF(CELL("contents",'orig. data'!AJ98)="t","t","")))</f>
        <v>t</v>
      </c>
      <c r="F85" t="str">
        <f>'orig. data'!AK98</f>
        <v> </v>
      </c>
      <c r="G85" t="str">
        <f>'orig. data'!AL98</f>
        <v> </v>
      </c>
      <c r="H85" s="16">
        <f>'orig. data'!D$18</f>
        <v>3.4752183148</v>
      </c>
      <c r="I85" s="3">
        <f>'orig. data'!D98</f>
        <v>3.3127034692</v>
      </c>
      <c r="J85" s="3">
        <f>'orig. data'!R98</f>
        <v>2.8108759392</v>
      </c>
      <c r="K85" s="16">
        <f>'orig. data'!R$18</f>
        <v>3.2871779519</v>
      </c>
      <c r="L85" s="6">
        <f>'orig. data'!B98</f>
        <v>731</v>
      </c>
      <c r="M85" s="6">
        <f>'orig. data'!C98</f>
        <v>174456</v>
      </c>
      <c r="N85" s="12">
        <f>'orig. data'!G98</f>
        <v>0.2041331228</v>
      </c>
      <c r="O85" s="10"/>
      <c r="P85" s="6">
        <f>'orig. data'!P98</f>
        <v>607</v>
      </c>
      <c r="Q85" s="6">
        <f>'orig. data'!Q98</f>
        <v>170091</v>
      </c>
      <c r="R85" s="12">
        <f>'orig. data'!U98</f>
        <v>0.0001690827</v>
      </c>
      <c r="S85" s="10"/>
      <c r="T85" s="12">
        <f>'orig. data'!AD98</f>
        <v>0.002777316</v>
      </c>
    </row>
    <row r="86" spans="1:20" ht="12.75">
      <c r="A86" s="20" t="str">
        <f ca="1" t="shared" si="1"/>
        <v>River East S (2)</v>
      </c>
      <c r="B86" t="s">
        <v>241</v>
      </c>
      <c r="C86" t="str">
        <f>'orig. data'!AH99</f>
        <v> </v>
      </c>
      <c r="D86">
        <f>'orig. data'!AI99</f>
        <v>2</v>
      </c>
      <c r="E86">
        <f ca="1">IF(CELL("contents",F86)="s","s",IF(CELL("contents",G86)="s","s",IF(CELL("contents",'orig. data'!AJ99)="t","t","")))</f>
      </c>
      <c r="F86" t="str">
        <f>'orig. data'!AK99</f>
        <v> </v>
      </c>
      <c r="G86" t="str">
        <f>'orig. data'!AL99</f>
        <v> </v>
      </c>
      <c r="H86" s="16">
        <f>'orig. data'!D$18</f>
        <v>3.4752183148</v>
      </c>
      <c r="I86" s="3">
        <f>'orig. data'!D99</f>
        <v>3.7896398026</v>
      </c>
      <c r="J86" s="3">
        <f>'orig. data'!R99</f>
        <v>4.3330692409</v>
      </c>
      <c r="K86" s="16">
        <f>'orig. data'!R$18</f>
        <v>3.2871779519</v>
      </c>
      <c r="L86" s="6">
        <f>'orig. data'!B99</f>
        <v>288</v>
      </c>
      <c r="M86" s="6">
        <f>'orig. data'!C99</f>
        <v>84402</v>
      </c>
      <c r="N86" s="12">
        <f>'orig. data'!G99</f>
        <v>0.1446857074</v>
      </c>
      <c r="O86" s="10"/>
      <c r="P86" s="6">
        <f>'orig. data'!P99</f>
        <v>313</v>
      </c>
      <c r="Q86" s="6">
        <f>'orig. data'!Q99</f>
        <v>84452</v>
      </c>
      <c r="R86" s="12">
        <f>'orig. data'!U99</f>
        <v>1.1247298E-06</v>
      </c>
      <c r="S86" s="10"/>
      <c r="T86" s="12">
        <f>'orig. data'!AD99</f>
        <v>0.1007763174</v>
      </c>
    </row>
    <row r="87" spans="1:20" ht="12.75">
      <c r="A87" s="20"/>
      <c r="H87" s="16"/>
      <c r="I87" s="3"/>
      <c r="J87" s="3"/>
      <c r="K87" s="16"/>
      <c r="L87" s="6"/>
      <c r="M87" s="6"/>
      <c r="N87" s="12"/>
      <c r="O87" s="10"/>
      <c r="P87" s="6"/>
      <c r="Q87" s="6"/>
      <c r="R87" s="12"/>
      <c r="S87" s="10"/>
      <c r="T87" s="12"/>
    </row>
    <row r="88" spans="1:20" ht="12.75">
      <c r="A88" s="20" t="str">
        <f ca="1" t="shared" si="1"/>
        <v>Seven Oaks N</v>
      </c>
      <c r="B88" t="s">
        <v>166</v>
      </c>
      <c r="C88" t="str">
        <f>'orig. data'!AH100</f>
        <v> </v>
      </c>
      <c r="D88" t="str">
        <f>'orig. data'!AI100</f>
        <v> </v>
      </c>
      <c r="E88">
        <f ca="1">IF(CELL("contents",F88)="s","s",IF(CELL("contents",G88)="s","s",IF(CELL("contents",'orig. data'!AJ100)="t","t","")))</f>
      </c>
      <c r="F88" t="str">
        <f>'orig. data'!AK100</f>
        <v> </v>
      </c>
      <c r="G88" t="str">
        <f>'orig. data'!AL100</f>
        <v> </v>
      </c>
      <c r="H88" s="16">
        <f>'orig. data'!D$18</f>
        <v>3.4752183148</v>
      </c>
      <c r="I88" s="3">
        <f>'orig. data'!D100</f>
        <v>2.8998511321</v>
      </c>
      <c r="J88" s="3">
        <f>'orig. data'!R100</f>
        <v>2.4874367124</v>
      </c>
      <c r="K88" s="16">
        <f>'orig. data'!R$18</f>
        <v>3.2871779519</v>
      </c>
      <c r="L88" s="6">
        <f>'orig. data'!B100</f>
        <v>55</v>
      </c>
      <c r="M88" s="6">
        <f>'orig. data'!C100</f>
        <v>17232</v>
      </c>
      <c r="N88" s="12">
        <f>'orig. data'!G100</f>
        <v>0.1801397751</v>
      </c>
      <c r="O88" s="10"/>
      <c r="P88" s="6">
        <f>'orig. data'!P100</f>
        <v>53</v>
      </c>
      <c r="Q88" s="6">
        <f>'orig. data'!Q100</f>
        <v>19176</v>
      </c>
      <c r="R88" s="12">
        <f>'orig. data'!U100</f>
        <v>0.0436941251</v>
      </c>
      <c r="S88" s="10"/>
      <c r="T88" s="12">
        <f>'orig. data'!AD100</f>
        <v>0.4254596604</v>
      </c>
    </row>
    <row r="89" spans="1:20" ht="12.75">
      <c r="A89" s="20" t="str">
        <f ca="1" t="shared" si="1"/>
        <v>Seven Oaks W</v>
      </c>
      <c r="B89" t="s">
        <v>209</v>
      </c>
      <c r="C89" t="str">
        <f>'orig. data'!AH101</f>
        <v> </v>
      </c>
      <c r="D89" t="str">
        <f>'orig. data'!AI101</f>
        <v> </v>
      </c>
      <c r="E89">
        <f ca="1">IF(CELL("contents",F89)="s","s",IF(CELL("contents",G89)="s","s",IF(CELL("contents",'orig. data'!AJ101)="t","t","")))</f>
      </c>
      <c r="F89" t="str">
        <f>'orig. data'!AK101</f>
        <v> </v>
      </c>
      <c r="G89" t="str">
        <f>'orig. data'!AL101</f>
        <v> </v>
      </c>
      <c r="H89" s="16">
        <f>'orig. data'!D$18</f>
        <v>3.4752183148</v>
      </c>
      <c r="I89" s="3">
        <f>'orig. data'!D101</f>
        <v>3.0080810856</v>
      </c>
      <c r="J89" s="3">
        <f>'orig. data'!R101</f>
        <v>2.848610072</v>
      </c>
      <c r="K89" s="16">
        <f>'orig. data'!R$18</f>
        <v>3.2871779519</v>
      </c>
      <c r="L89" s="6">
        <f>'orig. data'!B101</f>
        <v>250</v>
      </c>
      <c r="M89" s="6">
        <f>'orig. data'!C101</f>
        <v>101248</v>
      </c>
      <c r="N89" s="12">
        <f>'orig. data'!G101</f>
        <v>0.0233924346</v>
      </c>
      <c r="O89" s="10"/>
      <c r="P89" s="6">
        <f>'orig. data'!P101</f>
        <v>274</v>
      </c>
      <c r="Q89" s="6">
        <f>'orig. data'!Q101</f>
        <v>103597</v>
      </c>
      <c r="R89" s="12">
        <f>'orig. data'!U101</f>
        <v>0.0197569256</v>
      </c>
      <c r="S89" s="10"/>
      <c r="T89" s="12">
        <f>'orig. data'!AD101</f>
        <v>0.5334283598</v>
      </c>
    </row>
    <row r="90" spans="1:20" ht="12.75">
      <c r="A90" s="20" t="str">
        <f ca="1" t="shared" si="1"/>
        <v>Seven Oaks E</v>
      </c>
      <c r="B90" t="s">
        <v>210</v>
      </c>
      <c r="C90" t="str">
        <f>'orig. data'!AH102</f>
        <v> </v>
      </c>
      <c r="D90" t="str">
        <f>'orig. data'!AI102</f>
        <v> </v>
      </c>
      <c r="E90">
        <f ca="1">IF(CELL("contents",F90)="s","s",IF(CELL("contents",G90)="s","s",IF(CELL("contents",'orig. data'!AJ102)="t","t","")))</f>
      </c>
      <c r="F90" t="str">
        <f>'orig. data'!AK102</f>
        <v> </v>
      </c>
      <c r="G90" t="str">
        <f>'orig. data'!AL102</f>
        <v> </v>
      </c>
      <c r="H90" s="16">
        <f>'orig. data'!D$18</f>
        <v>3.4752183148</v>
      </c>
      <c r="I90" s="3">
        <f>'orig. data'!D102</f>
        <v>3.3160766383</v>
      </c>
      <c r="J90" s="3">
        <f>'orig. data'!R102</f>
        <v>3.4204077803</v>
      </c>
      <c r="K90" s="16">
        <f>'orig. data'!R$18</f>
        <v>3.2871779519</v>
      </c>
      <c r="L90" s="6">
        <f>'orig. data'!B102</f>
        <v>583</v>
      </c>
      <c r="M90" s="6">
        <f>'orig. data'!C102</f>
        <v>148271</v>
      </c>
      <c r="N90" s="12">
        <f>'orig. data'!G102</f>
        <v>0.2651247877</v>
      </c>
      <c r="O90" s="10"/>
      <c r="P90" s="6">
        <f>'orig. data'!P102</f>
        <v>584</v>
      </c>
      <c r="Q90" s="6">
        <f>'orig. data'!Q102</f>
        <v>148147</v>
      </c>
      <c r="R90" s="12">
        <f>'orig. data'!U102</f>
        <v>0.3289493194</v>
      </c>
      <c r="S90" s="10"/>
      <c r="T90" s="12">
        <f>'orig. data'!AD102</f>
        <v>0.596737861</v>
      </c>
    </row>
    <row r="91" spans="1:20" ht="12.75">
      <c r="A91" s="20"/>
      <c r="H91" s="16"/>
      <c r="I91" s="3"/>
      <c r="J91" s="3"/>
      <c r="K91" s="16"/>
      <c r="L91" s="6"/>
      <c r="M91" s="6"/>
      <c r="N91" s="12"/>
      <c r="O91" s="10"/>
      <c r="P91" s="6"/>
      <c r="Q91" s="6"/>
      <c r="R91" s="12"/>
      <c r="S91" s="10"/>
      <c r="T91" s="12"/>
    </row>
    <row r="92" spans="1:20" ht="12.75">
      <c r="A92" s="20" t="str">
        <f ca="1" t="shared" si="1"/>
        <v>St. James - Assiniboia W (1,2)</v>
      </c>
      <c r="B92" t="s">
        <v>262</v>
      </c>
      <c r="C92">
        <f>'orig. data'!AH103</f>
        <v>1</v>
      </c>
      <c r="D92">
        <f>'orig. data'!AI103</f>
        <v>2</v>
      </c>
      <c r="E92">
        <f ca="1">IF(CELL("contents",F92)="s","s",IF(CELL("contents",G92)="s","s",IF(CELL("contents",'orig. data'!AJ103)="t","t","")))</f>
      </c>
      <c r="F92" t="str">
        <f>'orig. data'!AK103</f>
        <v> </v>
      </c>
      <c r="G92" t="str">
        <f>'orig. data'!AL103</f>
        <v> </v>
      </c>
      <c r="H92" s="16">
        <f>'orig. data'!D$18</f>
        <v>3.4752183148</v>
      </c>
      <c r="I92" s="3">
        <f>'orig. data'!D103</f>
        <v>2.5481446018</v>
      </c>
      <c r="J92" s="3">
        <f>'orig. data'!R103</f>
        <v>2.7342106384</v>
      </c>
      <c r="K92" s="16">
        <f>'orig. data'!R$18</f>
        <v>3.2871779519</v>
      </c>
      <c r="L92" s="6">
        <f>'orig. data'!B103</f>
        <v>476</v>
      </c>
      <c r="M92" s="6">
        <f>'orig. data'!C103</f>
        <v>155023</v>
      </c>
      <c r="N92" s="12">
        <f>'orig. data'!G103</f>
        <v>2.323899E-11</v>
      </c>
      <c r="O92" s="10"/>
      <c r="P92" s="6">
        <f>'orig. data'!P103</f>
        <v>533</v>
      </c>
      <c r="Q92" s="6">
        <f>'orig. data'!Q103</f>
        <v>149792</v>
      </c>
      <c r="R92" s="12">
        <f>'orig. data'!U103</f>
        <v>3.17105E-05</v>
      </c>
      <c r="S92" s="10"/>
      <c r="T92" s="12">
        <f>'orig. data'!AD103</f>
        <v>0.2637618921</v>
      </c>
    </row>
    <row r="93" spans="1:20" ht="12.75">
      <c r="A93" s="20" t="str">
        <f ca="1" t="shared" si="1"/>
        <v>St. James - Assiniboia E (1,t)</v>
      </c>
      <c r="B93" t="s">
        <v>211</v>
      </c>
      <c r="C93">
        <f>'orig. data'!AH104</f>
        <v>1</v>
      </c>
      <c r="D93" t="str">
        <f>'orig. data'!AI104</f>
        <v> </v>
      </c>
      <c r="E93" t="str">
        <f ca="1">IF(CELL("contents",F93)="s","s",IF(CELL("contents",G93)="s","s",IF(CELL("contents",'orig. data'!AJ104)="t","t","")))</f>
        <v>t</v>
      </c>
      <c r="F93" t="str">
        <f>'orig. data'!AK104</f>
        <v> </v>
      </c>
      <c r="G93" t="str">
        <f>'orig. data'!AL104</f>
        <v> </v>
      </c>
      <c r="H93" s="16">
        <f>'orig. data'!D$18</f>
        <v>3.4752183148</v>
      </c>
      <c r="I93" s="3">
        <f>'orig. data'!D104</f>
        <v>4.2946219714</v>
      </c>
      <c r="J93" s="3">
        <f>'orig. data'!R104</f>
        <v>3.6100156828</v>
      </c>
      <c r="K93" s="16">
        <f>'orig. data'!R$18</f>
        <v>3.2871779519</v>
      </c>
      <c r="L93" s="6">
        <f>'orig. data'!B104</f>
        <v>626</v>
      </c>
      <c r="M93" s="6">
        <f>'orig. data'!C104</f>
        <v>120858</v>
      </c>
      <c r="N93" s="12">
        <f>'orig. data'!G104</f>
        <v>1.896281E-07</v>
      </c>
      <c r="O93" s="10"/>
      <c r="P93" s="6">
        <f>'orig. data'!P104</f>
        <v>497</v>
      </c>
      <c r="Q93" s="6">
        <f>'orig. data'!Q104</f>
        <v>118904</v>
      </c>
      <c r="R93" s="12">
        <f>'orig. data'!U104</f>
        <v>0.0366863487</v>
      </c>
      <c r="S93" s="10"/>
      <c r="T93" s="12">
        <f>'orig. data'!AD104</f>
        <v>0.0038487135</v>
      </c>
    </row>
    <row r="94" spans="1:20" ht="12.75">
      <c r="A94" s="20"/>
      <c r="H94" s="16"/>
      <c r="I94" s="3"/>
      <c r="J94" s="3"/>
      <c r="K94" s="16"/>
      <c r="L94" s="6"/>
      <c r="M94" s="6"/>
      <c r="N94" s="12"/>
      <c r="O94" s="10"/>
      <c r="P94" s="6"/>
      <c r="Q94" s="6"/>
      <c r="R94" s="12"/>
      <c r="S94" s="10"/>
      <c r="T94" s="12"/>
    </row>
    <row r="95" spans="1:20" ht="12.75">
      <c r="A95" s="20" t="str">
        <f ca="1" t="shared" si="1"/>
        <v>Inkster West (1,2)</v>
      </c>
      <c r="B95" t="s">
        <v>263</v>
      </c>
      <c r="C95">
        <f>'orig. data'!AH105</f>
        <v>1</v>
      </c>
      <c r="D95">
        <f>'orig. data'!AI105</f>
        <v>2</v>
      </c>
      <c r="E95">
        <f ca="1">IF(CELL("contents",F95)="s","s",IF(CELL("contents",G95)="s","s",IF(CELL("contents",'orig. data'!AJ105)="t","t","")))</f>
      </c>
      <c r="F95" t="str">
        <f>'orig. data'!AK105</f>
        <v> </v>
      </c>
      <c r="G95" t="str">
        <f>'orig. data'!AL105</f>
        <v> </v>
      </c>
      <c r="H95" s="16">
        <f>'orig. data'!D$18</f>
        <v>3.4752183148</v>
      </c>
      <c r="I95" s="3">
        <f>'orig. data'!D105</f>
        <v>2.4022751443</v>
      </c>
      <c r="J95" s="3">
        <f>'orig. data'!R105</f>
        <v>2.1797123851</v>
      </c>
      <c r="K95" s="16">
        <f>'orig. data'!R$18</f>
        <v>3.2871779519</v>
      </c>
      <c r="L95" s="6">
        <f>'orig. data'!B105</f>
        <v>144</v>
      </c>
      <c r="M95" s="6">
        <f>'orig. data'!C105</f>
        <v>86373</v>
      </c>
      <c r="N95" s="12">
        <f>'orig. data'!G105</f>
        <v>1.01839E-05</v>
      </c>
      <c r="O95" s="10"/>
      <c r="P95" s="6">
        <f>'orig. data'!P105</f>
        <v>144</v>
      </c>
      <c r="Q95" s="6">
        <f>'orig. data'!Q105</f>
        <v>84850</v>
      </c>
      <c r="R95" s="12">
        <f>'orig. data'!U105</f>
        <v>9.8596184E-07</v>
      </c>
      <c r="S95" s="10"/>
      <c r="T95" s="12">
        <f>'orig. data'!AD105</f>
        <v>0.4094020261</v>
      </c>
    </row>
    <row r="96" spans="1:20" ht="12.75">
      <c r="A96" s="20" t="str">
        <f ca="1" t="shared" si="1"/>
        <v>Inkster East (1,2)</v>
      </c>
      <c r="B96" t="s">
        <v>264</v>
      </c>
      <c r="C96">
        <f>'orig. data'!AH106</f>
        <v>1</v>
      </c>
      <c r="D96">
        <f>'orig. data'!AI106</f>
        <v>2</v>
      </c>
      <c r="E96">
        <f ca="1">IF(CELL("contents",F96)="s","s",IF(CELL("contents",G96)="s","s",IF(CELL("contents",'orig. data'!AJ106)="t","t","")))</f>
      </c>
      <c r="F96" t="str">
        <f>'orig. data'!AK106</f>
        <v> </v>
      </c>
      <c r="G96" t="str">
        <f>'orig. data'!AL106</f>
        <v> </v>
      </c>
      <c r="H96" s="16">
        <f>'orig. data'!D$18</f>
        <v>3.4752183148</v>
      </c>
      <c r="I96" s="3">
        <f>'orig. data'!D106</f>
        <v>5.2180345577</v>
      </c>
      <c r="J96" s="3">
        <f>'orig. data'!R106</f>
        <v>4.6566081545</v>
      </c>
      <c r="K96" s="16">
        <f>'orig. data'!R$18</f>
        <v>3.2871779519</v>
      </c>
      <c r="L96" s="6">
        <f>'orig. data'!B106</f>
        <v>319</v>
      </c>
      <c r="M96" s="6">
        <f>'orig. data'!C106</f>
        <v>63536</v>
      </c>
      <c r="N96" s="12">
        <f>'orig. data'!G106</f>
        <v>6.110788E-13</v>
      </c>
      <c r="O96" s="10"/>
      <c r="P96" s="6">
        <f>'orig. data'!P106</f>
        <v>270</v>
      </c>
      <c r="Q96" s="6">
        <f>'orig. data'!Q106</f>
        <v>65215</v>
      </c>
      <c r="R96" s="12">
        <f>'orig. data'!U106</f>
        <v>1.1864244E-08</v>
      </c>
      <c r="S96" s="10"/>
      <c r="T96" s="12">
        <f>'orig. data'!AD106</f>
        <v>0.1686668312</v>
      </c>
    </row>
    <row r="97" spans="1:20" ht="12.75">
      <c r="A97" s="20"/>
      <c r="H97" s="16"/>
      <c r="I97" s="3"/>
      <c r="J97" s="3"/>
      <c r="K97" s="16"/>
      <c r="L97" s="6"/>
      <c r="M97" s="6"/>
      <c r="N97" s="12"/>
      <c r="O97" s="10"/>
      <c r="P97" s="6"/>
      <c r="Q97" s="6"/>
      <c r="R97" s="12"/>
      <c r="S97" s="10"/>
      <c r="T97" s="12"/>
    </row>
    <row r="98" spans="1:20" ht="12.75">
      <c r="A98" s="20" t="str">
        <f ca="1" t="shared" si="1"/>
        <v>Downtown W</v>
      </c>
      <c r="B98" t="s">
        <v>212</v>
      </c>
      <c r="C98" t="str">
        <f>'orig. data'!AH107</f>
        <v> </v>
      </c>
      <c r="D98" t="str">
        <f>'orig. data'!AI107</f>
        <v> </v>
      </c>
      <c r="E98">
        <f ca="1">IF(CELL("contents",F98)="s","s",IF(CELL("contents",G98)="s","s",IF(CELL("contents",'orig. data'!AJ107)="t","t","")))</f>
      </c>
      <c r="F98" t="str">
        <f>'orig. data'!AK107</f>
        <v> </v>
      </c>
      <c r="G98" t="str">
        <f>'orig. data'!AL107</f>
        <v> </v>
      </c>
      <c r="H98" s="16">
        <f>'orig. data'!D$18</f>
        <v>3.4752183148</v>
      </c>
      <c r="I98" s="3">
        <f>'orig. data'!D107</f>
        <v>3.6477029753</v>
      </c>
      <c r="J98" s="3">
        <f>'orig. data'!R107</f>
        <v>3.4554186126</v>
      </c>
      <c r="K98" s="16">
        <f>'orig. data'!R$18</f>
        <v>3.2871779519</v>
      </c>
      <c r="L98" s="6">
        <f>'orig. data'!B107</f>
        <v>582</v>
      </c>
      <c r="M98" s="6">
        <f>'orig. data'!C107</f>
        <v>178990</v>
      </c>
      <c r="N98" s="12">
        <f>'orig. data'!G107</f>
        <v>0.2498753763</v>
      </c>
      <c r="O98" s="10"/>
      <c r="P98" s="6">
        <f>'orig. data'!P107</f>
        <v>536</v>
      </c>
      <c r="Q98" s="6">
        <f>'orig. data'!Q107</f>
        <v>176768</v>
      </c>
      <c r="R98" s="12">
        <f>'orig. data'!U107</f>
        <v>0.2425002682</v>
      </c>
      <c r="S98" s="10"/>
      <c r="T98" s="12">
        <f>'orig. data'!AD107</f>
        <v>0.365704237</v>
      </c>
    </row>
    <row r="99" spans="1:20" ht="12.75">
      <c r="A99" s="20" t="str">
        <f ca="1" t="shared" si="1"/>
        <v>Downtown E (1,2)</v>
      </c>
      <c r="B99" t="s">
        <v>265</v>
      </c>
      <c r="C99">
        <f>'orig. data'!AH108</f>
        <v>1</v>
      </c>
      <c r="D99">
        <f>'orig. data'!AI108</f>
        <v>2</v>
      </c>
      <c r="E99">
        <f ca="1">IF(CELL("contents",F99)="s","s",IF(CELL("contents",G99)="s","s",IF(CELL("contents",'orig. data'!AJ108)="t","t","")))</f>
      </c>
      <c r="F99" t="str">
        <f>'orig. data'!AK108</f>
        <v> </v>
      </c>
      <c r="G99" t="str">
        <f>'orig. data'!AL108</f>
        <v> </v>
      </c>
      <c r="H99" s="16">
        <f>'orig. data'!D$18</f>
        <v>3.4752183148</v>
      </c>
      <c r="I99" s="3">
        <f>'orig. data'!D108</f>
        <v>6.2578332412</v>
      </c>
      <c r="J99" s="3">
        <f>'orig. data'!R108</f>
        <v>6.4916276825</v>
      </c>
      <c r="K99" s="16">
        <f>'orig. data'!R$18</f>
        <v>3.2871779519</v>
      </c>
      <c r="L99" s="6">
        <f>'orig. data'!B108</f>
        <v>891</v>
      </c>
      <c r="M99" s="6">
        <f>'orig. data'!C108</f>
        <v>154446</v>
      </c>
      <c r="N99" s="12">
        <f>'orig. data'!G108</f>
        <v>6.487828E-66</v>
      </c>
      <c r="O99" s="10"/>
      <c r="P99" s="6">
        <f>'orig. data'!P108</f>
        <v>927</v>
      </c>
      <c r="Q99" s="6">
        <f>'orig. data'!Q108</f>
        <v>163576</v>
      </c>
      <c r="R99" s="12">
        <f>'orig. data'!U108</f>
        <v>4.062161E-91</v>
      </c>
      <c r="S99" s="10"/>
      <c r="T99" s="12">
        <f>'orig. data'!AD108</f>
        <v>0.4343543462</v>
      </c>
    </row>
    <row r="100" spans="1:20" ht="12.75">
      <c r="A100" s="20"/>
      <c r="H100" s="16"/>
      <c r="I100" s="3"/>
      <c r="J100" s="3"/>
      <c r="K100" s="16"/>
      <c r="L100" s="6"/>
      <c r="M100" s="6"/>
      <c r="N100" s="12"/>
      <c r="O100" s="10"/>
      <c r="P100" s="6"/>
      <c r="Q100" s="6"/>
      <c r="R100" s="12"/>
      <c r="S100" s="10"/>
      <c r="T100" s="12"/>
    </row>
    <row r="101" spans="1:20" ht="12.75">
      <c r="A101" s="20" t="str">
        <f ca="1" t="shared" si="1"/>
        <v>Point Douglas N (2)</v>
      </c>
      <c r="B101" t="s">
        <v>266</v>
      </c>
      <c r="C101" t="str">
        <f>'orig. data'!AH109</f>
        <v> </v>
      </c>
      <c r="D101">
        <f>'orig. data'!AI109</f>
        <v>2</v>
      </c>
      <c r="E101">
        <f ca="1">IF(CELL("contents",F101)="s","s",IF(CELL("contents",G101)="s","s",IF(CELL("contents",'orig. data'!AJ109)="t","t","")))</f>
      </c>
      <c r="F101" t="str">
        <f>'orig. data'!AK109</f>
        <v> </v>
      </c>
      <c r="G101" t="str">
        <f>'orig. data'!AL109</f>
        <v> </v>
      </c>
      <c r="H101" s="16">
        <f>'orig. data'!D$18</f>
        <v>3.4752183148</v>
      </c>
      <c r="I101" s="3">
        <f>'orig. data'!D109</f>
        <v>3.8116274913</v>
      </c>
      <c r="J101" s="3">
        <f>'orig. data'!R109</f>
        <v>4.2766476812</v>
      </c>
      <c r="K101" s="16">
        <f>'orig. data'!R$18</f>
        <v>3.2871779519</v>
      </c>
      <c r="L101" s="6">
        <f>'orig. data'!B109</f>
        <v>467</v>
      </c>
      <c r="M101" s="6">
        <f>'orig. data'!C109</f>
        <v>122719</v>
      </c>
      <c r="N101" s="12">
        <f>'orig. data'!G109</f>
        <v>0.0486089355</v>
      </c>
      <c r="O101" s="10"/>
      <c r="P101" s="6">
        <f>'orig. data'!P109</f>
        <v>486</v>
      </c>
      <c r="Q101" s="6">
        <f>'orig. data'!Q109</f>
        <v>124725</v>
      </c>
      <c r="R101" s="12">
        <f>'orig. data'!U109</f>
        <v>8.7519739E-09</v>
      </c>
      <c r="S101" s="10"/>
      <c r="T101" s="12">
        <f>'orig. data'!AD109</f>
        <v>0.0756786615</v>
      </c>
    </row>
    <row r="102" spans="1:20" ht="12.75">
      <c r="A102" s="20" t="str">
        <f ca="1" t="shared" si="1"/>
        <v>Point Douglas S (1,2)</v>
      </c>
      <c r="B102" t="s">
        <v>267</v>
      </c>
      <c r="C102">
        <f>'orig. data'!AH110</f>
        <v>1</v>
      </c>
      <c r="D102">
        <f>'orig. data'!AI110</f>
        <v>2</v>
      </c>
      <c r="E102">
        <f ca="1">IF(CELL("contents",F102)="s","s",IF(CELL("contents",G102)="s","s",IF(CELL("contents",'orig. data'!AJ110)="t","t","")))</f>
      </c>
      <c r="F102" t="str">
        <f>'orig. data'!AK110</f>
        <v> </v>
      </c>
      <c r="G102" t="str">
        <f>'orig. data'!AL110</f>
        <v> </v>
      </c>
      <c r="H102" s="16">
        <f>'orig. data'!D$18</f>
        <v>3.4752183148</v>
      </c>
      <c r="I102" s="3">
        <f>'orig. data'!D110</f>
        <v>7.0859676962</v>
      </c>
      <c r="J102" s="3">
        <f>'orig. data'!R110</f>
        <v>7.914960945</v>
      </c>
      <c r="K102" s="16">
        <f>'orig. data'!R$18</f>
        <v>3.2871779519</v>
      </c>
      <c r="L102" s="6">
        <f>'orig. data'!B110</f>
        <v>419</v>
      </c>
      <c r="M102" s="6">
        <f>'orig. data'!C110</f>
        <v>64742</v>
      </c>
      <c r="N102" s="12">
        <f>'orig. data'!G110</f>
        <v>3.797388E-47</v>
      </c>
      <c r="O102" s="10"/>
      <c r="P102" s="6">
        <f>'orig. data'!P110</f>
        <v>460</v>
      </c>
      <c r="Q102" s="6">
        <f>'orig. data'!Q110</f>
        <v>67772</v>
      </c>
      <c r="R102" s="12">
        <f>'orig. data'!U110</f>
        <v>1.580322E-77</v>
      </c>
      <c r="S102" s="10"/>
      <c r="T102" s="12">
        <f>'orig. data'!AD110</f>
        <v>0.1013695032</v>
      </c>
    </row>
    <row r="103" spans="1:20" ht="12.75">
      <c r="A103" s="20"/>
      <c r="H103" s="16"/>
      <c r="I103" s="3"/>
      <c r="J103" s="3"/>
      <c r="K103" s="16"/>
      <c r="L103" s="6"/>
      <c r="M103" s="6"/>
      <c r="N103" s="12"/>
      <c r="O103" s="10"/>
      <c r="P103" s="6"/>
      <c r="Q103" s="6"/>
      <c r="R103" s="12"/>
      <c r="S103" s="10"/>
      <c r="T103" s="12"/>
    </row>
    <row r="104" spans="1:20" s="24" customFormat="1" ht="12.75">
      <c r="A104" s="20" t="str">
        <f ca="1" t="shared" si="1"/>
        <v>Winnipeg (1,t)</v>
      </c>
      <c r="B104" s="24" t="s">
        <v>144</v>
      </c>
      <c r="C104" s="24">
        <f>'orig. data'!AH8</f>
        <v>1</v>
      </c>
      <c r="D104" s="24" t="str">
        <f>'orig. data'!AI8</f>
        <v> </v>
      </c>
      <c r="E104" t="str">
        <f ca="1">IF(CELL("contents",F104)="s","s",IF(CELL("contents",G104)="s","s",IF(CELL("contents",'orig. data'!AJ8)="t","t","")))</f>
        <v>t</v>
      </c>
      <c r="F104" s="24" t="str">
        <f>'orig. data'!AK8</f>
        <v> </v>
      </c>
      <c r="G104" s="24" t="str">
        <f>'orig. data'!AL8</f>
        <v> </v>
      </c>
      <c r="H104" s="25">
        <f>'orig. data'!D$18</f>
        <v>3.4752183148</v>
      </c>
      <c r="I104" s="26">
        <f>'orig. data'!D8</f>
        <v>3.3638950203</v>
      </c>
      <c r="J104" s="26">
        <f>'orig. data'!R8</f>
        <v>3.1902897161</v>
      </c>
      <c r="K104" s="25">
        <f>'orig. data'!R$18</f>
        <v>3.2871779519</v>
      </c>
      <c r="L104" s="27">
        <f>'orig. data'!B8</f>
        <v>10178</v>
      </c>
      <c r="M104" s="27">
        <f>'orig. data'!C8</f>
        <v>3018363</v>
      </c>
      <c r="N104" s="28">
        <f>'orig. data'!G8</f>
        <v>0.008276728</v>
      </c>
      <c r="O104" s="10"/>
      <c r="P104" s="27">
        <f>'orig. data'!P8</f>
        <v>9936</v>
      </c>
      <c r="Q104" s="27">
        <f>'orig. data'!Q8</f>
        <v>3054269</v>
      </c>
      <c r="R104" s="28">
        <f>'orig. data'!U8</f>
        <v>0.015899607</v>
      </c>
      <c r="S104" s="10"/>
      <c r="T104" s="28">
        <f>'orig. data'!AD8</f>
        <v>0.0001728642</v>
      </c>
    </row>
    <row r="105" spans="1:20" s="24" customFormat="1" ht="12.75">
      <c r="A105" s="20" t="str">
        <f ca="1" t="shared" si="1"/>
        <v>Manitoba  (t)</v>
      </c>
      <c r="B105" s="24" t="s">
        <v>218</v>
      </c>
      <c r="C105" s="24" t="str">
        <f>'orig. data'!AH18</f>
        <v> </v>
      </c>
      <c r="D105" s="24" t="str">
        <f>'orig. data'!AI18</f>
        <v> </v>
      </c>
      <c r="E105" t="str">
        <f ca="1">IF(CELL("contents",F105)="s","s",IF(CELL("contents",G105)="s","s",IF(CELL("contents",'orig. data'!AJ18)="t","t","")))</f>
        <v>t</v>
      </c>
      <c r="F105" s="24" t="str">
        <f>'orig. data'!AK18</f>
        <v> </v>
      </c>
      <c r="G105" s="24" t="str">
        <f>'orig. data'!AL18</f>
        <v> </v>
      </c>
      <c r="H105" s="25">
        <f>'orig. data'!D$18</f>
        <v>3.4752183148</v>
      </c>
      <c r="I105" s="26">
        <f>'orig. data'!D18</f>
        <v>3.4752183148</v>
      </c>
      <c r="J105" s="26">
        <f>'orig. data'!R18</f>
        <v>3.2871779519</v>
      </c>
      <c r="K105" s="25">
        <f>'orig. data'!R$18</f>
        <v>3.2871779519</v>
      </c>
      <c r="L105" s="27">
        <f>'orig. data'!B18</f>
        <v>18607</v>
      </c>
      <c r="M105" s="27">
        <f>'orig. data'!C18</f>
        <v>5354196</v>
      </c>
      <c r="N105" s="28" t="str">
        <f>'orig. data'!G18</f>
        <v> </v>
      </c>
      <c r="O105" s="10"/>
      <c r="P105" s="27">
        <f>'orig. data'!P18</f>
        <v>18182</v>
      </c>
      <c r="Q105" s="27">
        <f>'orig. data'!Q18</f>
        <v>5418072</v>
      </c>
      <c r="R105" s="28" t="str">
        <f>'orig. data'!U18</f>
        <v> </v>
      </c>
      <c r="S105" s="10"/>
      <c r="T105" s="28">
        <f>'orig. data'!AD18</f>
        <v>9.7437148E-08</v>
      </c>
    </row>
    <row r="106" spans="8:20" ht="12.75">
      <c r="H106" s="16"/>
      <c r="I106" s="11"/>
      <c r="J106" s="11"/>
      <c r="K106" s="16"/>
      <c r="L106" s="6"/>
      <c r="M106" s="6"/>
      <c r="N106" s="12"/>
      <c r="O106" s="22"/>
      <c r="P106" s="6"/>
      <c r="Q106" s="6"/>
      <c r="R106" s="12"/>
      <c r="S106" s="22"/>
      <c r="T106" s="12"/>
    </row>
    <row r="108" ht="12.75">
      <c r="U108" t="s">
        <v>219</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1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N7" sqref="AN7"/>
    </sheetView>
  </sheetViews>
  <sheetFormatPr defaultColWidth="9.140625" defaultRowHeight="12.75"/>
  <cols>
    <col min="1" max="1" width="21.00390625" style="0" customWidth="1"/>
  </cols>
  <sheetData>
    <row r="1" ht="12.75">
      <c r="A1" t="s">
        <v>274</v>
      </c>
    </row>
    <row r="2" spans="1:39" ht="12.75">
      <c r="A2" t="s">
        <v>275</v>
      </c>
      <c r="AM2" t="s">
        <v>282</v>
      </c>
    </row>
    <row r="3" spans="1:40" ht="12.75">
      <c r="A3" t="s">
        <v>0</v>
      </c>
      <c r="B3" t="s">
        <v>108</v>
      </c>
      <c r="C3" t="s">
        <v>109</v>
      </c>
      <c r="D3" t="s">
        <v>110</v>
      </c>
      <c r="E3" t="s">
        <v>167</v>
      </c>
      <c r="F3" t="s">
        <v>168</v>
      </c>
      <c r="G3" t="s">
        <v>111</v>
      </c>
      <c r="H3" t="s">
        <v>112</v>
      </c>
      <c r="I3" t="s">
        <v>169</v>
      </c>
      <c r="J3" t="s">
        <v>170</v>
      </c>
      <c r="K3" t="s">
        <v>171</v>
      </c>
      <c r="L3" t="s">
        <v>172</v>
      </c>
      <c r="M3" t="s">
        <v>173</v>
      </c>
      <c r="N3" t="s">
        <v>174</v>
      </c>
      <c r="O3" t="s">
        <v>175</v>
      </c>
      <c r="P3" t="s">
        <v>113</v>
      </c>
      <c r="Q3" t="s">
        <v>114</v>
      </c>
      <c r="R3" t="s">
        <v>115</v>
      </c>
      <c r="S3" t="s">
        <v>176</v>
      </c>
      <c r="T3" t="s">
        <v>177</v>
      </c>
      <c r="U3" t="s">
        <v>116</v>
      </c>
      <c r="V3" t="s">
        <v>117</v>
      </c>
      <c r="W3" t="s">
        <v>178</v>
      </c>
      <c r="X3" t="s">
        <v>179</v>
      </c>
      <c r="Y3" t="s">
        <v>180</v>
      </c>
      <c r="Z3" t="s">
        <v>181</v>
      </c>
      <c r="AA3" t="s">
        <v>182</v>
      </c>
      <c r="AB3" t="s">
        <v>183</v>
      </c>
      <c r="AC3" t="s">
        <v>184</v>
      </c>
      <c r="AD3" t="s">
        <v>118</v>
      </c>
      <c r="AE3" t="s">
        <v>185</v>
      </c>
      <c r="AF3" t="s">
        <v>186</v>
      </c>
      <c r="AG3" t="s">
        <v>187</v>
      </c>
      <c r="AH3" t="s">
        <v>242</v>
      </c>
      <c r="AI3" t="s">
        <v>243</v>
      </c>
      <c r="AJ3" t="s">
        <v>244</v>
      </c>
      <c r="AK3" t="s">
        <v>245</v>
      </c>
      <c r="AL3" t="s">
        <v>246</v>
      </c>
      <c r="AM3" t="s">
        <v>244</v>
      </c>
      <c r="AN3" t="s">
        <v>281</v>
      </c>
    </row>
    <row r="4" spans="1:40" ht="12.75">
      <c r="A4" t="s">
        <v>3</v>
      </c>
      <c r="B4">
        <v>601</v>
      </c>
      <c r="C4">
        <v>252013</v>
      </c>
      <c r="D4">
        <v>2.6564375653</v>
      </c>
      <c r="E4">
        <v>2.4491797371</v>
      </c>
      <c r="F4">
        <v>2.8812342481</v>
      </c>
      <c r="G4" s="4">
        <v>9.025529E-11</v>
      </c>
      <c r="H4">
        <v>2.3847976096</v>
      </c>
      <c r="I4">
        <v>0.0972779235</v>
      </c>
      <c r="J4">
        <v>-0.2687</v>
      </c>
      <c r="K4">
        <v>-0.3499</v>
      </c>
      <c r="L4">
        <v>-0.1874</v>
      </c>
      <c r="M4">
        <v>0.7643944422</v>
      </c>
      <c r="N4">
        <v>0.7047556485</v>
      </c>
      <c r="O4">
        <v>0.8290800713</v>
      </c>
      <c r="P4">
        <v>619</v>
      </c>
      <c r="Q4">
        <v>273356</v>
      </c>
      <c r="R4">
        <v>2.4893611643</v>
      </c>
      <c r="S4">
        <v>2.2977147103</v>
      </c>
      <c r="T4">
        <v>2.6969923544</v>
      </c>
      <c r="U4" s="4">
        <v>1.035274E-11</v>
      </c>
      <c r="V4">
        <v>2.264446363</v>
      </c>
      <c r="W4">
        <v>0.0910157838</v>
      </c>
      <c r="X4">
        <v>-0.278</v>
      </c>
      <c r="Y4">
        <v>-0.3581</v>
      </c>
      <c r="Z4">
        <v>-0.1979</v>
      </c>
      <c r="AA4">
        <v>0.7572943116</v>
      </c>
      <c r="AB4">
        <v>0.6989931011</v>
      </c>
      <c r="AC4">
        <v>0.8204582757</v>
      </c>
      <c r="AD4">
        <v>0.2566543537</v>
      </c>
      <c r="AE4">
        <v>0.065</v>
      </c>
      <c r="AF4">
        <v>-0.0473</v>
      </c>
      <c r="AG4">
        <v>0.1772</v>
      </c>
      <c r="AH4">
        <v>1</v>
      </c>
      <c r="AI4">
        <v>2</v>
      </c>
      <c r="AJ4">
        <f>IF(AD4&lt;0.05,"t","")</f>
      </c>
      <c r="AK4" t="s">
        <v>219</v>
      </c>
      <c r="AL4" t="s">
        <v>219</v>
      </c>
      <c r="AM4" t="s">
        <v>219</v>
      </c>
      <c r="AN4">
        <f>IF(AJ4&gt;AM4,"change","")</f>
      </c>
    </row>
    <row r="5" spans="1:40" s="30" customFormat="1" ht="12.75">
      <c r="A5" s="30" t="s">
        <v>1</v>
      </c>
      <c r="B5" s="30">
        <v>1329</v>
      </c>
      <c r="C5" s="30">
        <v>447299</v>
      </c>
      <c r="D5" s="30">
        <v>3.0751281322</v>
      </c>
      <c r="E5" s="30">
        <v>2.9086655059</v>
      </c>
      <c r="F5" s="30">
        <v>3.2511173974</v>
      </c>
      <c r="G5" s="30">
        <v>1.65072E-05</v>
      </c>
      <c r="H5" s="30">
        <v>2.9711669376</v>
      </c>
      <c r="I5" s="30">
        <v>0.0815013051</v>
      </c>
      <c r="J5" s="30">
        <v>-0.1223</v>
      </c>
      <c r="K5" s="30">
        <v>-0.178</v>
      </c>
      <c r="L5" s="30">
        <v>-0.0667</v>
      </c>
      <c r="M5" s="30">
        <v>0.8848733673</v>
      </c>
      <c r="N5" s="30">
        <v>0.8369734625</v>
      </c>
      <c r="O5" s="30">
        <v>0.9355145786</v>
      </c>
      <c r="P5" s="30">
        <v>1267</v>
      </c>
      <c r="Q5" s="30">
        <v>461335</v>
      </c>
      <c r="R5" s="30">
        <v>2.8364120928</v>
      </c>
      <c r="S5" s="30">
        <v>2.6793878354</v>
      </c>
      <c r="T5" s="30">
        <v>3.0026386826</v>
      </c>
      <c r="U5" s="31">
        <v>3.8588881E-07</v>
      </c>
      <c r="V5" s="30">
        <v>2.7463773614</v>
      </c>
      <c r="W5" s="30">
        <v>0.0771563906</v>
      </c>
      <c r="X5" s="30">
        <v>-0.1475</v>
      </c>
      <c r="Y5" s="30">
        <v>-0.2044</v>
      </c>
      <c r="Z5" s="30">
        <v>-0.0905</v>
      </c>
      <c r="AA5" s="30">
        <v>0.8628714765</v>
      </c>
      <c r="AB5" s="30">
        <v>0.8151027643</v>
      </c>
      <c r="AC5" s="30">
        <v>0.9134396515</v>
      </c>
      <c r="AD5" s="30">
        <v>0.0395995206</v>
      </c>
      <c r="AE5" s="30">
        <v>0.0808</v>
      </c>
      <c r="AF5" s="30">
        <v>0.0038</v>
      </c>
      <c r="AG5" s="30">
        <v>0.1578</v>
      </c>
      <c r="AH5" s="30">
        <v>1</v>
      </c>
      <c r="AI5" s="30">
        <v>2</v>
      </c>
      <c r="AJ5" s="30" t="str">
        <f aca="true" t="shared" si="0" ref="AJ5:AJ68">IF(AD5&lt;0.05,"t","")</f>
        <v>t</v>
      </c>
      <c r="AK5" s="30" t="s">
        <v>219</v>
      </c>
      <c r="AL5" s="30" t="s">
        <v>219</v>
      </c>
      <c r="AM5" s="30" t="s">
        <v>219</v>
      </c>
      <c r="AN5" s="30" t="str">
        <f aca="true" t="shared" si="1" ref="AN5:AN68">IF(AJ5&gt;AM5,"change","")</f>
        <v>change</v>
      </c>
    </row>
    <row r="6" spans="1:40" s="30" customFormat="1" ht="12.75">
      <c r="A6" s="30" t="s">
        <v>10</v>
      </c>
      <c r="B6" s="30">
        <v>1291</v>
      </c>
      <c r="C6" s="30">
        <v>324348</v>
      </c>
      <c r="D6" s="30">
        <v>3.2353522211</v>
      </c>
      <c r="E6" s="30">
        <v>3.0578510262</v>
      </c>
      <c r="F6" s="30">
        <v>3.4231569506</v>
      </c>
      <c r="G6" s="30">
        <v>0.0129819321</v>
      </c>
      <c r="H6" s="30">
        <v>3.980292772</v>
      </c>
      <c r="I6" s="30">
        <v>0.1107775859</v>
      </c>
      <c r="J6" s="30">
        <v>-0.0715</v>
      </c>
      <c r="K6" s="30">
        <v>-0.1279</v>
      </c>
      <c r="L6" s="30">
        <v>-0.0151</v>
      </c>
      <c r="M6" s="30">
        <v>0.9309781222</v>
      </c>
      <c r="N6" s="30">
        <v>0.8799018506</v>
      </c>
      <c r="O6" s="30">
        <v>0.9850192536</v>
      </c>
      <c r="P6" s="30">
        <v>1144</v>
      </c>
      <c r="Q6" s="30">
        <v>311358</v>
      </c>
      <c r="R6" s="30">
        <v>2.9717662565</v>
      </c>
      <c r="S6" s="30">
        <v>2.7993907877</v>
      </c>
      <c r="T6" s="30">
        <v>3.1547559283</v>
      </c>
      <c r="U6" s="30">
        <v>0.0009374632</v>
      </c>
      <c r="V6" s="30">
        <v>3.6742270955</v>
      </c>
      <c r="W6" s="30">
        <v>0.1086308014</v>
      </c>
      <c r="X6" s="30">
        <v>-0.1009</v>
      </c>
      <c r="Y6" s="30">
        <v>-0.1606</v>
      </c>
      <c r="Z6" s="30">
        <v>-0.0411</v>
      </c>
      <c r="AA6" s="30">
        <v>0.9040478794</v>
      </c>
      <c r="AB6" s="30">
        <v>0.8516091397</v>
      </c>
      <c r="AC6" s="30">
        <v>0.9597155903</v>
      </c>
      <c r="AD6" s="30">
        <v>0.036366958</v>
      </c>
      <c r="AE6" s="30">
        <v>0.085</v>
      </c>
      <c r="AF6" s="30">
        <v>0.0054</v>
      </c>
      <c r="AG6" s="30">
        <v>0.1646</v>
      </c>
      <c r="AH6" s="30" t="s">
        <v>219</v>
      </c>
      <c r="AI6" s="30">
        <v>2</v>
      </c>
      <c r="AJ6" s="30" t="str">
        <f t="shared" si="0"/>
        <v>t</v>
      </c>
      <c r="AK6" s="30" t="s">
        <v>219</v>
      </c>
      <c r="AL6" s="30" t="s">
        <v>219</v>
      </c>
      <c r="AM6" s="30" t="s">
        <v>219</v>
      </c>
      <c r="AN6" s="30" t="str">
        <f t="shared" si="1"/>
        <v>change</v>
      </c>
    </row>
    <row r="7" spans="1:40" s="30" customFormat="1" ht="12" customHeight="1">
      <c r="A7" s="30" t="s">
        <v>9</v>
      </c>
      <c r="B7" s="30">
        <v>744</v>
      </c>
      <c r="C7" s="30">
        <v>218367</v>
      </c>
      <c r="D7" s="30">
        <v>3.4119030362</v>
      </c>
      <c r="E7" s="30">
        <v>3.1708233364</v>
      </c>
      <c r="F7" s="30">
        <v>3.6713121778</v>
      </c>
      <c r="G7" s="30">
        <v>0.622865964</v>
      </c>
      <c r="H7" s="30">
        <v>3.4071082169</v>
      </c>
      <c r="I7" s="30">
        <v>0.1249106476</v>
      </c>
      <c r="J7" s="30">
        <v>-0.0184</v>
      </c>
      <c r="K7" s="30">
        <v>-0.0917</v>
      </c>
      <c r="L7" s="30">
        <v>0.0549</v>
      </c>
      <c r="M7" s="30">
        <v>0.9817809206</v>
      </c>
      <c r="N7" s="30">
        <v>0.9124098256</v>
      </c>
      <c r="O7" s="30">
        <v>1.0564263437</v>
      </c>
      <c r="P7" s="30">
        <v>688</v>
      </c>
      <c r="Q7" s="30">
        <v>222716</v>
      </c>
      <c r="R7" s="30">
        <v>3.0692083082</v>
      </c>
      <c r="S7" s="30">
        <v>2.8442376065</v>
      </c>
      <c r="T7" s="30">
        <v>3.3119735206</v>
      </c>
      <c r="U7" s="30">
        <v>0.0773150628</v>
      </c>
      <c r="V7" s="30">
        <v>3.0891359399</v>
      </c>
      <c r="W7" s="30">
        <v>0.1177722036</v>
      </c>
      <c r="X7" s="30">
        <v>-0.0686</v>
      </c>
      <c r="Y7" s="30">
        <v>-0.1447</v>
      </c>
      <c r="Z7" s="30">
        <v>0.0075</v>
      </c>
      <c r="AA7" s="30">
        <v>0.9336909511</v>
      </c>
      <c r="AB7" s="30">
        <v>0.8652520941</v>
      </c>
      <c r="AC7" s="30">
        <v>1.0075431173</v>
      </c>
      <c r="AD7" s="30">
        <v>0.0453700488</v>
      </c>
      <c r="AE7" s="30">
        <v>0.1059</v>
      </c>
      <c r="AF7" s="30">
        <v>0.0022</v>
      </c>
      <c r="AG7" s="30">
        <v>0.2095</v>
      </c>
      <c r="AH7" s="30" t="s">
        <v>219</v>
      </c>
      <c r="AI7" s="30" t="s">
        <v>219</v>
      </c>
      <c r="AJ7" s="30" t="str">
        <f t="shared" si="0"/>
        <v>t</v>
      </c>
      <c r="AK7" s="30" t="s">
        <v>219</v>
      </c>
      <c r="AL7" s="30" t="s">
        <v>219</v>
      </c>
      <c r="AM7" s="30" t="s">
        <v>219</v>
      </c>
      <c r="AN7" s="30" t="str">
        <f t="shared" si="1"/>
        <v>change</v>
      </c>
    </row>
    <row r="8" spans="1:40" ht="12.75">
      <c r="A8" t="s">
        <v>11</v>
      </c>
      <c r="B8">
        <v>10178</v>
      </c>
      <c r="C8">
        <v>3018363</v>
      </c>
      <c r="D8">
        <v>3.3638950203</v>
      </c>
      <c r="E8">
        <v>3.2835774022</v>
      </c>
      <c r="F8">
        <v>3.4461772396</v>
      </c>
      <c r="G8">
        <v>0.008276728</v>
      </c>
      <c r="H8">
        <v>3.3720264925</v>
      </c>
      <c r="I8">
        <v>0.0334241025</v>
      </c>
      <c r="J8">
        <v>-0.0326</v>
      </c>
      <c r="K8">
        <v>-0.0567</v>
      </c>
      <c r="L8">
        <v>-0.0084</v>
      </c>
      <c r="M8">
        <v>0.9679665321</v>
      </c>
      <c r="N8">
        <v>0.9448550004</v>
      </c>
      <c r="O8">
        <v>0.9916433811</v>
      </c>
      <c r="P8">
        <v>9936</v>
      </c>
      <c r="Q8">
        <v>3054269</v>
      </c>
      <c r="R8">
        <v>3.1902897161</v>
      </c>
      <c r="S8">
        <v>3.1132203633</v>
      </c>
      <c r="T8">
        <v>3.2692669598</v>
      </c>
      <c r="U8">
        <v>0.015899607</v>
      </c>
      <c r="V8">
        <v>3.2531515724</v>
      </c>
      <c r="W8">
        <v>0.0326361189</v>
      </c>
      <c r="X8">
        <v>-0.0301</v>
      </c>
      <c r="Y8">
        <v>-0.0545</v>
      </c>
      <c r="Z8">
        <v>-0.0056</v>
      </c>
      <c r="AA8">
        <v>0.9703638443</v>
      </c>
      <c r="AB8">
        <v>0.9469223013</v>
      </c>
      <c r="AC8">
        <v>0.9943856945</v>
      </c>
      <c r="AD8">
        <v>0.0001728642</v>
      </c>
      <c r="AE8">
        <v>0.053</v>
      </c>
      <c r="AF8">
        <v>0.0253</v>
      </c>
      <c r="AG8">
        <v>0.0806</v>
      </c>
      <c r="AH8">
        <v>1</v>
      </c>
      <c r="AI8" t="s">
        <v>219</v>
      </c>
      <c r="AJ8" t="str">
        <f t="shared" si="0"/>
        <v>t</v>
      </c>
      <c r="AK8" t="s">
        <v>219</v>
      </c>
      <c r="AL8" t="s">
        <v>219</v>
      </c>
      <c r="AM8" t="s">
        <v>131</v>
      </c>
      <c r="AN8">
        <f t="shared" si="1"/>
      </c>
    </row>
    <row r="9" spans="1:40" s="30" customFormat="1" ht="12.75">
      <c r="A9" s="30" t="s">
        <v>4</v>
      </c>
      <c r="B9" s="30">
        <v>1302</v>
      </c>
      <c r="C9" s="30">
        <v>349175</v>
      </c>
      <c r="D9" s="30">
        <v>3.4546239846</v>
      </c>
      <c r="E9" s="30">
        <v>3.2658553802</v>
      </c>
      <c r="F9" s="30">
        <v>3.6543035394</v>
      </c>
      <c r="G9" s="30">
        <v>0.8357641601</v>
      </c>
      <c r="H9" s="30">
        <v>3.728789289</v>
      </c>
      <c r="I9" s="30">
        <v>0.1033385469</v>
      </c>
      <c r="J9" s="30">
        <v>-0.0059</v>
      </c>
      <c r="K9" s="30">
        <v>-0.0621</v>
      </c>
      <c r="L9" s="30">
        <v>0.0502</v>
      </c>
      <c r="M9" s="30">
        <v>0.9940739464</v>
      </c>
      <c r="N9" s="30">
        <v>0.9397554583</v>
      </c>
      <c r="O9" s="30">
        <v>1.051532079</v>
      </c>
      <c r="P9" s="30">
        <v>1272</v>
      </c>
      <c r="Q9" s="30">
        <v>354842</v>
      </c>
      <c r="R9" s="30">
        <v>3.1236072591</v>
      </c>
      <c r="S9" s="30">
        <v>2.950982469</v>
      </c>
      <c r="T9" s="30">
        <v>3.3063301498</v>
      </c>
      <c r="U9" s="30">
        <v>0.0784622359</v>
      </c>
      <c r="V9" s="30">
        <v>3.5846940328</v>
      </c>
      <c r="W9" s="30">
        <v>0.1005098297</v>
      </c>
      <c r="X9" s="30">
        <v>-0.051</v>
      </c>
      <c r="Y9" s="30">
        <v>-0.1079</v>
      </c>
      <c r="Z9" s="30">
        <v>0.0058</v>
      </c>
      <c r="AA9" s="30">
        <v>0.9502397816</v>
      </c>
      <c r="AB9" s="30">
        <v>0.8977251954</v>
      </c>
      <c r="AC9" s="30">
        <v>1.0058263344</v>
      </c>
      <c r="AD9" s="30">
        <v>0.0106227028</v>
      </c>
      <c r="AE9" s="30">
        <v>0.1007</v>
      </c>
      <c r="AF9" s="30">
        <v>0.0235</v>
      </c>
      <c r="AG9" s="30">
        <v>0.178</v>
      </c>
      <c r="AH9" s="30" t="s">
        <v>219</v>
      </c>
      <c r="AI9" s="30" t="s">
        <v>219</v>
      </c>
      <c r="AJ9" s="30" t="str">
        <f t="shared" si="0"/>
        <v>t</v>
      </c>
      <c r="AK9" s="30" t="s">
        <v>219</v>
      </c>
      <c r="AL9" s="30" t="s">
        <v>219</v>
      </c>
      <c r="AM9" s="30" t="s">
        <v>219</v>
      </c>
      <c r="AN9" s="30" t="str">
        <f t="shared" si="1"/>
        <v>change</v>
      </c>
    </row>
    <row r="10" spans="1:40" s="30" customFormat="1" ht="12.75">
      <c r="A10" s="30" t="s">
        <v>2</v>
      </c>
      <c r="B10" s="30">
        <v>698</v>
      </c>
      <c r="C10" s="30">
        <v>184692</v>
      </c>
      <c r="D10" s="30">
        <v>3.6733941289</v>
      </c>
      <c r="E10" s="30">
        <v>3.4060207887</v>
      </c>
      <c r="F10" s="30">
        <v>3.9617563319</v>
      </c>
      <c r="G10" s="30">
        <v>0.1503382011</v>
      </c>
      <c r="H10" s="30">
        <v>3.7792649384</v>
      </c>
      <c r="I10" s="30">
        <v>0.1430472875</v>
      </c>
      <c r="J10" s="30">
        <v>0.0555</v>
      </c>
      <c r="K10" s="30">
        <v>-0.0201</v>
      </c>
      <c r="L10" s="30">
        <v>0.131</v>
      </c>
      <c r="M10" s="30">
        <v>1.0570254287</v>
      </c>
      <c r="N10" s="30">
        <v>0.9800882938</v>
      </c>
      <c r="O10" s="30">
        <v>1.1400021446</v>
      </c>
      <c r="P10" s="30">
        <v>678</v>
      </c>
      <c r="Q10" s="30">
        <v>188075</v>
      </c>
      <c r="R10" s="30">
        <v>3.2155700164</v>
      </c>
      <c r="S10" s="30">
        <v>2.9782503392</v>
      </c>
      <c r="T10" s="30">
        <v>3.4718003367</v>
      </c>
      <c r="U10" s="30">
        <v>0.5734051556</v>
      </c>
      <c r="V10" s="30">
        <v>3.6049448358</v>
      </c>
      <c r="W10" s="30">
        <v>0.1384470724</v>
      </c>
      <c r="X10" s="30">
        <v>-0.022</v>
      </c>
      <c r="Y10" s="30">
        <v>-0.0987</v>
      </c>
      <c r="Z10" s="30">
        <v>0.0546</v>
      </c>
      <c r="AA10" s="30">
        <v>0.9782159845</v>
      </c>
      <c r="AB10" s="30">
        <v>0.9060204172</v>
      </c>
      <c r="AC10" s="30">
        <v>1.0561644023</v>
      </c>
      <c r="AD10" s="30">
        <v>0.0135665101</v>
      </c>
      <c r="AE10" s="30">
        <v>0.1331</v>
      </c>
      <c r="AF10" s="30">
        <v>0.0274</v>
      </c>
      <c r="AG10" s="30">
        <v>0.2388</v>
      </c>
      <c r="AH10" s="30" t="s">
        <v>219</v>
      </c>
      <c r="AI10" s="30" t="s">
        <v>219</v>
      </c>
      <c r="AJ10" s="30" t="str">
        <f t="shared" si="0"/>
        <v>t</v>
      </c>
      <c r="AK10" s="30" t="s">
        <v>219</v>
      </c>
      <c r="AL10" s="30" t="s">
        <v>219</v>
      </c>
      <c r="AM10" s="30" t="s">
        <v>219</v>
      </c>
      <c r="AN10" s="30" t="str">
        <f t="shared" si="1"/>
        <v>change</v>
      </c>
    </row>
    <row r="11" spans="1:40" ht="12.75">
      <c r="A11" t="s">
        <v>6</v>
      </c>
      <c r="B11">
        <v>832</v>
      </c>
      <c r="C11">
        <v>200833</v>
      </c>
      <c r="D11">
        <v>3.4108197375</v>
      </c>
      <c r="E11">
        <v>3.1819331472</v>
      </c>
      <c r="F11">
        <v>3.6561708697</v>
      </c>
      <c r="G11">
        <v>0.5976633904</v>
      </c>
      <c r="H11">
        <v>4.1427454651</v>
      </c>
      <c r="I11">
        <v>0.1436238577</v>
      </c>
      <c r="J11">
        <v>-0.0187</v>
      </c>
      <c r="K11">
        <v>-0.0882</v>
      </c>
      <c r="L11">
        <v>0.0508</v>
      </c>
      <c r="M11">
        <v>0.9814691995</v>
      </c>
      <c r="N11">
        <v>0.9156066926</v>
      </c>
      <c r="O11">
        <v>1.0520694064</v>
      </c>
      <c r="P11">
        <v>834</v>
      </c>
      <c r="Q11">
        <v>192342</v>
      </c>
      <c r="R11">
        <v>3.5749231556</v>
      </c>
      <c r="S11">
        <v>3.3351834295</v>
      </c>
      <c r="T11">
        <v>3.8318958577</v>
      </c>
      <c r="U11">
        <v>0.0178206982</v>
      </c>
      <c r="V11">
        <v>4.3360264529</v>
      </c>
      <c r="W11">
        <v>0.1501443167</v>
      </c>
      <c r="X11">
        <v>0.0839</v>
      </c>
      <c r="Y11">
        <v>0.0145</v>
      </c>
      <c r="Z11">
        <v>0.1533</v>
      </c>
      <c r="AA11">
        <v>1.0875356333</v>
      </c>
      <c r="AB11">
        <v>1.0146038573</v>
      </c>
      <c r="AC11">
        <v>1.1657098928</v>
      </c>
      <c r="AD11">
        <v>0.3375689921</v>
      </c>
      <c r="AE11">
        <v>-0.047</v>
      </c>
      <c r="AF11">
        <v>-0.143</v>
      </c>
      <c r="AG11">
        <v>0.049</v>
      </c>
      <c r="AH11" t="s">
        <v>219</v>
      </c>
      <c r="AI11" t="s">
        <v>219</v>
      </c>
      <c r="AJ11">
        <f t="shared" si="0"/>
      </c>
      <c r="AK11" t="s">
        <v>219</v>
      </c>
      <c r="AL11" t="s">
        <v>219</v>
      </c>
      <c r="AM11" t="s">
        <v>219</v>
      </c>
      <c r="AN11">
        <f t="shared" si="1"/>
      </c>
    </row>
    <row r="12" spans="1:40" ht="12.75">
      <c r="A12" t="s">
        <v>8</v>
      </c>
      <c r="B12">
        <v>14</v>
      </c>
      <c r="C12">
        <v>5109</v>
      </c>
      <c r="D12">
        <v>3.8437466092</v>
      </c>
      <c r="E12">
        <v>2.276015212</v>
      </c>
      <c r="F12">
        <v>6.4913397408</v>
      </c>
      <c r="G12">
        <v>0.7061888637</v>
      </c>
      <c r="H12">
        <v>2.7402622822</v>
      </c>
      <c r="I12">
        <v>0.7323659007</v>
      </c>
      <c r="J12">
        <v>0.1008</v>
      </c>
      <c r="K12">
        <v>-0.4232</v>
      </c>
      <c r="L12">
        <v>0.6248</v>
      </c>
      <c r="M12">
        <v>1.1060446456</v>
      </c>
      <c r="N12">
        <v>0.6549272609</v>
      </c>
      <c r="O12">
        <v>1.8678940869</v>
      </c>
      <c r="P12">
        <v>18</v>
      </c>
      <c r="Q12">
        <v>4944</v>
      </c>
      <c r="R12">
        <v>4.6498554403</v>
      </c>
      <c r="S12">
        <v>2.9289145735</v>
      </c>
      <c r="T12">
        <v>7.3819686689</v>
      </c>
      <c r="U12">
        <v>0.1413928248</v>
      </c>
      <c r="V12">
        <v>3.640776699</v>
      </c>
      <c r="W12">
        <v>0.8581392976</v>
      </c>
      <c r="X12">
        <v>0.3468</v>
      </c>
      <c r="Y12">
        <v>-0.1154</v>
      </c>
      <c r="Z12">
        <v>0.809</v>
      </c>
      <c r="AA12">
        <v>1.4145432673</v>
      </c>
      <c r="AB12">
        <v>0.8910118699</v>
      </c>
      <c r="AC12">
        <v>2.2456857453</v>
      </c>
      <c r="AD12">
        <v>0.593148517</v>
      </c>
      <c r="AE12">
        <v>-0.1904</v>
      </c>
      <c r="AF12">
        <v>-0.8888</v>
      </c>
      <c r="AG12">
        <v>0.508</v>
      </c>
      <c r="AH12" t="s">
        <v>219</v>
      </c>
      <c r="AI12" t="s">
        <v>219</v>
      </c>
      <c r="AJ12">
        <f t="shared" si="0"/>
      </c>
      <c r="AK12" t="s">
        <v>219</v>
      </c>
      <c r="AL12" t="s">
        <v>219</v>
      </c>
      <c r="AM12" t="s">
        <v>219</v>
      </c>
      <c r="AN12">
        <f t="shared" si="1"/>
      </c>
    </row>
    <row r="13" spans="1:40" ht="12.75">
      <c r="A13" t="s">
        <v>5</v>
      </c>
      <c r="B13">
        <v>428</v>
      </c>
      <c r="C13">
        <v>122442</v>
      </c>
      <c r="D13">
        <v>4.546239638</v>
      </c>
      <c r="E13">
        <v>4.1307485258</v>
      </c>
      <c r="F13">
        <v>5.0035229007</v>
      </c>
      <c r="G13" s="4">
        <v>3.9348861E-08</v>
      </c>
      <c r="H13">
        <v>3.4955325787</v>
      </c>
      <c r="I13">
        <v>0.1689629446</v>
      </c>
      <c r="J13">
        <v>0.2686</v>
      </c>
      <c r="K13">
        <v>0.1728</v>
      </c>
      <c r="L13">
        <v>0.3645</v>
      </c>
      <c r="M13">
        <v>1.3081882133</v>
      </c>
      <c r="N13">
        <v>1.1886299368</v>
      </c>
      <c r="O13">
        <v>1.4397722524</v>
      </c>
      <c r="P13">
        <v>432</v>
      </c>
      <c r="Q13">
        <v>119964</v>
      </c>
      <c r="R13">
        <v>4.3983571931</v>
      </c>
      <c r="S13">
        <v>3.9980358455</v>
      </c>
      <c r="T13">
        <v>4.8387625188</v>
      </c>
      <c r="U13" s="4">
        <v>2.2190747E-09</v>
      </c>
      <c r="V13">
        <v>3.6010803241</v>
      </c>
      <c r="W13">
        <v>0.1732570579</v>
      </c>
      <c r="X13">
        <v>0.2912</v>
      </c>
      <c r="Y13">
        <v>0.1958</v>
      </c>
      <c r="Z13">
        <v>0.3866</v>
      </c>
      <c r="AA13">
        <v>1.3380344044</v>
      </c>
      <c r="AB13">
        <v>1.2162517223</v>
      </c>
      <c r="AC13">
        <v>1.4720111262</v>
      </c>
      <c r="AD13">
        <v>0.6277676404</v>
      </c>
      <c r="AE13">
        <v>0.0331</v>
      </c>
      <c r="AF13">
        <v>-0.1006</v>
      </c>
      <c r="AG13">
        <v>0.1667</v>
      </c>
      <c r="AH13">
        <v>1</v>
      </c>
      <c r="AI13">
        <v>2</v>
      </c>
      <c r="AJ13">
        <f t="shared" si="0"/>
      </c>
      <c r="AK13" t="s">
        <v>219</v>
      </c>
      <c r="AL13" t="s">
        <v>219</v>
      </c>
      <c r="AM13" t="s">
        <v>219</v>
      </c>
      <c r="AN13">
        <f t="shared" si="1"/>
      </c>
    </row>
    <row r="14" spans="1:40" ht="12.75">
      <c r="A14" t="s">
        <v>7</v>
      </c>
      <c r="B14">
        <v>643</v>
      </c>
      <c r="C14">
        <v>221930</v>
      </c>
      <c r="D14">
        <v>5.3145049861</v>
      </c>
      <c r="E14">
        <v>4.911939544</v>
      </c>
      <c r="F14">
        <v>5.7500632886</v>
      </c>
      <c r="G14" s="4">
        <v>4.13328E-26</v>
      </c>
      <c r="H14">
        <v>2.8973099626</v>
      </c>
      <c r="I14">
        <v>0.1142587513</v>
      </c>
      <c r="J14">
        <v>0.4248</v>
      </c>
      <c r="K14">
        <v>0.346</v>
      </c>
      <c r="L14">
        <v>0.5036</v>
      </c>
      <c r="M14">
        <v>1.5292578781</v>
      </c>
      <c r="N14">
        <v>1.4134189853</v>
      </c>
      <c r="O14">
        <v>1.6545905229</v>
      </c>
      <c r="P14">
        <v>771</v>
      </c>
      <c r="Q14">
        <v>224197</v>
      </c>
      <c r="R14">
        <v>5.8195360173</v>
      </c>
      <c r="S14">
        <v>5.4142553378</v>
      </c>
      <c r="T14">
        <v>6.2551537273</v>
      </c>
      <c r="U14" s="4">
        <v>3.019305E-54</v>
      </c>
      <c r="V14">
        <v>3.4389398609</v>
      </c>
      <c r="W14">
        <v>0.1238503939</v>
      </c>
      <c r="X14">
        <v>0.5712</v>
      </c>
      <c r="Y14">
        <v>0.499</v>
      </c>
      <c r="Z14">
        <v>0.6434</v>
      </c>
      <c r="AA14">
        <v>1.7703744983</v>
      </c>
      <c r="AB14">
        <v>1.6470831263</v>
      </c>
      <c r="AC14">
        <v>1.9028947684</v>
      </c>
      <c r="AD14">
        <v>0.0891791941</v>
      </c>
      <c r="AE14">
        <v>-0.0908</v>
      </c>
      <c r="AF14">
        <v>-0.1955</v>
      </c>
      <c r="AG14">
        <v>0.0139</v>
      </c>
      <c r="AH14">
        <v>1</v>
      </c>
      <c r="AI14">
        <v>2</v>
      </c>
      <c r="AJ14">
        <f t="shared" si="0"/>
      </c>
      <c r="AK14" t="s">
        <v>219</v>
      </c>
      <c r="AL14" t="s">
        <v>219</v>
      </c>
      <c r="AM14" t="s">
        <v>219</v>
      </c>
      <c r="AN14">
        <f t="shared" si="1"/>
      </c>
    </row>
    <row r="15" spans="1:40" ht="12.75">
      <c r="A15" t="s">
        <v>14</v>
      </c>
      <c r="B15">
        <v>3221</v>
      </c>
      <c r="C15">
        <v>1023660</v>
      </c>
      <c r="D15">
        <v>3.0461926334</v>
      </c>
      <c r="E15">
        <v>2.9343444317</v>
      </c>
      <c r="F15">
        <v>3.1623041452</v>
      </c>
      <c r="G15" s="4">
        <v>5.068705E-12</v>
      </c>
      <c r="H15">
        <v>3.1465525663</v>
      </c>
      <c r="I15">
        <v>0.0554420945</v>
      </c>
      <c r="J15">
        <v>-0.1318</v>
      </c>
      <c r="K15">
        <v>-0.1692</v>
      </c>
      <c r="L15">
        <v>-0.0944</v>
      </c>
      <c r="M15">
        <v>0.8765471281</v>
      </c>
      <c r="N15">
        <v>0.8443626172</v>
      </c>
      <c r="O15">
        <v>0.9099584138</v>
      </c>
      <c r="P15">
        <v>3030</v>
      </c>
      <c r="Q15">
        <v>1046049</v>
      </c>
      <c r="R15">
        <v>2.8052344185</v>
      </c>
      <c r="S15">
        <v>2.6993887319</v>
      </c>
      <c r="T15">
        <v>2.9152304186</v>
      </c>
      <c r="U15" s="4">
        <v>6.08486E-16</v>
      </c>
      <c r="V15">
        <v>2.8966138298</v>
      </c>
      <c r="W15">
        <v>0.0526222345</v>
      </c>
      <c r="X15">
        <v>-0.1587</v>
      </c>
      <c r="Y15">
        <v>-0.1972</v>
      </c>
      <c r="Z15">
        <v>-0.1202</v>
      </c>
      <c r="AA15">
        <v>0.8532447823</v>
      </c>
      <c r="AB15">
        <v>0.8210505816</v>
      </c>
      <c r="AC15">
        <v>0.8867013493</v>
      </c>
      <c r="AD15">
        <v>0.0011308835</v>
      </c>
      <c r="AE15">
        <v>0.0824</v>
      </c>
      <c r="AF15">
        <v>0.0328</v>
      </c>
      <c r="AG15">
        <v>0.132</v>
      </c>
      <c r="AH15">
        <v>1</v>
      </c>
      <c r="AI15">
        <v>2</v>
      </c>
      <c r="AJ15" t="str">
        <f t="shared" si="0"/>
        <v>t</v>
      </c>
      <c r="AK15" t="s">
        <v>219</v>
      </c>
      <c r="AL15" t="s">
        <v>219</v>
      </c>
      <c r="AM15" t="s">
        <v>131</v>
      </c>
      <c r="AN15">
        <f t="shared" si="1"/>
      </c>
    </row>
    <row r="16" spans="1:40" s="30" customFormat="1" ht="12.75">
      <c r="A16" s="30" t="s">
        <v>12</v>
      </c>
      <c r="B16" s="30">
        <v>2832</v>
      </c>
      <c r="C16" s="30">
        <v>734700</v>
      </c>
      <c r="D16" s="30">
        <v>3.4936245285</v>
      </c>
      <c r="E16" s="30">
        <v>3.3581765467</v>
      </c>
      <c r="F16" s="30">
        <v>3.6345356404</v>
      </c>
      <c r="G16" s="30">
        <v>0.7934482738</v>
      </c>
      <c r="H16" s="30">
        <v>3.8546345447</v>
      </c>
      <c r="I16" s="30">
        <v>0.0724330186</v>
      </c>
      <c r="J16" s="30">
        <v>0.0053</v>
      </c>
      <c r="K16" s="30">
        <v>-0.0343</v>
      </c>
      <c r="L16" s="30">
        <v>0.0448</v>
      </c>
      <c r="M16" s="30">
        <v>1.0052964194</v>
      </c>
      <c r="N16" s="30">
        <v>0.9663210315</v>
      </c>
      <c r="O16" s="30">
        <v>1.0458438323</v>
      </c>
      <c r="P16" s="30">
        <v>2784</v>
      </c>
      <c r="Q16" s="30">
        <v>735259</v>
      </c>
      <c r="R16" s="30">
        <v>3.2715034328</v>
      </c>
      <c r="S16" s="30">
        <v>3.1435472617</v>
      </c>
      <c r="T16" s="30">
        <v>3.4046679817</v>
      </c>
      <c r="U16" s="30">
        <v>0.8080180608</v>
      </c>
      <c r="V16" s="30">
        <v>3.7864208395</v>
      </c>
      <c r="W16" s="30">
        <v>0.0717619558</v>
      </c>
      <c r="X16" s="30">
        <v>-0.0049</v>
      </c>
      <c r="Y16" s="30">
        <v>-0.0448</v>
      </c>
      <c r="Z16" s="30">
        <v>0.035</v>
      </c>
      <c r="AA16" s="30">
        <v>0.9950659439</v>
      </c>
      <c r="AB16" s="30">
        <v>0.9561465813</v>
      </c>
      <c r="AC16" s="30">
        <v>1.0355694953</v>
      </c>
      <c r="AD16" s="30">
        <v>0.0138481619</v>
      </c>
      <c r="AE16" s="30">
        <v>0.0657</v>
      </c>
      <c r="AF16" s="30">
        <v>0.0134</v>
      </c>
      <c r="AG16" s="30">
        <v>0.118</v>
      </c>
      <c r="AH16" s="30" t="s">
        <v>219</v>
      </c>
      <c r="AI16" s="30" t="s">
        <v>219</v>
      </c>
      <c r="AJ16" s="30" t="str">
        <f t="shared" si="0"/>
        <v>t</v>
      </c>
      <c r="AK16" s="30" t="s">
        <v>219</v>
      </c>
      <c r="AL16" s="30" t="s">
        <v>219</v>
      </c>
      <c r="AM16" s="30" t="s">
        <v>219</v>
      </c>
      <c r="AN16" s="30" t="str">
        <f t="shared" si="1"/>
        <v>change</v>
      </c>
    </row>
    <row r="17" spans="1:40" ht="12.75">
      <c r="A17" t="s">
        <v>13</v>
      </c>
      <c r="B17">
        <v>1085</v>
      </c>
      <c r="C17">
        <v>349481</v>
      </c>
      <c r="D17">
        <v>4.9529511782</v>
      </c>
      <c r="E17">
        <v>4.6583723406</v>
      </c>
      <c r="F17">
        <v>5.2661581301</v>
      </c>
      <c r="G17" s="4">
        <v>9.783448E-30</v>
      </c>
      <c r="H17">
        <v>3.1046036837</v>
      </c>
      <c r="I17">
        <v>0.0942521573</v>
      </c>
      <c r="J17">
        <v>0.3543</v>
      </c>
      <c r="K17">
        <v>0.293</v>
      </c>
      <c r="L17">
        <v>0.4156</v>
      </c>
      <c r="M17">
        <v>1.425220153</v>
      </c>
      <c r="N17">
        <v>1.3404545898</v>
      </c>
      <c r="O17">
        <v>1.5153459878</v>
      </c>
      <c r="P17">
        <v>1221</v>
      </c>
      <c r="Q17">
        <v>349105</v>
      </c>
      <c r="R17">
        <v>5.2002805214</v>
      </c>
      <c r="S17">
        <v>4.9071311364</v>
      </c>
      <c r="T17">
        <v>5.5109424936</v>
      </c>
      <c r="U17" s="4">
        <v>4.16471E-54</v>
      </c>
      <c r="V17">
        <v>3.4975150743</v>
      </c>
      <c r="W17">
        <v>0.1000925522</v>
      </c>
      <c r="X17">
        <v>0.4585</v>
      </c>
      <c r="Y17">
        <v>0.4005</v>
      </c>
      <c r="Z17">
        <v>0.5165</v>
      </c>
      <c r="AA17">
        <v>1.581726002</v>
      </c>
      <c r="AB17">
        <v>1.4925611959</v>
      </c>
      <c r="AC17">
        <v>1.676217466</v>
      </c>
      <c r="AD17">
        <v>0.2428444679</v>
      </c>
      <c r="AE17">
        <v>-0.0487</v>
      </c>
      <c r="AF17">
        <v>-0.1305</v>
      </c>
      <c r="AG17">
        <v>0.033</v>
      </c>
      <c r="AH17">
        <v>1</v>
      </c>
      <c r="AI17">
        <v>2</v>
      </c>
      <c r="AJ17">
        <f t="shared" si="0"/>
      </c>
      <c r="AK17" t="s">
        <v>219</v>
      </c>
      <c r="AL17" t="s">
        <v>219</v>
      </c>
      <c r="AM17" t="s">
        <v>219</v>
      </c>
      <c r="AN17">
        <f t="shared" si="1"/>
      </c>
    </row>
    <row r="18" spans="1:40" ht="12.75">
      <c r="A18" t="s">
        <v>15</v>
      </c>
      <c r="B18">
        <v>18607</v>
      </c>
      <c r="C18">
        <v>5354196</v>
      </c>
      <c r="D18">
        <v>3.4752183148</v>
      </c>
      <c r="E18" t="s">
        <v>219</v>
      </c>
      <c r="F18" t="s">
        <v>219</v>
      </c>
      <c r="G18" t="s">
        <v>219</v>
      </c>
      <c r="H18">
        <v>3.4752183148</v>
      </c>
      <c r="I18">
        <v>0.0254767434</v>
      </c>
      <c r="J18" t="s">
        <v>219</v>
      </c>
      <c r="K18" t="s">
        <v>219</v>
      </c>
      <c r="L18" t="s">
        <v>219</v>
      </c>
      <c r="M18" t="s">
        <v>219</v>
      </c>
      <c r="N18" t="s">
        <v>219</v>
      </c>
      <c r="O18" t="s">
        <v>219</v>
      </c>
      <c r="P18">
        <v>18182</v>
      </c>
      <c r="Q18">
        <v>5418072</v>
      </c>
      <c r="R18">
        <v>3.2871779519</v>
      </c>
      <c r="S18" t="s">
        <v>219</v>
      </c>
      <c r="T18" t="s">
        <v>219</v>
      </c>
      <c r="U18" t="s">
        <v>219</v>
      </c>
      <c r="V18">
        <v>3.355806272</v>
      </c>
      <c r="W18">
        <v>0.024887201</v>
      </c>
      <c r="X18" t="s">
        <v>219</v>
      </c>
      <c r="Y18" t="s">
        <v>219</v>
      </c>
      <c r="Z18" t="s">
        <v>219</v>
      </c>
      <c r="AA18" t="s">
        <v>219</v>
      </c>
      <c r="AB18" t="s">
        <v>219</v>
      </c>
      <c r="AC18" t="s">
        <v>219</v>
      </c>
      <c r="AD18" s="4">
        <v>9.7437148E-08</v>
      </c>
      <c r="AE18">
        <v>0.0556</v>
      </c>
      <c r="AF18">
        <v>0.0352</v>
      </c>
      <c r="AG18">
        <v>0.0761</v>
      </c>
      <c r="AH18" t="s">
        <v>219</v>
      </c>
      <c r="AI18" t="s">
        <v>219</v>
      </c>
      <c r="AJ18" t="str">
        <f t="shared" si="0"/>
        <v>t</v>
      </c>
      <c r="AK18" t="s">
        <v>219</v>
      </c>
      <c r="AL18" t="s">
        <v>219</v>
      </c>
      <c r="AM18" t="s">
        <v>131</v>
      </c>
      <c r="AN18">
        <f t="shared" si="1"/>
      </c>
    </row>
    <row r="19" spans="1:40" s="30" customFormat="1" ht="12.75">
      <c r="A19" s="30" t="s">
        <v>188</v>
      </c>
      <c r="B19" s="30">
        <v>547</v>
      </c>
      <c r="C19" s="30">
        <v>9625</v>
      </c>
      <c r="D19" s="30">
        <v>23.33589939</v>
      </c>
      <c r="E19" s="30">
        <v>21.431761914</v>
      </c>
      <c r="F19" s="30">
        <v>25.409212854</v>
      </c>
      <c r="G19" s="31">
        <v>1E-100</v>
      </c>
      <c r="H19" s="30">
        <v>56.831168831</v>
      </c>
      <c r="I19" s="30">
        <v>2.4299253119</v>
      </c>
      <c r="J19" s="30">
        <v>1.9043</v>
      </c>
      <c r="K19" s="30">
        <v>1.8192</v>
      </c>
      <c r="L19" s="30">
        <v>1.9895</v>
      </c>
      <c r="M19" s="30">
        <v>6.7149448685</v>
      </c>
      <c r="N19" s="30">
        <v>6.1670260609</v>
      </c>
      <c r="O19" s="30">
        <v>7.3115443557</v>
      </c>
      <c r="P19" s="30">
        <v>523</v>
      </c>
      <c r="Q19" s="30">
        <v>10674</v>
      </c>
      <c r="R19" s="30">
        <v>20.269129606</v>
      </c>
      <c r="S19" s="30">
        <v>18.579929731</v>
      </c>
      <c r="T19" s="30">
        <v>22.111903594</v>
      </c>
      <c r="U19" s="31">
        <v>1E-100</v>
      </c>
      <c r="V19" s="30">
        <v>48.997564175</v>
      </c>
      <c r="W19" s="30">
        <v>2.1425138891</v>
      </c>
      <c r="X19" s="30">
        <v>1.8191</v>
      </c>
      <c r="Y19" s="30">
        <v>1.7321</v>
      </c>
      <c r="Z19" s="30">
        <v>1.9061</v>
      </c>
      <c r="AA19" s="30">
        <v>6.1661187509</v>
      </c>
      <c r="AB19" s="30">
        <v>5.6522433538</v>
      </c>
      <c r="AC19" s="30">
        <v>6.7267132836</v>
      </c>
      <c r="AD19" s="30">
        <v>0.0212417492</v>
      </c>
      <c r="AE19" s="30">
        <v>0.1409</v>
      </c>
      <c r="AF19" s="30">
        <v>0.021</v>
      </c>
      <c r="AG19" s="30">
        <v>0.2608</v>
      </c>
      <c r="AH19" s="30">
        <v>1</v>
      </c>
      <c r="AI19" s="30">
        <v>2</v>
      </c>
      <c r="AJ19" s="30" t="str">
        <f t="shared" si="0"/>
        <v>t</v>
      </c>
      <c r="AK19" s="30" t="s">
        <v>219</v>
      </c>
      <c r="AL19" s="30" t="s">
        <v>219</v>
      </c>
      <c r="AM19" s="30" t="s">
        <v>219</v>
      </c>
      <c r="AN19" s="30" t="str">
        <f t="shared" si="1"/>
        <v>change</v>
      </c>
    </row>
    <row r="20" spans="1:40" ht="12.75">
      <c r="A20" t="s">
        <v>72</v>
      </c>
      <c r="B20">
        <v>623</v>
      </c>
      <c r="C20">
        <v>290521</v>
      </c>
      <c r="D20">
        <v>2.2758729074</v>
      </c>
      <c r="E20">
        <v>2.101250508</v>
      </c>
      <c r="F20">
        <v>2.4650071331</v>
      </c>
      <c r="G20" s="4">
        <v>2.683585E-25</v>
      </c>
      <c r="H20">
        <v>2.1444232947</v>
      </c>
      <c r="I20">
        <v>0.0859145051</v>
      </c>
      <c r="J20">
        <v>-0.4233</v>
      </c>
      <c r="K20">
        <v>-0.5031</v>
      </c>
      <c r="L20">
        <v>-0.3435</v>
      </c>
      <c r="M20">
        <v>0.6548863125</v>
      </c>
      <c r="N20">
        <v>0.6046384191</v>
      </c>
      <c r="O20">
        <v>0.7093100087</v>
      </c>
      <c r="P20">
        <v>714</v>
      </c>
      <c r="Q20">
        <v>301736</v>
      </c>
      <c r="R20">
        <v>2.376023733</v>
      </c>
      <c r="S20">
        <v>2.2048310224</v>
      </c>
      <c r="T20">
        <v>2.5605085934</v>
      </c>
      <c r="U20" s="4">
        <v>1.76975E-17</v>
      </c>
      <c r="V20">
        <v>2.3663069703</v>
      </c>
      <c r="W20">
        <v>0.0885568127</v>
      </c>
      <c r="X20">
        <v>-0.3246</v>
      </c>
      <c r="Y20">
        <v>-0.3994</v>
      </c>
      <c r="Z20">
        <v>-0.2498</v>
      </c>
      <c r="AA20">
        <v>0.7228156698</v>
      </c>
      <c r="AB20">
        <v>0.6707367398</v>
      </c>
      <c r="AC20">
        <v>0.7789382354</v>
      </c>
      <c r="AD20">
        <v>0.4321662713</v>
      </c>
      <c r="AE20">
        <v>-0.0431</v>
      </c>
      <c r="AF20">
        <v>-0.1505</v>
      </c>
      <c r="AG20">
        <v>0.0644</v>
      </c>
      <c r="AH20">
        <v>1</v>
      </c>
      <c r="AI20">
        <v>2</v>
      </c>
      <c r="AJ20">
        <f t="shared" si="0"/>
      </c>
      <c r="AK20" t="s">
        <v>219</v>
      </c>
      <c r="AL20" t="s">
        <v>219</v>
      </c>
      <c r="AM20" t="s">
        <v>219</v>
      </c>
      <c r="AN20">
        <f t="shared" si="1"/>
      </c>
    </row>
    <row r="21" spans="1:40" ht="12.75">
      <c r="A21" t="s">
        <v>71</v>
      </c>
      <c r="B21">
        <v>444</v>
      </c>
      <c r="C21">
        <v>170371</v>
      </c>
      <c r="D21">
        <v>2.6082694532</v>
      </c>
      <c r="E21">
        <v>2.3739610084</v>
      </c>
      <c r="F21">
        <v>2.8657039927</v>
      </c>
      <c r="G21" s="4">
        <v>2.2945815E-09</v>
      </c>
      <c r="H21">
        <v>2.6060773254</v>
      </c>
      <c r="I21">
        <v>0.1236789565</v>
      </c>
      <c r="J21">
        <v>-0.287</v>
      </c>
      <c r="K21">
        <v>-0.3811</v>
      </c>
      <c r="L21">
        <v>-0.1928</v>
      </c>
      <c r="M21">
        <v>0.7505339858</v>
      </c>
      <c r="N21">
        <v>0.683111331</v>
      </c>
      <c r="O21">
        <v>0.8246112138</v>
      </c>
      <c r="P21">
        <v>442</v>
      </c>
      <c r="Q21">
        <v>171638</v>
      </c>
      <c r="R21">
        <v>2.3333929338</v>
      </c>
      <c r="S21">
        <v>2.12328791</v>
      </c>
      <c r="T21">
        <v>2.5642884121</v>
      </c>
      <c r="U21" s="4">
        <v>1.09051E-12</v>
      </c>
      <c r="V21">
        <v>2.5751873128</v>
      </c>
      <c r="W21">
        <v>0.1224891693</v>
      </c>
      <c r="X21">
        <v>-0.3427</v>
      </c>
      <c r="Y21">
        <v>-0.4371</v>
      </c>
      <c r="Z21">
        <v>-0.2483</v>
      </c>
      <c r="AA21">
        <v>0.7098468559</v>
      </c>
      <c r="AB21">
        <v>0.6459303211</v>
      </c>
      <c r="AC21">
        <v>0.7800881028</v>
      </c>
      <c r="AD21">
        <v>0.0974455717</v>
      </c>
      <c r="AE21">
        <v>0.1114</v>
      </c>
      <c r="AF21">
        <v>-0.0203</v>
      </c>
      <c r="AG21">
        <v>0.2431</v>
      </c>
      <c r="AH21">
        <v>1</v>
      </c>
      <c r="AI21">
        <v>2</v>
      </c>
      <c r="AJ21">
        <f t="shared" si="0"/>
      </c>
      <c r="AK21" t="s">
        <v>219</v>
      </c>
      <c r="AL21" t="s">
        <v>219</v>
      </c>
      <c r="AM21" t="s">
        <v>219</v>
      </c>
      <c r="AN21">
        <f t="shared" si="1"/>
      </c>
    </row>
    <row r="22" spans="1:40" ht="12.75">
      <c r="A22" t="s">
        <v>74</v>
      </c>
      <c r="B22">
        <v>661</v>
      </c>
      <c r="C22">
        <v>215499</v>
      </c>
      <c r="D22">
        <v>2.9093846188</v>
      </c>
      <c r="E22">
        <v>2.6922150308</v>
      </c>
      <c r="F22">
        <v>3.1440723579</v>
      </c>
      <c r="G22" s="4">
        <v>7.1247678E-06</v>
      </c>
      <c r="H22">
        <v>3.0672996162</v>
      </c>
      <c r="I22">
        <v>0.1193041279</v>
      </c>
      <c r="J22">
        <v>-0.1777</v>
      </c>
      <c r="K22">
        <v>-0.2553</v>
      </c>
      <c r="L22">
        <v>-0.1001</v>
      </c>
      <c r="M22">
        <v>0.8371803885</v>
      </c>
      <c r="N22">
        <v>0.774689469</v>
      </c>
      <c r="O22">
        <v>0.9047121859</v>
      </c>
      <c r="P22">
        <v>658</v>
      </c>
      <c r="Q22">
        <v>228969</v>
      </c>
      <c r="R22">
        <v>2.7124388936</v>
      </c>
      <c r="S22">
        <v>2.5094656048</v>
      </c>
      <c r="T22">
        <v>2.9318292856</v>
      </c>
      <c r="U22" s="4">
        <v>1.2799533E-06</v>
      </c>
      <c r="V22">
        <v>2.8737514685</v>
      </c>
      <c r="W22">
        <v>0.1120304962</v>
      </c>
      <c r="X22">
        <v>-0.1922</v>
      </c>
      <c r="Y22">
        <v>-0.27</v>
      </c>
      <c r="Z22">
        <v>-0.1144</v>
      </c>
      <c r="AA22">
        <v>0.8251573031</v>
      </c>
      <c r="AB22">
        <v>0.76341033</v>
      </c>
      <c r="AC22">
        <v>0.8918985612</v>
      </c>
      <c r="AD22">
        <v>0.2030871969</v>
      </c>
      <c r="AE22">
        <v>0.0701</v>
      </c>
      <c r="AF22">
        <v>-0.0378</v>
      </c>
      <c r="AG22">
        <v>0.178</v>
      </c>
      <c r="AH22">
        <v>1</v>
      </c>
      <c r="AI22">
        <v>2</v>
      </c>
      <c r="AJ22">
        <f t="shared" si="0"/>
      </c>
      <c r="AK22" t="s">
        <v>219</v>
      </c>
      <c r="AL22" t="s">
        <v>219</v>
      </c>
      <c r="AM22" t="s">
        <v>219</v>
      </c>
      <c r="AN22">
        <f t="shared" si="1"/>
      </c>
    </row>
    <row r="23" spans="1:40" ht="12.75">
      <c r="A23" t="s">
        <v>73</v>
      </c>
      <c r="B23">
        <v>884</v>
      </c>
      <c r="C23">
        <v>285185</v>
      </c>
      <c r="D23">
        <v>3.2430360653</v>
      </c>
      <c r="E23">
        <v>3.0314412721</v>
      </c>
      <c r="F23">
        <v>3.4694001886</v>
      </c>
      <c r="G23">
        <v>0.0445756141</v>
      </c>
      <c r="H23">
        <v>3.0997422726</v>
      </c>
      <c r="I23">
        <v>0.1042556148</v>
      </c>
      <c r="J23">
        <v>-0.0691</v>
      </c>
      <c r="K23">
        <v>-0.1366</v>
      </c>
      <c r="L23">
        <v>-0.0017</v>
      </c>
      <c r="M23">
        <v>0.9331891615</v>
      </c>
      <c r="N23">
        <v>0.8723023987</v>
      </c>
      <c r="O23">
        <v>0.9983258243</v>
      </c>
      <c r="P23">
        <v>773</v>
      </c>
      <c r="Q23">
        <v>284167</v>
      </c>
      <c r="R23">
        <v>2.6572766585</v>
      </c>
      <c r="S23">
        <v>2.4727260561</v>
      </c>
      <c r="T23">
        <v>2.8556010976</v>
      </c>
      <c r="U23" s="4">
        <v>6.9397816E-09</v>
      </c>
      <c r="V23">
        <v>2.7202314132</v>
      </c>
      <c r="W23">
        <v>0.0978399235</v>
      </c>
      <c r="X23">
        <v>-0.2127</v>
      </c>
      <c r="Y23">
        <v>-0.2847</v>
      </c>
      <c r="Z23">
        <v>-0.1407</v>
      </c>
      <c r="AA23">
        <v>0.8083762721</v>
      </c>
      <c r="AB23">
        <v>0.7522337069</v>
      </c>
      <c r="AC23">
        <v>0.868709008</v>
      </c>
      <c r="AD23">
        <v>5.2283E-05</v>
      </c>
      <c r="AE23">
        <v>0.1992</v>
      </c>
      <c r="AF23">
        <v>0.1027</v>
      </c>
      <c r="AG23">
        <v>0.2957</v>
      </c>
      <c r="AH23" t="s">
        <v>219</v>
      </c>
      <c r="AI23">
        <v>2</v>
      </c>
      <c r="AJ23" t="str">
        <f t="shared" si="0"/>
        <v>t</v>
      </c>
      <c r="AK23" t="s">
        <v>219</v>
      </c>
      <c r="AL23" t="s">
        <v>219</v>
      </c>
      <c r="AM23" t="s">
        <v>131</v>
      </c>
      <c r="AN23">
        <f t="shared" si="1"/>
      </c>
    </row>
    <row r="24" spans="1:40" ht="12.75">
      <c r="A24" t="s">
        <v>75</v>
      </c>
      <c r="B24">
        <v>465</v>
      </c>
      <c r="C24">
        <v>160888</v>
      </c>
      <c r="D24">
        <v>3.1986039312</v>
      </c>
      <c r="E24">
        <v>2.917392338</v>
      </c>
      <c r="F24">
        <v>3.5069219095</v>
      </c>
      <c r="G24">
        <v>0.0773044274</v>
      </c>
      <c r="H24">
        <v>2.8902093382</v>
      </c>
      <c r="I24">
        <v>0.1340302487</v>
      </c>
      <c r="J24">
        <v>-0.0829</v>
      </c>
      <c r="K24">
        <v>-0.175</v>
      </c>
      <c r="L24">
        <v>0.0091</v>
      </c>
      <c r="M24">
        <v>0.9204037391</v>
      </c>
      <c r="N24">
        <v>0.8394846234</v>
      </c>
      <c r="O24">
        <v>1.0091227635</v>
      </c>
      <c r="P24">
        <v>427</v>
      </c>
      <c r="Q24">
        <v>158763</v>
      </c>
      <c r="R24">
        <v>2.8194694119</v>
      </c>
      <c r="S24">
        <v>2.5614923949</v>
      </c>
      <c r="T24">
        <v>3.1034282126</v>
      </c>
      <c r="U24">
        <v>0.0017193791</v>
      </c>
      <c r="V24">
        <v>2.6895435334</v>
      </c>
      <c r="W24">
        <v>0.1301561341</v>
      </c>
      <c r="X24">
        <v>-0.1535</v>
      </c>
      <c r="Y24">
        <v>-0.2494</v>
      </c>
      <c r="Z24">
        <v>-0.0575</v>
      </c>
      <c r="AA24">
        <v>0.8577173044</v>
      </c>
      <c r="AB24">
        <v>0.77923752</v>
      </c>
      <c r="AC24">
        <v>0.9441010673</v>
      </c>
      <c r="AD24">
        <v>0.0597939755</v>
      </c>
      <c r="AE24">
        <v>0.1262</v>
      </c>
      <c r="AF24">
        <v>-0.0052</v>
      </c>
      <c r="AG24">
        <v>0.2575</v>
      </c>
      <c r="AH24" t="s">
        <v>219</v>
      </c>
      <c r="AI24">
        <v>2</v>
      </c>
      <c r="AJ24">
        <f t="shared" si="0"/>
      </c>
      <c r="AK24" t="s">
        <v>219</v>
      </c>
      <c r="AL24" t="s">
        <v>219</v>
      </c>
      <c r="AM24" t="s">
        <v>219</v>
      </c>
      <c r="AN24">
        <f t="shared" si="1"/>
      </c>
    </row>
    <row r="25" spans="1:40" ht="12.75">
      <c r="A25" t="s">
        <v>81</v>
      </c>
      <c r="B25">
        <v>856</v>
      </c>
      <c r="C25">
        <v>255852</v>
      </c>
      <c r="D25">
        <v>3.0887658348</v>
      </c>
      <c r="E25">
        <v>2.8842058216</v>
      </c>
      <c r="F25">
        <v>3.307834105</v>
      </c>
      <c r="G25">
        <v>0.0007464239</v>
      </c>
      <c r="H25">
        <v>3.3456842237</v>
      </c>
      <c r="I25">
        <v>0.1143531326</v>
      </c>
      <c r="J25">
        <v>-0.1179</v>
      </c>
      <c r="K25">
        <v>-0.1864</v>
      </c>
      <c r="L25">
        <v>-0.0494</v>
      </c>
      <c r="M25">
        <v>0.8887976395</v>
      </c>
      <c r="N25">
        <v>0.8299351466</v>
      </c>
      <c r="O25">
        <v>0.951834908</v>
      </c>
      <c r="P25">
        <v>814</v>
      </c>
      <c r="Q25">
        <v>253046</v>
      </c>
      <c r="R25">
        <v>3.010558293</v>
      </c>
      <c r="S25">
        <v>2.8063988223</v>
      </c>
      <c r="T25">
        <v>3.2295699255</v>
      </c>
      <c r="U25">
        <v>0.0141500118</v>
      </c>
      <c r="V25">
        <v>3.2168064305</v>
      </c>
      <c r="W25">
        <v>0.112749007</v>
      </c>
      <c r="X25">
        <v>-0.0879</v>
      </c>
      <c r="Y25">
        <v>-0.1581</v>
      </c>
      <c r="Z25">
        <v>-0.0177</v>
      </c>
      <c r="AA25">
        <v>0.9158488944</v>
      </c>
      <c r="AB25">
        <v>0.8537410701</v>
      </c>
      <c r="AC25">
        <v>0.9824749292</v>
      </c>
      <c r="AD25">
        <v>0.6004009507</v>
      </c>
      <c r="AE25">
        <v>0.0256</v>
      </c>
      <c r="AF25">
        <v>-0.0703</v>
      </c>
      <c r="AG25">
        <v>0.1216</v>
      </c>
      <c r="AH25">
        <v>1</v>
      </c>
      <c r="AI25" t="s">
        <v>219</v>
      </c>
      <c r="AJ25">
        <f t="shared" si="0"/>
      </c>
      <c r="AK25" t="s">
        <v>219</v>
      </c>
      <c r="AL25" t="s">
        <v>219</v>
      </c>
      <c r="AM25" t="s">
        <v>219</v>
      </c>
      <c r="AN25">
        <f t="shared" si="1"/>
      </c>
    </row>
    <row r="26" spans="1:40" s="30" customFormat="1" ht="12.75">
      <c r="A26" s="30" t="s">
        <v>76</v>
      </c>
      <c r="B26" s="30">
        <v>1433</v>
      </c>
      <c r="C26" s="30">
        <v>426609</v>
      </c>
      <c r="D26" s="30">
        <v>3.2332764915</v>
      </c>
      <c r="E26" s="30">
        <v>3.0641218225</v>
      </c>
      <c r="F26" s="30">
        <v>3.4117693344</v>
      </c>
      <c r="G26" s="30">
        <v>0.0084869997</v>
      </c>
      <c r="H26" s="30">
        <v>3.3590477463</v>
      </c>
      <c r="I26" s="30">
        <v>0.0887346176</v>
      </c>
      <c r="J26" s="30">
        <v>-0.0722</v>
      </c>
      <c r="K26" s="30">
        <v>-0.1259</v>
      </c>
      <c r="L26" s="30">
        <v>-0.0184</v>
      </c>
      <c r="M26" s="30">
        <v>0.9303808275</v>
      </c>
      <c r="N26" s="30">
        <v>0.8817062829</v>
      </c>
      <c r="O26" s="30">
        <v>0.9817424476</v>
      </c>
      <c r="P26" s="30">
        <v>1344</v>
      </c>
      <c r="Q26" s="30">
        <v>433428</v>
      </c>
      <c r="R26" s="30">
        <v>2.9382239065</v>
      </c>
      <c r="S26" s="30">
        <v>2.7798584233</v>
      </c>
      <c r="T26" s="30">
        <v>3.1056112974</v>
      </c>
      <c r="U26" s="30">
        <v>7.18928E-05</v>
      </c>
      <c r="V26" s="30">
        <v>3.1008610427</v>
      </c>
      <c r="W26" s="30">
        <v>0.0845829193</v>
      </c>
      <c r="X26" s="30">
        <v>-0.1122</v>
      </c>
      <c r="Y26" s="30">
        <v>-0.1676</v>
      </c>
      <c r="Z26" s="30">
        <v>-0.0568</v>
      </c>
      <c r="AA26" s="30">
        <v>0.8938438836</v>
      </c>
      <c r="AB26" s="30">
        <v>0.845667154</v>
      </c>
      <c r="AC26" s="30">
        <v>0.9447651885</v>
      </c>
      <c r="AD26" s="30">
        <v>0.0117404474</v>
      </c>
      <c r="AE26" s="30">
        <v>0.0957</v>
      </c>
      <c r="AF26" s="30">
        <v>0.0213</v>
      </c>
      <c r="AG26" s="30">
        <v>0.1701</v>
      </c>
      <c r="AH26" s="30">
        <v>1</v>
      </c>
      <c r="AI26" s="30">
        <v>2</v>
      </c>
      <c r="AJ26" s="30" t="str">
        <f t="shared" si="0"/>
        <v>t</v>
      </c>
      <c r="AK26" s="30" t="s">
        <v>219</v>
      </c>
      <c r="AL26" s="30" t="s">
        <v>219</v>
      </c>
      <c r="AM26" s="30" t="s">
        <v>219</v>
      </c>
      <c r="AN26" s="30" t="str">
        <f t="shared" si="1"/>
        <v>change</v>
      </c>
    </row>
    <row r="27" spans="1:40" ht="12.75">
      <c r="A27" t="s">
        <v>77</v>
      </c>
      <c r="B27">
        <v>888</v>
      </c>
      <c r="C27">
        <v>266751</v>
      </c>
      <c r="D27">
        <v>3.1929182936</v>
      </c>
      <c r="E27">
        <v>2.9850291021</v>
      </c>
      <c r="F27">
        <v>3.4152857077</v>
      </c>
      <c r="G27">
        <v>0.0136481083</v>
      </c>
      <c r="H27">
        <v>3.3289472204</v>
      </c>
      <c r="I27">
        <v>0.1117121542</v>
      </c>
      <c r="J27">
        <v>-0.0847</v>
      </c>
      <c r="K27">
        <v>-0.152</v>
      </c>
      <c r="L27">
        <v>-0.0174</v>
      </c>
      <c r="M27">
        <v>0.9187676872</v>
      </c>
      <c r="N27">
        <v>0.8589472176</v>
      </c>
      <c r="O27">
        <v>0.98275429</v>
      </c>
      <c r="P27">
        <v>911</v>
      </c>
      <c r="Q27">
        <v>270920</v>
      </c>
      <c r="R27">
        <v>3.1664535976</v>
      </c>
      <c r="S27">
        <v>2.9625981079</v>
      </c>
      <c r="T27">
        <v>3.3843363227</v>
      </c>
      <c r="U27">
        <v>0.2704412253</v>
      </c>
      <c r="V27">
        <v>3.3626162705</v>
      </c>
      <c r="W27">
        <v>0.1114084473</v>
      </c>
      <c r="X27">
        <v>-0.0374</v>
      </c>
      <c r="Y27">
        <v>-0.104</v>
      </c>
      <c r="Z27">
        <v>0.0291</v>
      </c>
      <c r="AA27">
        <v>0.9632741653</v>
      </c>
      <c r="AB27">
        <v>0.9012588157</v>
      </c>
      <c r="AC27">
        <v>1.0295567725</v>
      </c>
      <c r="AD27">
        <v>0.8599112798</v>
      </c>
      <c r="AE27">
        <v>0.0083</v>
      </c>
      <c r="AF27">
        <v>-0.0841</v>
      </c>
      <c r="AG27">
        <v>0.1008</v>
      </c>
      <c r="AH27" t="s">
        <v>219</v>
      </c>
      <c r="AI27" t="s">
        <v>219</v>
      </c>
      <c r="AJ27">
        <f t="shared" si="0"/>
      </c>
      <c r="AK27" t="s">
        <v>219</v>
      </c>
      <c r="AL27" t="s">
        <v>219</v>
      </c>
      <c r="AM27" t="s">
        <v>219</v>
      </c>
      <c r="AN27">
        <f t="shared" si="1"/>
      </c>
    </row>
    <row r="28" spans="1:40" ht="12.75">
      <c r="A28" t="s">
        <v>70</v>
      </c>
      <c r="B28">
        <v>1102</v>
      </c>
      <c r="C28">
        <v>275881</v>
      </c>
      <c r="D28">
        <v>3.3105682578</v>
      </c>
      <c r="E28">
        <v>3.1153635117</v>
      </c>
      <c r="F28">
        <v>3.5180042869</v>
      </c>
      <c r="G28">
        <v>0.1175045245</v>
      </c>
      <c r="H28">
        <v>3.9944758791</v>
      </c>
      <c r="I28">
        <v>0.1203286393</v>
      </c>
      <c r="J28">
        <v>-0.0485</v>
      </c>
      <c r="K28">
        <v>-0.1093</v>
      </c>
      <c r="L28">
        <v>0.0122</v>
      </c>
      <c r="M28">
        <v>0.9526216651</v>
      </c>
      <c r="N28">
        <v>0.8964511664</v>
      </c>
      <c r="O28">
        <v>1.0123117365</v>
      </c>
      <c r="P28">
        <v>1030</v>
      </c>
      <c r="Q28">
        <v>268696</v>
      </c>
      <c r="R28">
        <v>3.0982084504</v>
      </c>
      <c r="S28">
        <v>2.909660221</v>
      </c>
      <c r="T28">
        <v>3.2989747507</v>
      </c>
      <c r="U28">
        <v>0.0645821409</v>
      </c>
      <c r="V28">
        <v>3.8333283711</v>
      </c>
      <c r="W28">
        <v>0.1194420947</v>
      </c>
      <c r="X28">
        <v>-0.0592</v>
      </c>
      <c r="Y28">
        <v>-0.122</v>
      </c>
      <c r="Z28">
        <v>0.0036</v>
      </c>
      <c r="AA28">
        <v>0.9425131513</v>
      </c>
      <c r="AB28">
        <v>0.8851544588</v>
      </c>
      <c r="AC28">
        <v>1.0035887314</v>
      </c>
      <c r="AD28">
        <v>0.1261011453</v>
      </c>
      <c r="AE28">
        <v>0.0663</v>
      </c>
      <c r="AF28">
        <v>-0.0186</v>
      </c>
      <c r="AG28">
        <v>0.1512</v>
      </c>
      <c r="AH28" t="s">
        <v>219</v>
      </c>
      <c r="AI28" t="s">
        <v>219</v>
      </c>
      <c r="AJ28">
        <f t="shared" si="0"/>
      </c>
      <c r="AK28" t="s">
        <v>219</v>
      </c>
      <c r="AL28" t="s">
        <v>219</v>
      </c>
      <c r="AM28" t="s">
        <v>219</v>
      </c>
      <c r="AN28">
        <f t="shared" si="1"/>
      </c>
    </row>
    <row r="29" spans="1:40" ht="12.75">
      <c r="A29" t="s">
        <v>78</v>
      </c>
      <c r="B29">
        <v>463</v>
      </c>
      <c r="C29">
        <v>149909</v>
      </c>
      <c r="D29">
        <v>3.8257772407</v>
      </c>
      <c r="E29">
        <v>3.4887288674</v>
      </c>
      <c r="F29">
        <v>4.1953880772</v>
      </c>
      <c r="G29">
        <v>0.041109341</v>
      </c>
      <c r="H29">
        <v>3.0885403812</v>
      </c>
      <c r="I29">
        <v>0.1435366442</v>
      </c>
      <c r="J29">
        <v>0.0961</v>
      </c>
      <c r="K29">
        <v>0.0039</v>
      </c>
      <c r="L29">
        <v>0.1883</v>
      </c>
      <c r="M29">
        <v>1.1008739291</v>
      </c>
      <c r="N29">
        <v>1.0038876846</v>
      </c>
      <c r="O29">
        <v>1.207230078</v>
      </c>
      <c r="P29">
        <v>414</v>
      </c>
      <c r="Q29">
        <v>150065</v>
      </c>
      <c r="R29">
        <v>3.3520628716</v>
      </c>
      <c r="S29">
        <v>3.0408778986</v>
      </c>
      <c r="T29">
        <v>3.6950926245</v>
      </c>
      <c r="U29">
        <v>0.6941634343</v>
      </c>
      <c r="V29">
        <v>2.758804518</v>
      </c>
      <c r="W29">
        <v>0.1355878449</v>
      </c>
      <c r="X29">
        <v>0.0195</v>
      </c>
      <c r="Y29">
        <v>-0.0779</v>
      </c>
      <c r="Z29">
        <v>0.117</v>
      </c>
      <c r="AA29">
        <v>1.0197387913</v>
      </c>
      <c r="AB29">
        <v>0.9250724917</v>
      </c>
      <c r="AC29">
        <v>1.1240926651</v>
      </c>
      <c r="AD29">
        <v>0.0506867924</v>
      </c>
      <c r="AE29">
        <v>0.1322</v>
      </c>
      <c r="AF29">
        <v>-0.0004</v>
      </c>
      <c r="AG29">
        <v>0.2648</v>
      </c>
      <c r="AH29" t="s">
        <v>219</v>
      </c>
      <c r="AI29" t="s">
        <v>219</v>
      </c>
      <c r="AJ29">
        <f t="shared" si="0"/>
      </c>
      <c r="AK29" t="s">
        <v>219</v>
      </c>
      <c r="AL29" t="s">
        <v>219</v>
      </c>
      <c r="AM29" t="s">
        <v>219</v>
      </c>
      <c r="AN29">
        <f t="shared" si="1"/>
      </c>
    </row>
    <row r="30" spans="1:40" ht="12.75">
      <c r="A30" t="s">
        <v>80</v>
      </c>
      <c r="B30">
        <v>1473</v>
      </c>
      <c r="C30">
        <v>333436</v>
      </c>
      <c r="D30">
        <v>4.8779174902</v>
      </c>
      <c r="E30">
        <v>4.625838078</v>
      </c>
      <c r="F30">
        <v>5.143733663</v>
      </c>
      <c r="G30" s="4">
        <v>5.500257E-36</v>
      </c>
      <c r="H30">
        <v>4.4176393671</v>
      </c>
      <c r="I30">
        <v>0.1151035945</v>
      </c>
      <c r="J30">
        <v>0.3391</v>
      </c>
      <c r="K30">
        <v>0.286</v>
      </c>
      <c r="L30">
        <v>0.3921</v>
      </c>
      <c r="M30">
        <v>1.4036290812</v>
      </c>
      <c r="N30">
        <v>1.3310928002</v>
      </c>
      <c r="O30">
        <v>1.4801181385</v>
      </c>
      <c r="P30">
        <v>1463</v>
      </c>
      <c r="Q30">
        <v>340344</v>
      </c>
      <c r="R30">
        <v>4.9221538321</v>
      </c>
      <c r="S30">
        <v>4.666766628</v>
      </c>
      <c r="T30">
        <v>5.1915170134</v>
      </c>
      <c r="U30" s="4">
        <v>6.829239E-50</v>
      </c>
      <c r="V30">
        <v>4.2985920128</v>
      </c>
      <c r="W30">
        <v>0.112383891</v>
      </c>
      <c r="X30">
        <v>0.4037</v>
      </c>
      <c r="Y30">
        <v>0.3504</v>
      </c>
      <c r="Z30">
        <v>0.457</v>
      </c>
      <c r="AA30">
        <v>1.4973797903</v>
      </c>
      <c r="AB30">
        <v>1.4196878588</v>
      </c>
      <c r="AC30">
        <v>1.579323386</v>
      </c>
      <c r="AD30">
        <v>0.806801357</v>
      </c>
      <c r="AE30">
        <v>-0.009</v>
      </c>
      <c r="AF30">
        <v>-0.0814</v>
      </c>
      <c r="AG30">
        <v>0.0633</v>
      </c>
      <c r="AH30">
        <v>1</v>
      </c>
      <c r="AI30">
        <v>2</v>
      </c>
      <c r="AJ30">
        <f t="shared" si="0"/>
      </c>
      <c r="AK30" t="s">
        <v>219</v>
      </c>
      <c r="AL30" t="s">
        <v>219</v>
      </c>
      <c r="AM30" t="s">
        <v>219</v>
      </c>
      <c r="AN30">
        <f t="shared" si="1"/>
      </c>
    </row>
    <row r="31" spans="1:40" ht="12.75">
      <c r="A31" t="s">
        <v>79</v>
      </c>
      <c r="B31">
        <v>886</v>
      </c>
      <c r="C31">
        <v>187461</v>
      </c>
      <c r="D31">
        <v>4.862922423</v>
      </c>
      <c r="E31">
        <v>4.5459511303</v>
      </c>
      <c r="F31">
        <v>5.2019948772</v>
      </c>
      <c r="G31" s="4">
        <v>1.516801E-22</v>
      </c>
      <c r="H31">
        <v>4.7263164071</v>
      </c>
      <c r="I31">
        <v>0.158783705</v>
      </c>
      <c r="J31">
        <v>0.336</v>
      </c>
      <c r="K31">
        <v>0.2686</v>
      </c>
      <c r="L31">
        <v>0.4034</v>
      </c>
      <c r="M31">
        <v>1.399314225</v>
      </c>
      <c r="N31">
        <v>1.3081051947</v>
      </c>
      <c r="O31">
        <v>1.4968829023</v>
      </c>
      <c r="P31">
        <v>946</v>
      </c>
      <c r="Q31">
        <v>192497</v>
      </c>
      <c r="R31">
        <v>5.5181358792</v>
      </c>
      <c r="S31">
        <v>5.168960885</v>
      </c>
      <c r="T31">
        <v>5.8908984336</v>
      </c>
      <c r="U31" s="4">
        <v>2.117155E-54</v>
      </c>
      <c r="V31">
        <v>4.9143623018</v>
      </c>
      <c r="W31">
        <v>0.1597797005</v>
      </c>
      <c r="X31">
        <v>0.518</v>
      </c>
      <c r="Y31">
        <v>0.4526</v>
      </c>
      <c r="Z31">
        <v>0.5834</v>
      </c>
      <c r="AA31">
        <v>1.6786848659</v>
      </c>
      <c r="AB31">
        <v>1.5724615341</v>
      </c>
      <c r="AC31">
        <v>1.7920838238</v>
      </c>
      <c r="AD31">
        <v>0.0068656412</v>
      </c>
      <c r="AE31">
        <v>-0.1264</v>
      </c>
      <c r="AF31">
        <v>-0.218</v>
      </c>
      <c r="AG31">
        <v>-0.0348</v>
      </c>
      <c r="AH31">
        <v>1</v>
      </c>
      <c r="AI31">
        <v>2</v>
      </c>
      <c r="AJ31" t="str">
        <f t="shared" si="0"/>
        <v>t</v>
      </c>
      <c r="AK31" t="s">
        <v>219</v>
      </c>
      <c r="AL31" t="s">
        <v>219</v>
      </c>
      <c r="AM31" t="s">
        <v>131</v>
      </c>
      <c r="AN31">
        <f t="shared" si="1"/>
      </c>
    </row>
    <row r="32" spans="1:40" ht="12.75">
      <c r="A32" t="s">
        <v>32</v>
      </c>
      <c r="B32">
        <v>151</v>
      </c>
      <c r="C32">
        <v>75714</v>
      </c>
      <c r="D32">
        <v>2.280259394</v>
      </c>
      <c r="E32">
        <v>1.9428189837</v>
      </c>
      <c r="F32">
        <v>2.6763084711</v>
      </c>
      <c r="G32" s="4">
        <v>2.5113151E-07</v>
      </c>
      <c r="H32">
        <v>1.9943471485</v>
      </c>
      <c r="I32">
        <v>0.1622976692</v>
      </c>
      <c r="J32">
        <v>-0.4214</v>
      </c>
      <c r="K32">
        <v>-0.5815</v>
      </c>
      <c r="L32">
        <v>-0.2612</v>
      </c>
      <c r="M32">
        <v>0.6561485315</v>
      </c>
      <c r="N32">
        <v>0.5590494777</v>
      </c>
      <c r="O32">
        <v>0.7701123293</v>
      </c>
      <c r="P32">
        <v>177</v>
      </c>
      <c r="Q32">
        <v>78184</v>
      </c>
      <c r="R32">
        <v>2.4398727794</v>
      </c>
      <c r="S32">
        <v>2.1041430234</v>
      </c>
      <c r="T32">
        <v>2.8291704098</v>
      </c>
      <c r="U32">
        <v>8.52518E-05</v>
      </c>
      <c r="V32">
        <v>2.26389031</v>
      </c>
      <c r="W32">
        <v>0.1701644159</v>
      </c>
      <c r="X32">
        <v>-0.2968</v>
      </c>
      <c r="Y32">
        <v>-0.4448</v>
      </c>
      <c r="Z32">
        <v>-0.1487</v>
      </c>
      <c r="AA32">
        <v>0.7432144088</v>
      </c>
      <c r="AB32">
        <v>0.6409471127</v>
      </c>
      <c r="AC32">
        <v>0.8617991198</v>
      </c>
      <c r="AD32">
        <v>0.5413802913</v>
      </c>
      <c r="AE32">
        <v>-0.0677</v>
      </c>
      <c r="AF32">
        <v>-0.2848</v>
      </c>
      <c r="AG32">
        <v>0.1495</v>
      </c>
      <c r="AH32">
        <v>1</v>
      </c>
      <c r="AI32">
        <v>2</v>
      </c>
      <c r="AJ32">
        <f t="shared" si="0"/>
      </c>
      <c r="AK32" t="s">
        <v>219</v>
      </c>
      <c r="AL32" t="s">
        <v>219</v>
      </c>
      <c r="AM32" t="s">
        <v>219</v>
      </c>
      <c r="AN32">
        <f t="shared" si="1"/>
      </c>
    </row>
    <row r="33" spans="1:40" ht="12.75">
      <c r="A33" t="s">
        <v>31</v>
      </c>
      <c r="B33">
        <v>219</v>
      </c>
      <c r="C33">
        <v>99462</v>
      </c>
      <c r="D33">
        <v>2.7113116719</v>
      </c>
      <c r="E33">
        <v>2.373124436</v>
      </c>
      <c r="F33">
        <v>3.0976930121</v>
      </c>
      <c r="G33">
        <v>0.0002604076</v>
      </c>
      <c r="H33">
        <v>2.2018459311</v>
      </c>
      <c r="I33">
        <v>0.1487869597</v>
      </c>
      <c r="J33">
        <v>-0.2482</v>
      </c>
      <c r="K33">
        <v>-0.3814</v>
      </c>
      <c r="L33">
        <v>-0.115</v>
      </c>
      <c r="M33">
        <v>0.78018456</v>
      </c>
      <c r="N33">
        <v>0.6828706058</v>
      </c>
      <c r="O33">
        <v>0.89136645</v>
      </c>
      <c r="P33">
        <v>225</v>
      </c>
      <c r="Q33">
        <v>114564</v>
      </c>
      <c r="R33">
        <v>2.4018392849</v>
      </c>
      <c r="S33">
        <v>2.105933067</v>
      </c>
      <c r="T33">
        <v>2.739323505</v>
      </c>
      <c r="U33" s="4">
        <v>3.1886011E-06</v>
      </c>
      <c r="V33">
        <v>1.9639677386</v>
      </c>
      <c r="W33">
        <v>0.1309311826</v>
      </c>
      <c r="X33">
        <v>-0.3125</v>
      </c>
      <c r="Y33">
        <v>-0.444</v>
      </c>
      <c r="Z33">
        <v>-0.181</v>
      </c>
      <c r="AA33">
        <v>0.7316289518</v>
      </c>
      <c r="AB33">
        <v>0.6414923814</v>
      </c>
      <c r="AC33">
        <v>0.8344306787</v>
      </c>
      <c r="AD33">
        <v>0.2016818552</v>
      </c>
      <c r="AE33">
        <v>0.1212</v>
      </c>
      <c r="AF33">
        <v>-0.0649</v>
      </c>
      <c r="AG33">
        <v>0.3072</v>
      </c>
      <c r="AH33">
        <v>1</v>
      </c>
      <c r="AI33">
        <v>2</v>
      </c>
      <c r="AJ33">
        <f t="shared" si="0"/>
      </c>
      <c r="AK33" t="s">
        <v>219</v>
      </c>
      <c r="AL33" t="s">
        <v>219</v>
      </c>
      <c r="AM33" t="s">
        <v>219</v>
      </c>
      <c r="AN33">
        <f t="shared" si="1"/>
      </c>
    </row>
    <row r="34" spans="1:40" ht="12.75">
      <c r="A34" t="s">
        <v>34</v>
      </c>
      <c r="B34">
        <v>129</v>
      </c>
      <c r="C34">
        <v>51138</v>
      </c>
      <c r="D34">
        <v>2.9657555312</v>
      </c>
      <c r="E34">
        <v>2.4941955729</v>
      </c>
      <c r="F34">
        <v>3.5264700035</v>
      </c>
      <c r="G34">
        <v>0.0727714839</v>
      </c>
      <c r="H34">
        <v>2.5225859439</v>
      </c>
      <c r="I34">
        <v>0.2221013081</v>
      </c>
      <c r="J34">
        <v>-0.1585</v>
      </c>
      <c r="K34">
        <v>-0.3317</v>
      </c>
      <c r="L34">
        <v>0.0146</v>
      </c>
      <c r="M34">
        <v>0.8534012147</v>
      </c>
      <c r="N34">
        <v>0.7177090321</v>
      </c>
      <c r="O34">
        <v>1.0147477609</v>
      </c>
      <c r="P34">
        <v>110</v>
      </c>
      <c r="Q34">
        <v>53515</v>
      </c>
      <c r="R34">
        <v>2.3209783235</v>
      </c>
      <c r="S34">
        <v>1.9242690317</v>
      </c>
      <c r="T34">
        <v>2.7994736129</v>
      </c>
      <c r="U34">
        <v>0.000288398</v>
      </c>
      <c r="V34">
        <v>2.0554984584</v>
      </c>
      <c r="W34">
        <v>0.1959840882</v>
      </c>
      <c r="X34">
        <v>-0.3467</v>
      </c>
      <c r="Y34">
        <v>-0.5342</v>
      </c>
      <c r="Z34">
        <v>-0.1593</v>
      </c>
      <c r="AA34">
        <v>0.7069977366</v>
      </c>
      <c r="AB34">
        <v>0.586155345</v>
      </c>
      <c r="AC34">
        <v>0.8527531205</v>
      </c>
      <c r="AD34">
        <v>0.0589051679</v>
      </c>
      <c r="AE34">
        <v>0.2451</v>
      </c>
      <c r="AF34">
        <v>-0.0092</v>
      </c>
      <c r="AG34">
        <v>0.4995</v>
      </c>
      <c r="AH34" t="s">
        <v>219</v>
      </c>
      <c r="AI34">
        <v>2</v>
      </c>
      <c r="AJ34">
        <f t="shared" si="0"/>
      </c>
      <c r="AK34" t="s">
        <v>219</v>
      </c>
      <c r="AL34" t="s">
        <v>219</v>
      </c>
      <c r="AM34" t="s">
        <v>219</v>
      </c>
      <c r="AN34">
        <f t="shared" si="1"/>
      </c>
    </row>
    <row r="35" spans="1:40" ht="12.75">
      <c r="A35" t="s">
        <v>33</v>
      </c>
      <c r="B35">
        <v>102</v>
      </c>
      <c r="C35">
        <v>25699</v>
      </c>
      <c r="D35">
        <v>2.8334646614</v>
      </c>
      <c r="E35">
        <v>2.3323903757</v>
      </c>
      <c r="F35">
        <v>3.4421862098</v>
      </c>
      <c r="G35">
        <v>0.0397679527</v>
      </c>
      <c r="H35">
        <v>3.9690260321</v>
      </c>
      <c r="I35">
        <v>0.3929921374</v>
      </c>
      <c r="J35">
        <v>-0.2042</v>
      </c>
      <c r="K35">
        <v>-0.3988</v>
      </c>
      <c r="L35">
        <v>-0.0096</v>
      </c>
      <c r="M35">
        <v>0.8153342912</v>
      </c>
      <c r="N35">
        <v>0.6711493105</v>
      </c>
      <c r="O35">
        <v>0.9904949554</v>
      </c>
      <c r="P35">
        <v>107</v>
      </c>
      <c r="Q35">
        <v>27093</v>
      </c>
      <c r="R35">
        <v>3.0043643479</v>
      </c>
      <c r="S35">
        <v>2.4843837235</v>
      </c>
      <c r="T35">
        <v>3.6331767311</v>
      </c>
      <c r="U35">
        <v>0.3605671833</v>
      </c>
      <c r="V35">
        <v>3.9493596132</v>
      </c>
      <c r="W35">
        <v>0.3817990046</v>
      </c>
      <c r="X35">
        <v>-0.0887</v>
      </c>
      <c r="Y35">
        <v>-0.2787</v>
      </c>
      <c r="Z35">
        <v>0.1014</v>
      </c>
      <c r="AA35">
        <v>0.9151652871</v>
      </c>
      <c r="AB35">
        <v>0.7567729744</v>
      </c>
      <c r="AC35">
        <v>1.1067090543</v>
      </c>
      <c r="AD35">
        <v>0.6721380302</v>
      </c>
      <c r="AE35">
        <v>-0.0586</v>
      </c>
      <c r="AF35">
        <v>-0.3298</v>
      </c>
      <c r="AG35">
        <v>0.2127</v>
      </c>
      <c r="AH35" t="s">
        <v>219</v>
      </c>
      <c r="AI35" t="s">
        <v>219</v>
      </c>
      <c r="AJ35">
        <f t="shared" si="0"/>
      </c>
      <c r="AK35" t="s">
        <v>219</v>
      </c>
      <c r="AL35" t="s">
        <v>219</v>
      </c>
      <c r="AM35" t="s">
        <v>219</v>
      </c>
      <c r="AN35">
        <f t="shared" si="1"/>
      </c>
    </row>
    <row r="36" spans="1:40" ht="12.75">
      <c r="A36" t="s">
        <v>23</v>
      </c>
      <c r="B36">
        <v>76</v>
      </c>
      <c r="C36">
        <v>39811</v>
      </c>
      <c r="D36">
        <v>2.1122848395</v>
      </c>
      <c r="E36">
        <v>1.6862147891</v>
      </c>
      <c r="F36">
        <v>2.6460135874</v>
      </c>
      <c r="G36">
        <v>1.48028E-05</v>
      </c>
      <c r="H36">
        <v>1.9090201201</v>
      </c>
      <c r="I36">
        <v>0.2189796259</v>
      </c>
      <c r="J36">
        <v>-0.4979</v>
      </c>
      <c r="K36">
        <v>-0.7232</v>
      </c>
      <c r="L36">
        <v>-0.2726</v>
      </c>
      <c r="M36">
        <v>0.6078135669</v>
      </c>
      <c r="N36">
        <v>0.4852111828</v>
      </c>
      <c r="O36">
        <v>0.7613949248</v>
      </c>
      <c r="P36">
        <v>55</v>
      </c>
      <c r="Q36">
        <v>40703</v>
      </c>
      <c r="R36">
        <v>1.5617111875</v>
      </c>
      <c r="S36">
        <v>1.1985336533</v>
      </c>
      <c r="T36">
        <v>2.0349381316</v>
      </c>
      <c r="U36" s="4">
        <v>3.7681802E-08</v>
      </c>
      <c r="V36">
        <v>1.3512517505</v>
      </c>
      <c r="W36">
        <v>0.1822027489</v>
      </c>
      <c r="X36">
        <v>-0.7429</v>
      </c>
      <c r="Y36">
        <v>-1.0076</v>
      </c>
      <c r="Z36">
        <v>-0.4783</v>
      </c>
      <c r="AA36">
        <v>0.4757158926</v>
      </c>
      <c r="AB36">
        <v>0.3650876751</v>
      </c>
      <c r="AC36">
        <v>0.6198664755</v>
      </c>
      <c r="AD36">
        <v>0.0880361636</v>
      </c>
      <c r="AE36">
        <v>0.302</v>
      </c>
      <c r="AF36">
        <v>-0.045</v>
      </c>
      <c r="AG36">
        <v>0.649</v>
      </c>
      <c r="AH36">
        <v>1</v>
      </c>
      <c r="AI36">
        <v>2</v>
      </c>
      <c r="AJ36">
        <f t="shared" si="0"/>
      </c>
      <c r="AK36" t="s">
        <v>219</v>
      </c>
      <c r="AL36" t="s">
        <v>219</v>
      </c>
      <c r="AM36" t="s">
        <v>219</v>
      </c>
      <c r="AN36">
        <f t="shared" si="1"/>
      </c>
    </row>
    <row r="37" spans="1:40" ht="12.75">
      <c r="A37" t="s">
        <v>16</v>
      </c>
      <c r="B37">
        <v>52</v>
      </c>
      <c r="C37">
        <v>29376</v>
      </c>
      <c r="D37">
        <v>2.0863096485</v>
      </c>
      <c r="E37">
        <v>1.589171387</v>
      </c>
      <c r="F37">
        <v>2.7389669766</v>
      </c>
      <c r="G37">
        <v>0.0002384805</v>
      </c>
      <c r="H37">
        <v>1.7701525054</v>
      </c>
      <c r="I37">
        <v>0.2454759855</v>
      </c>
      <c r="J37">
        <v>-0.5103</v>
      </c>
      <c r="K37">
        <v>-0.7824</v>
      </c>
      <c r="L37">
        <v>-0.2381</v>
      </c>
      <c r="M37">
        <v>0.6003391613</v>
      </c>
      <c r="N37">
        <v>0.4572867783</v>
      </c>
      <c r="O37">
        <v>0.7881424211</v>
      </c>
      <c r="P37">
        <v>59</v>
      </c>
      <c r="Q37">
        <v>30877</v>
      </c>
      <c r="R37">
        <v>2.0174430604</v>
      </c>
      <c r="S37">
        <v>1.5624382012</v>
      </c>
      <c r="T37">
        <v>2.6049519904</v>
      </c>
      <c r="U37">
        <v>0.000188667</v>
      </c>
      <c r="V37">
        <v>1.9108073971</v>
      </c>
      <c r="W37">
        <v>0.2487659341</v>
      </c>
      <c r="X37">
        <v>-0.4869</v>
      </c>
      <c r="Y37">
        <v>-0.7425</v>
      </c>
      <c r="Z37">
        <v>-0.2313</v>
      </c>
      <c r="AA37">
        <v>0.6145372677</v>
      </c>
      <c r="AB37">
        <v>0.4759373496</v>
      </c>
      <c r="AC37">
        <v>0.7934995094</v>
      </c>
      <c r="AD37">
        <v>0.8599272098</v>
      </c>
      <c r="AE37">
        <v>0.0336</v>
      </c>
      <c r="AF37">
        <v>-0.3392</v>
      </c>
      <c r="AG37">
        <v>0.4064</v>
      </c>
      <c r="AH37">
        <v>1</v>
      </c>
      <c r="AI37">
        <v>2</v>
      </c>
      <c r="AJ37">
        <f t="shared" si="0"/>
      </c>
      <c r="AK37" t="s">
        <v>219</v>
      </c>
      <c r="AL37" t="s">
        <v>219</v>
      </c>
      <c r="AM37" t="s">
        <v>219</v>
      </c>
      <c r="AN37">
        <f t="shared" si="1"/>
      </c>
    </row>
    <row r="38" spans="1:40" ht="12.75">
      <c r="A38" t="s">
        <v>21</v>
      </c>
      <c r="B38">
        <v>63</v>
      </c>
      <c r="C38">
        <v>21593</v>
      </c>
      <c r="D38">
        <v>2.3561821991</v>
      </c>
      <c r="E38">
        <v>1.8398578079</v>
      </c>
      <c r="F38">
        <v>3.0174041339</v>
      </c>
      <c r="G38">
        <v>0.0020750816</v>
      </c>
      <c r="H38">
        <v>2.9176121891</v>
      </c>
      <c r="I38">
        <v>0.3675845845</v>
      </c>
      <c r="J38">
        <v>-0.3886</v>
      </c>
      <c r="K38">
        <v>-0.636</v>
      </c>
      <c r="L38">
        <v>-0.1413</v>
      </c>
      <c r="M38">
        <v>0.6779954483</v>
      </c>
      <c r="N38">
        <v>0.5294222237</v>
      </c>
      <c r="O38">
        <v>0.8682631883</v>
      </c>
      <c r="P38">
        <v>71</v>
      </c>
      <c r="Q38">
        <v>20322</v>
      </c>
      <c r="R38">
        <v>2.838400116</v>
      </c>
      <c r="S38">
        <v>2.2483106266</v>
      </c>
      <c r="T38">
        <v>3.583363937</v>
      </c>
      <c r="U38">
        <v>0.2211779492</v>
      </c>
      <c r="V38">
        <v>3.4937506151</v>
      </c>
      <c r="W38">
        <v>0.4146319148</v>
      </c>
      <c r="X38">
        <v>-0.1455</v>
      </c>
      <c r="Y38">
        <v>-0.3785</v>
      </c>
      <c r="Z38">
        <v>0.0876</v>
      </c>
      <c r="AA38">
        <v>0.8646105986</v>
      </c>
      <c r="AB38">
        <v>0.6848622876</v>
      </c>
      <c r="AC38">
        <v>1.0915354819</v>
      </c>
      <c r="AD38">
        <v>0.2820299829</v>
      </c>
      <c r="AE38">
        <v>-0.1862</v>
      </c>
      <c r="AF38">
        <v>-0.5254</v>
      </c>
      <c r="AG38">
        <v>0.153</v>
      </c>
      <c r="AH38">
        <v>1</v>
      </c>
      <c r="AI38" t="s">
        <v>219</v>
      </c>
      <c r="AJ38">
        <f t="shared" si="0"/>
      </c>
      <c r="AK38" t="s">
        <v>219</v>
      </c>
      <c r="AL38" t="s">
        <v>219</v>
      </c>
      <c r="AM38" t="s">
        <v>219</v>
      </c>
      <c r="AN38">
        <f t="shared" si="1"/>
      </c>
    </row>
    <row r="39" spans="1:40" s="30" customFormat="1" ht="12.75">
      <c r="A39" s="30" t="s">
        <v>22</v>
      </c>
      <c r="B39" s="30">
        <v>245</v>
      </c>
      <c r="C39" s="30">
        <v>88963</v>
      </c>
      <c r="D39" s="30">
        <v>2.9924966154</v>
      </c>
      <c r="E39" s="30">
        <v>2.6381157445</v>
      </c>
      <c r="F39" s="30">
        <v>3.3944818425</v>
      </c>
      <c r="G39" s="30">
        <v>0.0200461018</v>
      </c>
      <c r="H39" s="30">
        <v>2.7539538909</v>
      </c>
      <c r="I39" s="30">
        <v>0.1759436602</v>
      </c>
      <c r="J39" s="30">
        <v>-0.1495</v>
      </c>
      <c r="K39" s="30">
        <v>-0.2756</v>
      </c>
      <c r="L39" s="30">
        <v>-0.0235</v>
      </c>
      <c r="M39" s="30">
        <v>0.8610960073</v>
      </c>
      <c r="N39" s="30">
        <v>0.759122307</v>
      </c>
      <c r="O39" s="30">
        <v>0.9767679423</v>
      </c>
      <c r="P39" s="30">
        <v>214</v>
      </c>
      <c r="Q39" s="30">
        <v>102178</v>
      </c>
      <c r="R39" s="30">
        <v>2.4175672641</v>
      </c>
      <c r="S39" s="30">
        <v>2.1127510401</v>
      </c>
      <c r="T39" s="30">
        <v>2.7663607143</v>
      </c>
      <c r="U39" s="31">
        <v>8.6077882E-06</v>
      </c>
      <c r="V39" s="30">
        <v>2.0943843097</v>
      </c>
      <c r="W39" s="30">
        <v>0.143169164</v>
      </c>
      <c r="X39" s="30">
        <v>-0.306</v>
      </c>
      <c r="Y39" s="30">
        <v>-0.4407</v>
      </c>
      <c r="Z39" s="30">
        <v>-0.1712</v>
      </c>
      <c r="AA39" s="30">
        <v>0.7364198823</v>
      </c>
      <c r="AB39" s="30">
        <v>0.6435692174</v>
      </c>
      <c r="AC39" s="30">
        <v>0.8426665358</v>
      </c>
      <c r="AD39" s="30">
        <v>0.0225994486</v>
      </c>
      <c r="AE39" s="30">
        <v>0.2133</v>
      </c>
      <c r="AF39" s="30">
        <v>0.03</v>
      </c>
      <c r="AG39" s="30">
        <v>0.3967</v>
      </c>
      <c r="AH39" s="30" t="s">
        <v>219</v>
      </c>
      <c r="AI39" s="30">
        <v>2</v>
      </c>
      <c r="AJ39" s="30" t="str">
        <f t="shared" si="0"/>
        <v>t</v>
      </c>
      <c r="AK39" s="30" t="s">
        <v>219</v>
      </c>
      <c r="AL39" s="30" t="s">
        <v>219</v>
      </c>
      <c r="AM39" s="30" t="s">
        <v>219</v>
      </c>
      <c r="AN39" s="30" t="str">
        <f t="shared" si="1"/>
        <v>change</v>
      </c>
    </row>
    <row r="40" spans="1:40" ht="12.75">
      <c r="A40" t="s">
        <v>19</v>
      </c>
      <c r="B40">
        <v>155</v>
      </c>
      <c r="C40">
        <v>47125</v>
      </c>
      <c r="D40">
        <v>2.9812127732</v>
      </c>
      <c r="E40">
        <v>2.5452923369</v>
      </c>
      <c r="F40">
        <v>3.4917912847</v>
      </c>
      <c r="G40">
        <v>0.0573047916</v>
      </c>
      <c r="H40">
        <v>3.2891246684</v>
      </c>
      <c r="I40">
        <v>0.2641888509</v>
      </c>
      <c r="J40">
        <v>-0.1533</v>
      </c>
      <c r="K40">
        <v>-0.3114</v>
      </c>
      <c r="L40">
        <v>0.0048</v>
      </c>
      <c r="M40">
        <v>0.8578490625</v>
      </c>
      <c r="N40">
        <v>0.7324122131</v>
      </c>
      <c r="O40">
        <v>1.0047689004</v>
      </c>
      <c r="P40">
        <v>132</v>
      </c>
      <c r="Q40">
        <v>46216</v>
      </c>
      <c r="R40">
        <v>2.4668287241</v>
      </c>
      <c r="S40">
        <v>2.0786512972</v>
      </c>
      <c r="T40">
        <v>2.9274962869</v>
      </c>
      <c r="U40">
        <v>0.0010698365</v>
      </c>
      <c r="V40">
        <v>2.856153713</v>
      </c>
      <c r="W40">
        <v>0.2485962717</v>
      </c>
      <c r="X40">
        <v>-0.2858</v>
      </c>
      <c r="Y40">
        <v>-0.457</v>
      </c>
      <c r="Z40">
        <v>-0.1146</v>
      </c>
      <c r="AA40">
        <v>0.7514255118</v>
      </c>
      <c r="AB40">
        <v>0.6331820282</v>
      </c>
      <c r="AC40">
        <v>0.891750357</v>
      </c>
      <c r="AD40">
        <v>0.109792239</v>
      </c>
      <c r="AE40">
        <v>0.1894</v>
      </c>
      <c r="AF40">
        <v>-0.0427</v>
      </c>
      <c r="AG40">
        <v>0.4215</v>
      </c>
      <c r="AH40" t="s">
        <v>219</v>
      </c>
      <c r="AI40">
        <v>2</v>
      </c>
      <c r="AJ40">
        <f t="shared" si="0"/>
      </c>
      <c r="AK40" t="s">
        <v>219</v>
      </c>
      <c r="AL40" t="s">
        <v>219</v>
      </c>
      <c r="AM40" t="s">
        <v>219</v>
      </c>
      <c r="AN40">
        <f t="shared" si="1"/>
      </c>
    </row>
    <row r="41" spans="1:40" ht="12.75">
      <c r="A41" t="s">
        <v>24</v>
      </c>
      <c r="B41">
        <v>144</v>
      </c>
      <c r="C41">
        <v>58766</v>
      </c>
      <c r="D41">
        <v>2.7002896845</v>
      </c>
      <c r="E41">
        <v>2.2919353478</v>
      </c>
      <c r="F41">
        <v>3.1814005519</v>
      </c>
      <c r="G41">
        <v>0.0025621225</v>
      </c>
      <c r="H41">
        <v>2.4503964878</v>
      </c>
      <c r="I41">
        <v>0.2041997073</v>
      </c>
      <c r="J41">
        <v>-0.2523</v>
      </c>
      <c r="K41">
        <v>-0.4163</v>
      </c>
      <c r="L41">
        <v>-0.0883</v>
      </c>
      <c r="M41">
        <v>0.7770129644</v>
      </c>
      <c r="N41">
        <v>0.6595083072</v>
      </c>
      <c r="O41">
        <v>0.9154534374</v>
      </c>
      <c r="P41">
        <v>158</v>
      </c>
      <c r="Q41">
        <v>60575</v>
      </c>
      <c r="R41">
        <v>2.8153767621</v>
      </c>
      <c r="S41">
        <v>2.4072670609</v>
      </c>
      <c r="T41">
        <v>3.29267427</v>
      </c>
      <c r="U41">
        <v>0.0545272259</v>
      </c>
      <c r="V41">
        <v>2.6083367726</v>
      </c>
      <c r="W41">
        <v>0.2075081319</v>
      </c>
      <c r="X41">
        <v>-0.1536</v>
      </c>
      <c r="Y41">
        <v>-0.3102</v>
      </c>
      <c r="Z41">
        <v>0.003</v>
      </c>
      <c r="AA41">
        <v>0.8575974098</v>
      </c>
      <c r="AB41">
        <v>0.7332823173</v>
      </c>
      <c r="AC41">
        <v>1.0029879351</v>
      </c>
      <c r="AD41">
        <v>0.7171549738</v>
      </c>
      <c r="AE41">
        <v>-0.0417</v>
      </c>
      <c r="AF41">
        <v>-0.2675</v>
      </c>
      <c r="AG41">
        <v>0.1841</v>
      </c>
      <c r="AH41">
        <v>1</v>
      </c>
      <c r="AI41" t="s">
        <v>219</v>
      </c>
      <c r="AJ41">
        <f t="shared" si="0"/>
      </c>
      <c r="AK41" t="s">
        <v>219</v>
      </c>
      <c r="AL41" t="s">
        <v>219</v>
      </c>
      <c r="AM41" t="s">
        <v>219</v>
      </c>
      <c r="AN41">
        <f t="shared" si="1"/>
      </c>
    </row>
    <row r="42" spans="1:40" ht="12.75">
      <c r="A42" t="s">
        <v>20</v>
      </c>
      <c r="B42">
        <v>71</v>
      </c>
      <c r="C42">
        <v>16849</v>
      </c>
      <c r="D42">
        <v>4.0446113518</v>
      </c>
      <c r="E42">
        <v>3.2037881486</v>
      </c>
      <c r="F42">
        <v>5.1061057187</v>
      </c>
      <c r="G42">
        <v>0.2019434656</v>
      </c>
      <c r="H42">
        <v>4.2138999347</v>
      </c>
      <c r="I42">
        <v>0.5000979152</v>
      </c>
      <c r="J42">
        <v>0.1517</v>
      </c>
      <c r="K42">
        <v>-0.0813</v>
      </c>
      <c r="L42">
        <v>0.3848</v>
      </c>
      <c r="M42">
        <v>1.163843818</v>
      </c>
      <c r="N42">
        <v>0.9218955065</v>
      </c>
      <c r="O42">
        <v>1.4692906333</v>
      </c>
      <c r="P42">
        <v>54</v>
      </c>
      <c r="Q42">
        <v>16399</v>
      </c>
      <c r="R42">
        <v>2.98033663</v>
      </c>
      <c r="S42">
        <v>2.2816968775</v>
      </c>
      <c r="T42">
        <v>3.8928950274</v>
      </c>
      <c r="U42">
        <v>0.47808255</v>
      </c>
      <c r="V42">
        <v>3.2928837124</v>
      </c>
      <c r="W42">
        <v>0.4481047154</v>
      </c>
      <c r="X42">
        <v>-0.0967</v>
      </c>
      <c r="Y42">
        <v>-0.3638</v>
      </c>
      <c r="Z42">
        <v>0.1704</v>
      </c>
      <c r="AA42">
        <v>0.9078461571</v>
      </c>
      <c r="AB42">
        <v>0.6950321387</v>
      </c>
      <c r="AC42">
        <v>1.1858223514</v>
      </c>
      <c r="AD42">
        <v>0.09081974</v>
      </c>
      <c r="AE42">
        <v>0.3053</v>
      </c>
      <c r="AF42">
        <v>-0.0485</v>
      </c>
      <c r="AG42">
        <v>0.6592</v>
      </c>
      <c r="AH42" t="s">
        <v>219</v>
      </c>
      <c r="AI42" t="s">
        <v>219</v>
      </c>
      <c r="AJ42">
        <f t="shared" si="0"/>
      </c>
      <c r="AK42" t="s">
        <v>219</v>
      </c>
      <c r="AL42" t="s">
        <v>219</v>
      </c>
      <c r="AM42" t="s">
        <v>219</v>
      </c>
      <c r="AN42">
        <f t="shared" si="1"/>
      </c>
    </row>
    <row r="43" spans="1:40" ht="12.75">
      <c r="A43" t="s">
        <v>17</v>
      </c>
      <c r="B43">
        <v>417</v>
      </c>
      <c r="C43">
        <v>117235</v>
      </c>
      <c r="D43">
        <v>3.6313354983</v>
      </c>
      <c r="E43">
        <v>3.2954755839</v>
      </c>
      <c r="F43">
        <v>4.0014247309</v>
      </c>
      <c r="G43">
        <v>0.3748364359</v>
      </c>
      <c r="H43">
        <v>3.5569582463</v>
      </c>
      <c r="I43">
        <v>0.1741849947</v>
      </c>
      <c r="J43">
        <v>0.0439</v>
      </c>
      <c r="K43">
        <v>-0.0531</v>
      </c>
      <c r="L43">
        <v>0.141</v>
      </c>
      <c r="M43">
        <v>1.044922986</v>
      </c>
      <c r="N43">
        <v>0.9482787225</v>
      </c>
      <c r="O43">
        <v>1.1514167941</v>
      </c>
      <c r="P43">
        <v>420</v>
      </c>
      <c r="Q43">
        <v>116973</v>
      </c>
      <c r="R43">
        <v>3.5875886725</v>
      </c>
      <c r="S43">
        <v>3.2567991502</v>
      </c>
      <c r="T43">
        <v>3.9519761242</v>
      </c>
      <c r="U43">
        <v>0.0721060642</v>
      </c>
      <c r="V43">
        <v>3.5905721833</v>
      </c>
      <c r="W43">
        <v>0.1752019828</v>
      </c>
      <c r="X43">
        <v>0.0888</v>
      </c>
      <c r="Y43">
        <v>-0.008</v>
      </c>
      <c r="Z43">
        <v>0.1855</v>
      </c>
      <c r="AA43">
        <v>1.0928223868</v>
      </c>
      <c r="AB43">
        <v>0.9920599449</v>
      </c>
      <c r="AC43">
        <v>1.2038191596</v>
      </c>
      <c r="AD43">
        <v>0.8608276721</v>
      </c>
      <c r="AE43">
        <v>0.0121</v>
      </c>
      <c r="AF43">
        <v>-0.1234</v>
      </c>
      <c r="AG43">
        <v>0.1476</v>
      </c>
      <c r="AH43" t="s">
        <v>219</v>
      </c>
      <c r="AI43" t="s">
        <v>219</v>
      </c>
      <c r="AJ43">
        <f t="shared" si="0"/>
      </c>
      <c r="AK43" t="s">
        <v>219</v>
      </c>
      <c r="AL43" t="s">
        <v>219</v>
      </c>
      <c r="AM43" t="s">
        <v>219</v>
      </c>
      <c r="AN43">
        <f t="shared" si="1"/>
      </c>
    </row>
    <row r="44" spans="1:40" ht="12.75">
      <c r="A44" t="s">
        <v>18</v>
      </c>
      <c r="B44">
        <v>106</v>
      </c>
      <c r="C44">
        <v>27581</v>
      </c>
      <c r="D44">
        <v>4.2915935942</v>
      </c>
      <c r="E44">
        <v>3.5457252311</v>
      </c>
      <c r="F44">
        <v>5.1943606392</v>
      </c>
      <c r="G44">
        <v>0.0302986845</v>
      </c>
      <c r="H44">
        <v>3.8432254088</v>
      </c>
      <c r="I44">
        <v>0.3732870505</v>
      </c>
      <c r="J44">
        <v>0.211</v>
      </c>
      <c r="K44">
        <v>0.0201</v>
      </c>
      <c r="L44">
        <v>0.4019</v>
      </c>
      <c r="M44">
        <v>1.2349133797</v>
      </c>
      <c r="N44">
        <v>1.0202884855</v>
      </c>
      <c r="O44">
        <v>1.4946861373</v>
      </c>
      <c r="P44">
        <v>104</v>
      </c>
      <c r="Q44">
        <v>27092</v>
      </c>
      <c r="R44">
        <v>4.3784621572</v>
      </c>
      <c r="S44">
        <v>3.6108871011</v>
      </c>
      <c r="T44">
        <v>5.3092025104</v>
      </c>
      <c r="U44">
        <v>0.0034070838</v>
      </c>
      <c r="V44">
        <v>3.8387715931</v>
      </c>
      <c r="W44">
        <v>0.3764225243</v>
      </c>
      <c r="X44">
        <v>0.288</v>
      </c>
      <c r="Y44">
        <v>0.0952</v>
      </c>
      <c r="Z44">
        <v>0.4807</v>
      </c>
      <c r="AA44">
        <v>1.3337319024</v>
      </c>
      <c r="AB44">
        <v>1.0999193666</v>
      </c>
      <c r="AC44">
        <v>1.6172465378</v>
      </c>
      <c r="AD44">
        <v>0.8845592106</v>
      </c>
      <c r="AE44">
        <v>-0.02</v>
      </c>
      <c r="AF44">
        <v>-0.2906</v>
      </c>
      <c r="AG44">
        <v>0.2505</v>
      </c>
      <c r="AH44" t="s">
        <v>219</v>
      </c>
      <c r="AI44">
        <v>2</v>
      </c>
      <c r="AJ44">
        <f t="shared" si="0"/>
      </c>
      <c r="AK44" t="s">
        <v>219</v>
      </c>
      <c r="AL44" t="s">
        <v>219</v>
      </c>
      <c r="AM44" t="s">
        <v>219</v>
      </c>
      <c r="AN44">
        <f t="shared" si="1"/>
      </c>
    </row>
    <row r="45" spans="1:40" ht="12.75">
      <c r="A45" t="s">
        <v>67</v>
      </c>
      <c r="B45">
        <v>211</v>
      </c>
      <c r="C45">
        <v>61138</v>
      </c>
      <c r="D45">
        <v>2.8160469228</v>
      </c>
      <c r="E45">
        <v>2.4587070044</v>
      </c>
      <c r="F45">
        <v>3.2253213813</v>
      </c>
      <c r="G45">
        <v>0.0023830622</v>
      </c>
      <c r="H45">
        <v>3.4512087409</v>
      </c>
      <c r="I45">
        <v>0.237591008</v>
      </c>
      <c r="J45">
        <v>-0.2103</v>
      </c>
      <c r="K45">
        <v>-0.346</v>
      </c>
      <c r="L45">
        <v>-0.0746</v>
      </c>
      <c r="M45">
        <v>0.8103223072</v>
      </c>
      <c r="N45">
        <v>0.7074971359</v>
      </c>
      <c r="O45">
        <v>0.928091731</v>
      </c>
      <c r="P45">
        <v>198</v>
      </c>
      <c r="Q45">
        <v>57905</v>
      </c>
      <c r="R45">
        <v>2.7269610924</v>
      </c>
      <c r="S45">
        <v>2.3705871196</v>
      </c>
      <c r="T45">
        <v>3.1369093073</v>
      </c>
      <c r="U45">
        <v>0.0094199652</v>
      </c>
      <c r="V45">
        <v>3.4193938347</v>
      </c>
      <c r="W45">
        <v>0.2430057384</v>
      </c>
      <c r="X45">
        <v>-0.1855</v>
      </c>
      <c r="Y45">
        <v>-0.3256</v>
      </c>
      <c r="Z45">
        <v>-0.0455</v>
      </c>
      <c r="AA45">
        <v>0.8306649401</v>
      </c>
      <c r="AB45">
        <v>0.7221091688</v>
      </c>
      <c r="AC45">
        <v>0.9555400659</v>
      </c>
      <c r="AD45">
        <v>0.745262505</v>
      </c>
      <c r="AE45">
        <v>0.0321</v>
      </c>
      <c r="AF45">
        <v>-0.1618</v>
      </c>
      <c r="AG45">
        <v>0.2261</v>
      </c>
      <c r="AH45">
        <v>1</v>
      </c>
      <c r="AI45" t="s">
        <v>219</v>
      </c>
      <c r="AJ45">
        <f t="shared" si="0"/>
      </c>
      <c r="AK45" t="s">
        <v>219</v>
      </c>
      <c r="AL45" t="s">
        <v>219</v>
      </c>
      <c r="AM45" t="s">
        <v>219</v>
      </c>
      <c r="AN45">
        <f t="shared" si="1"/>
      </c>
    </row>
    <row r="46" spans="1:40" ht="12.75">
      <c r="A46" t="s">
        <v>68</v>
      </c>
      <c r="B46">
        <v>169</v>
      </c>
      <c r="C46">
        <v>41491</v>
      </c>
      <c r="D46">
        <v>3.2065009099</v>
      </c>
      <c r="E46">
        <v>2.7558443351</v>
      </c>
      <c r="F46">
        <v>3.7308522671</v>
      </c>
      <c r="G46">
        <v>0.2976735635</v>
      </c>
      <c r="H46">
        <v>4.0731724952</v>
      </c>
      <c r="I46">
        <v>0.3133209612</v>
      </c>
      <c r="J46">
        <v>-0.0805</v>
      </c>
      <c r="K46">
        <v>-0.2319</v>
      </c>
      <c r="L46">
        <v>0.071</v>
      </c>
      <c r="M46">
        <v>0.9226761082</v>
      </c>
      <c r="N46">
        <v>0.7929989098</v>
      </c>
      <c r="O46">
        <v>1.073559106</v>
      </c>
      <c r="P46">
        <v>138</v>
      </c>
      <c r="Q46">
        <v>40382</v>
      </c>
      <c r="R46">
        <v>2.6751196161</v>
      </c>
      <c r="S46">
        <v>2.2625975351</v>
      </c>
      <c r="T46">
        <v>3.1628536889</v>
      </c>
      <c r="U46">
        <v>0.0165844766</v>
      </c>
      <c r="V46">
        <v>3.4173641722</v>
      </c>
      <c r="W46">
        <v>0.290905357</v>
      </c>
      <c r="X46">
        <v>-0.2047</v>
      </c>
      <c r="Y46">
        <v>-0.3722</v>
      </c>
      <c r="Z46">
        <v>-0.0372</v>
      </c>
      <c r="AA46">
        <v>0.8148734068</v>
      </c>
      <c r="AB46">
        <v>0.6892142507</v>
      </c>
      <c r="AC46">
        <v>0.9634430346</v>
      </c>
      <c r="AD46">
        <v>0.1142909172</v>
      </c>
      <c r="AE46">
        <v>0.1812</v>
      </c>
      <c r="AF46">
        <v>-0.0437</v>
      </c>
      <c r="AG46">
        <v>0.4061</v>
      </c>
      <c r="AH46" t="s">
        <v>219</v>
      </c>
      <c r="AI46" t="s">
        <v>219</v>
      </c>
      <c r="AJ46">
        <f t="shared" si="0"/>
      </c>
      <c r="AK46" t="s">
        <v>219</v>
      </c>
      <c r="AL46" t="s">
        <v>219</v>
      </c>
      <c r="AM46" t="s">
        <v>219</v>
      </c>
      <c r="AN46">
        <f t="shared" si="1"/>
      </c>
    </row>
    <row r="47" spans="1:40" ht="12.75">
      <c r="A47" t="s">
        <v>64</v>
      </c>
      <c r="B47">
        <v>246</v>
      </c>
      <c r="C47">
        <v>60572</v>
      </c>
      <c r="D47">
        <v>3.2865188189</v>
      </c>
      <c r="E47">
        <v>2.8980381251</v>
      </c>
      <c r="F47">
        <v>3.7270751732</v>
      </c>
      <c r="G47">
        <v>0.3843868298</v>
      </c>
      <c r="H47">
        <v>4.0612824407</v>
      </c>
      <c r="I47">
        <v>0.2589379109</v>
      </c>
      <c r="J47">
        <v>-0.0558</v>
      </c>
      <c r="K47">
        <v>-0.1816</v>
      </c>
      <c r="L47">
        <v>0.07</v>
      </c>
      <c r="M47">
        <v>0.9457013981</v>
      </c>
      <c r="N47">
        <v>0.8339154156</v>
      </c>
      <c r="O47">
        <v>1.0724722408</v>
      </c>
      <c r="P47">
        <v>207</v>
      </c>
      <c r="Q47">
        <v>57096</v>
      </c>
      <c r="R47">
        <v>2.9467649947</v>
      </c>
      <c r="S47">
        <v>2.5694754464</v>
      </c>
      <c r="T47">
        <v>3.379453945</v>
      </c>
      <c r="U47">
        <v>0.1223136054</v>
      </c>
      <c r="V47">
        <v>3.6254728878</v>
      </c>
      <c r="W47">
        <v>0.251987785</v>
      </c>
      <c r="X47">
        <v>-0.108</v>
      </c>
      <c r="Y47">
        <v>-0.245</v>
      </c>
      <c r="Z47">
        <v>0.029</v>
      </c>
      <c r="AA47">
        <v>0.8976198357</v>
      </c>
      <c r="AB47">
        <v>0.7826929302</v>
      </c>
      <c r="AC47">
        <v>1.0294220613</v>
      </c>
      <c r="AD47">
        <v>0.247299763</v>
      </c>
      <c r="AE47">
        <v>0.1091</v>
      </c>
      <c r="AF47">
        <v>-0.0757</v>
      </c>
      <c r="AG47">
        <v>0.294</v>
      </c>
      <c r="AH47" t="s">
        <v>219</v>
      </c>
      <c r="AI47" t="s">
        <v>219</v>
      </c>
      <c r="AJ47">
        <f t="shared" si="0"/>
      </c>
      <c r="AK47" t="s">
        <v>219</v>
      </c>
      <c r="AL47" t="s">
        <v>219</v>
      </c>
      <c r="AM47" t="s">
        <v>219</v>
      </c>
      <c r="AN47">
        <f t="shared" si="1"/>
      </c>
    </row>
    <row r="48" spans="1:40" ht="12.75">
      <c r="A48" t="s">
        <v>69</v>
      </c>
      <c r="B48">
        <v>268</v>
      </c>
      <c r="C48">
        <v>68754</v>
      </c>
      <c r="D48">
        <v>3.3276376864</v>
      </c>
      <c r="E48">
        <v>2.9496106922</v>
      </c>
      <c r="F48">
        <v>3.7541132466</v>
      </c>
      <c r="G48">
        <v>0.4806224608</v>
      </c>
      <c r="H48">
        <v>3.8979550281</v>
      </c>
      <c r="I48">
        <v>0.2381055</v>
      </c>
      <c r="J48">
        <v>-0.0434</v>
      </c>
      <c r="K48">
        <v>-0.164</v>
      </c>
      <c r="L48">
        <v>0.0772</v>
      </c>
      <c r="M48">
        <v>0.9575334224</v>
      </c>
      <c r="N48">
        <v>0.8487555097</v>
      </c>
      <c r="O48">
        <v>1.0802524925</v>
      </c>
      <c r="P48">
        <v>235</v>
      </c>
      <c r="Q48">
        <v>64197</v>
      </c>
      <c r="R48">
        <v>3.0705962258</v>
      </c>
      <c r="S48">
        <v>2.6998319603</v>
      </c>
      <c r="T48">
        <v>3.4922770456</v>
      </c>
      <c r="U48">
        <v>0.3086225692</v>
      </c>
      <c r="V48">
        <v>3.6606071935</v>
      </c>
      <c r="W48">
        <v>0.2387916837</v>
      </c>
      <c r="X48">
        <v>-0.0668</v>
      </c>
      <c r="Y48">
        <v>-0.1955</v>
      </c>
      <c r="Z48">
        <v>0.0618</v>
      </c>
      <c r="AA48">
        <v>0.9353403087</v>
      </c>
      <c r="AB48">
        <v>0.8224010823</v>
      </c>
      <c r="AC48">
        <v>1.0637893261</v>
      </c>
      <c r="AD48">
        <v>0.3683682006</v>
      </c>
      <c r="AE48">
        <v>0.0804</v>
      </c>
      <c r="AF48">
        <v>-0.0948</v>
      </c>
      <c r="AG48">
        <v>0.2556</v>
      </c>
      <c r="AH48" t="s">
        <v>219</v>
      </c>
      <c r="AI48" t="s">
        <v>219</v>
      </c>
      <c r="AJ48">
        <f t="shared" si="0"/>
      </c>
      <c r="AK48" t="s">
        <v>219</v>
      </c>
      <c r="AL48" t="s">
        <v>219</v>
      </c>
      <c r="AM48" t="s">
        <v>219</v>
      </c>
      <c r="AN48">
        <f t="shared" si="1"/>
      </c>
    </row>
    <row r="49" spans="1:40" s="30" customFormat="1" ht="12.75">
      <c r="A49" s="30" t="s">
        <v>66</v>
      </c>
      <c r="B49" s="30">
        <v>202</v>
      </c>
      <c r="C49" s="30">
        <v>47441</v>
      </c>
      <c r="D49" s="30">
        <v>3.6014193782</v>
      </c>
      <c r="E49" s="30">
        <v>3.1351427389</v>
      </c>
      <c r="F49" s="30">
        <v>4.1370433877</v>
      </c>
      <c r="G49" s="30">
        <v>0.6140987962</v>
      </c>
      <c r="H49" s="30">
        <v>4.2579203642</v>
      </c>
      <c r="I49" s="30">
        <v>0.2995862314</v>
      </c>
      <c r="J49" s="30">
        <v>0.0357</v>
      </c>
      <c r="K49" s="30">
        <v>-0.103</v>
      </c>
      <c r="L49" s="30">
        <v>0.1743</v>
      </c>
      <c r="M49" s="30">
        <v>1.0363145713</v>
      </c>
      <c r="N49" s="30">
        <v>0.9021426728</v>
      </c>
      <c r="O49" s="30">
        <v>1.190441294</v>
      </c>
      <c r="P49" s="30">
        <v>163</v>
      </c>
      <c r="Q49" s="30">
        <v>46951</v>
      </c>
      <c r="R49" s="30">
        <v>2.889752949</v>
      </c>
      <c r="S49" s="30">
        <v>2.4767944285</v>
      </c>
      <c r="T49" s="30">
        <v>3.3715644747</v>
      </c>
      <c r="U49" s="30">
        <v>0.1049939097</v>
      </c>
      <c r="V49" s="30">
        <v>3.471704543</v>
      </c>
      <c r="W49" s="30">
        <v>0.2719248863</v>
      </c>
      <c r="X49" s="30">
        <v>-0.1275</v>
      </c>
      <c r="Y49" s="30">
        <v>-0.2818</v>
      </c>
      <c r="Z49" s="30">
        <v>0.0267</v>
      </c>
      <c r="AA49" s="30">
        <v>0.8802532852</v>
      </c>
      <c r="AB49" s="30">
        <v>0.7544611844</v>
      </c>
      <c r="AC49" s="30">
        <v>1.0270188343</v>
      </c>
      <c r="AD49" s="30">
        <v>0.0365283438</v>
      </c>
      <c r="AE49" s="30">
        <v>0.2202</v>
      </c>
      <c r="AF49" s="30">
        <v>0.0138</v>
      </c>
      <c r="AG49" s="30">
        <v>0.4265</v>
      </c>
      <c r="AH49" s="30" t="s">
        <v>219</v>
      </c>
      <c r="AI49" s="30" t="s">
        <v>219</v>
      </c>
      <c r="AJ49" s="30" t="str">
        <f t="shared" si="0"/>
        <v>t</v>
      </c>
      <c r="AK49" s="30" t="s">
        <v>219</v>
      </c>
      <c r="AL49" s="30" t="s">
        <v>219</v>
      </c>
      <c r="AM49" s="30" t="s">
        <v>219</v>
      </c>
      <c r="AN49" s="30" t="str">
        <f t="shared" si="1"/>
        <v>change</v>
      </c>
    </row>
    <row r="50" spans="1:40" ht="12.75">
      <c r="A50" t="s">
        <v>65</v>
      </c>
      <c r="B50">
        <v>195</v>
      </c>
      <c r="C50">
        <v>44952</v>
      </c>
      <c r="D50">
        <v>3.298763315</v>
      </c>
      <c r="E50">
        <v>2.8646584876</v>
      </c>
      <c r="F50">
        <v>3.7986515514</v>
      </c>
      <c r="G50">
        <v>0.4691626262</v>
      </c>
      <c r="H50">
        <v>4.3379604912</v>
      </c>
      <c r="I50">
        <v>0.3106478031</v>
      </c>
      <c r="J50">
        <v>-0.0521</v>
      </c>
      <c r="K50">
        <v>-0.1932</v>
      </c>
      <c r="L50">
        <v>0.089</v>
      </c>
      <c r="M50">
        <v>0.9492247727</v>
      </c>
      <c r="N50">
        <v>0.8243103679</v>
      </c>
      <c r="O50">
        <v>1.0930684657</v>
      </c>
      <c r="P50">
        <v>203</v>
      </c>
      <c r="Q50">
        <v>44827</v>
      </c>
      <c r="R50">
        <v>3.5592338335</v>
      </c>
      <c r="S50">
        <v>3.0994090112</v>
      </c>
      <c r="T50">
        <v>4.0872777472</v>
      </c>
      <c r="U50">
        <v>0.2521220723</v>
      </c>
      <c r="V50">
        <v>4.5285207576</v>
      </c>
      <c r="W50">
        <v>0.3178398476</v>
      </c>
      <c r="X50">
        <v>0.0808</v>
      </c>
      <c r="Y50">
        <v>-0.0575</v>
      </c>
      <c r="Z50">
        <v>0.2192</v>
      </c>
      <c r="AA50">
        <v>1.084185164</v>
      </c>
      <c r="AB50">
        <v>0.9441170275</v>
      </c>
      <c r="AC50">
        <v>1.245033651</v>
      </c>
      <c r="AD50">
        <v>0.4485031822</v>
      </c>
      <c r="AE50">
        <v>-0.076</v>
      </c>
      <c r="AF50">
        <v>-0.2725</v>
      </c>
      <c r="AG50">
        <v>0.1205</v>
      </c>
      <c r="AH50" t="s">
        <v>219</v>
      </c>
      <c r="AI50" t="s">
        <v>219</v>
      </c>
      <c r="AJ50">
        <f t="shared" si="0"/>
      </c>
      <c r="AK50" t="s">
        <v>219</v>
      </c>
      <c r="AL50" t="s">
        <v>219</v>
      </c>
      <c r="AM50" t="s">
        <v>219</v>
      </c>
      <c r="AN50">
        <f t="shared" si="1"/>
      </c>
    </row>
    <row r="51" spans="1:40" ht="12.75">
      <c r="A51" t="s">
        <v>57</v>
      </c>
      <c r="B51">
        <v>55</v>
      </c>
      <c r="C51">
        <v>25553</v>
      </c>
      <c r="D51">
        <v>2.3875363892</v>
      </c>
      <c r="E51">
        <v>1.8323283332</v>
      </c>
      <c r="F51">
        <v>3.1109762952</v>
      </c>
      <c r="G51">
        <v>0.0054380459</v>
      </c>
      <c r="H51">
        <v>2.152389152</v>
      </c>
      <c r="I51">
        <v>0.290228094</v>
      </c>
      <c r="J51">
        <v>-0.3754</v>
      </c>
      <c r="K51">
        <v>-0.6401</v>
      </c>
      <c r="L51">
        <v>-0.1107</v>
      </c>
      <c r="M51">
        <v>0.6870176699</v>
      </c>
      <c r="N51">
        <v>0.5272556045</v>
      </c>
      <c r="O51">
        <v>0.8951887373</v>
      </c>
      <c r="P51">
        <v>44</v>
      </c>
      <c r="Q51">
        <v>23060</v>
      </c>
      <c r="R51">
        <v>1.9411392464</v>
      </c>
      <c r="S51">
        <v>1.4440332664</v>
      </c>
      <c r="T51">
        <v>2.6093731089</v>
      </c>
      <c r="U51">
        <v>0.0004992617</v>
      </c>
      <c r="V51">
        <v>1.908065915</v>
      </c>
      <c r="W51">
        <v>0.2876517598</v>
      </c>
      <c r="X51">
        <v>-0.5254</v>
      </c>
      <c r="Y51">
        <v>-0.8213</v>
      </c>
      <c r="Z51">
        <v>-0.2296</v>
      </c>
      <c r="AA51">
        <v>0.591294214</v>
      </c>
      <c r="AB51">
        <v>0.4398697914</v>
      </c>
      <c r="AC51">
        <v>0.794846235</v>
      </c>
      <c r="AD51">
        <v>0.3061339947</v>
      </c>
      <c r="AE51">
        <v>0.207</v>
      </c>
      <c r="AF51">
        <v>-0.1894</v>
      </c>
      <c r="AG51">
        <v>0.6034</v>
      </c>
      <c r="AH51" t="s">
        <v>219</v>
      </c>
      <c r="AI51">
        <v>2</v>
      </c>
      <c r="AJ51">
        <f t="shared" si="0"/>
      </c>
      <c r="AK51" t="s">
        <v>219</v>
      </c>
      <c r="AL51" t="s">
        <v>219</v>
      </c>
      <c r="AM51" t="s">
        <v>219</v>
      </c>
      <c r="AN51">
        <f t="shared" si="1"/>
      </c>
    </row>
    <row r="52" spans="1:40" ht="12.75">
      <c r="A52" t="s">
        <v>61</v>
      </c>
      <c r="B52">
        <v>42</v>
      </c>
      <c r="C52">
        <v>19336</v>
      </c>
      <c r="D52">
        <v>2.3841378786</v>
      </c>
      <c r="E52">
        <v>1.7613240306</v>
      </c>
      <c r="F52">
        <v>3.2271821228</v>
      </c>
      <c r="G52">
        <v>0.0147154892</v>
      </c>
      <c r="H52">
        <v>2.1721141911</v>
      </c>
      <c r="I52">
        <v>0.3351644962</v>
      </c>
      <c r="J52">
        <v>-0.3768</v>
      </c>
      <c r="K52">
        <v>-0.6796</v>
      </c>
      <c r="L52">
        <v>-0.074</v>
      </c>
      <c r="M52">
        <v>0.6860397427</v>
      </c>
      <c r="N52">
        <v>0.5068239952</v>
      </c>
      <c r="O52">
        <v>0.9286271625</v>
      </c>
      <c r="P52">
        <v>49</v>
      </c>
      <c r="Q52">
        <v>19375</v>
      </c>
      <c r="R52">
        <v>2.7114646474</v>
      </c>
      <c r="S52">
        <v>2.0485140391</v>
      </c>
      <c r="T52">
        <v>3.588962728</v>
      </c>
      <c r="U52">
        <v>0.1812937768</v>
      </c>
      <c r="V52">
        <v>2.5290322581</v>
      </c>
      <c r="W52">
        <v>0.3612903226</v>
      </c>
      <c r="X52">
        <v>-0.1912</v>
      </c>
      <c r="Y52">
        <v>-0.4716</v>
      </c>
      <c r="Z52">
        <v>0.0891</v>
      </c>
      <c r="AA52">
        <v>0.8259445378</v>
      </c>
      <c r="AB52">
        <v>0.6240018592</v>
      </c>
      <c r="AC52">
        <v>1.0932409405</v>
      </c>
      <c r="AD52">
        <v>0.5406644902</v>
      </c>
      <c r="AE52">
        <v>-0.1287</v>
      </c>
      <c r="AF52">
        <v>-0.5408</v>
      </c>
      <c r="AG52">
        <v>0.2835</v>
      </c>
      <c r="AH52" t="s">
        <v>219</v>
      </c>
      <c r="AI52" t="s">
        <v>219</v>
      </c>
      <c r="AJ52">
        <f t="shared" si="0"/>
      </c>
      <c r="AK52" t="s">
        <v>219</v>
      </c>
      <c r="AL52" t="s">
        <v>219</v>
      </c>
      <c r="AM52" t="s">
        <v>219</v>
      </c>
      <c r="AN52">
        <f t="shared" si="1"/>
      </c>
    </row>
    <row r="53" spans="1:40" ht="12.75">
      <c r="A53" t="s">
        <v>59</v>
      </c>
      <c r="B53">
        <v>161</v>
      </c>
      <c r="C53">
        <v>54275</v>
      </c>
      <c r="D53">
        <v>2.694550797</v>
      </c>
      <c r="E53">
        <v>2.3073418399</v>
      </c>
      <c r="F53">
        <v>3.1467396256</v>
      </c>
      <c r="G53">
        <v>0.0013072253</v>
      </c>
      <c r="H53">
        <v>2.9663749424</v>
      </c>
      <c r="I53">
        <v>0.2337830961</v>
      </c>
      <c r="J53">
        <v>-0.2544</v>
      </c>
      <c r="K53">
        <v>-0.4096</v>
      </c>
      <c r="L53">
        <v>-0.0993</v>
      </c>
      <c r="M53">
        <v>0.7753615897</v>
      </c>
      <c r="N53">
        <v>0.6639415515</v>
      </c>
      <c r="O53">
        <v>0.9054796967</v>
      </c>
      <c r="P53">
        <v>157</v>
      </c>
      <c r="Q53">
        <v>53045</v>
      </c>
      <c r="R53">
        <v>2.7084179933</v>
      </c>
      <c r="S53">
        <v>2.3146710627</v>
      </c>
      <c r="T53">
        <v>3.1691449141</v>
      </c>
      <c r="U53">
        <v>0.016403701</v>
      </c>
      <c r="V53">
        <v>2.9597511547</v>
      </c>
      <c r="W53">
        <v>0.2362138578</v>
      </c>
      <c r="X53">
        <v>-0.1924</v>
      </c>
      <c r="Y53">
        <v>-0.3494</v>
      </c>
      <c r="Z53">
        <v>-0.0353</v>
      </c>
      <c r="AA53">
        <v>0.8250164905</v>
      </c>
      <c r="AB53">
        <v>0.7050764696</v>
      </c>
      <c r="AC53">
        <v>0.965359417</v>
      </c>
      <c r="AD53">
        <v>0.9634975148</v>
      </c>
      <c r="AE53">
        <v>-0.0051</v>
      </c>
      <c r="AF53">
        <v>-0.225</v>
      </c>
      <c r="AG53">
        <v>0.2147</v>
      </c>
      <c r="AH53">
        <v>1</v>
      </c>
      <c r="AI53" t="s">
        <v>219</v>
      </c>
      <c r="AJ53">
        <f t="shared" si="0"/>
      </c>
      <c r="AK53" t="s">
        <v>219</v>
      </c>
      <c r="AL53" t="s">
        <v>219</v>
      </c>
      <c r="AM53" t="s">
        <v>219</v>
      </c>
      <c r="AN53">
        <f t="shared" si="1"/>
      </c>
    </row>
    <row r="54" spans="1:40" ht="12.75">
      <c r="A54" t="s">
        <v>58</v>
      </c>
      <c r="B54">
        <v>89</v>
      </c>
      <c r="C54">
        <v>26351</v>
      </c>
      <c r="D54">
        <v>3.4748686654</v>
      </c>
      <c r="E54">
        <v>2.8215900056</v>
      </c>
      <c r="F54">
        <v>4.27939999</v>
      </c>
      <c r="G54">
        <v>0.9992444507</v>
      </c>
      <c r="H54">
        <v>3.3774809305</v>
      </c>
      <c r="I54">
        <v>0.3580122626</v>
      </c>
      <c r="J54">
        <v>-0.0001</v>
      </c>
      <c r="K54">
        <v>-0.2084</v>
      </c>
      <c r="L54">
        <v>0.2082</v>
      </c>
      <c r="M54">
        <v>0.9998993878</v>
      </c>
      <c r="N54">
        <v>0.8119173387</v>
      </c>
      <c r="O54">
        <v>1.2314046493</v>
      </c>
      <c r="P54">
        <v>80</v>
      </c>
      <c r="Q54">
        <v>30070</v>
      </c>
      <c r="R54">
        <v>2.6043027911</v>
      </c>
      <c r="S54">
        <v>2.0908083463</v>
      </c>
      <c r="T54">
        <v>3.2439094859</v>
      </c>
      <c r="U54">
        <v>0.0387812981</v>
      </c>
      <c r="V54">
        <v>2.6604589292</v>
      </c>
      <c r="W54">
        <v>0.2974483508</v>
      </c>
      <c r="X54">
        <v>-0.2316</v>
      </c>
      <c r="Y54">
        <v>-0.4512</v>
      </c>
      <c r="Z54">
        <v>-0.0119</v>
      </c>
      <c r="AA54">
        <v>0.7933017556</v>
      </c>
      <c r="AB54">
        <v>0.6368852107</v>
      </c>
      <c r="AC54">
        <v>0.9881335991</v>
      </c>
      <c r="AD54">
        <v>0.0612241962</v>
      </c>
      <c r="AE54">
        <v>0.2884</v>
      </c>
      <c r="AF54">
        <v>-0.0136</v>
      </c>
      <c r="AG54">
        <v>0.5904</v>
      </c>
      <c r="AH54" t="s">
        <v>219</v>
      </c>
      <c r="AI54" t="s">
        <v>219</v>
      </c>
      <c r="AJ54">
        <f t="shared" si="0"/>
      </c>
      <c r="AK54" t="s">
        <v>219</v>
      </c>
      <c r="AL54" t="s">
        <v>219</v>
      </c>
      <c r="AM54" t="s">
        <v>219</v>
      </c>
      <c r="AN54">
        <f t="shared" si="1"/>
      </c>
    </row>
    <row r="55" spans="1:40" s="30" customFormat="1" ht="12.75">
      <c r="A55" s="30" t="s">
        <v>63</v>
      </c>
      <c r="B55" s="30">
        <v>94</v>
      </c>
      <c r="C55" s="30">
        <v>24015</v>
      </c>
      <c r="D55" s="30">
        <v>4.2196468412</v>
      </c>
      <c r="E55" s="30">
        <v>3.445554127</v>
      </c>
      <c r="F55" s="30">
        <v>5.1676504876</v>
      </c>
      <c r="G55" s="30">
        <v>0.060509893</v>
      </c>
      <c r="H55" s="30">
        <v>3.914220279</v>
      </c>
      <c r="I55" s="30">
        <v>0.4037209958</v>
      </c>
      <c r="J55" s="30">
        <v>0.1941</v>
      </c>
      <c r="K55" s="30">
        <v>-0.0086</v>
      </c>
      <c r="L55" s="30">
        <v>0.3968</v>
      </c>
      <c r="M55" s="30">
        <v>1.2142105787</v>
      </c>
      <c r="N55" s="30">
        <v>0.9914640793</v>
      </c>
      <c r="O55" s="30">
        <v>1.4870002456</v>
      </c>
      <c r="P55" s="30">
        <v>83</v>
      </c>
      <c r="Q55" s="30">
        <v>27210</v>
      </c>
      <c r="R55" s="30">
        <v>3.0284922915</v>
      </c>
      <c r="S55" s="30">
        <v>2.4410782004</v>
      </c>
      <c r="T55" s="30">
        <v>3.7572600329</v>
      </c>
      <c r="U55" s="30">
        <v>0.4634983296</v>
      </c>
      <c r="V55" s="30">
        <v>3.0503491363</v>
      </c>
      <c r="W55" s="30">
        <v>0.3348193157</v>
      </c>
      <c r="X55" s="30">
        <v>-0.0807</v>
      </c>
      <c r="Y55" s="30">
        <v>-0.2963</v>
      </c>
      <c r="Z55" s="30">
        <v>0.135</v>
      </c>
      <c r="AA55" s="30">
        <v>0.9225149471</v>
      </c>
      <c r="AB55" s="30">
        <v>0.7435815945</v>
      </c>
      <c r="AC55" s="30">
        <v>1.144506311</v>
      </c>
      <c r="AD55" s="30">
        <v>0.0276561677</v>
      </c>
      <c r="AE55" s="30">
        <v>0.3317</v>
      </c>
      <c r="AF55" s="30">
        <v>0.0365</v>
      </c>
      <c r="AG55" s="30">
        <v>0.6269</v>
      </c>
      <c r="AH55" s="30" t="s">
        <v>219</v>
      </c>
      <c r="AI55" s="30" t="s">
        <v>219</v>
      </c>
      <c r="AJ55" s="30" t="str">
        <f t="shared" si="0"/>
        <v>t</v>
      </c>
      <c r="AK55" s="30" t="s">
        <v>219</v>
      </c>
      <c r="AL55" s="30" t="s">
        <v>219</v>
      </c>
      <c r="AM55" s="30" t="s">
        <v>219</v>
      </c>
      <c r="AN55" s="30" t="str">
        <f t="shared" si="1"/>
        <v>change</v>
      </c>
    </row>
    <row r="56" spans="1:40" ht="12.75">
      <c r="A56" t="s">
        <v>62</v>
      </c>
      <c r="B56">
        <v>128</v>
      </c>
      <c r="C56">
        <v>27655</v>
      </c>
      <c r="D56">
        <v>4.4123984985</v>
      </c>
      <c r="E56">
        <v>3.7083363424</v>
      </c>
      <c r="F56">
        <v>5.2501334054</v>
      </c>
      <c r="G56">
        <v>0.007102594</v>
      </c>
      <c r="H56">
        <v>4.6284577834</v>
      </c>
      <c r="I56">
        <v>0.4091017356</v>
      </c>
      <c r="J56">
        <v>0.2388</v>
      </c>
      <c r="K56">
        <v>0.0649</v>
      </c>
      <c r="L56">
        <v>0.4126</v>
      </c>
      <c r="M56">
        <v>1.269675197</v>
      </c>
      <c r="N56">
        <v>1.0670801102</v>
      </c>
      <c r="O56">
        <v>1.5107348459</v>
      </c>
      <c r="P56">
        <v>105</v>
      </c>
      <c r="Q56">
        <v>28146</v>
      </c>
      <c r="R56">
        <v>3.6652522356</v>
      </c>
      <c r="S56">
        <v>3.0254771614</v>
      </c>
      <c r="T56">
        <v>4.4403157695</v>
      </c>
      <c r="U56">
        <v>0.2602731954</v>
      </c>
      <c r="V56">
        <v>3.7305478576</v>
      </c>
      <c r="W56">
        <v>0.3640641926</v>
      </c>
      <c r="X56">
        <v>0.1102</v>
      </c>
      <c r="Y56">
        <v>-0.0816</v>
      </c>
      <c r="Z56">
        <v>0.302</v>
      </c>
      <c r="AA56">
        <v>1.1164796363</v>
      </c>
      <c r="AB56">
        <v>0.9215965025</v>
      </c>
      <c r="AC56">
        <v>1.352573252</v>
      </c>
      <c r="AD56">
        <v>0.1588334414</v>
      </c>
      <c r="AE56">
        <v>0.1855</v>
      </c>
      <c r="AF56">
        <v>-0.0725</v>
      </c>
      <c r="AG56">
        <v>0.4436</v>
      </c>
      <c r="AH56" t="s">
        <v>219</v>
      </c>
      <c r="AI56" t="s">
        <v>219</v>
      </c>
      <c r="AJ56">
        <f t="shared" si="0"/>
      </c>
      <c r="AK56" t="s">
        <v>219</v>
      </c>
      <c r="AL56" t="s">
        <v>219</v>
      </c>
      <c r="AM56" t="s">
        <v>219</v>
      </c>
      <c r="AN56">
        <f t="shared" si="1"/>
      </c>
    </row>
    <row r="57" spans="1:40" ht="12.75">
      <c r="A57" t="s">
        <v>60</v>
      </c>
      <c r="B57">
        <v>175</v>
      </c>
      <c r="C57">
        <v>41182</v>
      </c>
      <c r="D57">
        <v>4.2941538761</v>
      </c>
      <c r="E57">
        <v>3.7002370063</v>
      </c>
      <c r="F57">
        <v>4.983399031</v>
      </c>
      <c r="G57">
        <v>0.0053356776</v>
      </c>
      <c r="H57">
        <v>4.2494293623</v>
      </c>
      <c r="I57">
        <v>0.3212266659</v>
      </c>
      <c r="J57">
        <v>0.2116</v>
      </c>
      <c r="K57">
        <v>0.0627</v>
      </c>
      <c r="L57">
        <v>0.3605</v>
      </c>
      <c r="M57">
        <v>1.2356501052</v>
      </c>
      <c r="N57">
        <v>1.0647495125</v>
      </c>
      <c r="O57">
        <v>1.4339815746</v>
      </c>
      <c r="P57">
        <v>170</v>
      </c>
      <c r="Q57">
        <v>41810</v>
      </c>
      <c r="R57">
        <v>4.3865938496</v>
      </c>
      <c r="S57">
        <v>3.7716959937</v>
      </c>
      <c r="T57">
        <v>5.101738219</v>
      </c>
      <c r="U57">
        <v>0.0001690042</v>
      </c>
      <c r="V57">
        <v>4.0660129156</v>
      </c>
      <c r="W57">
        <v>0.311848955</v>
      </c>
      <c r="X57">
        <v>0.2898</v>
      </c>
      <c r="Y57">
        <v>0.1388</v>
      </c>
      <c r="Z57">
        <v>0.4409</v>
      </c>
      <c r="AA57">
        <v>1.3362089131</v>
      </c>
      <c r="AB57">
        <v>1.1489036772</v>
      </c>
      <c r="AC57">
        <v>1.5540504351</v>
      </c>
      <c r="AD57">
        <v>0.8432186838</v>
      </c>
      <c r="AE57">
        <v>-0.0213</v>
      </c>
      <c r="AF57">
        <v>-0.2324</v>
      </c>
      <c r="AG57">
        <v>0.1898</v>
      </c>
      <c r="AH57" t="s">
        <v>219</v>
      </c>
      <c r="AI57">
        <v>2</v>
      </c>
      <c r="AJ57">
        <f t="shared" si="0"/>
      </c>
      <c r="AK57" t="s">
        <v>219</v>
      </c>
      <c r="AL57" t="s">
        <v>219</v>
      </c>
      <c r="AM57" t="s">
        <v>219</v>
      </c>
      <c r="AN57">
        <f t="shared" si="1"/>
      </c>
    </row>
    <row r="58" spans="1:40" ht="12.75">
      <c r="A58" t="s">
        <v>38</v>
      </c>
      <c r="B58">
        <v>292</v>
      </c>
      <c r="C58">
        <v>88067</v>
      </c>
      <c r="D58">
        <v>3.348592387</v>
      </c>
      <c r="E58">
        <v>2.9830405264</v>
      </c>
      <c r="F58">
        <v>3.7589402073</v>
      </c>
      <c r="G58">
        <v>0.52913429</v>
      </c>
      <c r="H58">
        <v>3.3156573972</v>
      </c>
      <c r="I58">
        <v>0.1940341727</v>
      </c>
      <c r="J58">
        <v>-0.0371</v>
      </c>
      <c r="K58">
        <v>-0.1527</v>
      </c>
      <c r="L58">
        <v>0.0785</v>
      </c>
      <c r="M58">
        <v>0.9635631732</v>
      </c>
      <c r="N58">
        <v>0.8583750016</v>
      </c>
      <c r="O58">
        <v>1.0816414587</v>
      </c>
      <c r="P58">
        <v>243</v>
      </c>
      <c r="Q58">
        <v>89973</v>
      </c>
      <c r="R58">
        <v>2.5688178587</v>
      </c>
      <c r="S58">
        <v>2.2634156908</v>
      </c>
      <c r="T58">
        <v>2.9154278721</v>
      </c>
      <c r="U58">
        <v>0.00014584</v>
      </c>
      <c r="V58">
        <v>2.7008102431</v>
      </c>
      <c r="W58">
        <v>0.1732570579</v>
      </c>
      <c r="X58">
        <v>-0.2453</v>
      </c>
      <c r="Y58">
        <v>-0.3718</v>
      </c>
      <c r="Z58">
        <v>-0.1187</v>
      </c>
      <c r="AA58">
        <v>0.7824926211</v>
      </c>
      <c r="AB58">
        <v>0.6894634707</v>
      </c>
      <c r="AC58">
        <v>0.8880741737</v>
      </c>
      <c r="AD58">
        <v>0.0022663545</v>
      </c>
      <c r="AE58">
        <v>0.2651</v>
      </c>
      <c r="AF58">
        <v>0.0949</v>
      </c>
      <c r="AG58">
        <v>0.4353</v>
      </c>
      <c r="AH58" t="s">
        <v>219</v>
      </c>
      <c r="AI58">
        <v>2</v>
      </c>
      <c r="AJ58" t="str">
        <f t="shared" si="0"/>
        <v>t</v>
      </c>
      <c r="AK58" t="s">
        <v>219</v>
      </c>
      <c r="AL58" t="s">
        <v>219</v>
      </c>
      <c r="AM58" t="s">
        <v>131</v>
      </c>
      <c r="AN58">
        <f t="shared" si="1"/>
      </c>
    </row>
    <row r="59" spans="1:40" ht="12.75">
      <c r="A59" t="s">
        <v>35</v>
      </c>
      <c r="B59">
        <v>331</v>
      </c>
      <c r="C59">
        <v>79983</v>
      </c>
      <c r="D59">
        <v>3.3595165264</v>
      </c>
      <c r="E59">
        <v>3.0135042813</v>
      </c>
      <c r="F59">
        <v>3.7452580908</v>
      </c>
      <c r="G59">
        <v>0.5414851157</v>
      </c>
      <c r="H59">
        <v>4.1383794056</v>
      </c>
      <c r="I59">
        <v>0.227465904</v>
      </c>
      <c r="J59">
        <v>-0.0339</v>
      </c>
      <c r="K59">
        <v>-0.1426</v>
      </c>
      <c r="L59">
        <v>0.0748</v>
      </c>
      <c r="M59">
        <v>0.966706613</v>
      </c>
      <c r="N59">
        <v>0.867140999</v>
      </c>
      <c r="O59">
        <v>1.0777044063</v>
      </c>
      <c r="P59">
        <v>324</v>
      </c>
      <c r="Q59">
        <v>83054</v>
      </c>
      <c r="R59">
        <v>3.0246480866</v>
      </c>
      <c r="S59">
        <v>2.7099524492</v>
      </c>
      <c r="T59">
        <v>3.3758880346</v>
      </c>
      <c r="U59">
        <v>0.1438829186</v>
      </c>
      <c r="V59">
        <v>3.9010764081</v>
      </c>
      <c r="W59">
        <v>0.2167264671</v>
      </c>
      <c r="X59">
        <v>-0.0819</v>
      </c>
      <c r="Y59">
        <v>-0.1918</v>
      </c>
      <c r="Z59">
        <v>0.0279</v>
      </c>
      <c r="AA59">
        <v>0.9213439563</v>
      </c>
      <c r="AB59">
        <v>0.8254839041</v>
      </c>
      <c r="AC59">
        <v>1.0283358424</v>
      </c>
      <c r="AD59">
        <v>0.1790852952</v>
      </c>
      <c r="AE59">
        <v>0.105</v>
      </c>
      <c r="AF59">
        <v>-0.0482</v>
      </c>
      <c r="AG59">
        <v>0.2582</v>
      </c>
      <c r="AH59" t="s">
        <v>219</v>
      </c>
      <c r="AI59" t="s">
        <v>219</v>
      </c>
      <c r="AJ59">
        <f t="shared" si="0"/>
      </c>
      <c r="AK59" t="s">
        <v>219</v>
      </c>
      <c r="AL59" t="s">
        <v>219</v>
      </c>
      <c r="AM59" t="s">
        <v>219</v>
      </c>
      <c r="AN59">
        <f t="shared" si="1"/>
      </c>
    </row>
    <row r="60" spans="1:40" ht="12.75">
      <c r="A60" t="s">
        <v>37</v>
      </c>
      <c r="B60">
        <v>502</v>
      </c>
      <c r="C60">
        <v>136308</v>
      </c>
      <c r="D60">
        <v>3.460718158</v>
      </c>
      <c r="E60">
        <v>3.1671166593</v>
      </c>
      <c r="F60">
        <v>3.7815374227</v>
      </c>
      <c r="G60">
        <v>0.9263509179</v>
      </c>
      <c r="H60">
        <v>3.6828359304</v>
      </c>
      <c r="I60">
        <v>0.1643730119</v>
      </c>
      <c r="J60">
        <v>-0.0042</v>
      </c>
      <c r="K60">
        <v>-0.0928</v>
      </c>
      <c r="L60">
        <v>0.0845</v>
      </c>
      <c r="M60">
        <v>0.9958275552</v>
      </c>
      <c r="N60">
        <v>0.9113432229</v>
      </c>
      <c r="O60">
        <v>1.088143846</v>
      </c>
      <c r="P60">
        <v>507</v>
      </c>
      <c r="Q60">
        <v>137351</v>
      </c>
      <c r="R60">
        <v>3.2392189738</v>
      </c>
      <c r="S60">
        <v>2.9655954833</v>
      </c>
      <c r="T60">
        <v>3.5380885962</v>
      </c>
      <c r="U60">
        <v>0.7662821951</v>
      </c>
      <c r="V60">
        <v>3.6912727246</v>
      </c>
      <c r="W60">
        <v>0.163935177</v>
      </c>
      <c r="X60">
        <v>-0.0134</v>
      </c>
      <c r="Y60">
        <v>-0.1016</v>
      </c>
      <c r="Z60">
        <v>0.0749</v>
      </c>
      <c r="AA60">
        <v>0.9867048131</v>
      </c>
      <c r="AB60">
        <v>0.9033558276</v>
      </c>
      <c r="AC60">
        <v>1.077744072</v>
      </c>
      <c r="AD60">
        <v>0.2934897821</v>
      </c>
      <c r="AE60">
        <v>0.0661</v>
      </c>
      <c r="AF60">
        <v>-0.0573</v>
      </c>
      <c r="AG60">
        <v>0.1896</v>
      </c>
      <c r="AH60" t="s">
        <v>219</v>
      </c>
      <c r="AI60" t="s">
        <v>219</v>
      </c>
      <c r="AJ60">
        <f t="shared" si="0"/>
      </c>
      <c r="AK60" t="s">
        <v>219</v>
      </c>
      <c r="AL60" t="s">
        <v>219</v>
      </c>
      <c r="AM60" t="s">
        <v>219</v>
      </c>
      <c r="AN60">
        <f t="shared" si="1"/>
      </c>
    </row>
    <row r="61" spans="1:40" ht="12.75">
      <c r="A61" t="s">
        <v>36</v>
      </c>
      <c r="B61">
        <v>177</v>
      </c>
      <c r="C61">
        <v>44817</v>
      </c>
      <c r="D61">
        <v>3.7957333506</v>
      </c>
      <c r="E61">
        <v>3.2734810027</v>
      </c>
      <c r="F61">
        <v>4.4013060278</v>
      </c>
      <c r="G61">
        <v>0.2427604263</v>
      </c>
      <c r="H61">
        <v>3.9493942031</v>
      </c>
      <c r="I61">
        <v>0.2968546466</v>
      </c>
      <c r="J61">
        <v>0.0882</v>
      </c>
      <c r="K61">
        <v>-0.0598</v>
      </c>
      <c r="L61">
        <v>0.2362</v>
      </c>
      <c r="M61">
        <v>1.0922287485</v>
      </c>
      <c r="N61">
        <v>0.9419497442</v>
      </c>
      <c r="O61">
        <v>1.2664833196</v>
      </c>
      <c r="P61">
        <v>198</v>
      </c>
      <c r="Q61">
        <v>44464</v>
      </c>
      <c r="R61">
        <v>3.9574238304</v>
      </c>
      <c r="S61">
        <v>3.440244961</v>
      </c>
      <c r="T61">
        <v>4.5523512283</v>
      </c>
      <c r="U61">
        <v>0.008915428</v>
      </c>
      <c r="V61">
        <v>4.4530406621</v>
      </c>
      <c r="W61">
        <v>0.3164638197</v>
      </c>
      <c r="X61">
        <v>0.1869</v>
      </c>
      <c r="Y61">
        <v>0.0468</v>
      </c>
      <c r="Z61">
        <v>0.3269</v>
      </c>
      <c r="AA61">
        <v>1.205478596</v>
      </c>
      <c r="AB61">
        <v>1.0479397313</v>
      </c>
      <c r="AC61">
        <v>1.3867005917</v>
      </c>
      <c r="AD61">
        <v>0.6867475599</v>
      </c>
      <c r="AE61">
        <v>-0.0417</v>
      </c>
      <c r="AF61">
        <v>-0.2445</v>
      </c>
      <c r="AG61">
        <v>0.161</v>
      </c>
      <c r="AH61" t="s">
        <v>219</v>
      </c>
      <c r="AI61" t="s">
        <v>219</v>
      </c>
      <c r="AJ61">
        <f t="shared" si="0"/>
      </c>
      <c r="AK61" t="s">
        <v>219</v>
      </c>
      <c r="AL61" t="s">
        <v>219</v>
      </c>
      <c r="AM61" t="s">
        <v>219</v>
      </c>
      <c r="AN61">
        <f t="shared" si="1"/>
      </c>
    </row>
    <row r="62" spans="1:40" ht="12.75">
      <c r="A62" t="s">
        <v>27</v>
      </c>
      <c r="B62">
        <v>44</v>
      </c>
      <c r="C62">
        <v>14630</v>
      </c>
      <c r="D62">
        <v>2.4133723939</v>
      </c>
      <c r="E62">
        <v>1.7953446387</v>
      </c>
      <c r="F62">
        <v>3.244149444</v>
      </c>
      <c r="G62">
        <v>0.0157000337</v>
      </c>
      <c r="H62">
        <v>3.007518797</v>
      </c>
      <c r="I62">
        <v>0.4534005182</v>
      </c>
      <c r="J62">
        <v>-0.3646</v>
      </c>
      <c r="K62">
        <v>-0.6605</v>
      </c>
      <c r="L62">
        <v>-0.0688</v>
      </c>
      <c r="M62">
        <v>0.6944520244</v>
      </c>
      <c r="N62">
        <v>0.5166134833</v>
      </c>
      <c r="O62">
        <v>0.9335095382</v>
      </c>
      <c r="P62">
        <v>45</v>
      </c>
      <c r="Q62">
        <v>14135</v>
      </c>
      <c r="R62">
        <v>2.4226521782</v>
      </c>
      <c r="S62">
        <v>1.8081844727</v>
      </c>
      <c r="T62">
        <v>3.2459318534</v>
      </c>
      <c r="U62">
        <v>0.0417737922</v>
      </c>
      <c r="V62">
        <v>3.1835868412</v>
      </c>
      <c r="W62">
        <v>0.4745811059</v>
      </c>
      <c r="X62">
        <v>-0.3039</v>
      </c>
      <c r="Y62">
        <v>-0.5964</v>
      </c>
      <c r="Z62">
        <v>-0.0113</v>
      </c>
      <c r="AA62">
        <v>0.7379688079</v>
      </c>
      <c r="AB62">
        <v>0.550794601</v>
      </c>
      <c r="AC62">
        <v>0.9887496364</v>
      </c>
      <c r="AD62">
        <v>0.9855578194</v>
      </c>
      <c r="AE62">
        <v>-0.0038</v>
      </c>
      <c r="AF62">
        <v>-0.4194</v>
      </c>
      <c r="AG62">
        <v>0.4117</v>
      </c>
      <c r="AH62" t="s">
        <v>219</v>
      </c>
      <c r="AI62" t="s">
        <v>219</v>
      </c>
      <c r="AJ62">
        <f t="shared" si="0"/>
      </c>
      <c r="AK62" t="s">
        <v>219</v>
      </c>
      <c r="AL62" t="s">
        <v>219</v>
      </c>
      <c r="AM62" t="s">
        <v>219</v>
      </c>
      <c r="AN62">
        <f t="shared" si="1"/>
      </c>
    </row>
    <row r="63" spans="1:40" ht="12.75">
      <c r="A63" t="s">
        <v>28</v>
      </c>
      <c r="B63">
        <v>141</v>
      </c>
      <c r="C63">
        <v>57603</v>
      </c>
      <c r="D63">
        <v>2.7291240611</v>
      </c>
      <c r="E63">
        <v>2.3124062706</v>
      </c>
      <c r="F63">
        <v>3.2209383947</v>
      </c>
      <c r="G63">
        <v>0.0042527091</v>
      </c>
      <c r="H63">
        <v>2.4477891776</v>
      </c>
      <c r="I63">
        <v>0.2061410358</v>
      </c>
      <c r="J63">
        <v>-0.2417</v>
      </c>
      <c r="K63">
        <v>-0.4074</v>
      </c>
      <c r="L63">
        <v>-0.076</v>
      </c>
      <c r="M63">
        <v>0.7853101054</v>
      </c>
      <c r="N63">
        <v>0.6653988501</v>
      </c>
      <c r="O63">
        <v>0.9268305191</v>
      </c>
      <c r="P63">
        <v>131</v>
      </c>
      <c r="Q63">
        <v>58133</v>
      </c>
      <c r="R63">
        <v>2.2504891689</v>
      </c>
      <c r="S63">
        <v>1.8951232503</v>
      </c>
      <c r="T63">
        <v>2.6724918806</v>
      </c>
      <c r="U63">
        <v>1.66336E-05</v>
      </c>
      <c r="V63">
        <v>2.2534532881</v>
      </c>
      <c r="W63">
        <v>0.1968851279</v>
      </c>
      <c r="X63">
        <v>-0.3776</v>
      </c>
      <c r="Y63">
        <v>-0.5494</v>
      </c>
      <c r="Z63">
        <v>-0.2057</v>
      </c>
      <c r="AA63">
        <v>0.6855258976</v>
      </c>
      <c r="AB63">
        <v>0.5772771917</v>
      </c>
      <c r="AC63">
        <v>0.8140729672</v>
      </c>
      <c r="AD63">
        <v>0.1120478208</v>
      </c>
      <c r="AE63">
        <v>0.1928</v>
      </c>
      <c r="AF63">
        <v>-0.045</v>
      </c>
      <c r="AG63">
        <v>0.4307</v>
      </c>
      <c r="AH63">
        <v>1</v>
      </c>
      <c r="AI63">
        <v>2</v>
      </c>
      <c r="AJ63">
        <f t="shared" si="0"/>
      </c>
      <c r="AK63" t="s">
        <v>219</v>
      </c>
      <c r="AL63" t="s">
        <v>219</v>
      </c>
      <c r="AM63" t="s">
        <v>219</v>
      </c>
      <c r="AN63">
        <f t="shared" si="1"/>
      </c>
    </row>
    <row r="64" spans="1:40" ht="12.75">
      <c r="A64" t="s">
        <v>30</v>
      </c>
      <c r="B64">
        <v>110</v>
      </c>
      <c r="C64">
        <v>26642</v>
      </c>
      <c r="D64">
        <v>2.9362925954</v>
      </c>
      <c r="E64">
        <v>2.4344158243</v>
      </c>
      <c r="F64">
        <v>3.5416357879</v>
      </c>
      <c r="G64">
        <v>0.0780677811</v>
      </c>
      <c r="H64">
        <v>4.1288191577</v>
      </c>
      <c r="I64">
        <v>0.3936674605</v>
      </c>
      <c r="J64">
        <v>-0.1685</v>
      </c>
      <c r="K64">
        <v>-0.356</v>
      </c>
      <c r="L64">
        <v>0.0189</v>
      </c>
      <c r="M64">
        <v>0.8449232047</v>
      </c>
      <c r="N64">
        <v>0.7005073074</v>
      </c>
      <c r="O64">
        <v>1.0191117412</v>
      </c>
      <c r="P64">
        <v>119</v>
      </c>
      <c r="Q64">
        <v>26379</v>
      </c>
      <c r="R64">
        <v>2.7063473203</v>
      </c>
      <c r="S64">
        <v>2.2599090382</v>
      </c>
      <c r="T64">
        <v>3.2409781519</v>
      </c>
      <c r="U64">
        <v>0.035766097</v>
      </c>
      <c r="V64">
        <v>4.5111641836</v>
      </c>
      <c r="W64">
        <v>0.4135377427</v>
      </c>
      <c r="X64">
        <v>-0.1931</v>
      </c>
      <c r="Y64">
        <v>-0.3734</v>
      </c>
      <c r="Z64">
        <v>-0.0128</v>
      </c>
      <c r="AA64">
        <v>0.8243857388</v>
      </c>
      <c r="AB64">
        <v>0.6883953024</v>
      </c>
      <c r="AC64">
        <v>0.9872406797</v>
      </c>
      <c r="AD64">
        <v>0.5375366631</v>
      </c>
      <c r="AE64">
        <v>0.0815</v>
      </c>
      <c r="AF64">
        <v>-0.1777</v>
      </c>
      <c r="AG64">
        <v>0.3408</v>
      </c>
      <c r="AH64" t="s">
        <v>219</v>
      </c>
      <c r="AI64" t="s">
        <v>219</v>
      </c>
      <c r="AJ64">
        <f t="shared" si="0"/>
      </c>
      <c r="AK64" t="s">
        <v>219</v>
      </c>
      <c r="AL64" t="s">
        <v>219</v>
      </c>
      <c r="AM64" t="s">
        <v>219</v>
      </c>
      <c r="AN64">
        <f t="shared" si="1"/>
      </c>
    </row>
    <row r="65" spans="1:40" s="30" customFormat="1" ht="12.75">
      <c r="A65" s="30" t="s">
        <v>26</v>
      </c>
      <c r="B65" s="30">
        <v>142</v>
      </c>
      <c r="C65" s="30">
        <v>31581</v>
      </c>
      <c r="D65" s="30">
        <v>3.9836266091</v>
      </c>
      <c r="E65" s="30">
        <v>3.3773383076</v>
      </c>
      <c r="F65" s="30">
        <v>4.6987537272</v>
      </c>
      <c r="G65" s="30">
        <v>0.1050571591</v>
      </c>
      <c r="H65" s="30">
        <v>4.4963744023</v>
      </c>
      <c r="I65" s="30">
        <v>0.3773273578</v>
      </c>
      <c r="J65" s="30">
        <v>0.1365</v>
      </c>
      <c r="K65" s="30">
        <v>-0.0286</v>
      </c>
      <c r="L65" s="30">
        <v>0.3016</v>
      </c>
      <c r="M65" s="30">
        <v>1.1462953542</v>
      </c>
      <c r="N65" s="30">
        <v>0.9718348609</v>
      </c>
      <c r="O65" s="30">
        <v>1.3520744027</v>
      </c>
      <c r="P65" s="30">
        <v>121</v>
      </c>
      <c r="Q65" s="30">
        <v>33444</v>
      </c>
      <c r="R65" s="30">
        <v>3.0726370348</v>
      </c>
      <c r="S65" s="30">
        <v>2.5696342701</v>
      </c>
      <c r="T65" s="30">
        <v>3.6741019752</v>
      </c>
      <c r="U65" s="30">
        <v>0.46810496</v>
      </c>
      <c r="V65" s="30">
        <v>3.6179882789</v>
      </c>
      <c r="W65" s="30">
        <v>0.3289080254</v>
      </c>
      <c r="X65" s="30">
        <v>-0.0662</v>
      </c>
      <c r="Y65" s="30">
        <v>-0.245</v>
      </c>
      <c r="Z65" s="30">
        <v>0.1126</v>
      </c>
      <c r="AA65" s="30">
        <v>0.9359619635</v>
      </c>
      <c r="AB65" s="30">
        <v>0.7827413098</v>
      </c>
      <c r="AC65" s="30">
        <v>1.1191753728</v>
      </c>
      <c r="AD65" s="30">
        <v>0.0358406915</v>
      </c>
      <c r="AE65" s="30">
        <v>0.2597</v>
      </c>
      <c r="AF65" s="30">
        <v>0.0172</v>
      </c>
      <c r="AG65" s="30">
        <v>0.5021</v>
      </c>
      <c r="AH65" s="30" t="s">
        <v>219</v>
      </c>
      <c r="AI65" s="30" t="s">
        <v>219</v>
      </c>
      <c r="AJ65" s="30" t="str">
        <f t="shared" si="0"/>
        <v>t</v>
      </c>
      <c r="AK65" s="30" t="s">
        <v>219</v>
      </c>
      <c r="AL65" s="30" t="s">
        <v>219</v>
      </c>
      <c r="AM65" s="30" t="s">
        <v>219</v>
      </c>
      <c r="AN65" s="30" t="str">
        <f t="shared" si="1"/>
        <v>change</v>
      </c>
    </row>
    <row r="66" spans="1:40" ht="12.75">
      <c r="A66" t="s">
        <v>25</v>
      </c>
      <c r="B66">
        <v>164</v>
      </c>
      <c r="C66">
        <v>37744</v>
      </c>
      <c r="D66">
        <v>4.2718127987</v>
      </c>
      <c r="E66">
        <v>3.6631124556</v>
      </c>
      <c r="F66">
        <v>4.9816610351</v>
      </c>
      <c r="G66">
        <v>0.0085054943</v>
      </c>
      <c r="H66">
        <v>4.3450614667</v>
      </c>
      <c r="I66">
        <v>0.3392922974</v>
      </c>
      <c r="J66">
        <v>0.2064</v>
      </c>
      <c r="K66">
        <v>0.0527</v>
      </c>
      <c r="L66">
        <v>0.3601</v>
      </c>
      <c r="M66">
        <v>1.229221422</v>
      </c>
      <c r="N66">
        <v>1.0540668596</v>
      </c>
      <c r="O66">
        <v>1.4334814633</v>
      </c>
      <c r="P66">
        <v>152</v>
      </c>
      <c r="Q66">
        <v>38153</v>
      </c>
      <c r="R66">
        <v>3.7172476017</v>
      </c>
      <c r="S66">
        <v>3.1687652962</v>
      </c>
      <c r="T66">
        <v>4.3606668342</v>
      </c>
      <c r="U66">
        <v>0.1270945338</v>
      </c>
      <c r="V66">
        <v>3.9839593217</v>
      </c>
      <c r="W66">
        <v>0.3231417714</v>
      </c>
      <c r="X66">
        <v>0.1243</v>
      </c>
      <c r="Y66">
        <v>-0.0354</v>
      </c>
      <c r="Z66">
        <v>0.2839</v>
      </c>
      <c r="AA66">
        <v>1.1323180463</v>
      </c>
      <c r="AB66">
        <v>0.9652437808</v>
      </c>
      <c r="AC66">
        <v>1.3283112344</v>
      </c>
      <c r="AD66">
        <v>0.2168122353</v>
      </c>
      <c r="AE66">
        <v>0.1391</v>
      </c>
      <c r="AF66">
        <v>-0.0816</v>
      </c>
      <c r="AG66">
        <v>0.3597</v>
      </c>
      <c r="AH66" t="s">
        <v>219</v>
      </c>
      <c r="AI66" t="s">
        <v>219</v>
      </c>
      <c r="AJ66">
        <f t="shared" si="0"/>
      </c>
      <c r="AK66" t="s">
        <v>219</v>
      </c>
      <c r="AL66" t="s">
        <v>219</v>
      </c>
      <c r="AM66" t="s">
        <v>219</v>
      </c>
      <c r="AN66">
        <f t="shared" si="1"/>
      </c>
    </row>
    <row r="67" spans="1:40" ht="12.75">
      <c r="A67" t="s">
        <v>29</v>
      </c>
      <c r="B67">
        <v>97</v>
      </c>
      <c r="C67">
        <v>16492</v>
      </c>
      <c r="D67">
        <v>10.733791272</v>
      </c>
      <c r="E67">
        <v>8.7916757392</v>
      </c>
      <c r="F67">
        <v>13.104927716</v>
      </c>
      <c r="G67" s="4">
        <v>1.67249E-28</v>
      </c>
      <c r="H67">
        <v>5.8816395828</v>
      </c>
      <c r="I67">
        <v>0.5971900195</v>
      </c>
      <c r="J67">
        <v>1.1277</v>
      </c>
      <c r="K67">
        <v>0.9281</v>
      </c>
      <c r="L67">
        <v>1.3273</v>
      </c>
      <c r="M67">
        <v>3.088666754</v>
      </c>
      <c r="N67">
        <v>2.5298196956</v>
      </c>
      <c r="O67">
        <v>3.7709653117</v>
      </c>
      <c r="P67">
        <v>110</v>
      </c>
      <c r="Q67">
        <v>17831</v>
      </c>
      <c r="R67">
        <v>10.853735147</v>
      </c>
      <c r="S67">
        <v>8.9981089502</v>
      </c>
      <c r="T67">
        <v>13.092036038</v>
      </c>
      <c r="U67" s="4">
        <v>7.452554E-36</v>
      </c>
      <c r="V67">
        <v>6.1690314621</v>
      </c>
      <c r="W67">
        <v>0.5881940711</v>
      </c>
      <c r="X67">
        <v>1.1958</v>
      </c>
      <c r="Y67">
        <v>1.0083</v>
      </c>
      <c r="Z67">
        <v>1.3833</v>
      </c>
      <c r="AA67">
        <v>3.3061774446</v>
      </c>
      <c r="AB67">
        <v>2.7409315274</v>
      </c>
      <c r="AC67">
        <v>3.987990647</v>
      </c>
      <c r="AD67">
        <v>0.9364112574</v>
      </c>
      <c r="AE67">
        <v>-0.0111</v>
      </c>
      <c r="AF67">
        <v>-0.2841</v>
      </c>
      <c r="AG67">
        <v>0.2619</v>
      </c>
      <c r="AH67">
        <v>1</v>
      </c>
      <c r="AI67">
        <v>2</v>
      </c>
      <c r="AJ67">
        <f t="shared" si="0"/>
      </c>
      <c r="AK67" t="s">
        <v>219</v>
      </c>
      <c r="AL67" t="s">
        <v>219</v>
      </c>
      <c r="AM67" t="s">
        <v>219</v>
      </c>
      <c r="AN67">
        <f t="shared" si="1"/>
      </c>
    </row>
    <row r="68" spans="1:40" ht="12.75">
      <c r="A68" t="s">
        <v>45</v>
      </c>
      <c r="B68">
        <v>93</v>
      </c>
      <c r="C68">
        <v>26713</v>
      </c>
      <c r="D68">
        <v>2.6463944128</v>
      </c>
      <c r="E68">
        <v>2.1585675846</v>
      </c>
      <c r="F68">
        <v>3.2444679696</v>
      </c>
      <c r="G68">
        <v>0.0087706501</v>
      </c>
      <c r="H68">
        <v>3.4814509789</v>
      </c>
      <c r="I68">
        <v>0.3610096493</v>
      </c>
      <c r="J68">
        <v>-0.2725</v>
      </c>
      <c r="K68">
        <v>-0.4762</v>
      </c>
      <c r="L68">
        <v>-0.0687</v>
      </c>
      <c r="M68">
        <v>0.761504508</v>
      </c>
      <c r="N68">
        <v>0.6211315057</v>
      </c>
      <c r="O68">
        <v>0.9336011944</v>
      </c>
      <c r="P68">
        <v>109</v>
      </c>
      <c r="Q68">
        <v>25049</v>
      </c>
      <c r="R68">
        <v>3.2763403512</v>
      </c>
      <c r="S68">
        <v>2.7140149793</v>
      </c>
      <c r="T68">
        <v>3.9551757005</v>
      </c>
      <c r="U68">
        <v>0.9834778624</v>
      </c>
      <c r="V68">
        <v>4.3514711166</v>
      </c>
      <c r="W68">
        <v>0.4167953415</v>
      </c>
      <c r="X68">
        <v>-0.002</v>
      </c>
      <c r="Y68">
        <v>-0.1903</v>
      </c>
      <c r="Z68">
        <v>0.1863</v>
      </c>
      <c r="AA68">
        <v>0.9980124283</v>
      </c>
      <c r="AB68">
        <v>0.8267213993</v>
      </c>
      <c r="AC68">
        <v>1.2047937888</v>
      </c>
      <c r="AD68">
        <v>0.1303728462</v>
      </c>
      <c r="AE68">
        <v>-0.2135</v>
      </c>
      <c r="AF68">
        <v>-0.4902</v>
      </c>
      <c r="AG68">
        <v>0.0631</v>
      </c>
      <c r="AH68" t="s">
        <v>219</v>
      </c>
      <c r="AI68" t="s">
        <v>219</v>
      </c>
      <c r="AJ68">
        <f t="shared" si="0"/>
      </c>
      <c r="AK68" t="s">
        <v>219</v>
      </c>
      <c r="AL68" t="s">
        <v>219</v>
      </c>
      <c r="AM68" t="s">
        <v>219</v>
      </c>
      <c r="AN68">
        <f t="shared" si="1"/>
      </c>
    </row>
    <row r="69" spans="1:40" ht="12.75">
      <c r="A69" t="s">
        <v>43</v>
      </c>
      <c r="B69">
        <v>137</v>
      </c>
      <c r="C69">
        <v>37063</v>
      </c>
      <c r="D69">
        <v>3.3506359312</v>
      </c>
      <c r="E69">
        <v>2.8322762538</v>
      </c>
      <c r="F69">
        <v>3.963865152</v>
      </c>
      <c r="G69">
        <v>0.6703025018</v>
      </c>
      <c r="H69">
        <v>3.6964088174</v>
      </c>
      <c r="I69">
        <v>0.3158055179</v>
      </c>
      <c r="J69">
        <v>-0.0365</v>
      </c>
      <c r="K69">
        <v>-0.2046</v>
      </c>
      <c r="L69">
        <v>0.1316</v>
      </c>
      <c r="M69">
        <v>0.9641512065</v>
      </c>
      <c r="N69">
        <v>0.8149923249</v>
      </c>
      <c r="O69">
        <v>1.1406089612</v>
      </c>
      <c r="P69">
        <v>138</v>
      </c>
      <c r="Q69">
        <v>35869</v>
      </c>
      <c r="R69">
        <v>3.3499990299</v>
      </c>
      <c r="S69">
        <v>2.8334106716</v>
      </c>
      <c r="T69">
        <v>3.9607719463</v>
      </c>
      <c r="U69">
        <v>0.8127311633</v>
      </c>
      <c r="V69">
        <v>3.8473333519</v>
      </c>
      <c r="W69">
        <v>0.3275067642</v>
      </c>
      <c r="X69">
        <v>0.0202</v>
      </c>
      <c r="Y69">
        <v>-0.1472</v>
      </c>
      <c r="Z69">
        <v>0.1877</v>
      </c>
      <c r="AA69">
        <v>1.0204497421</v>
      </c>
      <c r="AB69">
        <v>0.8630907542</v>
      </c>
      <c r="AC69">
        <v>1.2064984721</v>
      </c>
      <c r="AD69">
        <v>0.9987423548</v>
      </c>
      <c r="AE69">
        <v>0.0002</v>
      </c>
      <c r="AF69">
        <v>-0.2362</v>
      </c>
      <c r="AG69">
        <v>0.2366</v>
      </c>
      <c r="AH69" t="s">
        <v>219</v>
      </c>
      <c r="AI69" t="s">
        <v>219</v>
      </c>
      <c r="AJ69">
        <f aca="true" t="shared" si="2" ref="AJ69:AJ110">IF(AD69&lt;0.05,"t","")</f>
      </c>
      <c r="AK69" t="s">
        <v>219</v>
      </c>
      <c r="AL69" t="s">
        <v>219</v>
      </c>
      <c r="AM69" t="s">
        <v>219</v>
      </c>
      <c r="AN69">
        <f aca="true" t="shared" si="3" ref="AN69:AN110">IF(AJ69&gt;AM69,"change","")</f>
      </c>
    </row>
    <row r="70" spans="1:40" ht="12.75">
      <c r="A70" t="s">
        <v>42</v>
      </c>
      <c r="B70">
        <v>303</v>
      </c>
      <c r="C70">
        <v>64862</v>
      </c>
      <c r="D70">
        <v>3.483725829</v>
      </c>
      <c r="E70">
        <v>3.1098666589</v>
      </c>
      <c r="F70">
        <v>3.9025292666</v>
      </c>
      <c r="G70">
        <v>0.9663281688</v>
      </c>
      <c r="H70">
        <v>4.6714563227</v>
      </c>
      <c r="I70">
        <v>0.2683681537</v>
      </c>
      <c r="J70">
        <v>0.0024</v>
      </c>
      <c r="K70">
        <v>-0.1111</v>
      </c>
      <c r="L70">
        <v>0.116</v>
      </c>
      <c r="M70">
        <v>1.0024480517</v>
      </c>
      <c r="N70">
        <v>0.8948694376</v>
      </c>
      <c r="O70">
        <v>1.1229594555</v>
      </c>
      <c r="P70">
        <v>277</v>
      </c>
      <c r="Q70">
        <v>61836</v>
      </c>
      <c r="R70">
        <v>3.3624674964</v>
      </c>
      <c r="S70">
        <v>2.9862246353</v>
      </c>
      <c r="T70">
        <v>3.7861142562</v>
      </c>
      <c r="U70">
        <v>0.6923142375</v>
      </c>
      <c r="V70">
        <v>4.4795911767</v>
      </c>
      <c r="W70">
        <v>0.2691525483</v>
      </c>
      <c r="X70">
        <v>0.024</v>
      </c>
      <c r="Y70">
        <v>-0.0947</v>
      </c>
      <c r="Z70">
        <v>0.1426</v>
      </c>
      <c r="AA70">
        <v>1.024247786</v>
      </c>
      <c r="AB70">
        <v>0.9096397139</v>
      </c>
      <c r="AC70">
        <v>1.1532956523</v>
      </c>
      <c r="AD70">
        <v>0.6699865892</v>
      </c>
      <c r="AE70">
        <v>0.0354</v>
      </c>
      <c r="AF70">
        <v>-0.1275</v>
      </c>
      <c r="AG70">
        <v>0.1984</v>
      </c>
      <c r="AH70" t="s">
        <v>219</v>
      </c>
      <c r="AI70" t="s">
        <v>219</v>
      </c>
      <c r="AJ70">
        <f t="shared" si="2"/>
      </c>
      <c r="AK70" t="s">
        <v>219</v>
      </c>
      <c r="AL70" t="s">
        <v>219</v>
      </c>
      <c r="AM70" t="s">
        <v>219</v>
      </c>
      <c r="AN70">
        <f t="shared" si="3"/>
      </c>
    </row>
    <row r="71" spans="1:40" ht="12.75">
      <c r="A71" t="s">
        <v>44</v>
      </c>
      <c r="B71">
        <v>299</v>
      </c>
      <c r="C71">
        <v>72195</v>
      </c>
      <c r="D71">
        <v>3.7235324364</v>
      </c>
      <c r="E71">
        <v>3.3214872295</v>
      </c>
      <c r="F71">
        <v>4.1742426952</v>
      </c>
      <c r="G71">
        <v>0.2364689701</v>
      </c>
      <c r="H71">
        <v>4.1415610499</v>
      </c>
      <c r="I71">
        <v>0.2395126597</v>
      </c>
      <c r="J71">
        <v>0.069</v>
      </c>
      <c r="K71">
        <v>-0.0452</v>
      </c>
      <c r="L71">
        <v>0.1833</v>
      </c>
      <c r="M71">
        <v>1.0714528122</v>
      </c>
      <c r="N71">
        <v>0.9557636179</v>
      </c>
      <c r="O71">
        <v>1.2011454583</v>
      </c>
      <c r="P71">
        <v>310</v>
      </c>
      <c r="Q71">
        <v>69588</v>
      </c>
      <c r="R71">
        <v>4.0758522084</v>
      </c>
      <c r="S71">
        <v>3.6430206237</v>
      </c>
      <c r="T71">
        <v>4.5601090252</v>
      </c>
      <c r="U71">
        <v>0.0001585419</v>
      </c>
      <c r="V71">
        <v>4.4547910559</v>
      </c>
      <c r="W71">
        <v>0.2530151299</v>
      </c>
      <c r="X71">
        <v>0.2164</v>
      </c>
      <c r="Y71">
        <v>0.1041</v>
      </c>
      <c r="Z71">
        <v>0.3286</v>
      </c>
      <c r="AA71">
        <v>1.2415532954</v>
      </c>
      <c r="AB71">
        <v>1.1097076217</v>
      </c>
      <c r="AC71">
        <v>1.3890637094</v>
      </c>
      <c r="AD71">
        <v>0.2647087239</v>
      </c>
      <c r="AE71">
        <v>-0.0904</v>
      </c>
      <c r="AF71">
        <v>-0.2493</v>
      </c>
      <c r="AG71">
        <v>0.0685</v>
      </c>
      <c r="AH71" t="s">
        <v>219</v>
      </c>
      <c r="AI71">
        <v>2</v>
      </c>
      <c r="AJ71">
        <f t="shared" si="2"/>
      </c>
      <c r="AK71" t="s">
        <v>219</v>
      </c>
      <c r="AL71" t="s">
        <v>219</v>
      </c>
      <c r="AM71" t="s">
        <v>219</v>
      </c>
      <c r="AN71">
        <f t="shared" si="3"/>
      </c>
    </row>
    <row r="72" spans="1:40" ht="12.75">
      <c r="A72" t="s">
        <v>39</v>
      </c>
      <c r="B72">
        <v>123</v>
      </c>
      <c r="C72">
        <v>42287</v>
      </c>
      <c r="D72">
        <v>3.1604206968</v>
      </c>
      <c r="E72">
        <v>2.6469155156</v>
      </c>
      <c r="F72">
        <v>3.7735465759</v>
      </c>
      <c r="G72">
        <v>0.2939070696</v>
      </c>
      <c r="H72">
        <v>2.9086953437</v>
      </c>
      <c r="I72">
        <v>0.2622682268</v>
      </c>
      <c r="J72">
        <v>-0.095</v>
      </c>
      <c r="K72">
        <v>-0.2723</v>
      </c>
      <c r="L72">
        <v>0.0824</v>
      </c>
      <c r="M72">
        <v>0.9094164483</v>
      </c>
      <c r="N72">
        <v>0.7616544562</v>
      </c>
      <c r="O72">
        <v>1.0858444662</v>
      </c>
      <c r="P72">
        <v>133</v>
      </c>
      <c r="Q72">
        <v>38839</v>
      </c>
      <c r="R72">
        <v>3.4382292317</v>
      </c>
      <c r="S72">
        <v>2.8990457785</v>
      </c>
      <c r="T72">
        <v>4.0776935423</v>
      </c>
      <c r="U72">
        <v>0.5952018621</v>
      </c>
      <c r="V72">
        <v>3.424393007</v>
      </c>
      <c r="W72">
        <v>0.2969325316</v>
      </c>
      <c r="X72">
        <v>0.0462</v>
      </c>
      <c r="Y72">
        <v>-0.1243</v>
      </c>
      <c r="Z72">
        <v>0.2168</v>
      </c>
      <c r="AA72">
        <v>1.0473257161</v>
      </c>
      <c r="AB72">
        <v>0.8830839922</v>
      </c>
      <c r="AC72">
        <v>1.2421141877</v>
      </c>
      <c r="AD72">
        <v>0.5006362069</v>
      </c>
      <c r="AE72">
        <v>-0.0843</v>
      </c>
      <c r="AF72">
        <v>-0.3294</v>
      </c>
      <c r="AG72">
        <v>0.1609</v>
      </c>
      <c r="AH72" t="s">
        <v>219</v>
      </c>
      <c r="AI72" t="s">
        <v>219</v>
      </c>
      <c r="AJ72">
        <f t="shared" si="2"/>
      </c>
      <c r="AK72" t="s">
        <v>219</v>
      </c>
      <c r="AL72" t="s">
        <v>219</v>
      </c>
      <c r="AM72" t="s">
        <v>219</v>
      </c>
      <c r="AN72">
        <f t="shared" si="3"/>
      </c>
    </row>
    <row r="73" spans="1:40" ht="12.75">
      <c r="A73" t="s">
        <v>40</v>
      </c>
      <c r="B73">
        <v>209</v>
      </c>
      <c r="C73">
        <v>54582</v>
      </c>
      <c r="D73">
        <v>5.1474814246</v>
      </c>
      <c r="E73">
        <v>4.4913513204</v>
      </c>
      <c r="F73">
        <v>5.8994639089</v>
      </c>
      <c r="G73" s="4">
        <v>1.633994E-08</v>
      </c>
      <c r="H73">
        <v>3.8291011689</v>
      </c>
      <c r="I73">
        <v>0.2648644662</v>
      </c>
      <c r="J73">
        <v>0.3929</v>
      </c>
      <c r="K73">
        <v>0.2565</v>
      </c>
      <c r="L73">
        <v>0.5292</v>
      </c>
      <c r="M73">
        <v>1.4811965633</v>
      </c>
      <c r="N73">
        <v>1.2923940063</v>
      </c>
      <c r="O73">
        <v>1.6975808063</v>
      </c>
      <c r="P73">
        <v>193</v>
      </c>
      <c r="Q73">
        <v>53286</v>
      </c>
      <c r="R73">
        <v>4.4160691557</v>
      </c>
      <c r="S73">
        <v>3.8320921762</v>
      </c>
      <c r="T73">
        <v>5.0890390655</v>
      </c>
      <c r="U73">
        <v>4.17519E-05</v>
      </c>
      <c r="V73">
        <v>3.6219644935</v>
      </c>
      <c r="W73">
        <v>0.2607147091</v>
      </c>
      <c r="X73">
        <v>0.2965</v>
      </c>
      <c r="Y73">
        <v>0.1547</v>
      </c>
      <c r="Z73">
        <v>0.4384</v>
      </c>
      <c r="AA73">
        <v>1.3451874436</v>
      </c>
      <c r="AB73">
        <v>1.1673010763</v>
      </c>
      <c r="AC73">
        <v>1.5501821212</v>
      </c>
      <c r="AD73">
        <v>0.1247437322</v>
      </c>
      <c r="AE73">
        <v>0.1533</v>
      </c>
      <c r="AF73">
        <v>-0.0424</v>
      </c>
      <c r="AG73">
        <v>0.3489</v>
      </c>
      <c r="AH73">
        <v>1</v>
      </c>
      <c r="AI73">
        <v>2</v>
      </c>
      <c r="AJ73">
        <f t="shared" si="2"/>
      </c>
      <c r="AK73" t="s">
        <v>219</v>
      </c>
      <c r="AL73" t="s">
        <v>219</v>
      </c>
      <c r="AM73" t="s">
        <v>219</v>
      </c>
      <c r="AN73">
        <f t="shared" si="3"/>
      </c>
    </row>
    <row r="74" spans="1:40" ht="12.75">
      <c r="A74" t="s">
        <v>41</v>
      </c>
      <c r="B74">
        <v>96</v>
      </c>
      <c r="C74">
        <v>25573</v>
      </c>
      <c r="D74">
        <v>6.4491358914</v>
      </c>
      <c r="E74">
        <v>5.2768901903</v>
      </c>
      <c r="F74">
        <v>7.8817925418</v>
      </c>
      <c r="G74" s="4">
        <v>1.5342882E-09</v>
      </c>
      <c r="H74">
        <v>3.7539592539</v>
      </c>
      <c r="I74">
        <v>0.383136862</v>
      </c>
      <c r="J74">
        <v>0.6183</v>
      </c>
      <c r="K74">
        <v>0.4177</v>
      </c>
      <c r="L74">
        <v>0.8189</v>
      </c>
      <c r="M74">
        <v>1.8557498572</v>
      </c>
      <c r="N74">
        <v>1.5184341565</v>
      </c>
      <c r="O74">
        <v>2.267999253</v>
      </c>
      <c r="P74">
        <v>106</v>
      </c>
      <c r="Q74">
        <v>27839</v>
      </c>
      <c r="R74">
        <v>6.5086313679</v>
      </c>
      <c r="S74">
        <v>5.3771232687</v>
      </c>
      <c r="T74">
        <v>7.878242727</v>
      </c>
      <c r="U74" s="4">
        <v>2.155168E-12</v>
      </c>
      <c r="V74">
        <v>3.8076080319</v>
      </c>
      <c r="W74">
        <v>0.3698275851</v>
      </c>
      <c r="X74">
        <v>0.6844</v>
      </c>
      <c r="Y74">
        <v>0.4934</v>
      </c>
      <c r="Z74">
        <v>0.8754</v>
      </c>
      <c r="AA74">
        <v>1.9826069028</v>
      </c>
      <c r="AB74">
        <v>1.6379360125</v>
      </c>
      <c r="AC74">
        <v>2.3998068917</v>
      </c>
      <c r="AD74">
        <v>0.9480330055</v>
      </c>
      <c r="AE74">
        <v>-0.0092</v>
      </c>
      <c r="AF74">
        <v>-0.2853</v>
      </c>
      <c r="AG74">
        <v>0.267</v>
      </c>
      <c r="AH74">
        <v>1</v>
      </c>
      <c r="AI74">
        <v>2</v>
      </c>
      <c r="AJ74">
        <f t="shared" si="2"/>
      </c>
      <c r="AK74" t="s">
        <v>219</v>
      </c>
      <c r="AL74" t="s">
        <v>219</v>
      </c>
      <c r="AM74" t="s">
        <v>219</v>
      </c>
      <c r="AN74">
        <f t="shared" si="3"/>
      </c>
    </row>
    <row r="75" spans="1:40" ht="12.75">
      <c r="A75" t="s">
        <v>46</v>
      </c>
      <c r="B75">
        <v>167</v>
      </c>
      <c r="C75">
        <v>72945</v>
      </c>
      <c r="D75">
        <v>4.0321350828</v>
      </c>
      <c r="E75">
        <v>3.4620628001</v>
      </c>
      <c r="F75">
        <v>4.6960769531</v>
      </c>
      <c r="G75">
        <v>0.0559792218</v>
      </c>
      <c r="H75">
        <v>2.2893961204</v>
      </c>
      <c r="I75">
        <v>0.1771587906</v>
      </c>
      <c r="J75">
        <v>0.1486</v>
      </c>
      <c r="K75">
        <v>-0.0038</v>
      </c>
      <c r="L75">
        <v>0.3011</v>
      </c>
      <c r="M75">
        <v>1.1602537503</v>
      </c>
      <c r="N75">
        <v>0.9962144782</v>
      </c>
      <c r="O75">
        <v>1.3513041564</v>
      </c>
      <c r="P75">
        <v>163</v>
      </c>
      <c r="Q75">
        <v>70154</v>
      </c>
      <c r="R75">
        <v>3.5749106772</v>
      </c>
      <c r="S75">
        <v>3.0639014787</v>
      </c>
      <c r="T75">
        <v>4.1711479428</v>
      </c>
      <c r="U75">
        <v>0.2788624419</v>
      </c>
      <c r="V75">
        <v>2.323459817</v>
      </c>
      <c r="W75">
        <v>0.1819874182</v>
      </c>
      <c r="X75">
        <v>0.0852</v>
      </c>
      <c r="Y75">
        <v>-0.069</v>
      </c>
      <c r="Z75">
        <v>0.2395</v>
      </c>
      <c r="AA75">
        <v>1.0889605179</v>
      </c>
      <c r="AB75">
        <v>0.9333010087</v>
      </c>
      <c r="AC75">
        <v>1.270581515</v>
      </c>
      <c r="AD75">
        <v>0.274359489</v>
      </c>
      <c r="AE75">
        <v>0.1204</v>
      </c>
      <c r="AF75">
        <v>-0.0955</v>
      </c>
      <c r="AG75">
        <v>0.3362</v>
      </c>
      <c r="AH75" t="s">
        <v>219</v>
      </c>
      <c r="AI75" t="s">
        <v>219</v>
      </c>
      <c r="AJ75">
        <f t="shared" si="2"/>
      </c>
      <c r="AK75" t="s">
        <v>219</v>
      </c>
      <c r="AL75" t="s">
        <v>219</v>
      </c>
      <c r="AM75" t="s">
        <v>219</v>
      </c>
      <c r="AN75">
        <f t="shared" si="3"/>
      </c>
    </row>
    <row r="76" spans="1:40" ht="12.75">
      <c r="A76" t="s">
        <v>48</v>
      </c>
      <c r="B76">
        <v>16</v>
      </c>
      <c r="C76">
        <v>7876</v>
      </c>
      <c r="D76">
        <v>3.8071182568</v>
      </c>
      <c r="E76">
        <v>2.3318033355</v>
      </c>
      <c r="F76">
        <v>6.2158541419</v>
      </c>
      <c r="G76">
        <v>0.7153483341</v>
      </c>
      <c r="H76">
        <v>2.031488065</v>
      </c>
      <c r="I76">
        <v>0.5078720163</v>
      </c>
      <c r="J76">
        <v>0.0912</v>
      </c>
      <c r="K76">
        <v>-0.399</v>
      </c>
      <c r="L76">
        <v>0.5814</v>
      </c>
      <c r="M76">
        <v>1.0955047747</v>
      </c>
      <c r="N76">
        <v>0.6709803887</v>
      </c>
      <c r="O76">
        <v>1.7886226357</v>
      </c>
      <c r="P76">
        <v>20</v>
      </c>
      <c r="Q76">
        <v>6551</v>
      </c>
      <c r="R76">
        <v>4.9832886298</v>
      </c>
      <c r="S76">
        <v>3.2141725991</v>
      </c>
      <c r="T76">
        <v>7.7261456263</v>
      </c>
      <c r="U76">
        <v>0.0621184702</v>
      </c>
      <c r="V76">
        <v>3.0529690124</v>
      </c>
      <c r="W76">
        <v>0.6826646245</v>
      </c>
      <c r="X76">
        <v>0.4174</v>
      </c>
      <c r="Y76">
        <v>-0.0211</v>
      </c>
      <c r="Z76">
        <v>0.8559</v>
      </c>
      <c r="AA76">
        <v>1.5179692746</v>
      </c>
      <c r="AB76">
        <v>0.979075388</v>
      </c>
      <c r="AC76">
        <v>2.353476297</v>
      </c>
      <c r="AD76">
        <v>0.4221787465</v>
      </c>
      <c r="AE76">
        <v>-0.2692</v>
      </c>
      <c r="AF76">
        <v>-0.9266</v>
      </c>
      <c r="AG76">
        <v>0.3882</v>
      </c>
      <c r="AH76" t="s">
        <v>219</v>
      </c>
      <c r="AI76" t="s">
        <v>219</v>
      </c>
      <c r="AJ76">
        <f t="shared" si="2"/>
      </c>
      <c r="AK76" t="s">
        <v>219</v>
      </c>
      <c r="AL76" t="s">
        <v>219</v>
      </c>
      <c r="AM76" t="s">
        <v>219</v>
      </c>
      <c r="AN76">
        <f t="shared" si="3"/>
      </c>
    </row>
    <row r="77" spans="1:40" ht="12.75">
      <c r="A77" t="s">
        <v>47</v>
      </c>
      <c r="B77">
        <v>52</v>
      </c>
      <c r="C77">
        <v>17098</v>
      </c>
      <c r="D77">
        <v>4.9685063169</v>
      </c>
      <c r="E77">
        <v>3.7844800379</v>
      </c>
      <c r="F77">
        <v>6.522971392</v>
      </c>
      <c r="G77">
        <v>0.0100592115</v>
      </c>
      <c r="H77">
        <v>3.0412913791</v>
      </c>
      <c r="I77">
        <v>0.4217512312</v>
      </c>
      <c r="J77">
        <v>0.3575</v>
      </c>
      <c r="K77">
        <v>0.0853</v>
      </c>
      <c r="L77">
        <v>0.6297</v>
      </c>
      <c r="M77">
        <v>1.4296961707</v>
      </c>
      <c r="N77">
        <v>1.0889905886</v>
      </c>
      <c r="O77">
        <v>1.8769961485</v>
      </c>
      <c r="P77">
        <v>58</v>
      </c>
      <c r="Q77">
        <v>12386</v>
      </c>
      <c r="R77">
        <v>6.5610131565</v>
      </c>
      <c r="S77">
        <v>5.070112289</v>
      </c>
      <c r="T77">
        <v>8.4903235247</v>
      </c>
      <c r="U77" s="4">
        <v>1.4044953E-07</v>
      </c>
      <c r="V77">
        <v>4.6827062813</v>
      </c>
      <c r="W77">
        <v>0.6148694579</v>
      </c>
      <c r="X77">
        <v>0.6924</v>
      </c>
      <c r="Y77">
        <v>0.4346</v>
      </c>
      <c r="Z77">
        <v>0.9502</v>
      </c>
      <c r="AA77">
        <v>1.9985630216</v>
      </c>
      <c r="AB77">
        <v>1.5444167988</v>
      </c>
      <c r="AC77">
        <v>2.586254018</v>
      </c>
      <c r="AD77">
        <v>0.1454501425</v>
      </c>
      <c r="AE77">
        <v>-0.278</v>
      </c>
      <c r="AF77">
        <v>-0.6523</v>
      </c>
      <c r="AG77">
        <v>0.0963</v>
      </c>
      <c r="AH77" t="s">
        <v>219</v>
      </c>
      <c r="AI77">
        <v>2</v>
      </c>
      <c r="AJ77">
        <f t="shared" si="2"/>
      </c>
      <c r="AK77" t="s">
        <v>219</v>
      </c>
      <c r="AL77" t="s">
        <v>219</v>
      </c>
      <c r="AM77" t="s">
        <v>219</v>
      </c>
      <c r="AN77">
        <f t="shared" si="3"/>
      </c>
    </row>
    <row r="78" spans="1:40" ht="12.75">
      <c r="A78" t="s">
        <v>53</v>
      </c>
      <c r="B78">
        <v>21</v>
      </c>
      <c r="C78">
        <v>4924</v>
      </c>
      <c r="D78">
        <v>5.8546294904</v>
      </c>
      <c r="E78">
        <v>3.816297214</v>
      </c>
      <c r="F78">
        <v>8.981660638</v>
      </c>
      <c r="G78">
        <v>0.0169059633</v>
      </c>
      <c r="H78">
        <v>4.2648253452</v>
      </c>
      <c r="I78">
        <v>0.9306611891</v>
      </c>
      <c r="J78">
        <v>0.5216</v>
      </c>
      <c r="K78">
        <v>0.0936</v>
      </c>
      <c r="L78">
        <v>0.9495</v>
      </c>
      <c r="M78">
        <v>1.6846796259</v>
      </c>
      <c r="N78">
        <v>1.0981460352</v>
      </c>
      <c r="O78">
        <v>2.5844881744</v>
      </c>
      <c r="P78">
        <v>22</v>
      </c>
      <c r="Q78">
        <v>4547</v>
      </c>
      <c r="R78">
        <v>6.1054091519</v>
      </c>
      <c r="S78">
        <v>4.0190748668</v>
      </c>
      <c r="T78">
        <v>9.2747764466</v>
      </c>
      <c r="U78">
        <v>0.0036326579</v>
      </c>
      <c r="V78">
        <v>4.8383549593</v>
      </c>
      <c r="W78">
        <v>1.0315407433</v>
      </c>
      <c r="X78">
        <v>0.6205</v>
      </c>
      <c r="Y78">
        <v>0.2023</v>
      </c>
      <c r="Z78">
        <v>1.0386</v>
      </c>
      <c r="AA78">
        <v>1.8597805967</v>
      </c>
      <c r="AB78">
        <v>1.2242582385</v>
      </c>
      <c r="AC78">
        <v>2.8252077534</v>
      </c>
      <c r="AD78">
        <v>0.8906521234</v>
      </c>
      <c r="AE78">
        <v>-0.0419</v>
      </c>
      <c r="AF78">
        <v>-0.6399</v>
      </c>
      <c r="AG78">
        <v>0.556</v>
      </c>
      <c r="AH78" t="s">
        <v>219</v>
      </c>
      <c r="AI78">
        <v>2</v>
      </c>
      <c r="AJ78">
        <f t="shared" si="2"/>
      </c>
      <c r="AK78" t="s">
        <v>219</v>
      </c>
      <c r="AL78" t="s">
        <v>219</v>
      </c>
      <c r="AM78" t="s">
        <v>219</v>
      </c>
      <c r="AN78">
        <f t="shared" si="3"/>
      </c>
    </row>
    <row r="79" spans="1:40" ht="12.75">
      <c r="A79" t="s">
        <v>55</v>
      </c>
      <c r="B79">
        <v>47</v>
      </c>
      <c r="C79">
        <v>16409</v>
      </c>
      <c r="D79">
        <v>5.2562606657</v>
      </c>
      <c r="E79">
        <v>3.9476422708</v>
      </c>
      <c r="F79">
        <v>6.9986777654</v>
      </c>
      <c r="G79">
        <v>0.0046179956</v>
      </c>
      <c r="H79">
        <v>2.8642817966</v>
      </c>
      <c r="I79">
        <v>0.4177984399</v>
      </c>
      <c r="J79">
        <v>0.4138</v>
      </c>
      <c r="K79">
        <v>0.1275</v>
      </c>
      <c r="L79">
        <v>0.7001</v>
      </c>
      <c r="M79">
        <v>1.5124979756</v>
      </c>
      <c r="N79">
        <v>1.1359407995</v>
      </c>
      <c r="O79">
        <v>2.0138814692</v>
      </c>
      <c r="P79">
        <v>67</v>
      </c>
      <c r="Q79">
        <v>17284</v>
      </c>
      <c r="R79">
        <v>6.709676749</v>
      </c>
      <c r="S79">
        <v>5.2783936025</v>
      </c>
      <c r="T79">
        <v>8.5290649895</v>
      </c>
      <c r="U79" s="4">
        <v>5.2378627E-09</v>
      </c>
      <c r="V79">
        <v>3.876417496</v>
      </c>
      <c r="W79">
        <v>0.4735797716</v>
      </c>
      <c r="X79">
        <v>0.7148</v>
      </c>
      <c r="Y79">
        <v>0.4749</v>
      </c>
      <c r="Z79">
        <v>0.9548</v>
      </c>
      <c r="AA79">
        <v>2.0438477287</v>
      </c>
      <c r="AB79">
        <v>1.6078617762</v>
      </c>
      <c r="AC79">
        <v>2.5980551312</v>
      </c>
      <c r="AD79">
        <v>0.199465623</v>
      </c>
      <c r="AE79">
        <v>-0.2441</v>
      </c>
      <c r="AF79">
        <v>-0.6171</v>
      </c>
      <c r="AG79">
        <v>0.1288</v>
      </c>
      <c r="AH79">
        <v>1</v>
      </c>
      <c r="AI79">
        <v>2</v>
      </c>
      <c r="AJ79">
        <f t="shared" si="2"/>
      </c>
      <c r="AK79" t="s">
        <v>219</v>
      </c>
      <c r="AL79" t="s">
        <v>219</v>
      </c>
      <c r="AM79" t="s">
        <v>219</v>
      </c>
      <c r="AN79">
        <f t="shared" si="3"/>
      </c>
    </row>
    <row r="80" spans="1:40" ht="12.75">
      <c r="A80" t="s">
        <v>51</v>
      </c>
      <c r="B80">
        <v>61</v>
      </c>
      <c r="C80">
        <v>18450</v>
      </c>
      <c r="D80">
        <v>6.3054444645</v>
      </c>
      <c r="E80">
        <v>4.9037627839</v>
      </c>
      <c r="F80">
        <v>8.1077800143</v>
      </c>
      <c r="G80" s="4">
        <v>3.4100667E-06</v>
      </c>
      <c r="H80">
        <v>3.3062330623</v>
      </c>
      <c r="I80">
        <v>0.4233197656</v>
      </c>
      <c r="J80">
        <v>0.5958</v>
      </c>
      <c r="K80">
        <v>0.3443</v>
      </c>
      <c r="L80">
        <v>0.8472</v>
      </c>
      <c r="M80">
        <v>1.8144024039</v>
      </c>
      <c r="N80">
        <v>1.4110661086</v>
      </c>
      <c r="O80">
        <v>2.3330275338</v>
      </c>
      <c r="P80">
        <v>69</v>
      </c>
      <c r="Q80">
        <v>20621</v>
      </c>
      <c r="R80">
        <v>5.8699863063</v>
      </c>
      <c r="S80">
        <v>4.6339615806</v>
      </c>
      <c r="T80">
        <v>7.4356980819</v>
      </c>
      <c r="U80" s="4">
        <v>1.4550819E-06</v>
      </c>
      <c r="V80">
        <v>3.3461034867</v>
      </c>
      <c r="W80">
        <v>0.4028235228</v>
      </c>
      <c r="X80">
        <v>0.5811</v>
      </c>
      <c r="Y80">
        <v>0.3447</v>
      </c>
      <c r="Z80">
        <v>0.8176</v>
      </c>
      <c r="AA80">
        <v>1.7880679842</v>
      </c>
      <c r="AB80">
        <v>1.4115600804</v>
      </c>
      <c r="AC80">
        <v>2.2650025037</v>
      </c>
      <c r="AD80">
        <v>0.6838716618</v>
      </c>
      <c r="AE80">
        <v>0.0716</v>
      </c>
      <c r="AF80">
        <v>-0.2729</v>
      </c>
      <c r="AG80">
        <v>0.416</v>
      </c>
      <c r="AH80">
        <v>1</v>
      </c>
      <c r="AI80">
        <v>2</v>
      </c>
      <c r="AJ80">
        <f t="shared" si="2"/>
      </c>
      <c r="AK80" t="s">
        <v>219</v>
      </c>
      <c r="AL80" t="s">
        <v>219</v>
      </c>
      <c r="AM80" t="s">
        <v>219</v>
      </c>
      <c r="AN80">
        <f t="shared" si="3"/>
      </c>
    </row>
    <row r="81" spans="1:40" ht="12.75">
      <c r="A81" t="s">
        <v>54</v>
      </c>
      <c r="B81">
        <v>24</v>
      </c>
      <c r="C81">
        <v>7569</v>
      </c>
      <c r="D81">
        <v>5.6000682769</v>
      </c>
      <c r="E81">
        <v>3.7524909917</v>
      </c>
      <c r="F81">
        <v>8.3573191182</v>
      </c>
      <c r="G81">
        <v>0.0195039338</v>
      </c>
      <c r="H81">
        <v>3.1708283789</v>
      </c>
      <c r="I81">
        <v>0.6472426325</v>
      </c>
      <c r="J81">
        <v>0.4771</v>
      </c>
      <c r="K81">
        <v>0.0768</v>
      </c>
      <c r="L81">
        <v>0.8775</v>
      </c>
      <c r="M81">
        <v>1.6114292023</v>
      </c>
      <c r="N81">
        <v>1.0797856859</v>
      </c>
      <c r="O81">
        <v>2.4048328368</v>
      </c>
      <c r="P81">
        <v>33</v>
      </c>
      <c r="Q81">
        <v>7628</v>
      </c>
      <c r="R81">
        <v>7.100708634</v>
      </c>
      <c r="S81">
        <v>5.0464232316</v>
      </c>
      <c r="T81">
        <v>9.9912474223</v>
      </c>
      <c r="U81" s="4">
        <v>9.5316052E-06</v>
      </c>
      <c r="V81">
        <v>4.3261667541</v>
      </c>
      <c r="W81">
        <v>0.7530889678</v>
      </c>
      <c r="X81">
        <v>0.7715</v>
      </c>
      <c r="Y81">
        <v>0.43</v>
      </c>
      <c r="Z81">
        <v>1.113</v>
      </c>
      <c r="AA81">
        <v>2.1629607143</v>
      </c>
      <c r="AB81">
        <v>1.5372008288</v>
      </c>
      <c r="AC81">
        <v>3.0434533756</v>
      </c>
      <c r="AD81">
        <v>0.3761678756</v>
      </c>
      <c r="AE81">
        <v>-0.2374</v>
      </c>
      <c r="AF81">
        <v>-0.7632</v>
      </c>
      <c r="AG81">
        <v>0.2884</v>
      </c>
      <c r="AH81" t="s">
        <v>219</v>
      </c>
      <c r="AI81">
        <v>2</v>
      </c>
      <c r="AJ81">
        <f t="shared" si="2"/>
      </c>
      <c r="AK81" t="s">
        <v>219</v>
      </c>
      <c r="AL81" t="s">
        <v>219</v>
      </c>
      <c r="AM81" t="s">
        <v>219</v>
      </c>
      <c r="AN81">
        <f t="shared" si="3"/>
      </c>
    </row>
    <row r="82" spans="1:40" ht="12.75">
      <c r="A82" t="s">
        <v>50</v>
      </c>
      <c r="B82">
        <v>66</v>
      </c>
      <c r="C82">
        <v>20654</v>
      </c>
      <c r="D82">
        <v>5.8661631501</v>
      </c>
      <c r="E82">
        <v>4.6065348839</v>
      </c>
      <c r="F82">
        <v>7.4702289186</v>
      </c>
      <c r="G82">
        <v>2.18576E-05</v>
      </c>
      <c r="H82">
        <v>3.1955069236</v>
      </c>
      <c r="I82">
        <v>0.3933397117</v>
      </c>
      <c r="J82">
        <v>0.5235</v>
      </c>
      <c r="K82">
        <v>0.2818</v>
      </c>
      <c r="L82">
        <v>0.7653</v>
      </c>
      <c r="M82">
        <v>1.6879984562</v>
      </c>
      <c r="N82">
        <v>1.3255382732</v>
      </c>
      <c r="O82">
        <v>2.1495711181</v>
      </c>
      <c r="P82">
        <v>100</v>
      </c>
      <c r="Q82">
        <v>23015</v>
      </c>
      <c r="R82">
        <v>7.5163026628</v>
      </c>
      <c r="S82">
        <v>6.1749076943</v>
      </c>
      <c r="T82">
        <v>9.149093155</v>
      </c>
      <c r="U82" s="4">
        <v>1.469374E-16</v>
      </c>
      <c r="V82">
        <v>4.3449923963</v>
      </c>
      <c r="W82">
        <v>0.4344992396</v>
      </c>
      <c r="X82">
        <v>0.8284</v>
      </c>
      <c r="Y82">
        <v>0.6318</v>
      </c>
      <c r="Z82">
        <v>1.0249</v>
      </c>
      <c r="AA82">
        <v>2.2895556224</v>
      </c>
      <c r="AB82">
        <v>1.8809506833</v>
      </c>
      <c r="AC82">
        <v>2.7869231207</v>
      </c>
      <c r="AD82">
        <v>0.1180633846</v>
      </c>
      <c r="AE82">
        <v>-0.2479</v>
      </c>
      <c r="AF82">
        <v>-0.5587</v>
      </c>
      <c r="AG82">
        <v>0.063</v>
      </c>
      <c r="AH82">
        <v>1</v>
      </c>
      <c r="AI82">
        <v>2</v>
      </c>
      <c r="AJ82">
        <f t="shared" si="2"/>
      </c>
      <c r="AK82" t="s">
        <v>219</v>
      </c>
      <c r="AL82" t="s">
        <v>219</v>
      </c>
      <c r="AM82" t="s">
        <v>219</v>
      </c>
      <c r="AN82">
        <f t="shared" si="3"/>
      </c>
    </row>
    <row r="83" spans="1:40" ht="12.75">
      <c r="A83" t="s">
        <v>52</v>
      </c>
      <c r="B83">
        <v>81</v>
      </c>
      <c r="C83">
        <v>32107</v>
      </c>
      <c r="D83">
        <v>5.311354539</v>
      </c>
      <c r="E83">
        <v>4.2694939614</v>
      </c>
      <c r="F83">
        <v>6.6074544886</v>
      </c>
      <c r="G83">
        <v>0.0001403198</v>
      </c>
      <c r="H83">
        <v>2.5228143396</v>
      </c>
      <c r="I83">
        <v>0.2803127044</v>
      </c>
      <c r="J83">
        <v>0.4242</v>
      </c>
      <c r="K83">
        <v>0.2058</v>
      </c>
      <c r="L83">
        <v>0.6425</v>
      </c>
      <c r="M83">
        <v>1.5283513316</v>
      </c>
      <c r="N83">
        <v>1.2285541726</v>
      </c>
      <c r="O83">
        <v>1.9013063037</v>
      </c>
      <c r="P83">
        <v>143</v>
      </c>
      <c r="Q83">
        <v>35135</v>
      </c>
      <c r="R83">
        <v>8.4130539772</v>
      </c>
      <c r="S83">
        <v>7.1355767809</v>
      </c>
      <c r="T83">
        <v>9.9192370003</v>
      </c>
      <c r="U83" s="4">
        <v>4.101175E-29</v>
      </c>
      <c r="V83">
        <v>4.0700156539</v>
      </c>
      <c r="W83">
        <v>0.3403518071</v>
      </c>
      <c r="X83">
        <v>0.9411</v>
      </c>
      <c r="Y83">
        <v>0.7764</v>
      </c>
      <c r="Z83">
        <v>1.1058</v>
      </c>
      <c r="AA83">
        <v>2.5627167904</v>
      </c>
      <c r="AB83">
        <v>2.1735819686</v>
      </c>
      <c r="AC83">
        <v>3.0215181404</v>
      </c>
      <c r="AD83">
        <v>0.0009417872</v>
      </c>
      <c r="AE83">
        <v>-0.4599</v>
      </c>
      <c r="AF83">
        <v>-0.7325</v>
      </c>
      <c r="AG83">
        <v>-0.1874</v>
      </c>
      <c r="AH83">
        <v>1</v>
      </c>
      <c r="AI83">
        <v>2</v>
      </c>
      <c r="AJ83" t="str">
        <f t="shared" si="2"/>
        <v>t</v>
      </c>
      <c r="AK83" t="s">
        <v>219</v>
      </c>
      <c r="AL83" t="s">
        <v>219</v>
      </c>
      <c r="AM83" t="s">
        <v>131</v>
      </c>
      <c r="AN83">
        <f t="shared" si="3"/>
      </c>
    </row>
    <row r="84" spans="1:40" ht="12.75">
      <c r="A84" t="s">
        <v>56</v>
      </c>
      <c r="B84">
        <v>62</v>
      </c>
      <c r="C84">
        <v>14106</v>
      </c>
      <c r="D84">
        <v>8.2121368506</v>
      </c>
      <c r="E84">
        <v>6.3995293409</v>
      </c>
      <c r="F84">
        <v>10.538148676</v>
      </c>
      <c r="G84" s="4">
        <v>1.394706E-11</v>
      </c>
      <c r="H84">
        <v>4.3952927832</v>
      </c>
      <c r="I84">
        <v>0.5582027417</v>
      </c>
      <c r="J84">
        <v>0.86</v>
      </c>
      <c r="K84">
        <v>0.6106</v>
      </c>
      <c r="L84">
        <v>1.1093</v>
      </c>
      <c r="M84">
        <v>2.3630563915</v>
      </c>
      <c r="N84">
        <v>1.8414754877</v>
      </c>
      <c r="O84">
        <v>3.0323702634</v>
      </c>
      <c r="P84">
        <v>56</v>
      </c>
      <c r="Q84">
        <v>15851</v>
      </c>
      <c r="R84">
        <v>6.4625956339</v>
      </c>
      <c r="S84">
        <v>4.9712152629</v>
      </c>
      <c r="T84">
        <v>8.4013948539</v>
      </c>
      <c r="U84" s="4">
        <v>4.1979018E-07</v>
      </c>
      <c r="V84">
        <v>3.5329001325</v>
      </c>
      <c r="W84">
        <v>0.4721036385</v>
      </c>
      <c r="X84">
        <v>0.6773</v>
      </c>
      <c r="Y84">
        <v>0.4149</v>
      </c>
      <c r="Z84">
        <v>0.9397</v>
      </c>
      <c r="AA84">
        <v>1.968583868</v>
      </c>
      <c r="AB84">
        <v>1.5142915827</v>
      </c>
      <c r="AC84">
        <v>2.5591652821</v>
      </c>
      <c r="AD84">
        <v>0.1937469682</v>
      </c>
      <c r="AE84">
        <v>0.2396</v>
      </c>
      <c r="AF84">
        <v>-0.1217</v>
      </c>
      <c r="AG84">
        <v>0.6009</v>
      </c>
      <c r="AH84">
        <v>1</v>
      </c>
      <c r="AI84">
        <v>2</v>
      </c>
      <c r="AJ84">
        <f t="shared" si="2"/>
      </c>
      <c r="AK84" t="s">
        <v>219</v>
      </c>
      <c r="AL84" t="s">
        <v>219</v>
      </c>
      <c r="AM84" t="s">
        <v>219</v>
      </c>
      <c r="AN84">
        <f t="shared" si="3"/>
      </c>
    </row>
    <row r="85" spans="1:40" ht="12.75">
      <c r="A85" t="s">
        <v>49</v>
      </c>
      <c r="B85">
        <v>46</v>
      </c>
      <c r="C85">
        <v>9792</v>
      </c>
      <c r="D85">
        <v>9.2730583706</v>
      </c>
      <c r="E85">
        <v>6.942775384</v>
      </c>
      <c r="F85">
        <v>12.385480847</v>
      </c>
      <c r="G85" s="4">
        <v>2.998359E-11</v>
      </c>
      <c r="H85">
        <v>4.6977124183</v>
      </c>
      <c r="I85">
        <v>0.6926399084</v>
      </c>
      <c r="J85">
        <v>0.9815</v>
      </c>
      <c r="K85">
        <v>0.692</v>
      </c>
      <c r="L85">
        <v>1.2709</v>
      </c>
      <c r="M85">
        <v>2.6683383692</v>
      </c>
      <c r="N85">
        <v>1.9977954635</v>
      </c>
      <c r="O85">
        <v>3.5639432477</v>
      </c>
      <c r="P85">
        <v>40</v>
      </c>
      <c r="Q85">
        <v>11025</v>
      </c>
      <c r="R85">
        <v>6.8644383946</v>
      </c>
      <c r="S85">
        <v>5.0332807449</v>
      </c>
      <c r="T85">
        <v>9.3617894296</v>
      </c>
      <c r="U85" s="4">
        <v>3.1706193E-06</v>
      </c>
      <c r="V85">
        <v>3.6281179138</v>
      </c>
      <c r="W85">
        <v>0.5736558114</v>
      </c>
      <c r="X85">
        <v>0.7376</v>
      </c>
      <c r="Y85">
        <v>0.4274</v>
      </c>
      <c r="Z85">
        <v>1.0479</v>
      </c>
      <c r="AA85">
        <v>2.0909899756</v>
      </c>
      <c r="AB85">
        <v>1.5331974703</v>
      </c>
      <c r="AC85">
        <v>2.851712948</v>
      </c>
      <c r="AD85">
        <v>0.1641806997</v>
      </c>
      <c r="AE85">
        <v>0.3008</v>
      </c>
      <c r="AF85">
        <v>-0.123</v>
      </c>
      <c r="AG85">
        <v>0.7245</v>
      </c>
      <c r="AH85">
        <v>1</v>
      </c>
      <c r="AI85">
        <v>2</v>
      </c>
      <c r="AJ85">
        <f t="shared" si="2"/>
      </c>
      <c r="AK85" t="s">
        <v>219</v>
      </c>
      <c r="AL85" t="s">
        <v>219</v>
      </c>
      <c r="AM85" t="s">
        <v>219</v>
      </c>
      <c r="AN85">
        <f t="shared" si="3"/>
      </c>
    </row>
    <row r="86" spans="1:40" ht="12.75">
      <c r="A86" t="s">
        <v>87</v>
      </c>
      <c r="B86">
        <v>322</v>
      </c>
      <c r="C86">
        <v>168254</v>
      </c>
      <c r="D86">
        <v>2.1432485273</v>
      </c>
      <c r="E86">
        <v>1.9196649829</v>
      </c>
      <c r="F86">
        <v>2.3928728662</v>
      </c>
      <c r="G86" s="4">
        <v>8.07359E-18</v>
      </c>
      <c r="H86">
        <v>1.9137732238</v>
      </c>
      <c r="I86">
        <v>0.1066504121</v>
      </c>
      <c r="J86">
        <v>-0.4833</v>
      </c>
      <c r="K86">
        <v>-0.5935</v>
      </c>
      <c r="L86">
        <v>-0.3732</v>
      </c>
      <c r="M86">
        <v>0.6167234209</v>
      </c>
      <c r="N86">
        <v>0.5523868744</v>
      </c>
      <c r="O86">
        <v>0.6885532503</v>
      </c>
      <c r="P86">
        <v>371</v>
      </c>
      <c r="Q86">
        <v>169830</v>
      </c>
      <c r="R86">
        <v>2.2401311374</v>
      </c>
      <c r="S86">
        <v>2.0213034731</v>
      </c>
      <c r="T86">
        <v>2.4826492309</v>
      </c>
      <c r="U86" s="4">
        <v>3.164908E-13</v>
      </c>
      <c r="V86">
        <v>2.1845374787</v>
      </c>
      <c r="W86">
        <v>0.1134155349</v>
      </c>
      <c r="X86">
        <v>-0.3822</v>
      </c>
      <c r="Y86">
        <v>-0.485</v>
      </c>
      <c r="Z86">
        <v>-0.2794</v>
      </c>
      <c r="AA86">
        <v>0.6823707175</v>
      </c>
      <c r="AB86">
        <v>0.6157131956</v>
      </c>
      <c r="AC86">
        <v>0.7562446272</v>
      </c>
      <c r="AD86">
        <v>0.5615960318</v>
      </c>
      <c r="AE86">
        <v>-0.0442</v>
      </c>
      <c r="AF86">
        <v>-0.1935</v>
      </c>
      <c r="AG86">
        <v>0.1051</v>
      </c>
      <c r="AH86">
        <v>1</v>
      </c>
      <c r="AI86">
        <v>2</v>
      </c>
      <c r="AJ86">
        <f t="shared" si="2"/>
      </c>
      <c r="AK86" t="s">
        <v>219</v>
      </c>
      <c r="AL86" t="s">
        <v>219</v>
      </c>
      <c r="AM86" t="s">
        <v>219</v>
      </c>
      <c r="AN86">
        <f t="shared" si="3"/>
      </c>
    </row>
    <row r="87" spans="1:40" ht="12.75">
      <c r="A87" t="s">
        <v>86</v>
      </c>
      <c r="B87">
        <v>301</v>
      </c>
      <c r="C87">
        <v>122267</v>
      </c>
      <c r="D87">
        <v>2.4247688379</v>
      </c>
      <c r="E87">
        <v>2.1637751545</v>
      </c>
      <c r="F87">
        <v>2.7172434739</v>
      </c>
      <c r="G87" s="4">
        <v>5.849658E-10</v>
      </c>
      <c r="H87">
        <v>2.4618253494</v>
      </c>
      <c r="I87">
        <v>0.1418972541</v>
      </c>
      <c r="J87">
        <v>-0.3599</v>
      </c>
      <c r="K87">
        <v>-0.4738</v>
      </c>
      <c r="L87">
        <v>-0.246</v>
      </c>
      <c r="M87">
        <v>0.6977313706</v>
      </c>
      <c r="N87">
        <v>0.6226299929</v>
      </c>
      <c r="O87">
        <v>0.7818914462</v>
      </c>
      <c r="P87">
        <v>343</v>
      </c>
      <c r="Q87">
        <v>131906</v>
      </c>
      <c r="R87">
        <v>2.5287699698</v>
      </c>
      <c r="S87">
        <v>2.2725654449</v>
      </c>
      <c r="T87">
        <v>2.8138584851</v>
      </c>
      <c r="U87" s="4">
        <v>1.6808471E-06</v>
      </c>
      <c r="V87">
        <v>2.6003366033</v>
      </c>
      <c r="W87">
        <v>0.1404049791</v>
      </c>
      <c r="X87">
        <v>-0.261</v>
      </c>
      <c r="Y87">
        <v>-0.3678</v>
      </c>
      <c r="Z87">
        <v>-0.1542</v>
      </c>
      <c r="AA87">
        <v>0.7702935555</v>
      </c>
      <c r="AB87">
        <v>0.6922505952</v>
      </c>
      <c r="AC87">
        <v>0.8571349245</v>
      </c>
      <c r="AD87">
        <v>0.5949079269</v>
      </c>
      <c r="AE87">
        <v>-0.042</v>
      </c>
      <c r="AF87">
        <v>-0.1968</v>
      </c>
      <c r="AG87">
        <v>0.1128</v>
      </c>
      <c r="AH87">
        <v>1</v>
      </c>
      <c r="AI87">
        <v>2</v>
      </c>
      <c r="AJ87">
        <f t="shared" si="2"/>
      </c>
      <c r="AK87" t="s">
        <v>219</v>
      </c>
      <c r="AL87" t="s">
        <v>219</v>
      </c>
      <c r="AM87" t="s">
        <v>219</v>
      </c>
      <c r="AN87">
        <f t="shared" si="3"/>
      </c>
    </row>
    <row r="88" spans="1:40" ht="12.75">
      <c r="A88" t="s">
        <v>82</v>
      </c>
      <c r="B88">
        <v>444</v>
      </c>
      <c r="C88">
        <v>170371</v>
      </c>
      <c r="D88">
        <v>2.6008524253</v>
      </c>
      <c r="E88">
        <v>2.36721138</v>
      </c>
      <c r="F88">
        <v>2.8575535735</v>
      </c>
      <c r="G88" s="4">
        <v>1.5918444E-09</v>
      </c>
      <c r="H88">
        <v>2.6060773254</v>
      </c>
      <c r="I88">
        <v>0.1236789565</v>
      </c>
      <c r="J88">
        <v>-0.2898</v>
      </c>
      <c r="K88">
        <v>-0.3839</v>
      </c>
      <c r="L88">
        <v>-0.1957</v>
      </c>
      <c r="M88">
        <v>0.7483997233</v>
      </c>
      <c r="N88">
        <v>0.6811691139</v>
      </c>
      <c r="O88">
        <v>0.8222659167</v>
      </c>
      <c r="P88">
        <v>442</v>
      </c>
      <c r="Q88">
        <v>171638</v>
      </c>
      <c r="R88">
        <v>2.3287233736</v>
      </c>
      <c r="S88">
        <v>2.1190396211</v>
      </c>
      <c r="T88">
        <v>2.5591558065</v>
      </c>
      <c r="U88" s="4">
        <v>9.824672E-13</v>
      </c>
      <c r="V88">
        <v>2.5751873128</v>
      </c>
      <c r="W88">
        <v>0.1224891693</v>
      </c>
      <c r="X88">
        <v>-0.3434</v>
      </c>
      <c r="Y88">
        <v>-0.4378</v>
      </c>
      <c r="Z88">
        <v>-0.249</v>
      </c>
      <c r="AA88">
        <v>0.7093569714</v>
      </c>
      <c r="AB88">
        <v>0.6454847944</v>
      </c>
      <c r="AC88">
        <v>0.7795494445</v>
      </c>
      <c r="AD88">
        <v>0.1000102401</v>
      </c>
      <c r="AE88">
        <v>0.1105</v>
      </c>
      <c r="AF88">
        <v>-0.0212</v>
      </c>
      <c r="AG88">
        <v>0.2422</v>
      </c>
      <c r="AH88">
        <v>1</v>
      </c>
      <c r="AI88">
        <v>2</v>
      </c>
      <c r="AJ88">
        <f t="shared" si="2"/>
      </c>
      <c r="AK88" t="s">
        <v>219</v>
      </c>
      <c r="AL88" t="s">
        <v>219</v>
      </c>
      <c r="AM88" t="s">
        <v>219</v>
      </c>
      <c r="AN88">
        <f t="shared" si="3"/>
      </c>
    </row>
    <row r="89" spans="1:40" ht="12.75">
      <c r="A89" t="s">
        <v>91</v>
      </c>
      <c r="B89">
        <v>362</v>
      </c>
      <c r="C89">
        <v>146494</v>
      </c>
      <c r="D89">
        <v>2.3939723681</v>
      </c>
      <c r="E89">
        <v>2.1574786394</v>
      </c>
      <c r="F89">
        <v>2.656389544</v>
      </c>
      <c r="G89" s="4">
        <v>2.172162E-12</v>
      </c>
      <c r="H89">
        <v>2.4710909662</v>
      </c>
      <c r="I89">
        <v>0.1298776577</v>
      </c>
      <c r="J89">
        <v>-0.3727</v>
      </c>
      <c r="K89">
        <v>-0.4767</v>
      </c>
      <c r="L89">
        <v>-0.2687</v>
      </c>
      <c r="M89">
        <v>0.6888696339</v>
      </c>
      <c r="N89">
        <v>0.6208181599</v>
      </c>
      <c r="O89">
        <v>0.764380624</v>
      </c>
      <c r="P89">
        <v>363</v>
      </c>
      <c r="Q89">
        <v>160618</v>
      </c>
      <c r="R89">
        <v>2.134454028</v>
      </c>
      <c r="S89">
        <v>1.9238278</v>
      </c>
      <c r="T89">
        <v>2.3681402242</v>
      </c>
      <c r="U89" s="4">
        <v>4.604485E-16</v>
      </c>
      <c r="V89">
        <v>2.2600206702</v>
      </c>
      <c r="W89">
        <v>0.118620322</v>
      </c>
      <c r="X89">
        <v>-0.4305</v>
      </c>
      <c r="Y89">
        <v>-0.5344</v>
      </c>
      <c r="Z89">
        <v>-0.3266</v>
      </c>
      <c r="AA89">
        <v>0.6501802069</v>
      </c>
      <c r="AB89">
        <v>0.5860209406</v>
      </c>
      <c r="AC89">
        <v>0.7213638152</v>
      </c>
      <c r="AD89">
        <v>0.1224021778</v>
      </c>
      <c r="AE89">
        <v>0.1147</v>
      </c>
      <c r="AF89">
        <v>-0.0308</v>
      </c>
      <c r="AG89">
        <v>0.2603</v>
      </c>
      <c r="AH89">
        <v>1</v>
      </c>
      <c r="AI89">
        <v>2</v>
      </c>
      <c r="AJ89">
        <f t="shared" si="2"/>
      </c>
      <c r="AK89" t="s">
        <v>219</v>
      </c>
      <c r="AL89" t="s">
        <v>219</v>
      </c>
      <c r="AM89" t="s">
        <v>219</v>
      </c>
      <c r="AN89">
        <f t="shared" si="3"/>
      </c>
    </row>
    <row r="90" spans="1:40" ht="12.75">
      <c r="A90" t="s">
        <v>90</v>
      </c>
      <c r="B90">
        <v>299</v>
      </c>
      <c r="C90">
        <v>69005</v>
      </c>
      <c r="D90">
        <v>3.9286001012</v>
      </c>
      <c r="E90">
        <v>3.5044068628</v>
      </c>
      <c r="F90">
        <v>4.4041400897</v>
      </c>
      <c r="G90">
        <v>0.0354278916</v>
      </c>
      <c r="H90">
        <v>4.3330193464</v>
      </c>
      <c r="I90">
        <v>0.2505849789</v>
      </c>
      <c r="J90">
        <v>0.1226</v>
      </c>
      <c r="K90">
        <v>0.0084</v>
      </c>
      <c r="L90">
        <v>0.2369</v>
      </c>
      <c r="M90">
        <v>1.1304613827</v>
      </c>
      <c r="N90">
        <v>1.0083990545</v>
      </c>
      <c r="O90">
        <v>1.2672988258</v>
      </c>
      <c r="P90">
        <v>295</v>
      </c>
      <c r="Q90">
        <v>68351</v>
      </c>
      <c r="R90">
        <v>4.0424066228</v>
      </c>
      <c r="S90">
        <v>3.6031253726</v>
      </c>
      <c r="T90">
        <v>4.535243605</v>
      </c>
      <c r="U90">
        <v>0.0003912816</v>
      </c>
      <c r="V90">
        <v>4.3159573379</v>
      </c>
      <c r="W90">
        <v>0.2512847513</v>
      </c>
      <c r="X90">
        <v>0.2081</v>
      </c>
      <c r="Y90">
        <v>0.0931</v>
      </c>
      <c r="Z90">
        <v>0.3232</v>
      </c>
      <c r="AA90">
        <v>1.2313653703</v>
      </c>
      <c r="AB90">
        <v>1.0975550514</v>
      </c>
      <c r="AC90">
        <v>1.3814894052</v>
      </c>
      <c r="AD90">
        <v>0.7278561266</v>
      </c>
      <c r="AE90">
        <v>-0.0286</v>
      </c>
      <c r="AF90">
        <v>-0.1894</v>
      </c>
      <c r="AG90">
        <v>0.1323</v>
      </c>
      <c r="AH90" t="s">
        <v>219</v>
      </c>
      <c r="AI90">
        <v>2</v>
      </c>
      <c r="AJ90">
        <f t="shared" si="2"/>
      </c>
      <c r="AK90" t="s">
        <v>219</v>
      </c>
      <c r="AL90" t="s">
        <v>219</v>
      </c>
      <c r="AM90" t="s">
        <v>219</v>
      </c>
      <c r="AN90">
        <f t="shared" si="3"/>
      </c>
    </row>
    <row r="91" spans="1:40" ht="12.75">
      <c r="A91" t="s">
        <v>89</v>
      </c>
      <c r="B91">
        <v>365</v>
      </c>
      <c r="C91">
        <v>160825</v>
      </c>
      <c r="D91">
        <v>2.8607148105</v>
      </c>
      <c r="E91">
        <v>2.5791585475</v>
      </c>
      <c r="F91">
        <v>3.1730074271</v>
      </c>
      <c r="G91">
        <v>0.000232331</v>
      </c>
      <c r="H91">
        <v>2.269547645</v>
      </c>
      <c r="I91">
        <v>0.1187935531</v>
      </c>
      <c r="J91">
        <v>-0.1946</v>
      </c>
      <c r="K91">
        <v>-0.2982</v>
      </c>
      <c r="L91">
        <v>-0.091</v>
      </c>
      <c r="M91">
        <v>0.8231755681</v>
      </c>
      <c r="N91">
        <v>0.742157273</v>
      </c>
      <c r="O91">
        <v>0.9130383014</v>
      </c>
      <c r="P91">
        <v>332</v>
      </c>
      <c r="Q91">
        <v>162181</v>
      </c>
      <c r="R91">
        <v>2.2342443094</v>
      </c>
      <c r="S91">
        <v>2.0044089927</v>
      </c>
      <c r="T91">
        <v>2.4904336652</v>
      </c>
      <c r="U91" s="4">
        <v>3.707704E-12</v>
      </c>
      <c r="V91">
        <v>2.0470955291</v>
      </c>
      <c r="W91">
        <v>0.1123489629</v>
      </c>
      <c r="X91">
        <v>-0.3848</v>
      </c>
      <c r="Y91">
        <v>-0.4934</v>
      </c>
      <c r="Z91">
        <v>-0.2763</v>
      </c>
      <c r="AA91">
        <v>0.6805775193</v>
      </c>
      <c r="AB91">
        <v>0.6105669349</v>
      </c>
      <c r="AC91">
        <v>0.7586158589</v>
      </c>
      <c r="AD91">
        <v>0.0011183387</v>
      </c>
      <c r="AE91">
        <v>0.2472</v>
      </c>
      <c r="AF91">
        <v>0.0985</v>
      </c>
      <c r="AG91">
        <v>0.3958</v>
      </c>
      <c r="AH91">
        <v>1</v>
      </c>
      <c r="AI91">
        <v>2</v>
      </c>
      <c r="AJ91" t="str">
        <f t="shared" si="2"/>
        <v>t</v>
      </c>
      <c r="AK91" t="s">
        <v>219</v>
      </c>
      <c r="AL91" t="s">
        <v>219</v>
      </c>
      <c r="AM91" t="s">
        <v>131</v>
      </c>
      <c r="AN91">
        <f t="shared" si="3"/>
      </c>
    </row>
    <row r="92" spans="1:40" s="30" customFormat="1" ht="12.75">
      <c r="A92" s="30" t="s">
        <v>88</v>
      </c>
      <c r="B92" s="30">
        <v>519</v>
      </c>
      <c r="C92" s="30">
        <v>124360</v>
      </c>
      <c r="D92" s="30">
        <v>3.5767810127</v>
      </c>
      <c r="E92" s="30">
        <v>3.2779916174</v>
      </c>
      <c r="F92" s="30">
        <v>3.9028051032</v>
      </c>
      <c r="G92" s="30">
        <v>0.5174888373</v>
      </c>
      <c r="H92" s="30">
        <v>4.1733676423</v>
      </c>
      <c r="I92" s="30">
        <v>0.1831905074</v>
      </c>
      <c r="J92" s="30">
        <v>0.0288</v>
      </c>
      <c r="K92" s="30">
        <v>-0.0584</v>
      </c>
      <c r="L92" s="30">
        <v>0.116</v>
      </c>
      <c r="M92" s="30">
        <v>1.0292248396</v>
      </c>
      <c r="N92" s="30">
        <v>0.9432476813</v>
      </c>
      <c r="O92" s="30">
        <v>1.123038828</v>
      </c>
      <c r="P92" s="30">
        <v>441</v>
      </c>
      <c r="Q92" s="30">
        <v>121986</v>
      </c>
      <c r="R92" s="30">
        <v>3.0907621056</v>
      </c>
      <c r="S92" s="30">
        <v>2.812165021</v>
      </c>
      <c r="T92" s="30">
        <v>3.3969593968</v>
      </c>
      <c r="U92" s="30">
        <v>0.2108942317</v>
      </c>
      <c r="V92" s="30">
        <v>3.6151689538</v>
      </c>
      <c r="W92" s="30">
        <v>0.1721509026</v>
      </c>
      <c r="X92" s="30">
        <v>-0.0603</v>
      </c>
      <c r="Y92" s="30">
        <v>-0.1548</v>
      </c>
      <c r="Z92" s="30">
        <v>0.0342</v>
      </c>
      <c r="AA92" s="30">
        <v>0.9414830767</v>
      </c>
      <c r="AB92" s="30">
        <v>0.8566190751</v>
      </c>
      <c r="AC92" s="30">
        <v>1.0347544312</v>
      </c>
      <c r="AD92" s="30">
        <v>0.0241326145</v>
      </c>
      <c r="AE92" s="30">
        <v>0.146</v>
      </c>
      <c r="AF92" s="30">
        <v>0.0191</v>
      </c>
      <c r="AG92" s="30">
        <v>0.273</v>
      </c>
      <c r="AH92" s="30" t="s">
        <v>219</v>
      </c>
      <c r="AI92" s="30" t="s">
        <v>219</v>
      </c>
      <c r="AJ92" s="30" t="str">
        <f t="shared" si="2"/>
        <v>t</v>
      </c>
      <c r="AK92" s="30" t="s">
        <v>219</v>
      </c>
      <c r="AL92" s="30" t="s">
        <v>219</v>
      </c>
      <c r="AM92" s="30" t="s">
        <v>219</v>
      </c>
      <c r="AN92" s="30" t="str">
        <f t="shared" si="3"/>
        <v>change</v>
      </c>
    </row>
    <row r="93" spans="1:40" ht="12.75">
      <c r="A93" t="s">
        <v>83</v>
      </c>
      <c r="B93">
        <v>465</v>
      </c>
      <c r="C93">
        <v>160888</v>
      </c>
      <c r="D93">
        <v>3.188719482</v>
      </c>
      <c r="E93">
        <v>2.9083787685</v>
      </c>
      <c r="F93">
        <v>3.4960824378</v>
      </c>
      <c r="G93">
        <v>0.0668804092</v>
      </c>
      <c r="H93">
        <v>2.8902093382</v>
      </c>
      <c r="I93">
        <v>0.1340302487</v>
      </c>
      <c r="J93">
        <v>-0.086</v>
      </c>
      <c r="K93">
        <v>-0.1781</v>
      </c>
      <c r="L93">
        <v>0.006</v>
      </c>
      <c r="M93">
        <v>0.917559472</v>
      </c>
      <c r="N93">
        <v>0.8368909533</v>
      </c>
      <c r="O93">
        <v>1.006003687</v>
      </c>
      <c r="P93">
        <v>427</v>
      </c>
      <c r="Q93">
        <v>158763</v>
      </c>
      <c r="R93">
        <v>2.811953322</v>
      </c>
      <c r="S93">
        <v>2.5546648017</v>
      </c>
      <c r="T93">
        <v>3.0951541978</v>
      </c>
      <c r="U93">
        <v>0.0015638098</v>
      </c>
      <c r="V93">
        <v>2.6895435334</v>
      </c>
      <c r="W93">
        <v>0.1301561341</v>
      </c>
      <c r="X93">
        <v>-0.1548</v>
      </c>
      <c r="Y93">
        <v>-0.2508</v>
      </c>
      <c r="Z93">
        <v>-0.0589</v>
      </c>
      <c r="AA93">
        <v>0.856554589</v>
      </c>
      <c r="AB93">
        <v>0.7781814308</v>
      </c>
      <c r="AC93">
        <v>0.9428209605</v>
      </c>
      <c r="AD93">
        <v>0.060659753</v>
      </c>
      <c r="AE93">
        <v>0.1257</v>
      </c>
      <c r="AF93">
        <v>-0.0056</v>
      </c>
      <c r="AG93">
        <v>0.2571</v>
      </c>
      <c r="AH93" t="s">
        <v>219</v>
      </c>
      <c r="AI93">
        <v>2</v>
      </c>
      <c r="AJ93">
        <f t="shared" si="2"/>
      </c>
      <c r="AK93" t="s">
        <v>219</v>
      </c>
      <c r="AL93" t="s">
        <v>219</v>
      </c>
      <c r="AM93" t="s">
        <v>219</v>
      </c>
      <c r="AN93">
        <f t="shared" si="3"/>
      </c>
    </row>
    <row r="94" spans="1:40" ht="12.75">
      <c r="A94" t="s">
        <v>105</v>
      </c>
      <c r="B94">
        <v>465</v>
      </c>
      <c r="C94">
        <v>161089</v>
      </c>
      <c r="D94">
        <v>2.6447217153</v>
      </c>
      <c r="E94">
        <v>2.4122070689</v>
      </c>
      <c r="F94">
        <v>2.899648642</v>
      </c>
      <c r="G94" s="4">
        <v>6.0118222E-09</v>
      </c>
      <c r="H94">
        <v>2.8866030579</v>
      </c>
      <c r="I94">
        <v>0.1338630115</v>
      </c>
      <c r="J94">
        <v>-0.2731</v>
      </c>
      <c r="K94">
        <v>-0.3651</v>
      </c>
      <c r="L94">
        <v>-0.1811</v>
      </c>
      <c r="M94">
        <v>0.7610231864</v>
      </c>
      <c r="N94">
        <v>0.6941167001</v>
      </c>
      <c r="O94">
        <v>0.8343788445</v>
      </c>
      <c r="P94">
        <v>448</v>
      </c>
      <c r="Q94">
        <v>159223</v>
      </c>
      <c r="R94">
        <v>2.6158880526</v>
      </c>
      <c r="S94">
        <v>2.3818271656</v>
      </c>
      <c r="T94">
        <v>2.8729499784</v>
      </c>
      <c r="U94" s="4">
        <v>2.0461643E-06</v>
      </c>
      <c r="V94">
        <v>2.8136638551</v>
      </c>
      <c r="W94">
        <v>0.132933122</v>
      </c>
      <c r="X94">
        <v>-0.2271</v>
      </c>
      <c r="Y94">
        <v>-0.3208</v>
      </c>
      <c r="Z94">
        <v>-0.1334</v>
      </c>
      <c r="AA94">
        <v>0.7968307647</v>
      </c>
      <c r="AB94">
        <v>0.7255330211</v>
      </c>
      <c r="AC94">
        <v>0.8751348996</v>
      </c>
      <c r="AD94">
        <v>0.8684850849</v>
      </c>
      <c r="AE94">
        <v>0.011</v>
      </c>
      <c r="AF94">
        <v>-0.1188</v>
      </c>
      <c r="AG94">
        <v>0.1407</v>
      </c>
      <c r="AH94">
        <v>1</v>
      </c>
      <c r="AI94">
        <v>2</v>
      </c>
      <c r="AJ94">
        <f t="shared" si="2"/>
      </c>
      <c r="AK94" t="s">
        <v>219</v>
      </c>
      <c r="AL94" t="s">
        <v>219</v>
      </c>
      <c r="AM94" t="s">
        <v>219</v>
      </c>
      <c r="AN94">
        <f t="shared" si="3"/>
      </c>
    </row>
    <row r="95" spans="1:40" ht="12.75">
      <c r="A95" t="s">
        <v>106</v>
      </c>
      <c r="B95">
        <v>391</v>
      </c>
      <c r="C95">
        <v>94763</v>
      </c>
      <c r="D95">
        <v>3.8798376409</v>
      </c>
      <c r="E95">
        <v>3.5100404149</v>
      </c>
      <c r="F95">
        <v>4.288594529</v>
      </c>
      <c r="G95">
        <v>0.0311576147</v>
      </c>
      <c r="H95">
        <v>4.1260829649</v>
      </c>
      <c r="I95">
        <v>0.2086649846</v>
      </c>
      <c r="J95">
        <v>0.1101</v>
      </c>
      <c r="K95">
        <v>0.01</v>
      </c>
      <c r="L95">
        <v>0.2103</v>
      </c>
      <c r="M95">
        <v>1.1164299015</v>
      </c>
      <c r="N95">
        <v>1.0100201187</v>
      </c>
      <c r="O95">
        <v>1.2340503936</v>
      </c>
      <c r="P95">
        <v>366</v>
      </c>
      <c r="Q95">
        <v>93823</v>
      </c>
      <c r="R95">
        <v>3.686190837</v>
      </c>
      <c r="S95">
        <v>3.3238036462</v>
      </c>
      <c r="T95">
        <v>4.0880883269</v>
      </c>
      <c r="U95">
        <v>0.0281859247</v>
      </c>
      <c r="V95">
        <v>3.9009624506</v>
      </c>
      <c r="W95">
        <v>0.2039065738</v>
      </c>
      <c r="X95">
        <v>0.1159</v>
      </c>
      <c r="Y95">
        <v>0.0124</v>
      </c>
      <c r="Z95">
        <v>0.2194</v>
      </c>
      <c r="AA95">
        <v>1.1228577846</v>
      </c>
      <c r="AB95">
        <v>1.0124703152</v>
      </c>
      <c r="AC95">
        <v>1.2452805633</v>
      </c>
      <c r="AD95">
        <v>0.4814694762</v>
      </c>
      <c r="AE95">
        <v>0.0512</v>
      </c>
      <c r="AF95">
        <v>-0.0914</v>
      </c>
      <c r="AG95">
        <v>0.1938</v>
      </c>
      <c r="AH95" t="s">
        <v>219</v>
      </c>
      <c r="AI95" t="s">
        <v>219</v>
      </c>
      <c r="AJ95">
        <f t="shared" si="2"/>
      </c>
      <c r="AK95" t="s">
        <v>219</v>
      </c>
      <c r="AL95" t="s">
        <v>219</v>
      </c>
      <c r="AM95" t="s">
        <v>219</v>
      </c>
      <c r="AN95">
        <f t="shared" si="3"/>
      </c>
    </row>
    <row r="96" spans="1:40" s="30" customFormat="1" ht="12.75">
      <c r="A96" s="30" t="s">
        <v>95</v>
      </c>
      <c r="B96" s="30">
        <v>93</v>
      </c>
      <c r="C96" s="30">
        <v>35736</v>
      </c>
      <c r="D96" s="30">
        <v>2.8321128429</v>
      </c>
      <c r="E96" s="30">
        <v>2.3100370899</v>
      </c>
      <c r="F96" s="30">
        <v>3.4721793817</v>
      </c>
      <c r="G96" s="30">
        <v>0.0490244364</v>
      </c>
      <c r="H96" s="30">
        <v>2.60241773</v>
      </c>
      <c r="I96" s="30">
        <v>0.2698581476</v>
      </c>
      <c r="J96" s="30">
        <v>-0.2046</v>
      </c>
      <c r="K96" s="30">
        <v>-0.4084</v>
      </c>
      <c r="L96" s="30">
        <v>-0.0009</v>
      </c>
      <c r="M96" s="30">
        <v>0.8149453031</v>
      </c>
      <c r="N96" s="30">
        <v>0.6647171144</v>
      </c>
      <c r="O96" s="30">
        <v>0.9991255418</v>
      </c>
      <c r="P96" s="30">
        <v>85</v>
      </c>
      <c r="Q96" s="30">
        <v>45210</v>
      </c>
      <c r="R96" s="30">
        <v>1.8628211005</v>
      </c>
      <c r="S96" s="30">
        <v>1.5053122329</v>
      </c>
      <c r="T96" s="30">
        <v>2.3052376621</v>
      </c>
      <c r="U96" s="31">
        <v>1.8714834E-07</v>
      </c>
      <c r="V96" s="30">
        <v>1.8801150188</v>
      </c>
      <c r="W96" s="30">
        <v>0.2039271059</v>
      </c>
      <c r="X96" s="30">
        <v>-0.5666</v>
      </c>
      <c r="Y96" s="30">
        <v>-0.7797</v>
      </c>
      <c r="Z96" s="30">
        <v>-0.3535</v>
      </c>
      <c r="AA96" s="30">
        <v>0.5674375708</v>
      </c>
      <c r="AB96" s="30">
        <v>0.4585360969</v>
      </c>
      <c r="AC96" s="30">
        <v>0.702202943</v>
      </c>
      <c r="AD96" s="30">
        <v>0.0052418225</v>
      </c>
      <c r="AE96" s="30">
        <v>0.4189</v>
      </c>
      <c r="AF96" s="30">
        <v>0.1248</v>
      </c>
      <c r="AG96" s="30">
        <v>0.713</v>
      </c>
      <c r="AH96" s="30" t="s">
        <v>219</v>
      </c>
      <c r="AI96" s="30">
        <v>2</v>
      </c>
      <c r="AJ96" s="30" t="str">
        <f t="shared" si="2"/>
        <v>t</v>
      </c>
      <c r="AK96" s="30" t="s">
        <v>219</v>
      </c>
      <c r="AL96" s="30" t="s">
        <v>219</v>
      </c>
      <c r="AM96" s="30" t="s">
        <v>219</v>
      </c>
      <c r="AN96" s="30" t="str">
        <f t="shared" si="3"/>
        <v>change</v>
      </c>
    </row>
    <row r="97" spans="1:40" ht="12.75">
      <c r="A97" t="s">
        <v>94</v>
      </c>
      <c r="B97">
        <v>321</v>
      </c>
      <c r="C97">
        <v>132015</v>
      </c>
      <c r="D97">
        <v>2.8330790287</v>
      </c>
      <c r="E97">
        <v>2.5371045719</v>
      </c>
      <c r="F97">
        <v>3.1635813801</v>
      </c>
      <c r="G97">
        <v>0.0002847092</v>
      </c>
      <c r="H97">
        <v>2.4315418702</v>
      </c>
      <c r="I97">
        <v>0.1357154328</v>
      </c>
      <c r="J97">
        <v>-0.2043</v>
      </c>
      <c r="K97">
        <v>-0.3146</v>
      </c>
      <c r="L97">
        <v>-0.094</v>
      </c>
      <c r="M97">
        <v>0.8152233247</v>
      </c>
      <c r="N97">
        <v>0.7300561697</v>
      </c>
      <c r="O97">
        <v>0.9103259403</v>
      </c>
      <c r="P97">
        <v>339</v>
      </c>
      <c r="Q97">
        <v>133675</v>
      </c>
      <c r="R97">
        <v>2.7322643268</v>
      </c>
      <c r="S97">
        <v>2.4539243695</v>
      </c>
      <c r="T97">
        <v>3.0421754004</v>
      </c>
      <c r="U97">
        <v>0.0008110931</v>
      </c>
      <c r="V97">
        <v>2.5360014962</v>
      </c>
      <c r="W97">
        <v>0.1377366945</v>
      </c>
      <c r="X97">
        <v>-0.1836</v>
      </c>
      <c r="Y97">
        <v>-0.291</v>
      </c>
      <c r="Z97">
        <v>-0.0761</v>
      </c>
      <c r="AA97">
        <v>0.8322803687</v>
      </c>
      <c r="AB97">
        <v>0.7474946911</v>
      </c>
      <c r="AC97">
        <v>0.9266829856</v>
      </c>
      <c r="AD97">
        <v>0.6417553659</v>
      </c>
      <c r="AE97">
        <v>0.0362</v>
      </c>
      <c r="AF97">
        <v>-0.1164</v>
      </c>
      <c r="AG97">
        <v>0.1889</v>
      </c>
      <c r="AH97">
        <v>1</v>
      </c>
      <c r="AI97">
        <v>2</v>
      </c>
      <c r="AJ97">
        <f t="shared" si="2"/>
      </c>
      <c r="AK97" t="s">
        <v>219</v>
      </c>
      <c r="AL97" t="s">
        <v>219</v>
      </c>
      <c r="AM97" t="s">
        <v>219</v>
      </c>
      <c r="AN97">
        <f t="shared" si="3"/>
      </c>
    </row>
    <row r="98" spans="1:40" ht="12.75">
      <c r="A98" t="s">
        <v>93</v>
      </c>
      <c r="B98">
        <v>731</v>
      </c>
      <c r="C98">
        <v>174456</v>
      </c>
      <c r="D98">
        <v>3.3127034692</v>
      </c>
      <c r="E98">
        <v>3.0766610229</v>
      </c>
      <c r="F98">
        <v>3.5668551697</v>
      </c>
      <c r="G98">
        <v>0.2041331228</v>
      </c>
      <c r="H98">
        <v>4.1901682946</v>
      </c>
      <c r="I98">
        <v>0.1549789727</v>
      </c>
      <c r="J98">
        <v>-0.0479</v>
      </c>
      <c r="K98">
        <v>-0.1218</v>
      </c>
      <c r="L98">
        <v>0.026</v>
      </c>
      <c r="M98">
        <v>0.9532360759</v>
      </c>
      <c r="N98">
        <v>0.8853144592</v>
      </c>
      <c r="O98">
        <v>1.0263686614</v>
      </c>
      <c r="P98">
        <v>607</v>
      </c>
      <c r="Q98">
        <v>170091</v>
      </c>
      <c r="R98">
        <v>2.8108759392</v>
      </c>
      <c r="S98">
        <v>2.5924703634</v>
      </c>
      <c r="T98">
        <v>3.0476813379</v>
      </c>
      <c r="U98">
        <v>0.0001690827</v>
      </c>
      <c r="V98">
        <v>3.568677943</v>
      </c>
      <c r="W98">
        <v>0.1448481694</v>
      </c>
      <c r="X98">
        <v>-0.1552</v>
      </c>
      <c r="Y98">
        <v>-0.2361</v>
      </c>
      <c r="Z98">
        <v>-0.0743</v>
      </c>
      <c r="AA98">
        <v>0.8562264054</v>
      </c>
      <c r="AB98">
        <v>0.7896974567</v>
      </c>
      <c r="AC98">
        <v>0.92836016</v>
      </c>
      <c r="AD98">
        <v>0.002777316</v>
      </c>
      <c r="AE98">
        <v>0.1643</v>
      </c>
      <c r="AF98">
        <v>0.0566</v>
      </c>
      <c r="AG98">
        <v>0.2719</v>
      </c>
      <c r="AH98" t="s">
        <v>219</v>
      </c>
      <c r="AI98">
        <v>2</v>
      </c>
      <c r="AJ98" t="str">
        <f t="shared" si="2"/>
        <v>t</v>
      </c>
      <c r="AK98" t="s">
        <v>219</v>
      </c>
      <c r="AL98" t="s">
        <v>219</v>
      </c>
      <c r="AM98" t="s">
        <v>131</v>
      </c>
      <c r="AN98">
        <f t="shared" si="3"/>
      </c>
    </row>
    <row r="99" spans="1:40" ht="12.75">
      <c r="A99" t="s">
        <v>92</v>
      </c>
      <c r="B99">
        <v>288</v>
      </c>
      <c r="C99">
        <v>84402</v>
      </c>
      <c r="D99">
        <v>3.7896398026</v>
      </c>
      <c r="E99">
        <v>3.3732699442</v>
      </c>
      <c r="F99">
        <v>4.2574030751</v>
      </c>
      <c r="G99">
        <v>0.1446857074</v>
      </c>
      <c r="H99">
        <v>3.4122414161</v>
      </c>
      <c r="I99">
        <v>0.2010682537</v>
      </c>
      <c r="J99">
        <v>0.0866</v>
      </c>
      <c r="K99">
        <v>-0.0298</v>
      </c>
      <c r="L99">
        <v>0.203</v>
      </c>
      <c r="M99">
        <v>1.0904753196</v>
      </c>
      <c r="N99">
        <v>0.9706641824</v>
      </c>
      <c r="O99">
        <v>1.2250749995</v>
      </c>
      <c r="P99">
        <v>313</v>
      </c>
      <c r="Q99">
        <v>84452</v>
      </c>
      <c r="R99">
        <v>4.3330692409</v>
      </c>
      <c r="S99">
        <v>3.8749588321</v>
      </c>
      <c r="T99">
        <v>4.8453389726</v>
      </c>
      <c r="U99" s="4">
        <v>1.1247298E-06</v>
      </c>
      <c r="V99">
        <v>3.7062473358</v>
      </c>
      <c r="W99">
        <v>0.2094894853</v>
      </c>
      <c r="X99">
        <v>0.2776</v>
      </c>
      <c r="Y99">
        <v>0.1658</v>
      </c>
      <c r="Z99">
        <v>0.3893</v>
      </c>
      <c r="AA99">
        <v>1.3199046776</v>
      </c>
      <c r="AB99">
        <v>1.180358772</v>
      </c>
      <c r="AC99">
        <v>1.4759481603</v>
      </c>
      <c r="AD99">
        <v>0.1007763174</v>
      </c>
      <c r="AE99">
        <v>-0.134</v>
      </c>
      <c r="AF99">
        <v>-0.294</v>
      </c>
      <c r="AG99">
        <v>0.026</v>
      </c>
      <c r="AH99" t="s">
        <v>219</v>
      </c>
      <c r="AI99">
        <v>2</v>
      </c>
      <c r="AJ99">
        <f t="shared" si="2"/>
      </c>
      <c r="AK99" t="s">
        <v>219</v>
      </c>
      <c r="AL99" t="s">
        <v>219</v>
      </c>
      <c r="AM99" t="s">
        <v>219</v>
      </c>
      <c r="AN99">
        <f t="shared" si="3"/>
      </c>
    </row>
    <row r="100" spans="1:40" ht="12.75">
      <c r="A100" t="s">
        <v>98</v>
      </c>
      <c r="B100">
        <v>55</v>
      </c>
      <c r="C100">
        <v>17232</v>
      </c>
      <c r="D100">
        <v>2.8998511321</v>
      </c>
      <c r="E100">
        <v>2.2255080405</v>
      </c>
      <c r="F100">
        <v>3.7785244695</v>
      </c>
      <c r="G100">
        <v>0.1801397751</v>
      </c>
      <c r="H100">
        <v>3.1917363045</v>
      </c>
      <c r="I100">
        <v>0.4303736355</v>
      </c>
      <c r="J100">
        <v>-0.181</v>
      </c>
      <c r="K100">
        <v>-0.4457</v>
      </c>
      <c r="L100">
        <v>0.0837</v>
      </c>
      <c r="M100">
        <v>0.8344371114</v>
      </c>
      <c r="N100">
        <v>0.6403937361</v>
      </c>
      <c r="O100">
        <v>1.0872768636</v>
      </c>
      <c r="P100">
        <v>53</v>
      </c>
      <c r="Q100">
        <v>19176</v>
      </c>
      <c r="R100">
        <v>2.4874367124</v>
      </c>
      <c r="S100">
        <v>1.8995873831</v>
      </c>
      <c r="T100">
        <v>3.2572028291</v>
      </c>
      <c r="U100">
        <v>0.0436941251</v>
      </c>
      <c r="V100">
        <v>2.763871506</v>
      </c>
      <c r="W100">
        <v>0.3796469488</v>
      </c>
      <c r="X100">
        <v>-0.2775</v>
      </c>
      <c r="Y100">
        <v>-0.5471</v>
      </c>
      <c r="Z100">
        <v>-0.0078</v>
      </c>
      <c r="AA100">
        <v>0.7577029513</v>
      </c>
      <c r="AB100">
        <v>0.5786370199</v>
      </c>
      <c r="AC100">
        <v>0.9921829103</v>
      </c>
      <c r="AD100">
        <v>0.4254596604</v>
      </c>
      <c r="AE100">
        <v>0.1534</v>
      </c>
      <c r="AF100">
        <v>-0.2239</v>
      </c>
      <c r="AG100">
        <v>0.5307</v>
      </c>
      <c r="AH100" t="s">
        <v>219</v>
      </c>
      <c r="AI100" t="s">
        <v>219</v>
      </c>
      <c r="AJ100">
        <f t="shared" si="2"/>
      </c>
      <c r="AK100" t="s">
        <v>219</v>
      </c>
      <c r="AL100" t="s">
        <v>219</v>
      </c>
      <c r="AM100" t="s">
        <v>219</v>
      </c>
      <c r="AN100">
        <f t="shared" si="3"/>
      </c>
    </row>
    <row r="101" spans="1:40" ht="12.75">
      <c r="A101" t="s">
        <v>96</v>
      </c>
      <c r="B101">
        <v>250</v>
      </c>
      <c r="C101">
        <v>101248</v>
      </c>
      <c r="D101">
        <v>3.0080810856</v>
      </c>
      <c r="E101">
        <v>2.6551375308</v>
      </c>
      <c r="F101">
        <v>3.4079409117</v>
      </c>
      <c r="G101">
        <v>0.0233924346</v>
      </c>
      <c r="H101">
        <v>2.4691845765</v>
      </c>
      <c r="I101">
        <v>0.1561649445</v>
      </c>
      <c r="J101">
        <v>-0.1444</v>
      </c>
      <c r="K101">
        <v>-0.2692</v>
      </c>
      <c r="L101">
        <v>-0.0195</v>
      </c>
      <c r="M101">
        <v>0.8655804652</v>
      </c>
      <c r="N101">
        <v>0.7640203551</v>
      </c>
      <c r="O101">
        <v>0.9806408125</v>
      </c>
      <c r="P101">
        <v>274</v>
      </c>
      <c r="Q101">
        <v>103597</v>
      </c>
      <c r="R101">
        <v>2.848610072</v>
      </c>
      <c r="S101">
        <v>2.5282487155</v>
      </c>
      <c r="T101">
        <v>3.2095652981</v>
      </c>
      <c r="U101">
        <v>0.0197569256</v>
      </c>
      <c r="V101">
        <v>2.6448642335</v>
      </c>
      <c r="W101">
        <v>0.1597820917</v>
      </c>
      <c r="X101">
        <v>-0.1419</v>
      </c>
      <c r="Y101">
        <v>-0.2612</v>
      </c>
      <c r="Z101">
        <v>-0.0226</v>
      </c>
      <c r="AA101">
        <v>0.8677206732</v>
      </c>
      <c r="AB101">
        <v>0.7701347752</v>
      </c>
      <c r="AC101">
        <v>0.977671949</v>
      </c>
      <c r="AD101">
        <v>0.5334283598</v>
      </c>
      <c r="AE101">
        <v>0.0545</v>
      </c>
      <c r="AF101">
        <v>-0.117</v>
      </c>
      <c r="AG101">
        <v>0.2259</v>
      </c>
      <c r="AH101" t="s">
        <v>219</v>
      </c>
      <c r="AI101" t="s">
        <v>219</v>
      </c>
      <c r="AJ101">
        <f t="shared" si="2"/>
      </c>
      <c r="AK101" t="s">
        <v>219</v>
      </c>
      <c r="AL101" t="s">
        <v>219</v>
      </c>
      <c r="AM101" t="s">
        <v>219</v>
      </c>
      <c r="AN101">
        <f t="shared" si="3"/>
      </c>
    </row>
    <row r="102" spans="1:40" ht="12.75">
      <c r="A102" t="s">
        <v>97</v>
      </c>
      <c r="B102">
        <v>583</v>
      </c>
      <c r="C102">
        <v>148271</v>
      </c>
      <c r="D102">
        <v>3.3160766383</v>
      </c>
      <c r="E102">
        <v>3.0536497608</v>
      </c>
      <c r="F102">
        <v>3.6010561565</v>
      </c>
      <c r="G102">
        <v>0.2651247877</v>
      </c>
      <c r="H102">
        <v>3.9319893978</v>
      </c>
      <c r="I102">
        <v>0.162846362</v>
      </c>
      <c r="J102">
        <v>-0.0469</v>
      </c>
      <c r="K102">
        <v>-0.1293</v>
      </c>
      <c r="L102">
        <v>0.0356</v>
      </c>
      <c r="M102">
        <v>0.954206711</v>
      </c>
      <c r="N102">
        <v>0.8786929292</v>
      </c>
      <c r="O102">
        <v>1.0362100537</v>
      </c>
      <c r="P102">
        <v>584</v>
      </c>
      <c r="Q102">
        <v>148147</v>
      </c>
      <c r="R102">
        <v>3.4204077803</v>
      </c>
      <c r="S102">
        <v>3.1498604227</v>
      </c>
      <c r="T102">
        <v>3.7141929527</v>
      </c>
      <c r="U102">
        <v>0.3289493194</v>
      </c>
      <c r="V102">
        <v>3.9420305507</v>
      </c>
      <c r="W102">
        <v>0.1631223848</v>
      </c>
      <c r="X102">
        <v>0.041</v>
      </c>
      <c r="Y102">
        <v>-0.0414</v>
      </c>
      <c r="Z102">
        <v>0.1234</v>
      </c>
      <c r="AA102">
        <v>1.041897089</v>
      </c>
      <c r="AB102">
        <v>0.9594851304</v>
      </c>
      <c r="AC102">
        <v>1.1313875637</v>
      </c>
      <c r="AD102">
        <v>0.596737861</v>
      </c>
      <c r="AE102">
        <v>-0.031</v>
      </c>
      <c r="AF102">
        <v>-0.1457</v>
      </c>
      <c r="AG102">
        <v>0.0838</v>
      </c>
      <c r="AH102" t="s">
        <v>219</v>
      </c>
      <c r="AI102" t="s">
        <v>219</v>
      </c>
      <c r="AJ102">
        <f t="shared" si="2"/>
      </c>
      <c r="AK102" t="s">
        <v>219</v>
      </c>
      <c r="AL102" t="s">
        <v>219</v>
      </c>
      <c r="AM102" t="s">
        <v>219</v>
      </c>
      <c r="AN102">
        <f t="shared" si="3"/>
      </c>
    </row>
    <row r="103" spans="1:40" ht="12.75">
      <c r="A103" t="s">
        <v>84</v>
      </c>
      <c r="B103">
        <v>476</v>
      </c>
      <c r="C103">
        <v>155023</v>
      </c>
      <c r="D103">
        <v>2.5481446018</v>
      </c>
      <c r="E103">
        <v>2.3265324499</v>
      </c>
      <c r="F103">
        <v>2.7908662576</v>
      </c>
      <c r="G103" s="4">
        <v>2.323899E-11</v>
      </c>
      <c r="H103">
        <v>3.0705121176</v>
      </c>
      <c r="I103">
        <v>0.1407366922</v>
      </c>
      <c r="J103">
        <v>-0.3103</v>
      </c>
      <c r="K103">
        <v>-0.4013</v>
      </c>
      <c r="L103">
        <v>-0.2193</v>
      </c>
      <c r="M103">
        <v>0.7332329572</v>
      </c>
      <c r="N103">
        <v>0.6694636823</v>
      </c>
      <c r="O103">
        <v>0.8030765278</v>
      </c>
      <c r="P103">
        <v>533</v>
      </c>
      <c r="Q103">
        <v>149792</v>
      </c>
      <c r="R103">
        <v>2.7342106384</v>
      </c>
      <c r="S103">
        <v>2.5085368653</v>
      </c>
      <c r="T103">
        <v>2.9801865457</v>
      </c>
      <c r="U103">
        <v>3.17105E-05</v>
      </c>
      <c r="V103">
        <v>3.5582674642</v>
      </c>
      <c r="W103">
        <v>0.1541256727</v>
      </c>
      <c r="X103">
        <v>-0.1829</v>
      </c>
      <c r="Y103">
        <v>-0.269</v>
      </c>
      <c r="Z103">
        <v>-0.0967</v>
      </c>
      <c r="AA103">
        <v>0.8328732385</v>
      </c>
      <c r="AB103">
        <v>0.76413031</v>
      </c>
      <c r="AC103">
        <v>0.9078004396</v>
      </c>
      <c r="AD103">
        <v>0.2637618921</v>
      </c>
      <c r="AE103">
        <v>-0.0705</v>
      </c>
      <c r="AF103">
        <v>-0.1941</v>
      </c>
      <c r="AG103">
        <v>0.0531</v>
      </c>
      <c r="AH103">
        <v>1</v>
      </c>
      <c r="AI103">
        <v>2</v>
      </c>
      <c r="AJ103">
        <f t="shared" si="2"/>
      </c>
      <c r="AK103" t="s">
        <v>219</v>
      </c>
      <c r="AL103" t="s">
        <v>219</v>
      </c>
      <c r="AM103" t="s">
        <v>219</v>
      </c>
      <c r="AN103">
        <f t="shared" si="3"/>
      </c>
    </row>
    <row r="104" spans="1:40" ht="12.75">
      <c r="A104" t="s">
        <v>85</v>
      </c>
      <c r="B104">
        <v>626</v>
      </c>
      <c r="C104">
        <v>120858</v>
      </c>
      <c r="D104">
        <v>4.2946219714</v>
      </c>
      <c r="E104">
        <v>3.9658070994</v>
      </c>
      <c r="F104">
        <v>4.6506996975</v>
      </c>
      <c r="G104" s="4">
        <v>1.896281E-07</v>
      </c>
      <c r="H104">
        <v>5.1796322958</v>
      </c>
      <c r="I104">
        <v>0.2070197422</v>
      </c>
      <c r="J104">
        <v>0.2117</v>
      </c>
      <c r="K104">
        <v>0.1321</v>
      </c>
      <c r="L104">
        <v>0.2914</v>
      </c>
      <c r="M104">
        <v>1.2357848004</v>
      </c>
      <c r="N104">
        <v>1.1411677599</v>
      </c>
      <c r="O104">
        <v>1.3382467737</v>
      </c>
      <c r="P104">
        <v>497</v>
      </c>
      <c r="Q104">
        <v>118904</v>
      </c>
      <c r="R104">
        <v>3.6100156828</v>
      </c>
      <c r="S104">
        <v>3.3022185771</v>
      </c>
      <c r="T104">
        <v>3.9465023062</v>
      </c>
      <c r="U104">
        <v>0.0366863487</v>
      </c>
      <c r="V104">
        <v>4.1798425621</v>
      </c>
      <c r="W104">
        <v>0.187491563</v>
      </c>
      <c r="X104">
        <v>0.095</v>
      </c>
      <c r="Y104">
        <v>0.0059</v>
      </c>
      <c r="Z104">
        <v>0.1841</v>
      </c>
      <c r="AA104">
        <v>1.0996539222</v>
      </c>
      <c r="AB104">
        <v>1.0058952452</v>
      </c>
      <c r="AC104">
        <v>1.2021517692</v>
      </c>
      <c r="AD104">
        <v>0.0038487135</v>
      </c>
      <c r="AE104">
        <v>0.1737</v>
      </c>
      <c r="AF104">
        <v>0.0559</v>
      </c>
      <c r="AG104">
        <v>0.2914</v>
      </c>
      <c r="AH104">
        <v>1</v>
      </c>
      <c r="AI104" t="s">
        <v>219</v>
      </c>
      <c r="AJ104" t="str">
        <f t="shared" si="2"/>
        <v>t</v>
      </c>
      <c r="AK104" t="s">
        <v>219</v>
      </c>
      <c r="AL104" t="s">
        <v>219</v>
      </c>
      <c r="AM104" t="s">
        <v>131</v>
      </c>
      <c r="AN104">
        <f t="shared" si="3"/>
      </c>
    </row>
    <row r="105" spans="1:40" ht="12.75">
      <c r="A105" t="s">
        <v>99</v>
      </c>
      <c r="B105">
        <v>144</v>
      </c>
      <c r="C105">
        <v>86373</v>
      </c>
      <c r="D105">
        <v>2.4022751443</v>
      </c>
      <c r="E105">
        <v>2.0389445501</v>
      </c>
      <c r="F105">
        <v>2.8303495888</v>
      </c>
      <c r="G105">
        <v>1.01839E-05</v>
      </c>
      <c r="H105">
        <v>1.6671876628</v>
      </c>
      <c r="I105">
        <v>0.1389323052</v>
      </c>
      <c r="J105">
        <v>-0.3692</v>
      </c>
      <c r="K105">
        <v>-0.5332</v>
      </c>
      <c r="L105">
        <v>-0.2053</v>
      </c>
      <c r="M105">
        <v>0.6912587719</v>
      </c>
      <c r="N105">
        <v>0.5867097735</v>
      </c>
      <c r="O105">
        <v>0.8144379237</v>
      </c>
      <c r="P105">
        <v>144</v>
      </c>
      <c r="Q105">
        <v>84850</v>
      </c>
      <c r="R105">
        <v>2.1797123851</v>
      </c>
      <c r="S105">
        <v>1.8500260475</v>
      </c>
      <c r="T105">
        <v>2.5681509124</v>
      </c>
      <c r="U105" s="4">
        <v>9.8596184E-07</v>
      </c>
      <c r="V105">
        <v>1.6971125516</v>
      </c>
      <c r="W105">
        <v>0.141426046</v>
      </c>
      <c r="X105">
        <v>-0.4095</v>
      </c>
      <c r="Y105">
        <v>-0.5735</v>
      </c>
      <c r="Z105">
        <v>-0.2455</v>
      </c>
      <c r="AA105">
        <v>0.6639664434</v>
      </c>
      <c r="AB105">
        <v>0.5635400447</v>
      </c>
      <c r="AC105">
        <v>0.7822894613</v>
      </c>
      <c r="AD105">
        <v>0.4094020261</v>
      </c>
      <c r="AE105">
        <v>0.0972</v>
      </c>
      <c r="AF105">
        <v>-0.1338</v>
      </c>
      <c r="AG105">
        <v>0.3282</v>
      </c>
      <c r="AH105">
        <v>1</v>
      </c>
      <c r="AI105">
        <v>2</v>
      </c>
      <c r="AJ105">
        <f t="shared" si="2"/>
      </c>
      <c r="AK105" t="s">
        <v>219</v>
      </c>
      <c r="AL105" t="s">
        <v>219</v>
      </c>
      <c r="AM105" t="s">
        <v>219</v>
      </c>
      <c r="AN105">
        <f t="shared" si="3"/>
      </c>
    </row>
    <row r="106" spans="1:40" ht="12.75">
      <c r="A106" t="s">
        <v>100</v>
      </c>
      <c r="B106">
        <v>319</v>
      </c>
      <c r="C106">
        <v>63536</v>
      </c>
      <c r="D106">
        <v>5.2180345577</v>
      </c>
      <c r="E106">
        <v>4.6713284821</v>
      </c>
      <c r="F106">
        <v>5.8287240448</v>
      </c>
      <c r="G106" s="4">
        <v>6.110788E-13</v>
      </c>
      <c r="H106">
        <v>5.0207756233</v>
      </c>
      <c r="I106">
        <v>0.2811094671</v>
      </c>
      <c r="J106">
        <v>0.4065</v>
      </c>
      <c r="K106">
        <v>0.2958</v>
      </c>
      <c r="L106">
        <v>0.5171</v>
      </c>
      <c r="M106">
        <v>1.5014983477</v>
      </c>
      <c r="N106">
        <v>1.3441827416</v>
      </c>
      <c r="O106">
        <v>1.6772252897</v>
      </c>
      <c r="P106">
        <v>270</v>
      </c>
      <c r="Q106">
        <v>65215</v>
      </c>
      <c r="R106">
        <v>4.6566081545</v>
      </c>
      <c r="S106">
        <v>4.1293556447</v>
      </c>
      <c r="T106">
        <v>5.2511823563</v>
      </c>
      <c r="U106" s="4">
        <v>1.1864244E-08</v>
      </c>
      <c r="V106">
        <v>4.1401518056</v>
      </c>
      <c r="W106">
        <v>0.251961615</v>
      </c>
      <c r="X106">
        <v>0.3496</v>
      </c>
      <c r="Y106">
        <v>0.2294</v>
      </c>
      <c r="Z106">
        <v>0.4697</v>
      </c>
      <c r="AA106">
        <v>1.4184584975</v>
      </c>
      <c r="AB106">
        <v>1.2578510815</v>
      </c>
      <c r="AC106">
        <v>1.5995729054</v>
      </c>
      <c r="AD106">
        <v>0.1686668312</v>
      </c>
      <c r="AE106">
        <v>0.1138</v>
      </c>
      <c r="AF106">
        <v>-0.0483</v>
      </c>
      <c r="AG106">
        <v>0.2759</v>
      </c>
      <c r="AH106">
        <v>1</v>
      </c>
      <c r="AI106">
        <v>2</v>
      </c>
      <c r="AJ106">
        <f t="shared" si="2"/>
      </c>
      <c r="AK106" t="s">
        <v>219</v>
      </c>
      <c r="AL106" t="s">
        <v>219</v>
      </c>
      <c r="AM106" t="s">
        <v>219</v>
      </c>
      <c r="AN106">
        <f t="shared" si="3"/>
      </c>
    </row>
    <row r="107" spans="1:40" ht="12.75">
      <c r="A107" t="s">
        <v>103</v>
      </c>
      <c r="B107">
        <v>582</v>
      </c>
      <c r="C107">
        <v>178990</v>
      </c>
      <c r="D107">
        <v>3.6477029753</v>
      </c>
      <c r="E107">
        <v>3.3588100368</v>
      </c>
      <c r="F107">
        <v>3.9614437406</v>
      </c>
      <c r="G107">
        <v>0.2498753763</v>
      </c>
      <c r="H107">
        <v>3.2515783005</v>
      </c>
      <c r="I107">
        <v>0.1347822569</v>
      </c>
      <c r="J107">
        <v>0.0484</v>
      </c>
      <c r="K107">
        <v>-0.0341</v>
      </c>
      <c r="L107">
        <v>0.131</v>
      </c>
      <c r="M107">
        <v>1.0496327554</v>
      </c>
      <c r="N107">
        <v>0.9665033194</v>
      </c>
      <c r="O107">
        <v>1.1399121959</v>
      </c>
      <c r="P107">
        <v>536</v>
      </c>
      <c r="Q107">
        <v>176768</v>
      </c>
      <c r="R107">
        <v>3.4554186126</v>
      </c>
      <c r="S107">
        <v>3.1709713813</v>
      </c>
      <c r="T107">
        <v>3.7653817561</v>
      </c>
      <c r="U107">
        <v>0.2425002682</v>
      </c>
      <c r="V107">
        <v>3.0322230268</v>
      </c>
      <c r="W107">
        <v>0.1309720866</v>
      </c>
      <c r="X107">
        <v>0.0512</v>
      </c>
      <c r="Y107">
        <v>-0.0347</v>
      </c>
      <c r="Z107">
        <v>0.1371</v>
      </c>
      <c r="AA107">
        <v>1.0525618069</v>
      </c>
      <c r="AB107">
        <v>0.9659157807</v>
      </c>
      <c r="AC107">
        <v>1.146980285</v>
      </c>
      <c r="AD107">
        <v>0.365704237</v>
      </c>
      <c r="AE107">
        <v>0.0542</v>
      </c>
      <c r="AF107">
        <v>-0.0632</v>
      </c>
      <c r="AG107">
        <v>0.1715</v>
      </c>
      <c r="AH107" t="s">
        <v>219</v>
      </c>
      <c r="AI107" t="s">
        <v>219</v>
      </c>
      <c r="AJ107">
        <f t="shared" si="2"/>
      </c>
      <c r="AK107" t="s">
        <v>219</v>
      </c>
      <c r="AL107" t="s">
        <v>219</v>
      </c>
      <c r="AM107" t="s">
        <v>219</v>
      </c>
      <c r="AN107">
        <f t="shared" si="3"/>
      </c>
    </row>
    <row r="108" spans="1:40" ht="12.75">
      <c r="A108" t="s">
        <v>104</v>
      </c>
      <c r="B108">
        <v>891</v>
      </c>
      <c r="C108">
        <v>154446</v>
      </c>
      <c r="D108">
        <v>6.2578332412</v>
      </c>
      <c r="E108">
        <v>5.8509720642</v>
      </c>
      <c r="F108">
        <v>6.6929864722</v>
      </c>
      <c r="G108" s="4">
        <v>6.487828E-66</v>
      </c>
      <c r="H108">
        <v>5.7690066431</v>
      </c>
      <c r="I108">
        <v>0.1932689944</v>
      </c>
      <c r="J108">
        <v>0.5882</v>
      </c>
      <c r="K108">
        <v>0.521</v>
      </c>
      <c r="L108">
        <v>0.6554</v>
      </c>
      <c r="M108">
        <v>1.8007021932</v>
      </c>
      <c r="N108">
        <v>1.6836271953</v>
      </c>
      <c r="O108">
        <v>1.9259182779</v>
      </c>
      <c r="P108">
        <v>927</v>
      </c>
      <c r="Q108">
        <v>163576</v>
      </c>
      <c r="R108">
        <v>6.4916276825</v>
      </c>
      <c r="S108">
        <v>6.0769430816</v>
      </c>
      <c r="T108">
        <v>6.9346099515</v>
      </c>
      <c r="U108" s="4">
        <v>4.062161E-91</v>
      </c>
      <c r="V108">
        <v>5.6670905267</v>
      </c>
      <c r="W108">
        <v>0.1861316739</v>
      </c>
      <c r="X108">
        <v>0.6818</v>
      </c>
      <c r="Y108">
        <v>0.6158</v>
      </c>
      <c r="Z108">
        <v>0.7478</v>
      </c>
      <c r="AA108">
        <v>1.977427377</v>
      </c>
      <c r="AB108">
        <v>1.8511094914</v>
      </c>
      <c r="AC108">
        <v>2.1123650705</v>
      </c>
      <c r="AD108">
        <v>0.4343543462</v>
      </c>
      <c r="AE108">
        <v>-0.0367</v>
      </c>
      <c r="AF108">
        <v>-0.1286</v>
      </c>
      <c r="AG108">
        <v>0.0553</v>
      </c>
      <c r="AH108">
        <v>1</v>
      </c>
      <c r="AI108">
        <v>2</v>
      </c>
      <c r="AJ108">
        <f t="shared" si="2"/>
      </c>
      <c r="AK108" t="s">
        <v>219</v>
      </c>
      <c r="AL108" t="s">
        <v>219</v>
      </c>
      <c r="AM108" t="s">
        <v>219</v>
      </c>
      <c r="AN108">
        <f t="shared" si="3"/>
      </c>
    </row>
    <row r="109" spans="1:40" ht="12.75">
      <c r="A109" t="s">
        <v>101</v>
      </c>
      <c r="B109">
        <v>467</v>
      </c>
      <c r="C109">
        <v>122719</v>
      </c>
      <c r="D109">
        <v>3.8116274913</v>
      </c>
      <c r="E109">
        <v>3.4771796792</v>
      </c>
      <c r="F109">
        <v>4.1782437128</v>
      </c>
      <c r="G109">
        <v>0.0486089355</v>
      </c>
      <c r="H109">
        <v>3.8054417001</v>
      </c>
      <c r="I109">
        <v>0.1760948409</v>
      </c>
      <c r="J109">
        <v>0.0924</v>
      </c>
      <c r="K109">
        <v>0.0006</v>
      </c>
      <c r="L109">
        <v>0.1842</v>
      </c>
      <c r="M109">
        <v>1.0968023146</v>
      </c>
      <c r="N109">
        <v>1.000564386</v>
      </c>
      <c r="O109">
        <v>1.2022967579</v>
      </c>
      <c r="P109">
        <v>486</v>
      </c>
      <c r="Q109">
        <v>124725</v>
      </c>
      <c r="R109">
        <v>4.2766476812</v>
      </c>
      <c r="S109">
        <v>3.9082075058</v>
      </c>
      <c r="T109">
        <v>4.6798219804</v>
      </c>
      <c r="U109" s="4">
        <v>8.7519739E-09</v>
      </c>
      <c r="V109">
        <v>3.8965724594</v>
      </c>
      <c r="W109">
        <v>0.1767521161</v>
      </c>
      <c r="X109">
        <v>0.2645</v>
      </c>
      <c r="Y109">
        <v>0.1744</v>
      </c>
      <c r="Z109">
        <v>0.3545</v>
      </c>
      <c r="AA109">
        <v>1.3027179962</v>
      </c>
      <c r="AB109">
        <v>1.1904867153</v>
      </c>
      <c r="AC109">
        <v>1.4255297063</v>
      </c>
      <c r="AD109">
        <v>0.0756786615</v>
      </c>
      <c r="AE109">
        <v>-0.1151</v>
      </c>
      <c r="AF109">
        <v>-0.2421</v>
      </c>
      <c r="AG109">
        <v>0.0119</v>
      </c>
      <c r="AH109" t="s">
        <v>219</v>
      </c>
      <c r="AI109">
        <v>2</v>
      </c>
      <c r="AJ109">
        <f t="shared" si="2"/>
      </c>
      <c r="AK109" t="s">
        <v>219</v>
      </c>
      <c r="AL109" t="s">
        <v>219</v>
      </c>
      <c r="AM109" t="s">
        <v>219</v>
      </c>
      <c r="AN109">
        <f t="shared" si="3"/>
      </c>
    </row>
    <row r="110" spans="1:40" ht="12.75">
      <c r="A110" t="s">
        <v>102</v>
      </c>
      <c r="B110">
        <v>419</v>
      </c>
      <c r="C110">
        <v>64742</v>
      </c>
      <c r="D110">
        <v>7.0859676962</v>
      </c>
      <c r="E110">
        <v>6.4320178545</v>
      </c>
      <c r="F110">
        <v>7.8064052878</v>
      </c>
      <c r="G110" s="4">
        <v>3.797388E-47</v>
      </c>
      <c r="H110">
        <v>6.4718420809</v>
      </c>
      <c r="I110">
        <v>0.3161701753</v>
      </c>
      <c r="J110">
        <v>0.7125</v>
      </c>
      <c r="K110">
        <v>0.6156</v>
      </c>
      <c r="L110">
        <v>0.8093</v>
      </c>
      <c r="M110">
        <v>2.0389992957</v>
      </c>
      <c r="N110">
        <v>1.8508241129</v>
      </c>
      <c r="O110">
        <v>2.246306442</v>
      </c>
      <c r="P110">
        <v>460</v>
      </c>
      <c r="Q110">
        <v>67772</v>
      </c>
      <c r="R110">
        <v>7.914960945</v>
      </c>
      <c r="S110">
        <v>7.215347408</v>
      </c>
      <c r="T110">
        <v>8.6824103149</v>
      </c>
      <c r="U110" s="4">
        <v>1.580322E-77</v>
      </c>
      <c r="V110">
        <v>6.7874638494</v>
      </c>
      <c r="W110">
        <v>0.3164671338</v>
      </c>
      <c r="X110">
        <v>0.88</v>
      </c>
      <c r="Y110">
        <v>0.7875</v>
      </c>
      <c r="Z110">
        <v>0.9726</v>
      </c>
      <c r="AA110">
        <v>2.4109916998</v>
      </c>
      <c r="AB110">
        <v>2.1978810549</v>
      </c>
      <c r="AC110">
        <v>2.64476595</v>
      </c>
      <c r="AD110">
        <v>0.1013695032</v>
      </c>
      <c r="AE110">
        <v>-0.1106</v>
      </c>
      <c r="AF110">
        <v>-0.243</v>
      </c>
      <c r="AG110">
        <v>0.0217</v>
      </c>
      <c r="AH110">
        <v>1</v>
      </c>
      <c r="AI110">
        <v>2</v>
      </c>
      <c r="AJ110">
        <f t="shared" si="2"/>
      </c>
      <c r="AK110" t="s">
        <v>219</v>
      </c>
      <c r="AL110" t="s">
        <v>219</v>
      </c>
      <c r="AM110" t="s">
        <v>219</v>
      </c>
      <c r="AN110">
        <f t="shared" si="3"/>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Jennifers</cp:lastModifiedBy>
  <cp:lastPrinted>2007-11-12T20:29:28Z</cp:lastPrinted>
  <dcterms:created xsi:type="dcterms:W3CDTF">2006-01-23T20:42:54Z</dcterms:created>
  <dcterms:modified xsi:type="dcterms:W3CDTF">2008-11-12T18:44:16Z</dcterms:modified>
  <cp:category/>
  <cp:version/>
  <cp:contentType/>
  <cp:contentStatus/>
</cp:coreProperties>
</file>