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720" windowWidth="17400" windowHeight="4305" tabRatio="649" activeTab="1"/>
  </bookViews>
  <sheets>
    <sheet name="all-rha " sheetId="1" r:id="rId1"/>
    <sheet name="districts " sheetId="2" r:id="rId2"/>
    <sheet name="wpg comm areas " sheetId="3" r:id="rId3"/>
    <sheet name="wpg nbhd clus" sheetId="4" r:id="rId4"/>
    <sheet name="crude rate table" sheetId="5" r:id="rId5"/>
    <sheet name="rha graph data" sheetId="6" r:id="rId6"/>
    <sheet name="district graph data" sheetId="7" r:id="rId7"/>
    <sheet name="orig. data" sheetId="8" r:id="rId8"/>
    <sheet name="agg rha " sheetId="9" r:id="rId9"/>
  </sheets>
  <definedNames>
    <definedName name="Criteria1">IF((CELL("contents",'district graph data'!E1))="2"," (2)")</definedName>
  </definedNames>
  <calcPr fullCalcOnLoad="1"/>
</workbook>
</file>

<file path=xl/sharedStrings.xml><?xml version="1.0" encoding="utf-8"?>
<sst xmlns="http://schemas.openxmlformats.org/spreadsheetml/2006/main" count="641" uniqueCount="292">
  <si>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</si>
  <si>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</si>
  <si>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</si>
  <si>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</si>
  <si>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</si>
  <si>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</si>
  <si>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</si>
  <si>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</si>
  <si>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</si>
  <si>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</si>
  <si>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</si>
  <si>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</si>
  <si>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</si>
  <si>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</si>
  <si>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</si>
  <si>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</si>
  <si>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</si>
  <si>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</si>
  <si>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</si>
  <si>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</si>
  <si>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</si>
  <si>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</si>
  <si>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</si>
  <si>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</si>
  <si>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</si>
  <si>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</si>
  <si>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</si>
  <si>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</si>
  <si>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</si>
  <si>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</si>
  <si>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</si>
  <si>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</si>
  <si>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</si>
  <si>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</si>
  <si>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</si>
  <si>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</si>
  <si>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</si>
  <si>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</si>
  <si>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</si>
  <si>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</si>
  <si>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</si>
  <si>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</si>
  <si>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</si>
  <si>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</si>
  <si>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</si>
  <si>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</si>
  <si>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</si>
  <si>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</si>
  <si>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</si>
  <si>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</si>
  <si>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</si>
  <si>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</si>
  <si>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</si>
  <si>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</si>
  <si>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</si>
  <si>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</si>
  <si>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</si>
  <si>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</si>
  <si>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</si>
  <si>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</si>
  <si>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</si>
  <si>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</si>
  <si>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</si>
  <si>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</si>
  <si>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</si>
  <si>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</si>
  <si>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</si>
  <si>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</si>
  <si>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</si>
  <si>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</si>
  <si>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</si>
  <si>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</si>
  <si>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</si>
  <si>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</si>
  <si>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</si>
  <si>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</si>
  <si>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</si>
  <si>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</si>
  <si>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</si>
  <si>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</si>
  <si>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</si>
  <si>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</si>
  <si>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</si>
  <si>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</si>
  <si>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</si>
  <si>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</si>
  <si>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</si>
  <si>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</si>
  <si>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</si>
  <si>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</si>
  <si>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</si>
  <si>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</si>
  <si>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</si>
  <si>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</si>
  <si>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</si>
  <si>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</si>
  <si>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</si>
  <si>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</si>
  <si>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</si>
  <si>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</si>
  <si>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</si>
  <si>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</si>
  <si>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</si>
  <si>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</si>
  <si>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</si>
  <si>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</si>
  <si>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</si>
  <si>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</si>
  <si>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T1_crd_rate</t>
  </si>
  <si>
    <t>T2_crd_rate</t>
  </si>
  <si>
    <t>T1 avg</t>
  </si>
  <si>
    <t>T2 avg</t>
  </si>
  <si>
    <t>T1 adj</t>
  </si>
  <si>
    <t>T2 adj</t>
  </si>
  <si>
    <t>T1 count</t>
  </si>
  <si>
    <t>T1 pop</t>
  </si>
  <si>
    <t>T1 prob</t>
  </si>
  <si>
    <t>T2 count</t>
  </si>
  <si>
    <t>T2 pop</t>
  </si>
  <si>
    <t>T2 prob</t>
  </si>
  <si>
    <t>CI work</t>
  </si>
  <si>
    <t>BDN Southeast</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</si>
  <si>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</si>
  <si>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</si>
  <si>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</si>
  <si>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</si>
  <si>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</si>
  <si>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</si>
  <si>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</si>
  <si>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</si>
  <si>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</si>
  <si>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</si>
  <si>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</si>
  <si>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</si>
  <si>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</si>
  <si>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</si>
  <si>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</si>
  <si>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</si>
  <si>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</si>
  <si>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</si>
  <si>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</si>
  <si>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</si>
  <si>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</si>
  <si>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</si>
  <si>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</si>
  <si>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</si>
  <si>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</si>
  <si>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</si>
  <si>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</si>
  <si>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</si>
  <si>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</si>
  <si>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</si>
  <si>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</si>
  <si>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</si>
  <si>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</si>
  <si>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</si>
  <si>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</si>
  <si>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</si>
  <si>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</si>
  <si>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</si>
  <si>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</si>
  <si>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</si>
  <si>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</si>
  <si>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</si>
  <si>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T1_Lci_adj</t>
  </si>
  <si>
    <t>T1_Uci_adj</t>
  </si>
  <si>
    <t>T1_estimate</t>
  </si>
  <si>
    <t>T1_Lci_est</t>
  </si>
  <si>
    <t>T1_Uci_est</t>
  </si>
  <si>
    <t>T1_rate_ratio</t>
  </si>
  <si>
    <t>T1_Uci_ratio</t>
  </si>
  <si>
    <t>T2_Lci_adj</t>
  </si>
  <si>
    <t>T2_Uci_adj</t>
  </si>
  <si>
    <t>T2_estimate</t>
  </si>
  <si>
    <t>T2_Lci_est</t>
  </si>
  <si>
    <t>T2_Uci_est</t>
  </si>
  <si>
    <t>T2_Lci_ratio</t>
  </si>
  <si>
    <t>T2_Uci_ratio</t>
  </si>
  <si>
    <t>T1T2_Uci_est</t>
  </si>
  <si>
    <t>PT Public Trustee</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</si>
  <si>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</si>
  <si>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</si>
  <si>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</si>
  <si>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</si>
  <si>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</si>
  <si>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</si>
  <si>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</si>
  <si>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</si>
  <si>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</si>
  <si>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</si>
  <si>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</si>
  <si>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</si>
  <si>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</si>
  <si>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</si>
  <si>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</si>
  <si>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</si>
  <si>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</si>
  <si>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</si>
  <si>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</si>
  <si>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</si>
  <si>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</si>
  <si>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</si>
  <si>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</si>
  <si>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</si>
  <si>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</si>
  <si>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</si>
  <si>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per 1,000</t>
  </si>
  <si>
    <t>BDN Central</t>
  </si>
  <si>
    <t>IL Southwest</t>
  </si>
  <si>
    <t>BW Thick Por/Pik/Wab</t>
  </si>
  <si>
    <t>MB Avg 1996-2000</t>
  </si>
  <si>
    <t>MB Avg 2001-2005</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</si>
  <si>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</si>
  <si>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</si>
  <si>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</si>
  <si>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</si>
  <si>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</si>
  <si>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</si>
  <si>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</si>
  <si>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</si>
  <si>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</si>
  <si>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</si>
  <si>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</si>
  <si>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</si>
  <si>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</si>
  <si>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</si>
  <si>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</si>
  <si>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</si>
  <si>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</si>
  <si>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</si>
  <si>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</si>
  <si>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</si>
  <si>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</si>
  <si>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</si>
  <si>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</si>
  <si>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</si>
  <si>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</si>
  <si>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</si>
  <si>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</si>
  <si>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</si>
  <si>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</si>
  <si>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</si>
  <si>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</si>
  <si>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</si>
  <si>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</si>
  <si>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</si>
  <si>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</si>
  <si>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</si>
  <si>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</si>
  <si>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</si>
  <si>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</si>
  <si>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</si>
  <si>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</si>
  <si>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</si>
  <si>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</si>
  <si>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</si>
  <si>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</si>
  <si>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</si>
  <si>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</si>
  <si>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</si>
  <si>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</si>
  <si>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*RHAs &amp; CAs testing @ .01</t>
  </si>
  <si>
    <t>*districts &amp; NCs testing @ .005</t>
  </si>
  <si>
    <t>FLU</t>
  </si>
  <si>
    <t>t1teen</t>
  </si>
  <si>
    <t>t1pop</t>
  </si>
  <si>
    <t>t1crude</t>
  </si>
  <si>
    <t>t1stderror</t>
  </si>
  <si>
    <t>t1_T2</t>
  </si>
  <si>
    <t>t1prob</t>
  </si>
  <si>
    <t>t2teen</t>
  </si>
  <si>
    <t>t2pop</t>
  </si>
  <si>
    <t>t2crude</t>
  </si>
  <si>
    <t>t2stderror</t>
  </si>
  <si>
    <t>t2_T2</t>
  </si>
  <si>
    <t>t2prob</t>
  </si>
  <si>
    <t>t1t2_T2</t>
  </si>
  <si>
    <t>t1t2prob</t>
  </si>
  <si>
    <t>t1sign</t>
  </si>
  <si>
    <t>t2sign</t>
  </si>
  <si>
    <t>t1t2sign</t>
  </si>
  <si>
    <t>t1suppress</t>
  </si>
  <si>
    <t>t2suppress</t>
  </si>
  <si>
    <t>t2t1_ratio</t>
  </si>
  <si>
    <t>Using Crude Teen Birth Rates to test for significance, fiscal yrs 96/01 (ref) and 01/06, per 1000, Ages 15-19           Date program was run:     March 25, 2008</t>
  </si>
  <si>
    <t>Teen Pregnancy Rates</t>
  </si>
  <si>
    <t>1996/97-2000/01</t>
  </si>
  <si>
    <t>2001/02-2005/06</t>
  </si>
  <si>
    <t>Table A.3.1: Teen Pregnancy Rate of Females Aged 15-19</t>
  </si>
  <si>
    <t xml:space="preserve">                                                            </t>
  </si>
  <si>
    <t xml:space="preserve">      </t>
  </si>
  <si>
    <t>Ages 15-19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</si>
</sst>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7">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25"/>
      <name val="Univers 45 Light"/>
      <family val="0"/>
    </font>
    <font>
      <b/>
      <sz val="10"/>
      <name val="Univers 45 Light"/>
      <family val="0"/>
    </font>
    <font>
      <sz val="5.5"/>
      <name val="Arial MT"/>
      <family val="3"/>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6">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2" fontId="8"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alignment horizontal="center"/>
    </xf>
    <xf numFmtId="174" fontId="4" fillId="2" borderId="7" xfId="0" applyNumberFormat="1" applyFont="1" applyFill="1" applyBorder="1" applyAlignment="1">
      <alignment horizontal="center"/>
    </xf>
    <xf numFmtId="174" fontId="4" fillId="0" borderId="8" xfId="0" applyNumberFormat="1" applyFont="1" applyFill="1" applyBorder="1" applyAlignment="1">
      <alignment horizontal="center"/>
    </xf>
    <xf numFmtId="174" fontId="4" fillId="0" borderId="9"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2" borderId="12" xfId="0" applyFont="1" applyFill="1" applyBorder="1" applyAlignment="1">
      <alignment/>
    </xf>
    <xf numFmtId="0" fontId="1" fillId="2" borderId="13" xfId="0" applyFont="1" applyFill="1" applyBorder="1" applyAlignment="1">
      <alignment/>
    </xf>
    <xf numFmtId="0" fontId="8" fillId="0" borderId="14" xfId="0" applyFont="1" applyFill="1" applyBorder="1" applyAlignment="1">
      <alignment/>
    </xf>
    <xf numFmtId="0" fontId="8" fillId="0" borderId="15" xfId="0" applyFont="1" applyBorder="1" applyAlignment="1">
      <alignment/>
    </xf>
    <xf numFmtId="1" fontId="1" fillId="0" borderId="0" xfId="0" applyNumberFormat="1" applyFont="1" applyAlignment="1">
      <alignment/>
    </xf>
    <xf numFmtId="2" fontId="8" fillId="0" borderId="7" xfId="0" applyNumberFormat="1" applyFont="1" applyBorder="1" applyAlignment="1">
      <alignment horizontal="center"/>
    </xf>
    <xf numFmtId="1" fontId="8" fillId="0" borderId="16" xfId="0" applyNumberFormat="1" applyFont="1" applyBorder="1" applyAlignment="1">
      <alignment horizontal="center"/>
    </xf>
    <xf numFmtId="0" fontId="0" fillId="0" borderId="0" xfId="0" applyNumberFormat="1" applyAlignment="1">
      <alignment/>
    </xf>
    <xf numFmtId="0" fontId="3" fillId="0" borderId="0" xfId="0" applyNumberFormat="1" applyFont="1" applyAlignment="1">
      <alignment horizontal="center"/>
    </xf>
    <xf numFmtId="174" fontId="4" fillId="0" borderId="17" xfId="0" applyNumberFormat="1" applyFont="1" applyFill="1" applyBorder="1" applyAlignment="1" quotePrefix="1">
      <alignment horizontal="center"/>
    </xf>
    <xf numFmtId="174" fontId="4" fillId="2" borderId="17" xfId="0" applyNumberFormat="1" applyFont="1" applyFill="1" applyBorder="1" applyAlignment="1" quotePrefix="1">
      <alignment horizontal="center"/>
    </xf>
    <xf numFmtId="174" fontId="4" fillId="0" borderId="18" xfId="0" applyNumberFormat="1" applyFont="1" applyFill="1" applyBorder="1" applyAlignment="1" quotePrefix="1">
      <alignment horizontal="center"/>
    </xf>
    <xf numFmtId="174" fontId="4" fillId="0" borderId="17" xfId="0" applyNumberFormat="1" applyFont="1" applyBorder="1" applyAlignment="1">
      <alignment horizontal="center"/>
    </xf>
    <xf numFmtId="174" fontId="4" fillId="0" borderId="19" xfId="0" applyNumberFormat="1" applyFont="1" applyFill="1" applyBorder="1" applyAlignment="1" quotePrefix="1">
      <alignment horizontal="center"/>
    </xf>
    <xf numFmtId="0" fontId="0" fillId="0" borderId="0" xfId="0" applyFont="1" applyFill="1" applyAlignment="1">
      <alignment/>
    </xf>
    <xf numFmtId="49" fontId="16"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174" fontId="4" fillId="0" borderId="9" xfId="0" applyNumberFormat="1" applyFont="1" applyBorder="1" applyAlignment="1">
      <alignment horizontal="center"/>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174" fontId="4" fillId="0" borderId="20" xfId="0" applyNumberFormat="1" applyFont="1" applyFill="1" applyBorder="1" applyAlignment="1" quotePrefix="1">
      <alignment horizontal="center"/>
    </xf>
    <xf numFmtId="11" fontId="0" fillId="0" borderId="0" xfId="0" applyNumberFormat="1" applyFill="1" applyAlignment="1">
      <alignment/>
    </xf>
    <xf numFmtId="0" fontId="0" fillId="0" borderId="0" xfId="0" applyFont="1" applyFill="1" applyAlignment="1">
      <alignment/>
    </xf>
    <xf numFmtId="0" fontId="0" fillId="0" borderId="0" xfId="0" applyFont="1" applyAlignment="1">
      <alignment/>
    </xf>
    <xf numFmtId="0" fontId="3" fillId="0" borderId="0" xfId="22" applyFont="1" applyFill="1" applyAlignment="1">
      <alignment horizontal="center"/>
      <protection/>
    </xf>
    <xf numFmtId="0" fontId="1" fillId="0" borderId="0" xfId="22" applyFill="1">
      <alignment/>
      <protection/>
    </xf>
    <xf numFmtId="0" fontId="7" fillId="0" borderId="0" xfId="0" applyFont="1" applyAlignment="1">
      <alignment horizontal="left"/>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5" fillId="0" borderId="0" xfId="0" applyFont="1" applyAlignment="1">
      <alignment horizontal="center"/>
    </xf>
    <xf numFmtId="0" fontId="3" fillId="0" borderId="0" xfId="22" applyFont="1" applyAlignment="1">
      <alignment horizontal="center"/>
      <protection/>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3.1: Teen Pregnancy Rate of Women Aged 15-19 by RHA
</a:t>
            </a:r>
            <a:r>
              <a:rPr lang="en-US" cap="none" sz="800" b="0" i="0" u="none" baseline="0"/>
              <a:t>Crude rates per 1,000 females</a:t>
            </a:r>
          </a:p>
        </c:rich>
      </c:tx>
      <c:layout>
        <c:manualLayout>
          <c:xMode val="factor"/>
          <c:yMode val="factor"/>
          <c:x val="0.02025"/>
          <c:y val="-0.01925"/>
        </c:manualLayout>
      </c:layout>
      <c:spPr>
        <a:noFill/>
        <a:ln>
          <a:noFill/>
        </a:ln>
      </c:spPr>
    </c:title>
    <c:plotArea>
      <c:layout>
        <c:manualLayout>
          <c:xMode val="edge"/>
          <c:yMode val="edge"/>
          <c:x val="0.017"/>
          <c:y val="0.0855"/>
          <c:w val="0.935"/>
          <c:h val="0.7972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data'!$A$4:$A$20</c:f>
              <c:strCache>
                <c:ptCount val="16"/>
                <c:pt idx="0">
                  <c:v>South Eastman (1,2)</c:v>
                </c:pt>
                <c:pt idx="1">
                  <c:v>Central (1,2,t)</c:v>
                </c:pt>
                <c:pt idx="2">
                  <c:v>Assiniboine (1,2,t)</c:v>
                </c:pt>
                <c:pt idx="3">
                  <c:v>Brandon (1)</c:v>
                </c:pt>
                <c:pt idx="4">
                  <c:v>Winnipeg (1,t)</c:v>
                </c:pt>
                <c:pt idx="5">
                  <c:v>Interlake (1,2,t)</c:v>
                </c:pt>
                <c:pt idx="6">
                  <c:v>North Eastman (t)</c:v>
                </c:pt>
                <c:pt idx="7">
                  <c:v>Parkland (t)</c:v>
                </c:pt>
                <c:pt idx="8">
                  <c:v>Churchill (1,2)</c:v>
                </c:pt>
                <c:pt idx="9">
                  <c:v>Nor-Man (1,2)</c:v>
                </c:pt>
                <c:pt idx="10">
                  <c:v>Burntwood (1,2,t)</c:v>
                </c:pt>
                <c:pt idx="12">
                  <c:v>South (1,2,t)</c:v>
                </c:pt>
                <c:pt idx="13">
                  <c:v>Mid (t)</c:v>
                </c:pt>
                <c:pt idx="14">
                  <c:v>North (1,2,t)</c:v>
                </c:pt>
                <c:pt idx="15">
                  <c:v>Manitoba (t)</c:v>
                </c:pt>
              </c:strCache>
            </c:strRef>
          </c:cat>
          <c:val>
            <c:numRef>
              <c:f>'rha graph data'!$H$4:$H$20</c:f>
              <c:numCache>
                <c:ptCount val="16"/>
                <c:pt idx="0">
                  <c:v>62.69516805</c:v>
                </c:pt>
                <c:pt idx="1">
                  <c:v>62.69516805</c:v>
                </c:pt>
                <c:pt idx="2">
                  <c:v>62.69516805</c:v>
                </c:pt>
                <c:pt idx="3">
                  <c:v>62.69516805</c:v>
                </c:pt>
                <c:pt idx="4">
                  <c:v>62.69516805</c:v>
                </c:pt>
                <c:pt idx="5">
                  <c:v>62.69516805</c:v>
                </c:pt>
                <c:pt idx="6">
                  <c:v>62.69516805</c:v>
                </c:pt>
                <c:pt idx="7">
                  <c:v>62.69516805</c:v>
                </c:pt>
                <c:pt idx="8">
                  <c:v>62.69516805</c:v>
                </c:pt>
                <c:pt idx="9">
                  <c:v>62.69516805</c:v>
                </c:pt>
                <c:pt idx="10">
                  <c:v>62.69516805</c:v>
                </c:pt>
                <c:pt idx="12">
                  <c:v>62.69516805</c:v>
                </c:pt>
                <c:pt idx="13">
                  <c:v>62.69516805</c:v>
                </c:pt>
                <c:pt idx="14">
                  <c:v>62.69516805</c:v>
                </c:pt>
                <c:pt idx="15">
                  <c:v>62.69516805</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 (1,2)</c:v>
                </c:pt>
                <c:pt idx="1">
                  <c:v>Central (1,2,t)</c:v>
                </c:pt>
                <c:pt idx="2">
                  <c:v>Assiniboine (1,2,t)</c:v>
                </c:pt>
                <c:pt idx="3">
                  <c:v>Brandon (1)</c:v>
                </c:pt>
                <c:pt idx="4">
                  <c:v>Winnipeg (1,t)</c:v>
                </c:pt>
                <c:pt idx="5">
                  <c:v>Interlake (1,2,t)</c:v>
                </c:pt>
                <c:pt idx="6">
                  <c:v>North Eastman (t)</c:v>
                </c:pt>
                <c:pt idx="7">
                  <c:v>Parkland (t)</c:v>
                </c:pt>
                <c:pt idx="8">
                  <c:v>Churchill (1,2)</c:v>
                </c:pt>
                <c:pt idx="9">
                  <c:v>Nor-Man (1,2)</c:v>
                </c:pt>
                <c:pt idx="10">
                  <c:v>Burntwood (1,2,t)</c:v>
                </c:pt>
                <c:pt idx="12">
                  <c:v>South (1,2,t)</c:v>
                </c:pt>
                <c:pt idx="13">
                  <c:v>Mid (t)</c:v>
                </c:pt>
                <c:pt idx="14">
                  <c:v>North (1,2,t)</c:v>
                </c:pt>
                <c:pt idx="15">
                  <c:v>Manitoba (t)</c:v>
                </c:pt>
              </c:strCache>
            </c:strRef>
          </c:cat>
          <c:val>
            <c:numRef>
              <c:f>'rha graph data'!$I$4:$I$20</c:f>
              <c:numCache>
                <c:ptCount val="16"/>
                <c:pt idx="0">
                  <c:v>28.245363766</c:v>
                </c:pt>
                <c:pt idx="1">
                  <c:v>40.382405182</c:v>
                </c:pt>
                <c:pt idx="2">
                  <c:v>34.266707921</c:v>
                </c:pt>
                <c:pt idx="3">
                  <c:v>55.670353713</c:v>
                </c:pt>
                <c:pt idx="4">
                  <c:v>65.458197339</c:v>
                </c:pt>
                <c:pt idx="5">
                  <c:v>54.85977718</c:v>
                </c:pt>
                <c:pt idx="6">
                  <c:v>67.133443163</c:v>
                </c:pt>
                <c:pt idx="7">
                  <c:v>68.353802258</c:v>
                </c:pt>
                <c:pt idx="8">
                  <c:v>169.6969697</c:v>
                </c:pt>
                <c:pt idx="9">
                  <c:v>103.19507839</c:v>
                </c:pt>
                <c:pt idx="10">
                  <c:v>136.40460691</c:v>
                </c:pt>
                <c:pt idx="12">
                  <c:v>35.528942116</c:v>
                </c:pt>
                <c:pt idx="13">
                  <c:v>61.847672779</c:v>
                </c:pt>
                <c:pt idx="14">
                  <c:v>125.74889723</c:v>
                </c:pt>
                <c:pt idx="15">
                  <c:v>62.69516805</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 (1,2)</c:v>
                </c:pt>
                <c:pt idx="1">
                  <c:v>Central (1,2,t)</c:v>
                </c:pt>
                <c:pt idx="2">
                  <c:v>Assiniboine (1,2,t)</c:v>
                </c:pt>
                <c:pt idx="3">
                  <c:v>Brandon (1)</c:v>
                </c:pt>
                <c:pt idx="4">
                  <c:v>Winnipeg (1,t)</c:v>
                </c:pt>
                <c:pt idx="5">
                  <c:v>Interlake (1,2,t)</c:v>
                </c:pt>
                <c:pt idx="6">
                  <c:v>North Eastman (t)</c:v>
                </c:pt>
                <c:pt idx="7">
                  <c:v>Parkland (t)</c:v>
                </c:pt>
                <c:pt idx="8">
                  <c:v>Churchill (1,2)</c:v>
                </c:pt>
                <c:pt idx="9">
                  <c:v>Nor-Man (1,2)</c:v>
                </c:pt>
                <c:pt idx="10">
                  <c:v>Burntwood (1,2,t)</c:v>
                </c:pt>
                <c:pt idx="12">
                  <c:v>South (1,2,t)</c:v>
                </c:pt>
                <c:pt idx="13">
                  <c:v>Mid (t)</c:v>
                </c:pt>
                <c:pt idx="14">
                  <c:v>North (1,2,t)</c:v>
                </c:pt>
                <c:pt idx="15">
                  <c:v>Manitoba (t)</c:v>
                </c:pt>
              </c:strCache>
            </c:strRef>
          </c:cat>
          <c:val>
            <c:numRef>
              <c:f>'rha graph data'!$J$4:$J$20</c:f>
              <c:numCache>
                <c:ptCount val="16"/>
                <c:pt idx="0">
                  <c:v>26.111933153</c:v>
                </c:pt>
                <c:pt idx="1">
                  <c:v>34.730538922</c:v>
                </c:pt>
                <c:pt idx="2">
                  <c:v>27.934714375</c:v>
                </c:pt>
                <c:pt idx="3">
                  <c:v>51.760074108</c:v>
                </c:pt>
                <c:pt idx="4">
                  <c:v>48.183987275</c:v>
                </c:pt>
                <c:pt idx="5">
                  <c:v>42.757482559</c:v>
                </c:pt>
                <c:pt idx="6">
                  <c:v>54.353632479</c:v>
                </c:pt>
                <c:pt idx="7">
                  <c:v>55.303232701</c:v>
                </c:pt>
                <c:pt idx="8">
                  <c:v>111.11111111</c:v>
                </c:pt>
                <c:pt idx="9">
                  <c:v>93.713620489</c:v>
                </c:pt>
                <c:pt idx="10">
                  <c:v>125.04740235</c:v>
                </c:pt>
                <c:pt idx="12">
                  <c:v>30.537799562</c:v>
                </c:pt>
                <c:pt idx="13">
                  <c:v>49.143260908</c:v>
                </c:pt>
                <c:pt idx="14">
                  <c:v>114.73338388</c:v>
                </c:pt>
                <c:pt idx="15">
                  <c:v>49.844634991</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data'!$A$4:$A$20</c:f>
              <c:strCache>
                <c:ptCount val="16"/>
                <c:pt idx="0">
                  <c:v>South Eastman (1,2)</c:v>
                </c:pt>
                <c:pt idx="1">
                  <c:v>Central (1,2,t)</c:v>
                </c:pt>
                <c:pt idx="2">
                  <c:v>Assiniboine (1,2,t)</c:v>
                </c:pt>
                <c:pt idx="3">
                  <c:v>Brandon (1)</c:v>
                </c:pt>
                <c:pt idx="4">
                  <c:v>Winnipeg (1,t)</c:v>
                </c:pt>
                <c:pt idx="5">
                  <c:v>Interlake (1,2,t)</c:v>
                </c:pt>
                <c:pt idx="6">
                  <c:v>North Eastman (t)</c:v>
                </c:pt>
                <c:pt idx="7">
                  <c:v>Parkland (t)</c:v>
                </c:pt>
                <c:pt idx="8">
                  <c:v>Churchill (1,2)</c:v>
                </c:pt>
                <c:pt idx="9">
                  <c:v>Nor-Man (1,2)</c:v>
                </c:pt>
                <c:pt idx="10">
                  <c:v>Burntwood (1,2,t)</c:v>
                </c:pt>
                <c:pt idx="12">
                  <c:v>South (1,2,t)</c:v>
                </c:pt>
                <c:pt idx="13">
                  <c:v>Mid (t)</c:v>
                </c:pt>
                <c:pt idx="14">
                  <c:v>North (1,2,t)</c:v>
                </c:pt>
                <c:pt idx="15">
                  <c:v>Manitoba (t)</c:v>
                </c:pt>
              </c:strCache>
            </c:strRef>
          </c:cat>
          <c:val>
            <c:numRef>
              <c:f>'rha graph data'!$K$4:$K$20</c:f>
              <c:numCache>
                <c:ptCount val="16"/>
                <c:pt idx="0">
                  <c:v>49.844634991</c:v>
                </c:pt>
                <c:pt idx="1">
                  <c:v>49.844634991</c:v>
                </c:pt>
                <c:pt idx="2">
                  <c:v>49.844634991</c:v>
                </c:pt>
                <c:pt idx="3">
                  <c:v>49.844634991</c:v>
                </c:pt>
                <c:pt idx="4">
                  <c:v>49.844634991</c:v>
                </c:pt>
                <c:pt idx="5">
                  <c:v>49.844634991</c:v>
                </c:pt>
                <c:pt idx="6">
                  <c:v>49.844634991</c:v>
                </c:pt>
                <c:pt idx="7">
                  <c:v>49.844634991</c:v>
                </c:pt>
                <c:pt idx="8">
                  <c:v>49.844634991</c:v>
                </c:pt>
                <c:pt idx="9">
                  <c:v>49.844634991</c:v>
                </c:pt>
                <c:pt idx="10">
                  <c:v>49.844634991</c:v>
                </c:pt>
                <c:pt idx="12">
                  <c:v>49.844634991</c:v>
                </c:pt>
                <c:pt idx="13">
                  <c:v>49.844634991</c:v>
                </c:pt>
                <c:pt idx="14">
                  <c:v>49.844634991</c:v>
                </c:pt>
                <c:pt idx="15">
                  <c:v>49.844634991</c:v>
                </c:pt>
              </c:numCache>
            </c:numRef>
          </c:val>
        </c:ser>
        <c:axId val="57187117"/>
        <c:axId val="44922006"/>
      </c:barChart>
      <c:catAx>
        <c:axId val="57187117"/>
        <c:scaling>
          <c:orientation val="maxMin"/>
        </c:scaling>
        <c:axPos val="l"/>
        <c:delete val="0"/>
        <c:numFmt formatCode="General" sourceLinked="1"/>
        <c:majorTickMark val="none"/>
        <c:minorTickMark val="none"/>
        <c:tickLblPos val="nextTo"/>
        <c:crossAx val="44922006"/>
        <c:crosses val="autoZero"/>
        <c:auto val="1"/>
        <c:lblOffset val="100"/>
        <c:noMultiLvlLbl val="0"/>
      </c:catAx>
      <c:valAx>
        <c:axId val="44922006"/>
        <c:scaling>
          <c:orientation val="minMax"/>
          <c:max val="300"/>
          <c:min val="0"/>
        </c:scaling>
        <c:axPos val="t"/>
        <c:majorGridlines>
          <c:spPr>
            <a:ln w="12700">
              <a:solidFill/>
            </a:ln>
          </c:spPr>
        </c:majorGridlines>
        <c:delete val="0"/>
        <c:numFmt formatCode="0" sourceLinked="0"/>
        <c:majorTickMark val="none"/>
        <c:minorTickMark val="none"/>
        <c:tickLblPos val="nextTo"/>
        <c:crossAx val="57187117"/>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5425"/>
          <c:y val="0.17775"/>
          <c:w val="0.2965"/>
          <c:h val="0.126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A.3.1: Teen Pregnancy Rate of Women Aged 15-19 by District</a:t>
            </a:r>
            <a:r>
              <a:rPr lang="en-US" cap="none" sz="1000" b="1" i="0" u="none" baseline="0"/>
              <a:t>
</a:t>
            </a:r>
            <a:r>
              <a:rPr lang="en-US" cap="none" sz="800" b="0" i="0" u="none" baseline="0"/>
              <a:t>Crude rates per 1,000 females</a:t>
            </a:r>
          </a:p>
        </c:rich>
      </c:tx>
      <c:layout>
        <c:manualLayout>
          <c:xMode val="factor"/>
          <c:yMode val="factor"/>
          <c:x val="0.0195"/>
          <c:y val="-0.0205"/>
        </c:manualLayout>
      </c:layout>
      <c:spPr>
        <a:noFill/>
        <a:ln>
          <a:noFill/>
        </a:ln>
      </c:spPr>
    </c:title>
    <c:plotArea>
      <c:layout>
        <c:manualLayout>
          <c:xMode val="edge"/>
          <c:yMode val="edge"/>
          <c:x val="0.012"/>
          <c:y val="0.03775"/>
          <c:w val="0.988"/>
          <c:h val="0.94675"/>
        </c:manualLayout>
      </c:layout>
      <c:barChart>
        <c:barDir val="bar"/>
        <c:grouping val="clustered"/>
        <c:varyColors val="0"/>
        <c:ser>
          <c:idx val="0"/>
          <c:order val="0"/>
          <c:tx>
            <c:strRef>
              <c:f>'district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969696"/>
                </a:solidFill>
                <a:prstDash val="sysDot"/>
              </a:ln>
            </c:spPr>
            <c:trendlineType val="linear"/>
            <c:forward val="0.5"/>
            <c:backward val="0.5"/>
            <c:dispEq val="0"/>
            <c:dispRSqr val="0"/>
          </c:trendline>
          <c:cat>
            <c:strRef>
              <c:f>'district graph data'!$A$4:$A$65</c:f>
              <c:strCache>
                <c:ptCount val="62"/>
                <c:pt idx="0">
                  <c:v>SE Northern (1,2)</c:v>
                </c:pt>
                <c:pt idx="1">
                  <c:v>SE Central (1,2)</c:v>
                </c:pt>
                <c:pt idx="2">
                  <c:v>SE Western (1,2)</c:v>
                </c:pt>
                <c:pt idx="3">
                  <c:v>SE Southern (2)</c:v>
                </c:pt>
                <c:pt idx="5">
                  <c:v>CE Altona (1,2)</c:v>
                </c:pt>
                <c:pt idx="6">
                  <c:v>CE Cartier/SFX (1,2)</c:v>
                </c:pt>
                <c:pt idx="7">
                  <c:v>CE Louise/Pembina (1,2)</c:v>
                </c:pt>
                <c:pt idx="8">
                  <c:v>CE Morden/Winkler  (1,2)</c:v>
                </c:pt>
                <c:pt idx="9">
                  <c:v>CE Carman (1,2,t)</c:v>
                </c:pt>
                <c:pt idx="10">
                  <c:v>CE Red River (1,2,t)</c:v>
                </c:pt>
                <c:pt idx="11">
                  <c:v>CE Swan Lake (1,2)</c:v>
                </c:pt>
                <c:pt idx="12">
                  <c:v>CE Portage (t)</c:v>
                </c:pt>
                <c:pt idx="13">
                  <c:v>CE Seven Regions (1,2)</c:v>
                </c:pt>
                <c:pt idx="15">
                  <c:v>AS East 2 (1,2)</c:v>
                </c:pt>
                <c:pt idx="16">
                  <c:v>AS West 1 (1,2)</c:v>
                </c:pt>
                <c:pt idx="17">
                  <c:v>AS North 1 (1)</c:v>
                </c:pt>
                <c:pt idx="18">
                  <c:v>AS West 2 (1,2)</c:v>
                </c:pt>
                <c:pt idx="19">
                  <c:v>AS East 1 (1,2)</c:v>
                </c:pt>
                <c:pt idx="20">
                  <c:v>AS North 2</c:v>
                </c:pt>
                <c:pt idx="22">
                  <c:v>BDN Rural (1)</c:v>
                </c:pt>
                <c:pt idx="23">
                  <c:v>BDN Southeast</c:v>
                </c:pt>
                <c:pt idx="24">
                  <c:v>BDN West (1,2)</c:v>
                </c:pt>
                <c:pt idx="25">
                  <c:v>BDN Southwest (1)</c:v>
                </c:pt>
                <c:pt idx="26">
                  <c:v>BDN North End</c:v>
                </c:pt>
                <c:pt idx="27">
                  <c:v>BDN East</c:v>
                </c:pt>
                <c:pt idx="28">
                  <c:v>BDN Central (1,2)</c:v>
                </c:pt>
                <c:pt idx="30">
                  <c:v>IL Southwest (1,2)</c:v>
                </c:pt>
                <c:pt idx="31">
                  <c:v>IL Northeast (t)</c:v>
                </c:pt>
                <c:pt idx="32">
                  <c:v>IL Southeast (1,2,t)</c:v>
                </c:pt>
                <c:pt idx="33">
                  <c:v>IL Northwest (1,2)</c:v>
                </c:pt>
                <c:pt idx="35">
                  <c:v>NE Iron Rose (1,2)</c:v>
                </c:pt>
                <c:pt idx="36">
                  <c:v>NE Springfield (1,2,t)</c:v>
                </c:pt>
                <c:pt idx="37">
                  <c:v>NE Winnipeg River (1,2)</c:v>
                </c:pt>
                <c:pt idx="38">
                  <c:v>NE Brokenhead (1,2)</c:v>
                </c:pt>
                <c:pt idx="39">
                  <c:v>NE Blue Water (1,2)</c:v>
                </c:pt>
                <c:pt idx="40">
                  <c:v>NE Northern Remote (1,2,t)</c:v>
                </c:pt>
                <c:pt idx="42">
                  <c:v>PL West (t)</c:v>
                </c:pt>
                <c:pt idx="43">
                  <c:v>PL East (1,2)</c:v>
                </c:pt>
                <c:pt idx="44">
                  <c:v>PL Central (1,2)</c:v>
                </c:pt>
                <c:pt idx="45">
                  <c:v>PL North (1,2,t)</c:v>
                </c:pt>
                <c:pt idx="47">
                  <c:v>NM F Flon/Snow L/Cran</c:v>
                </c:pt>
                <c:pt idx="48">
                  <c:v>NM The Pas/OCN/Kelsey (1,2)</c:v>
                </c:pt>
                <c:pt idx="49">
                  <c:v>NM Nor-Man Other (1,2,t)</c:v>
                </c:pt>
                <c:pt idx="51">
                  <c:v>BW Thompson (1,2,t)</c:v>
                </c:pt>
                <c:pt idx="52">
                  <c:v>BW Gillam/Fox Lake</c:v>
                </c:pt>
                <c:pt idx="53">
                  <c:v>BW Lynn/Leaf/SIL (1,2)</c:v>
                </c:pt>
                <c:pt idx="54">
                  <c:v>BW Thick Por/Pik/Wab (1,2)</c:v>
                </c:pt>
                <c:pt idx="55">
                  <c:v>BW Oxford H &amp; Gods (1,2,t)</c:v>
                </c:pt>
                <c:pt idx="56">
                  <c:v>BW Cross Lake (1,2,t)</c:v>
                </c:pt>
                <c:pt idx="57">
                  <c:v>BW Tad/Broch/Lac Br (1,2)</c:v>
                </c:pt>
                <c:pt idx="58">
                  <c:v>BW Norway House (1,2)</c:v>
                </c:pt>
                <c:pt idx="59">
                  <c:v>BW Island Lake (1,2)</c:v>
                </c:pt>
                <c:pt idx="60">
                  <c:v>BW Sha/York/Split/War (1,2)</c:v>
                </c:pt>
                <c:pt idx="61">
                  <c:v>BW Nelson House  (1,2,t)</c:v>
                </c:pt>
              </c:strCache>
            </c:strRef>
          </c:cat>
          <c:val>
            <c:numRef>
              <c:f>'district graph data'!$H$4:$H$65</c:f>
              <c:numCache>
                <c:ptCount val="62"/>
                <c:pt idx="0">
                  <c:v>62.69516805</c:v>
                </c:pt>
                <c:pt idx="1">
                  <c:v>62.69516805</c:v>
                </c:pt>
                <c:pt idx="2">
                  <c:v>62.69516805</c:v>
                </c:pt>
                <c:pt idx="3">
                  <c:v>62.69516805</c:v>
                </c:pt>
                <c:pt idx="5">
                  <c:v>62.69516805</c:v>
                </c:pt>
                <c:pt idx="6">
                  <c:v>62.69516805</c:v>
                </c:pt>
                <c:pt idx="7">
                  <c:v>62.69516805</c:v>
                </c:pt>
                <c:pt idx="8">
                  <c:v>62.69516805</c:v>
                </c:pt>
                <c:pt idx="9">
                  <c:v>62.69516805</c:v>
                </c:pt>
                <c:pt idx="10">
                  <c:v>62.69516805</c:v>
                </c:pt>
                <c:pt idx="11">
                  <c:v>62.69516805</c:v>
                </c:pt>
                <c:pt idx="12">
                  <c:v>62.69516805</c:v>
                </c:pt>
                <c:pt idx="13">
                  <c:v>62.69516805</c:v>
                </c:pt>
                <c:pt idx="15">
                  <c:v>62.69516805</c:v>
                </c:pt>
                <c:pt idx="16">
                  <c:v>62.69516805</c:v>
                </c:pt>
                <c:pt idx="17">
                  <c:v>62.69516805</c:v>
                </c:pt>
                <c:pt idx="18">
                  <c:v>62.69516805</c:v>
                </c:pt>
                <c:pt idx="19">
                  <c:v>62.69516805</c:v>
                </c:pt>
                <c:pt idx="20">
                  <c:v>62.69516805</c:v>
                </c:pt>
                <c:pt idx="22">
                  <c:v>62.69516805</c:v>
                </c:pt>
                <c:pt idx="23">
                  <c:v>62.69516805</c:v>
                </c:pt>
                <c:pt idx="24">
                  <c:v>62.69516805</c:v>
                </c:pt>
                <c:pt idx="25">
                  <c:v>62.69516805</c:v>
                </c:pt>
                <c:pt idx="26">
                  <c:v>62.69516805</c:v>
                </c:pt>
                <c:pt idx="27">
                  <c:v>62.69516805</c:v>
                </c:pt>
                <c:pt idx="28">
                  <c:v>62.69516805</c:v>
                </c:pt>
                <c:pt idx="30">
                  <c:v>62.69516805</c:v>
                </c:pt>
                <c:pt idx="31">
                  <c:v>62.69516805</c:v>
                </c:pt>
                <c:pt idx="32">
                  <c:v>62.69516805</c:v>
                </c:pt>
                <c:pt idx="33">
                  <c:v>62.69516805</c:v>
                </c:pt>
                <c:pt idx="35">
                  <c:v>62.69516805</c:v>
                </c:pt>
                <c:pt idx="36">
                  <c:v>62.69516805</c:v>
                </c:pt>
                <c:pt idx="37">
                  <c:v>62.69516805</c:v>
                </c:pt>
                <c:pt idx="38">
                  <c:v>62.69516805</c:v>
                </c:pt>
                <c:pt idx="39">
                  <c:v>62.69516805</c:v>
                </c:pt>
                <c:pt idx="40">
                  <c:v>62.69516805</c:v>
                </c:pt>
                <c:pt idx="42">
                  <c:v>62.69516805</c:v>
                </c:pt>
                <c:pt idx="43">
                  <c:v>62.69516805</c:v>
                </c:pt>
                <c:pt idx="44">
                  <c:v>62.69516805</c:v>
                </c:pt>
                <c:pt idx="45">
                  <c:v>62.69516805</c:v>
                </c:pt>
                <c:pt idx="47">
                  <c:v>62.69516805</c:v>
                </c:pt>
                <c:pt idx="48">
                  <c:v>62.69516805</c:v>
                </c:pt>
                <c:pt idx="49">
                  <c:v>62.69516805</c:v>
                </c:pt>
                <c:pt idx="51">
                  <c:v>62.69516805</c:v>
                </c:pt>
                <c:pt idx="52">
                  <c:v>62.69516805</c:v>
                </c:pt>
                <c:pt idx="53">
                  <c:v>62.69516805</c:v>
                </c:pt>
                <c:pt idx="54">
                  <c:v>62.69516805</c:v>
                </c:pt>
                <c:pt idx="55">
                  <c:v>62.69516805</c:v>
                </c:pt>
                <c:pt idx="56">
                  <c:v>62.69516805</c:v>
                </c:pt>
                <c:pt idx="57">
                  <c:v>62.69516805</c:v>
                </c:pt>
                <c:pt idx="58">
                  <c:v>62.69516805</c:v>
                </c:pt>
                <c:pt idx="59">
                  <c:v>62.69516805</c:v>
                </c:pt>
                <c:pt idx="60">
                  <c:v>62.69516805</c:v>
                </c:pt>
                <c:pt idx="61">
                  <c:v>62.69516805</c:v>
                </c:pt>
              </c:numCache>
            </c:numRef>
          </c:val>
        </c:ser>
        <c:ser>
          <c:idx val="1"/>
          <c:order val="1"/>
          <c:tx>
            <c:strRef>
              <c:f>'district graph data'!$I$3</c:f>
              <c:strCache>
                <c:ptCount val="1"/>
                <c:pt idx="0">
                  <c:v>1996/97-2000/01</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c:v>
                </c:pt>
                <c:pt idx="1">
                  <c:v>SE Central (1,2)</c:v>
                </c:pt>
                <c:pt idx="2">
                  <c:v>SE Western (1,2)</c:v>
                </c:pt>
                <c:pt idx="3">
                  <c:v>SE Southern (2)</c:v>
                </c:pt>
                <c:pt idx="5">
                  <c:v>CE Altona (1,2)</c:v>
                </c:pt>
                <c:pt idx="6">
                  <c:v>CE Cartier/SFX (1,2)</c:v>
                </c:pt>
                <c:pt idx="7">
                  <c:v>CE Louise/Pembina (1,2)</c:v>
                </c:pt>
                <c:pt idx="8">
                  <c:v>CE Morden/Winkler  (1,2)</c:v>
                </c:pt>
                <c:pt idx="9">
                  <c:v>CE Carman (1,2,t)</c:v>
                </c:pt>
                <c:pt idx="10">
                  <c:v>CE Red River (1,2,t)</c:v>
                </c:pt>
                <c:pt idx="11">
                  <c:v>CE Swan Lake (1,2)</c:v>
                </c:pt>
                <c:pt idx="12">
                  <c:v>CE Portage (t)</c:v>
                </c:pt>
                <c:pt idx="13">
                  <c:v>CE Seven Regions (1,2)</c:v>
                </c:pt>
                <c:pt idx="15">
                  <c:v>AS East 2 (1,2)</c:v>
                </c:pt>
                <c:pt idx="16">
                  <c:v>AS West 1 (1,2)</c:v>
                </c:pt>
                <c:pt idx="17">
                  <c:v>AS North 1 (1)</c:v>
                </c:pt>
                <c:pt idx="18">
                  <c:v>AS West 2 (1,2)</c:v>
                </c:pt>
                <c:pt idx="19">
                  <c:v>AS East 1 (1,2)</c:v>
                </c:pt>
                <c:pt idx="20">
                  <c:v>AS North 2</c:v>
                </c:pt>
                <c:pt idx="22">
                  <c:v>BDN Rural (1)</c:v>
                </c:pt>
                <c:pt idx="23">
                  <c:v>BDN Southeast</c:v>
                </c:pt>
                <c:pt idx="24">
                  <c:v>BDN West (1,2)</c:v>
                </c:pt>
                <c:pt idx="25">
                  <c:v>BDN Southwest (1)</c:v>
                </c:pt>
                <c:pt idx="26">
                  <c:v>BDN North End</c:v>
                </c:pt>
                <c:pt idx="27">
                  <c:v>BDN East</c:v>
                </c:pt>
                <c:pt idx="28">
                  <c:v>BDN Central (1,2)</c:v>
                </c:pt>
                <c:pt idx="30">
                  <c:v>IL Southwest (1,2)</c:v>
                </c:pt>
                <c:pt idx="31">
                  <c:v>IL Northeast (t)</c:v>
                </c:pt>
                <c:pt idx="32">
                  <c:v>IL Southeast (1,2,t)</c:v>
                </c:pt>
                <c:pt idx="33">
                  <c:v>IL Northwest (1,2)</c:v>
                </c:pt>
                <c:pt idx="35">
                  <c:v>NE Iron Rose (1,2)</c:v>
                </c:pt>
                <c:pt idx="36">
                  <c:v>NE Springfield (1,2,t)</c:v>
                </c:pt>
                <c:pt idx="37">
                  <c:v>NE Winnipeg River (1,2)</c:v>
                </c:pt>
                <c:pt idx="38">
                  <c:v>NE Brokenhead (1,2)</c:v>
                </c:pt>
                <c:pt idx="39">
                  <c:v>NE Blue Water (1,2)</c:v>
                </c:pt>
                <c:pt idx="40">
                  <c:v>NE Northern Remote (1,2,t)</c:v>
                </c:pt>
                <c:pt idx="42">
                  <c:v>PL West (t)</c:v>
                </c:pt>
                <c:pt idx="43">
                  <c:v>PL East (1,2)</c:v>
                </c:pt>
                <c:pt idx="44">
                  <c:v>PL Central (1,2)</c:v>
                </c:pt>
                <c:pt idx="45">
                  <c:v>PL North (1,2,t)</c:v>
                </c:pt>
                <c:pt idx="47">
                  <c:v>NM F Flon/Snow L/Cran</c:v>
                </c:pt>
                <c:pt idx="48">
                  <c:v>NM The Pas/OCN/Kelsey (1,2)</c:v>
                </c:pt>
                <c:pt idx="49">
                  <c:v>NM Nor-Man Other (1,2,t)</c:v>
                </c:pt>
                <c:pt idx="51">
                  <c:v>BW Thompson (1,2,t)</c:v>
                </c:pt>
                <c:pt idx="52">
                  <c:v>BW Gillam/Fox Lake</c:v>
                </c:pt>
                <c:pt idx="53">
                  <c:v>BW Lynn/Leaf/SIL (1,2)</c:v>
                </c:pt>
                <c:pt idx="54">
                  <c:v>BW Thick Por/Pik/Wab (1,2)</c:v>
                </c:pt>
                <c:pt idx="55">
                  <c:v>BW Oxford H &amp; Gods (1,2,t)</c:v>
                </c:pt>
                <c:pt idx="56">
                  <c:v>BW Cross Lake (1,2,t)</c:v>
                </c:pt>
                <c:pt idx="57">
                  <c:v>BW Tad/Broch/Lac Br (1,2)</c:v>
                </c:pt>
                <c:pt idx="58">
                  <c:v>BW Norway House (1,2)</c:v>
                </c:pt>
                <c:pt idx="59">
                  <c:v>BW Island Lake (1,2)</c:v>
                </c:pt>
                <c:pt idx="60">
                  <c:v>BW Sha/York/Split/War (1,2)</c:v>
                </c:pt>
                <c:pt idx="61">
                  <c:v>BW Nelson House  (1,2,t)</c:v>
                </c:pt>
              </c:strCache>
            </c:strRef>
          </c:cat>
          <c:val>
            <c:numRef>
              <c:f>'district graph data'!$I$4:$I$65</c:f>
              <c:numCache>
                <c:ptCount val="62"/>
                <c:pt idx="0">
                  <c:v>27.56141402</c:v>
                </c:pt>
                <c:pt idx="1">
                  <c:v>27.253167583</c:v>
                </c:pt>
                <c:pt idx="2">
                  <c:v>27.639329406</c:v>
                </c:pt>
                <c:pt idx="3">
                  <c:v>38.119440915</c:v>
                </c:pt>
                <c:pt idx="5">
                  <c:v>28.137310073</c:v>
                </c:pt>
                <c:pt idx="6">
                  <c:v>15.370705244</c:v>
                </c:pt>
                <c:pt idx="7">
                  <c:v>11.789924973</c:v>
                </c:pt>
                <c:pt idx="8">
                  <c:v>25.565388397</c:v>
                </c:pt>
                <c:pt idx="9">
                  <c:v>25.279533301</c:v>
                </c:pt>
                <c:pt idx="10">
                  <c:v>26.337115073</c:v>
                </c:pt>
                <c:pt idx="11">
                  <c:v>22.5281602</c:v>
                </c:pt>
                <c:pt idx="12">
                  <c:v>65.189603749</c:v>
                </c:pt>
                <c:pt idx="13">
                  <c:v>120.96774194</c:v>
                </c:pt>
                <c:pt idx="15">
                  <c:v>18.481317798</c:v>
                </c:pt>
                <c:pt idx="16">
                  <c:v>31.960663798</c:v>
                </c:pt>
                <c:pt idx="17">
                  <c:v>45.454545455</c:v>
                </c:pt>
                <c:pt idx="18">
                  <c:v>40.695652174</c:v>
                </c:pt>
                <c:pt idx="19">
                  <c:v>21.960364221</c:v>
                </c:pt>
                <c:pt idx="20">
                  <c:v>46.62004662</c:v>
                </c:pt>
                <c:pt idx="22">
                  <c:v>35.12195122</c:v>
                </c:pt>
                <c:pt idx="23">
                  <c:v>48.426150121</c:v>
                </c:pt>
                <c:pt idx="24">
                  <c:v>39.003759398</c:v>
                </c:pt>
                <c:pt idx="25">
                  <c:v>33.58925144</c:v>
                </c:pt>
                <c:pt idx="26">
                  <c:v>78.453038674</c:v>
                </c:pt>
                <c:pt idx="27">
                  <c:v>77.850877193</c:v>
                </c:pt>
                <c:pt idx="28">
                  <c:v>87.832973362</c:v>
                </c:pt>
                <c:pt idx="30">
                  <c:v>28.639618138</c:v>
                </c:pt>
                <c:pt idx="31">
                  <c:v>69.175991862</c:v>
                </c:pt>
                <c:pt idx="32">
                  <c:v>50.892673918</c:v>
                </c:pt>
                <c:pt idx="33">
                  <c:v>90.168386746</c:v>
                </c:pt>
                <c:pt idx="35">
                  <c:v>19.083969466</c:v>
                </c:pt>
                <c:pt idx="36">
                  <c:v>29.257641921</c:v>
                </c:pt>
                <c:pt idx="37">
                  <c:v>20.857473928</c:v>
                </c:pt>
                <c:pt idx="38">
                  <c:v>35.830618893</c:v>
                </c:pt>
                <c:pt idx="39">
                  <c:v>120.46711739</c:v>
                </c:pt>
                <c:pt idx="40">
                  <c:v>204.78723404</c:v>
                </c:pt>
                <c:pt idx="42">
                  <c:v>58.92700088</c:v>
                </c:pt>
                <c:pt idx="43">
                  <c:v>80.781758958</c:v>
                </c:pt>
                <c:pt idx="44">
                  <c:v>41.539634146</c:v>
                </c:pt>
                <c:pt idx="45">
                  <c:v>90.777576854</c:v>
                </c:pt>
                <c:pt idx="47">
                  <c:v>56.101792944</c:v>
                </c:pt>
                <c:pt idx="48">
                  <c:v>101.73357664</c:v>
                </c:pt>
                <c:pt idx="49">
                  <c:v>178.89087657</c:v>
                </c:pt>
                <c:pt idx="51">
                  <c:v>90.823084201</c:v>
                </c:pt>
                <c:pt idx="52">
                  <c:v>75.949367089</c:v>
                </c:pt>
                <c:pt idx="53">
                  <c:v>112.21590909</c:v>
                </c:pt>
                <c:pt idx="54">
                  <c:v>155.25114155</c:v>
                </c:pt>
                <c:pt idx="55">
                  <c:v>209.90873533</c:v>
                </c:pt>
                <c:pt idx="56">
                  <c:v>168.31683168</c:v>
                </c:pt>
                <c:pt idx="57">
                  <c:v>170.32967033</c:v>
                </c:pt>
                <c:pt idx="58">
                  <c:v>120.12320329</c:v>
                </c:pt>
                <c:pt idx="59">
                  <c:v>174.93796526</c:v>
                </c:pt>
                <c:pt idx="60">
                  <c:v>144.36090226</c:v>
                </c:pt>
                <c:pt idx="61">
                  <c:v>198.34710744</c:v>
                </c:pt>
              </c:numCache>
            </c:numRef>
          </c:val>
        </c:ser>
        <c:ser>
          <c:idx val="2"/>
          <c:order val="2"/>
          <c:tx>
            <c:strRef>
              <c:f>'district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c:v>
                </c:pt>
                <c:pt idx="1">
                  <c:v>SE Central (1,2)</c:v>
                </c:pt>
                <c:pt idx="2">
                  <c:v>SE Western (1,2)</c:v>
                </c:pt>
                <c:pt idx="3">
                  <c:v>SE Southern (2)</c:v>
                </c:pt>
                <c:pt idx="5">
                  <c:v>CE Altona (1,2)</c:v>
                </c:pt>
                <c:pt idx="6">
                  <c:v>CE Cartier/SFX (1,2)</c:v>
                </c:pt>
                <c:pt idx="7">
                  <c:v>CE Louise/Pembina (1,2)</c:v>
                </c:pt>
                <c:pt idx="8">
                  <c:v>CE Morden/Winkler  (1,2)</c:v>
                </c:pt>
                <c:pt idx="9">
                  <c:v>CE Carman (1,2,t)</c:v>
                </c:pt>
                <c:pt idx="10">
                  <c:v>CE Red River (1,2,t)</c:v>
                </c:pt>
                <c:pt idx="11">
                  <c:v>CE Swan Lake (1,2)</c:v>
                </c:pt>
                <c:pt idx="12">
                  <c:v>CE Portage (t)</c:v>
                </c:pt>
                <c:pt idx="13">
                  <c:v>CE Seven Regions (1,2)</c:v>
                </c:pt>
                <c:pt idx="15">
                  <c:v>AS East 2 (1,2)</c:v>
                </c:pt>
                <c:pt idx="16">
                  <c:v>AS West 1 (1,2)</c:v>
                </c:pt>
                <c:pt idx="17">
                  <c:v>AS North 1 (1)</c:v>
                </c:pt>
                <c:pt idx="18">
                  <c:v>AS West 2 (1,2)</c:v>
                </c:pt>
                <c:pt idx="19">
                  <c:v>AS East 1 (1,2)</c:v>
                </c:pt>
                <c:pt idx="20">
                  <c:v>AS North 2</c:v>
                </c:pt>
                <c:pt idx="22">
                  <c:v>BDN Rural (1)</c:v>
                </c:pt>
                <c:pt idx="23">
                  <c:v>BDN Southeast</c:v>
                </c:pt>
                <c:pt idx="24">
                  <c:v>BDN West (1,2)</c:v>
                </c:pt>
                <c:pt idx="25">
                  <c:v>BDN Southwest (1)</c:v>
                </c:pt>
                <c:pt idx="26">
                  <c:v>BDN North End</c:v>
                </c:pt>
                <c:pt idx="27">
                  <c:v>BDN East</c:v>
                </c:pt>
                <c:pt idx="28">
                  <c:v>BDN Central (1,2)</c:v>
                </c:pt>
                <c:pt idx="30">
                  <c:v>IL Southwest (1,2)</c:v>
                </c:pt>
                <c:pt idx="31">
                  <c:v>IL Northeast (t)</c:v>
                </c:pt>
                <c:pt idx="32">
                  <c:v>IL Southeast (1,2,t)</c:v>
                </c:pt>
                <c:pt idx="33">
                  <c:v>IL Northwest (1,2)</c:v>
                </c:pt>
                <c:pt idx="35">
                  <c:v>NE Iron Rose (1,2)</c:v>
                </c:pt>
                <c:pt idx="36">
                  <c:v>NE Springfield (1,2,t)</c:v>
                </c:pt>
                <c:pt idx="37">
                  <c:v>NE Winnipeg River (1,2)</c:v>
                </c:pt>
                <c:pt idx="38">
                  <c:v>NE Brokenhead (1,2)</c:v>
                </c:pt>
                <c:pt idx="39">
                  <c:v>NE Blue Water (1,2)</c:v>
                </c:pt>
                <c:pt idx="40">
                  <c:v>NE Northern Remote (1,2,t)</c:v>
                </c:pt>
                <c:pt idx="42">
                  <c:v>PL West (t)</c:v>
                </c:pt>
                <c:pt idx="43">
                  <c:v>PL East (1,2)</c:v>
                </c:pt>
                <c:pt idx="44">
                  <c:v>PL Central (1,2)</c:v>
                </c:pt>
                <c:pt idx="45">
                  <c:v>PL North (1,2,t)</c:v>
                </c:pt>
                <c:pt idx="47">
                  <c:v>NM F Flon/Snow L/Cran</c:v>
                </c:pt>
                <c:pt idx="48">
                  <c:v>NM The Pas/OCN/Kelsey (1,2)</c:v>
                </c:pt>
                <c:pt idx="49">
                  <c:v>NM Nor-Man Other (1,2,t)</c:v>
                </c:pt>
                <c:pt idx="51">
                  <c:v>BW Thompson (1,2,t)</c:v>
                </c:pt>
                <c:pt idx="52">
                  <c:v>BW Gillam/Fox Lake</c:v>
                </c:pt>
                <c:pt idx="53">
                  <c:v>BW Lynn/Leaf/SIL (1,2)</c:v>
                </c:pt>
                <c:pt idx="54">
                  <c:v>BW Thick Por/Pik/Wab (1,2)</c:v>
                </c:pt>
                <c:pt idx="55">
                  <c:v>BW Oxford H &amp; Gods (1,2,t)</c:v>
                </c:pt>
                <c:pt idx="56">
                  <c:v>BW Cross Lake (1,2,t)</c:v>
                </c:pt>
                <c:pt idx="57">
                  <c:v>BW Tad/Broch/Lac Br (1,2)</c:v>
                </c:pt>
                <c:pt idx="58">
                  <c:v>BW Norway House (1,2)</c:v>
                </c:pt>
                <c:pt idx="59">
                  <c:v>BW Island Lake (1,2)</c:v>
                </c:pt>
                <c:pt idx="60">
                  <c:v>BW Sha/York/Split/War (1,2)</c:v>
                </c:pt>
                <c:pt idx="61">
                  <c:v>BW Nelson House  (1,2,t)</c:v>
                </c:pt>
              </c:strCache>
            </c:strRef>
          </c:cat>
          <c:val>
            <c:numRef>
              <c:f>'district graph data'!$J$4:$J$65</c:f>
              <c:numCache>
                <c:ptCount val="62"/>
                <c:pt idx="0">
                  <c:v>26.96152681</c:v>
                </c:pt>
                <c:pt idx="1">
                  <c:v>26.387434555</c:v>
                </c:pt>
                <c:pt idx="2">
                  <c:v>23.041474654</c:v>
                </c:pt>
                <c:pt idx="3">
                  <c:v>29.239766082</c:v>
                </c:pt>
                <c:pt idx="5">
                  <c:v>29.524330235</c:v>
                </c:pt>
                <c:pt idx="6">
                  <c:v>14.481094127</c:v>
                </c:pt>
                <c:pt idx="7">
                  <c:v>22.5921522</c:v>
                </c:pt>
                <c:pt idx="8">
                  <c:v>24.595469256</c:v>
                </c:pt>
                <c:pt idx="9">
                  <c:v>14.605647517</c:v>
                </c:pt>
                <c:pt idx="10">
                  <c:v>17.557251908</c:v>
                </c:pt>
                <c:pt idx="11">
                  <c:v>17.379679144</c:v>
                </c:pt>
                <c:pt idx="12">
                  <c:v>54.933665008</c:v>
                </c:pt>
                <c:pt idx="13">
                  <c:v>109.95184591</c:v>
                </c:pt>
                <c:pt idx="15">
                  <c:v>12.118679482</c:v>
                </c:pt>
                <c:pt idx="16">
                  <c:v>24.31222009</c:v>
                </c:pt>
                <c:pt idx="17">
                  <c:v>40.853381752</c:v>
                </c:pt>
                <c:pt idx="18">
                  <c:v>31.878031878</c:v>
                </c:pt>
                <c:pt idx="19">
                  <c:v>15.552099533</c:v>
                </c:pt>
                <c:pt idx="20">
                  <c:v>43.502824859</c:v>
                </c:pt>
                <c:pt idx="22">
                  <c:v>31.347962382</c:v>
                </c:pt>
                <c:pt idx="23">
                  <c:v>50.724637681</c:v>
                </c:pt>
                <c:pt idx="24">
                  <c:v>33.723653396</c:v>
                </c:pt>
                <c:pt idx="25">
                  <c:v>43.140638481</c:v>
                </c:pt>
                <c:pt idx="26">
                  <c:v>60.370009737</c:v>
                </c:pt>
                <c:pt idx="27">
                  <c:v>63.688212928</c:v>
                </c:pt>
                <c:pt idx="28">
                  <c:v>83.897158322</c:v>
                </c:pt>
                <c:pt idx="30">
                  <c:v>22.746419545</c:v>
                </c:pt>
                <c:pt idx="31">
                  <c:v>51.207729469</c:v>
                </c:pt>
                <c:pt idx="32">
                  <c:v>35.123966942</c:v>
                </c:pt>
                <c:pt idx="33">
                  <c:v>87.671232877</c:v>
                </c:pt>
                <c:pt idx="35">
                  <c:v>14.209591474</c:v>
                </c:pt>
                <c:pt idx="36">
                  <c:v>17.558187015</c:v>
                </c:pt>
                <c:pt idx="37">
                  <c:v>24.675324675</c:v>
                </c:pt>
                <c:pt idx="38">
                  <c:v>23.144453312</c:v>
                </c:pt>
                <c:pt idx="39">
                  <c:v>110.97256858</c:v>
                </c:pt>
                <c:pt idx="40">
                  <c:v>153.1213192</c:v>
                </c:pt>
                <c:pt idx="42">
                  <c:v>37.321624588</c:v>
                </c:pt>
                <c:pt idx="43">
                  <c:v>75.230660043</c:v>
                </c:pt>
                <c:pt idx="44">
                  <c:v>32.59452412</c:v>
                </c:pt>
                <c:pt idx="45">
                  <c:v>69.458987784</c:v>
                </c:pt>
                <c:pt idx="47">
                  <c:v>44.740024184</c:v>
                </c:pt>
                <c:pt idx="48">
                  <c:v>100.31919745</c:v>
                </c:pt>
                <c:pt idx="49">
                  <c:v>144.60596787</c:v>
                </c:pt>
                <c:pt idx="51">
                  <c:v>75.112495673</c:v>
                </c:pt>
                <c:pt idx="52">
                  <c:v>40.816326531</c:v>
                </c:pt>
                <c:pt idx="53">
                  <c:v>102.78745645</c:v>
                </c:pt>
                <c:pt idx="54">
                  <c:v>100.52910053</c:v>
                </c:pt>
                <c:pt idx="55">
                  <c:v>154.41176471</c:v>
                </c:pt>
                <c:pt idx="56">
                  <c:v>136.88888889</c:v>
                </c:pt>
                <c:pt idx="57">
                  <c:v>142.85714286</c:v>
                </c:pt>
                <c:pt idx="58">
                  <c:v>110.93247588</c:v>
                </c:pt>
                <c:pt idx="59">
                  <c:v>197.353914</c:v>
                </c:pt>
                <c:pt idx="60">
                  <c:v>141.63090129</c:v>
                </c:pt>
                <c:pt idx="61">
                  <c:v>148.51485149</c:v>
                </c:pt>
              </c:numCache>
            </c:numRef>
          </c:val>
        </c:ser>
        <c:ser>
          <c:idx val="3"/>
          <c:order val="3"/>
          <c:tx>
            <c:strRef>
              <c:f>'district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'district graph data'!$A$4:$A$65</c:f>
              <c:strCache>
                <c:ptCount val="62"/>
                <c:pt idx="0">
                  <c:v>SE Northern (1,2)</c:v>
                </c:pt>
                <c:pt idx="1">
                  <c:v>SE Central (1,2)</c:v>
                </c:pt>
                <c:pt idx="2">
                  <c:v>SE Western (1,2)</c:v>
                </c:pt>
                <c:pt idx="3">
                  <c:v>SE Southern (2)</c:v>
                </c:pt>
                <c:pt idx="5">
                  <c:v>CE Altona (1,2)</c:v>
                </c:pt>
                <c:pt idx="6">
                  <c:v>CE Cartier/SFX (1,2)</c:v>
                </c:pt>
                <c:pt idx="7">
                  <c:v>CE Louise/Pembina (1,2)</c:v>
                </c:pt>
                <c:pt idx="8">
                  <c:v>CE Morden/Winkler  (1,2)</c:v>
                </c:pt>
                <c:pt idx="9">
                  <c:v>CE Carman (1,2,t)</c:v>
                </c:pt>
                <c:pt idx="10">
                  <c:v>CE Red River (1,2,t)</c:v>
                </c:pt>
                <c:pt idx="11">
                  <c:v>CE Swan Lake (1,2)</c:v>
                </c:pt>
                <c:pt idx="12">
                  <c:v>CE Portage (t)</c:v>
                </c:pt>
                <c:pt idx="13">
                  <c:v>CE Seven Regions (1,2)</c:v>
                </c:pt>
                <c:pt idx="15">
                  <c:v>AS East 2 (1,2)</c:v>
                </c:pt>
                <c:pt idx="16">
                  <c:v>AS West 1 (1,2)</c:v>
                </c:pt>
                <c:pt idx="17">
                  <c:v>AS North 1 (1)</c:v>
                </c:pt>
                <c:pt idx="18">
                  <c:v>AS West 2 (1,2)</c:v>
                </c:pt>
                <c:pt idx="19">
                  <c:v>AS East 1 (1,2)</c:v>
                </c:pt>
                <c:pt idx="20">
                  <c:v>AS North 2</c:v>
                </c:pt>
                <c:pt idx="22">
                  <c:v>BDN Rural (1)</c:v>
                </c:pt>
                <c:pt idx="23">
                  <c:v>BDN Southeast</c:v>
                </c:pt>
                <c:pt idx="24">
                  <c:v>BDN West (1,2)</c:v>
                </c:pt>
                <c:pt idx="25">
                  <c:v>BDN Southwest (1)</c:v>
                </c:pt>
                <c:pt idx="26">
                  <c:v>BDN North End</c:v>
                </c:pt>
                <c:pt idx="27">
                  <c:v>BDN East</c:v>
                </c:pt>
                <c:pt idx="28">
                  <c:v>BDN Central (1,2)</c:v>
                </c:pt>
                <c:pt idx="30">
                  <c:v>IL Southwest (1,2)</c:v>
                </c:pt>
                <c:pt idx="31">
                  <c:v>IL Northeast (t)</c:v>
                </c:pt>
                <c:pt idx="32">
                  <c:v>IL Southeast (1,2,t)</c:v>
                </c:pt>
                <c:pt idx="33">
                  <c:v>IL Northwest (1,2)</c:v>
                </c:pt>
                <c:pt idx="35">
                  <c:v>NE Iron Rose (1,2)</c:v>
                </c:pt>
                <c:pt idx="36">
                  <c:v>NE Springfield (1,2,t)</c:v>
                </c:pt>
                <c:pt idx="37">
                  <c:v>NE Winnipeg River (1,2)</c:v>
                </c:pt>
                <c:pt idx="38">
                  <c:v>NE Brokenhead (1,2)</c:v>
                </c:pt>
                <c:pt idx="39">
                  <c:v>NE Blue Water (1,2)</c:v>
                </c:pt>
                <c:pt idx="40">
                  <c:v>NE Northern Remote (1,2,t)</c:v>
                </c:pt>
                <c:pt idx="42">
                  <c:v>PL West (t)</c:v>
                </c:pt>
                <c:pt idx="43">
                  <c:v>PL East (1,2)</c:v>
                </c:pt>
                <c:pt idx="44">
                  <c:v>PL Central (1,2)</c:v>
                </c:pt>
                <c:pt idx="45">
                  <c:v>PL North (1,2,t)</c:v>
                </c:pt>
                <c:pt idx="47">
                  <c:v>NM F Flon/Snow L/Cran</c:v>
                </c:pt>
                <c:pt idx="48">
                  <c:v>NM The Pas/OCN/Kelsey (1,2)</c:v>
                </c:pt>
                <c:pt idx="49">
                  <c:v>NM Nor-Man Other (1,2,t)</c:v>
                </c:pt>
                <c:pt idx="51">
                  <c:v>BW Thompson (1,2,t)</c:v>
                </c:pt>
                <c:pt idx="52">
                  <c:v>BW Gillam/Fox Lake</c:v>
                </c:pt>
                <c:pt idx="53">
                  <c:v>BW Lynn/Leaf/SIL (1,2)</c:v>
                </c:pt>
                <c:pt idx="54">
                  <c:v>BW Thick Por/Pik/Wab (1,2)</c:v>
                </c:pt>
                <c:pt idx="55">
                  <c:v>BW Oxford H &amp; Gods (1,2,t)</c:v>
                </c:pt>
                <c:pt idx="56">
                  <c:v>BW Cross Lake (1,2,t)</c:v>
                </c:pt>
                <c:pt idx="57">
                  <c:v>BW Tad/Broch/Lac Br (1,2)</c:v>
                </c:pt>
                <c:pt idx="58">
                  <c:v>BW Norway House (1,2)</c:v>
                </c:pt>
                <c:pt idx="59">
                  <c:v>BW Island Lake (1,2)</c:v>
                </c:pt>
                <c:pt idx="60">
                  <c:v>BW Sha/York/Split/War (1,2)</c:v>
                </c:pt>
                <c:pt idx="61">
                  <c:v>BW Nelson House  (1,2,t)</c:v>
                </c:pt>
              </c:strCache>
            </c:strRef>
          </c:cat>
          <c:val>
            <c:numRef>
              <c:f>'district graph data'!$K$4:$K$65</c:f>
              <c:numCache>
                <c:ptCount val="62"/>
                <c:pt idx="0">
                  <c:v>49.844634991</c:v>
                </c:pt>
                <c:pt idx="1">
                  <c:v>49.844634991</c:v>
                </c:pt>
                <c:pt idx="2">
                  <c:v>49.844634991</c:v>
                </c:pt>
                <c:pt idx="3">
                  <c:v>49.844634991</c:v>
                </c:pt>
                <c:pt idx="5">
                  <c:v>49.844634991</c:v>
                </c:pt>
                <c:pt idx="6">
                  <c:v>49.844634991</c:v>
                </c:pt>
                <c:pt idx="7">
                  <c:v>49.844634991</c:v>
                </c:pt>
                <c:pt idx="8">
                  <c:v>49.844634991</c:v>
                </c:pt>
                <c:pt idx="9">
                  <c:v>49.844634991</c:v>
                </c:pt>
                <c:pt idx="10">
                  <c:v>49.844634991</c:v>
                </c:pt>
                <c:pt idx="11">
                  <c:v>49.844634991</c:v>
                </c:pt>
                <c:pt idx="12">
                  <c:v>49.844634991</c:v>
                </c:pt>
                <c:pt idx="13">
                  <c:v>49.844634991</c:v>
                </c:pt>
                <c:pt idx="15">
                  <c:v>49.844634991</c:v>
                </c:pt>
                <c:pt idx="16">
                  <c:v>49.844634991</c:v>
                </c:pt>
                <c:pt idx="17">
                  <c:v>49.844634991</c:v>
                </c:pt>
                <c:pt idx="18">
                  <c:v>49.844634991</c:v>
                </c:pt>
                <c:pt idx="19">
                  <c:v>49.844634991</c:v>
                </c:pt>
                <c:pt idx="20">
                  <c:v>49.844634991</c:v>
                </c:pt>
                <c:pt idx="22">
                  <c:v>49.844634991</c:v>
                </c:pt>
                <c:pt idx="23">
                  <c:v>49.844634991</c:v>
                </c:pt>
                <c:pt idx="24">
                  <c:v>49.844634991</c:v>
                </c:pt>
                <c:pt idx="25">
                  <c:v>49.844634991</c:v>
                </c:pt>
                <c:pt idx="26">
                  <c:v>49.844634991</c:v>
                </c:pt>
                <c:pt idx="27">
                  <c:v>49.844634991</c:v>
                </c:pt>
                <c:pt idx="28">
                  <c:v>49.844634991</c:v>
                </c:pt>
                <c:pt idx="30">
                  <c:v>49.844634991</c:v>
                </c:pt>
                <c:pt idx="31">
                  <c:v>49.844634991</c:v>
                </c:pt>
                <c:pt idx="32">
                  <c:v>49.844634991</c:v>
                </c:pt>
                <c:pt idx="33">
                  <c:v>49.844634991</c:v>
                </c:pt>
                <c:pt idx="35">
                  <c:v>49.844634991</c:v>
                </c:pt>
                <c:pt idx="36">
                  <c:v>49.844634991</c:v>
                </c:pt>
                <c:pt idx="37">
                  <c:v>49.844634991</c:v>
                </c:pt>
                <c:pt idx="38">
                  <c:v>49.844634991</c:v>
                </c:pt>
                <c:pt idx="39">
                  <c:v>49.844634991</c:v>
                </c:pt>
                <c:pt idx="40">
                  <c:v>49.844634991</c:v>
                </c:pt>
                <c:pt idx="42">
                  <c:v>49.844634991</c:v>
                </c:pt>
                <c:pt idx="43">
                  <c:v>49.844634991</c:v>
                </c:pt>
                <c:pt idx="44">
                  <c:v>49.844634991</c:v>
                </c:pt>
                <c:pt idx="45">
                  <c:v>49.844634991</c:v>
                </c:pt>
                <c:pt idx="47">
                  <c:v>49.844634991</c:v>
                </c:pt>
                <c:pt idx="48">
                  <c:v>49.844634991</c:v>
                </c:pt>
                <c:pt idx="49">
                  <c:v>49.844634991</c:v>
                </c:pt>
                <c:pt idx="51">
                  <c:v>49.844634991</c:v>
                </c:pt>
                <c:pt idx="52">
                  <c:v>49.844634991</c:v>
                </c:pt>
                <c:pt idx="53">
                  <c:v>49.844634991</c:v>
                </c:pt>
                <c:pt idx="54">
                  <c:v>49.844634991</c:v>
                </c:pt>
                <c:pt idx="55">
                  <c:v>49.844634991</c:v>
                </c:pt>
                <c:pt idx="56">
                  <c:v>49.844634991</c:v>
                </c:pt>
                <c:pt idx="57">
                  <c:v>49.844634991</c:v>
                </c:pt>
                <c:pt idx="58">
                  <c:v>49.844634991</c:v>
                </c:pt>
                <c:pt idx="59">
                  <c:v>49.844634991</c:v>
                </c:pt>
                <c:pt idx="60">
                  <c:v>49.844634991</c:v>
                </c:pt>
                <c:pt idx="61">
                  <c:v>49.844634991</c:v>
                </c:pt>
              </c:numCache>
            </c:numRef>
          </c:val>
        </c:ser>
        <c:axId val="1644871"/>
        <c:axId val="14803840"/>
      </c:barChart>
      <c:catAx>
        <c:axId val="1644871"/>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14803840"/>
        <c:crosses val="autoZero"/>
        <c:auto val="1"/>
        <c:lblOffset val="100"/>
        <c:noMultiLvlLbl val="0"/>
      </c:catAx>
      <c:valAx>
        <c:axId val="14803840"/>
        <c:scaling>
          <c:orientation val="minMax"/>
          <c:max val="300"/>
          <c:min val="0"/>
        </c:scaling>
        <c:axPos val="t"/>
        <c:majorGridlines/>
        <c:delete val="0"/>
        <c:numFmt formatCode="0" sourceLinked="0"/>
        <c:majorTickMark val="none"/>
        <c:minorTickMark val="none"/>
        <c:tickLblPos val="nextTo"/>
        <c:crossAx val="1644871"/>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703"/>
          <c:y val="0.0515"/>
          <c:w val="0.2705"/>
          <c:h val="0.0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3.2: Teen Pregnancy Rate of Women Aged 15-19                                                     by Winnipeg Community Area</a:t>
            </a:r>
            <a:r>
              <a:rPr lang="en-US" cap="none" sz="800" b="1" i="0" u="none" baseline="0"/>
              <a:t>
</a:t>
            </a:r>
            <a:r>
              <a:rPr lang="en-US" cap="none" sz="800" b="0" i="0" u="none" baseline="0"/>
              <a:t>Crude rates per 1,000 females</a:t>
            </a:r>
          </a:p>
        </c:rich>
      </c:tx>
      <c:layout>
        <c:manualLayout>
          <c:xMode val="factor"/>
          <c:yMode val="factor"/>
          <c:x val="0.03575"/>
          <c:y val="-0.016"/>
        </c:manualLayout>
      </c:layout>
      <c:spPr>
        <a:noFill/>
        <a:ln>
          <a:noFill/>
        </a:ln>
      </c:spPr>
    </c:title>
    <c:plotArea>
      <c:layout>
        <c:manualLayout>
          <c:xMode val="edge"/>
          <c:yMode val="edge"/>
          <c:x val="0.017"/>
          <c:y val="0.128"/>
          <c:w val="0.9545"/>
          <c:h val="0.7657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data'!$A$22:$A$34,'rha graph data'!$A$8,'rha graph data'!$A$19)</c:f>
              <c:strCache>
                <c:ptCount val="15"/>
                <c:pt idx="0">
                  <c:v>Fort Garry (1,2,t)</c:v>
                </c:pt>
                <c:pt idx="1">
                  <c:v>Assiniboine South (1,2,t)</c:v>
                </c:pt>
                <c:pt idx="2">
                  <c:v>St. Boniface (1,2,t)</c:v>
                </c:pt>
                <c:pt idx="3">
                  <c:v>St. Vital (1,2,t)</c:v>
                </c:pt>
                <c:pt idx="4">
                  <c:v>Transcona (2,t)</c:v>
                </c:pt>
                <c:pt idx="5">
                  <c:v>River Heights (1,2,t)</c:v>
                </c:pt>
                <c:pt idx="6">
                  <c:v>River East (2,t)</c:v>
                </c:pt>
                <c:pt idx="7">
                  <c:v>Seven Oaks (2,t)</c:v>
                </c:pt>
                <c:pt idx="8">
                  <c:v>St. James - Assiniboia (2,t)</c:v>
                </c:pt>
                <c:pt idx="9">
                  <c:v>Inkster (1,2,t)</c:v>
                </c:pt>
                <c:pt idx="10">
                  <c:v>Downtown (1,2,t)</c:v>
                </c:pt>
                <c:pt idx="11">
                  <c:v>Point Douglas (1,2,t)</c:v>
                </c:pt>
                <c:pt idx="12">
                  <c:v>0</c:v>
                </c:pt>
                <c:pt idx="13">
                  <c:v>Winnipeg (1,t)</c:v>
                </c:pt>
                <c:pt idx="14">
                  <c:v>Manitoba (t)</c:v>
                </c:pt>
              </c:strCache>
            </c:strRef>
          </c:cat>
          <c:val>
            <c:numRef>
              <c:f>('rha graph data'!$H$22:$H$34,'rha graph data'!$H$8,'rha graph data'!$H$19)</c:f>
              <c:numCache>
                <c:ptCount val="15"/>
                <c:pt idx="0">
                  <c:v>62.69516805</c:v>
                </c:pt>
                <c:pt idx="1">
                  <c:v>62.69516805</c:v>
                </c:pt>
                <c:pt idx="2">
                  <c:v>62.69516805</c:v>
                </c:pt>
                <c:pt idx="3">
                  <c:v>62.69516805</c:v>
                </c:pt>
                <c:pt idx="4">
                  <c:v>62.69516805</c:v>
                </c:pt>
                <c:pt idx="5">
                  <c:v>62.69516805</c:v>
                </c:pt>
                <c:pt idx="6">
                  <c:v>62.69516805</c:v>
                </c:pt>
                <c:pt idx="7">
                  <c:v>62.69516805</c:v>
                </c:pt>
                <c:pt idx="8">
                  <c:v>62.69516805</c:v>
                </c:pt>
                <c:pt idx="9">
                  <c:v>62.69516805</c:v>
                </c:pt>
                <c:pt idx="10">
                  <c:v>62.69516805</c:v>
                </c:pt>
                <c:pt idx="11">
                  <c:v>62.69516805</c:v>
                </c:pt>
                <c:pt idx="13">
                  <c:v>62.69516805</c:v>
                </c:pt>
                <c:pt idx="14">
                  <c:v>62.69516805</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(1,2,t)</c:v>
                </c:pt>
                <c:pt idx="1">
                  <c:v>Assiniboine South (1,2,t)</c:v>
                </c:pt>
                <c:pt idx="2">
                  <c:v>St. Boniface (1,2,t)</c:v>
                </c:pt>
                <c:pt idx="3">
                  <c:v>St. Vital (1,2,t)</c:v>
                </c:pt>
                <c:pt idx="4">
                  <c:v>Transcona (2,t)</c:v>
                </c:pt>
                <c:pt idx="5">
                  <c:v>River Heights (1,2,t)</c:v>
                </c:pt>
                <c:pt idx="6">
                  <c:v>River East (2,t)</c:v>
                </c:pt>
                <c:pt idx="7">
                  <c:v>Seven Oaks (2,t)</c:v>
                </c:pt>
                <c:pt idx="8">
                  <c:v>St. James - Assiniboia (2,t)</c:v>
                </c:pt>
                <c:pt idx="9">
                  <c:v>Inkster (1,2,t)</c:v>
                </c:pt>
                <c:pt idx="10">
                  <c:v>Downtown (1,2,t)</c:v>
                </c:pt>
                <c:pt idx="11">
                  <c:v>Point Douglas (1,2,t)</c:v>
                </c:pt>
                <c:pt idx="12">
                  <c:v>0</c:v>
                </c:pt>
                <c:pt idx="13">
                  <c:v>Winnipeg (1,t)</c:v>
                </c:pt>
                <c:pt idx="14">
                  <c:v>Manitoba (t)</c:v>
                </c:pt>
              </c:strCache>
            </c:strRef>
          </c:cat>
          <c:val>
            <c:numRef>
              <c:f>('rha graph data'!$I$22:$I$34,'rha graph data'!$I$8,'rha graph data'!$I$19)</c:f>
              <c:numCache>
                <c:ptCount val="15"/>
                <c:pt idx="0">
                  <c:v>33.535675192</c:v>
                </c:pt>
                <c:pt idx="1">
                  <c:v>30.881440099</c:v>
                </c:pt>
                <c:pt idx="2">
                  <c:v>46.031067408</c:v>
                </c:pt>
                <c:pt idx="3">
                  <c:v>47.59430531</c:v>
                </c:pt>
                <c:pt idx="4">
                  <c:v>56.197759203</c:v>
                </c:pt>
                <c:pt idx="5">
                  <c:v>50.113895216</c:v>
                </c:pt>
                <c:pt idx="6">
                  <c:v>64.36579765</c:v>
                </c:pt>
                <c:pt idx="7">
                  <c:v>57.556893561</c:v>
                </c:pt>
                <c:pt idx="8">
                  <c:v>55.927051672</c:v>
                </c:pt>
                <c:pt idx="9">
                  <c:v>83.347537072</c:v>
                </c:pt>
                <c:pt idx="10">
                  <c:v>129.90040263</c:v>
                </c:pt>
                <c:pt idx="11">
                  <c:v>141.49860633</c:v>
                </c:pt>
                <c:pt idx="13">
                  <c:v>65.458197339</c:v>
                </c:pt>
                <c:pt idx="14">
                  <c:v>62.69516805</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(1,2,t)</c:v>
                </c:pt>
                <c:pt idx="1">
                  <c:v>Assiniboine South (1,2,t)</c:v>
                </c:pt>
                <c:pt idx="2">
                  <c:v>St. Boniface (1,2,t)</c:v>
                </c:pt>
                <c:pt idx="3">
                  <c:v>St. Vital (1,2,t)</c:v>
                </c:pt>
                <c:pt idx="4">
                  <c:v>Transcona (2,t)</c:v>
                </c:pt>
                <c:pt idx="5">
                  <c:v>River Heights (1,2,t)</c:v>
                </c:pt>
                <c:pt idx="6">
                  <c:v>River East (2,t)</c:v>
                </c:pt>
                <c:pt idx="7">
                  <c:v>Seven Oaks (2,t)</c:v>
                </c:pt>
                <c:pt idx="8">
                  <c:v>St. James - Assiniboia (2,t)</c:v>
                </c:pt>
                <c:pt idx="9">
                  <c:v>Inkster (1,2,t)</c:v>
                </c:pt>
                <c:pt idx="10">
                  <c:v>Downtown (1,2,t)</c:v>
                </c:pt>
                <c:pt idx="11">
                  <c:v>Point Douglas (1,2,t)</c:v>
                </c:pt>
                <c:pt idx="12">
                  <c:v>0</c:v>
                </c:pt>
                <c:pt idx="13">
                  <c:v>Winnipeg (1,t)</c:v>
                </c:pt>
                <c:pt idx="14">
                  <c:v>Manitoba (t)</c:v>
                </c:pt>
              </c:strCache>
            </c:strRef>
          </c:cat>
          <c:val>
            <c:numRef>
              <c:f>('rha graph data'!$J$22:$J$34,'rha graph data'!$J$8,'rha graph data'!$J$19)</c:f>
              <c:numCache>
                <c:ptCount val="15"/>
                <c:pt idx="0">
                  <c:v>20.146848138</c:v>
                </c:pt>
                <c:pt idx="1">
                  <c:v>15.704584041</c:v>
                </c:pt>
                <c:pt idx="2">
                  <c:v>32.677966102</c:v>
                </c:pt>
                <c:pt idx="3">
                  <c:v>29.271680889</c:v>
                </c:pt>
                <c:pt idx="4">
                  <c:v>33.840369168</c:v>
                </c:pt>
                <c:pt idx="5">
                  <c:v>37.247199185</c:v>
                </c:pt>
                <c:pt idx="6">
                  <c:v>42.1624418</c:v>
                </c:pt>
                <c:pt idx="7">
                  <c:v>38.635429511</c:v>
                </c:pt>
                <c:pt idx="8">
                  <c:v>40.926548248</c:v>
                </c:pt>
                <c:pt idx="9">
                  <c:v>69.825853985</c:v>
                </c:pt>
                <c:pt idx="10">
                  <c:v>103.32138139</c:v>
                </c:pt>
                <c:pt idx="11">
                  <c:v>124.13793103</c:v>
                </c:pt>
                <c:pt idx="13">
                  <c:v>48.183987275</c:v>
                </c:pt>
                <c:pt idx="14">
                  <c:v>49.844634991</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data'!$A$22:$A$34,'rha graph data'!$A$8,'rha graph data'!$A$19)</c:f>
              <c:strCache>
                <c:ptCount val="15"/>
                <c:pt idx="0">
                  <c:v>Fort Garry (1,2,t)</c:v>
                </c:pt>
                <c:pt idx="1">
                  <c:v>Assiniboine South (1,2,t)</c:v>
                </c:pt>
                <c:pt idx="2">
                  <c:v>St. Boniface (1,2,t)</c:v>
                </c:pt>
                <c:pt idx="3">
                  <c:v>St. Vital (1,2,t)</c:v>
                </c:pt>
                <c:pt idx="4">
                  <c:v>Transcona (2,t)</c:v>
                </c:pt>
                <c:pt idx="5">
                  <c:v>River Heights (1,2,t)</c:v>
                </c:pt>
                <c:pt idx="6">
                  <c:v>River East (2,t)</c:v>
                </c:pt>
                <c:pt idx="7">
                  <c:v>Seven Oaks (2,t)</c:v>
                </c:pt>
                <c:pt idx="8">
                  <c:v>St. James - Assiniboia (2,t)</c:v>
                </c:pt>
                <c:pt idx="9">
                  <c:v>Inkster (1,2,t)</c:v>
                </c:pt>
                <c:pt idx="10">
                  <c:v>Downtown (1,2,t)</c:v>
                </c:pt>
                <c:pt idx="11">
                  <c:v>Point Douglas (1,2,t)</c:v>
                </c:pt>
                <c:pt idx="12">
                  <c:v>0</c:v>
                </c:pt>
                <c:pt idx="13">
                  <c:v>Winnipeg (1,t)</c:v>
                </c:pt>
                <c:pt idx="14">
                  <c:v>Manitoba (t)</c:v>
                </c:pt>
              </c:strCache>
            </c:strRef>
          </c:cat>
          <c:val>
            <c:numRef>
              <c:f>('rha graph data'!$K$22:$K$34,'rha graph data'!$K$8,'rha graph data'!$K$19)</c:f>
              <c:numCache>
                <c:ptCount val="15"/>
                <c:pt idx="0">
                  <c:v>49.844634991</c:v>
                </c:pt>
                <c:pt idx="1">
                  <c:v>49.844634991</c:v>
                </c:pt>
                <c:pt idx="2">
                  <c:v>49.844634991</c:v>
                </c:pt>
                <c:pt idx="3">
                  <c:v>49.844634991</c:v>
                </c:pt>
                <c:pt idx="4">
                  <c:v>49.844634991</c:v>
                </c:pt>
                <c:pt idx="5">
                  <c:v>49.844634991</c:v>
                </c:pt>
                <c:pt idx="6">
                  <c:v>49.844634991</c:v>
                </c:pt>
                <c:pt idx="7">
                  <c:v>49.844634991</c:v>
                </c:pt>
                <c:pt idx="8">
                  <c:v>49.844634991</c:v>
                </c:pt>
                <c:pt idx="9">
                  <c:v>49.844634991</c:v>
                </c:pt>
                <c:pt idx="10">
                  <c:v>49.844634991</c:v>
                </c:pt>
                <c:pt idx="11">
                  <c:v>49.844634991</c:v>
                </c:pt>
                <c:pt idx="13">
                  <c:v>49.844634991</c:v>
                </c:pt>
                <c:pt idx="14">
                  <c:v>49.844634991</c:v>
                </c:pt>
              </c:numCache>
            </c:numRef>
          </c:val>
        </c:ser>
        <c:axId val="66125697"/>
        <c:axId val="58260362"/>
      </c:barChart>
      <c:catAx>
        <c:axId val="66125697"/>
        <c:scaling>
          <c:orientation val="maxMin"/>
        </c:scaling>
        <c:axPos val="l"/>
        <c:delete val="0"/>
        <c:numFmt formatCode="General" sourceLinked="1"/>
        <c:majorTickMark val="none"/>
        <c:minorTickMark val="none"/>
        <c:tickLblPos val="nextTo"/>
        <c:crossAx val="58260362"/>
        <c:crosses val="autoZero"/>
        <c:auto val="1"/>
        <c:lblOffset val="100"/>
        <c:noMultiLvlLbl val="0"/>
      </c:catAx>
      <c:valAx>
        <c:axId val="58260362"/>
        <c:scaling>
          <c:orientation val="minMax"/>
          <c:max val="300"/>
          <c:min val="0"/>
        </c:scaling>
        <c:axPos val="t"/>
        <c:majorGridlines/>
        <c:delete val="0"/>
        <c:numFmt formatCode="0" sourceLinked="0"/>
        <c:majorTickMark val="none"/>
        <c:minorTickMark val="none"/>
        <c:tickLblPos val="nextTo"/>
        <c:crossAx val="66125697"/>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578"/>
          <c:y val="0.222"/>
          <c:w val="0.31875"/>
          <c:h val="0.13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A.3.2: Teen Pregnancy Rate of Women Aged 15-19                                                         by Winnipeg Neighbourhood Cluster</a:t>
            </a:r>
            <a:r>
              <a:rPr lang="en-US" cap="none" sz="800" b="1" i="0" u="none" baseline="0"/>
              <a:t>
</a:t>
            </a:r>
            <a:r>
              <a:rPr lang="en-US" cap="none" sz="800" b="0" i="0" u="none" baseline="0"/>
              <a:t>Crude rates per 1,000 females</a:t>
            </a:r>
          </a:p>
        </c:rich>
      </c:tx>
      <c:layout>
        <c:manualLayout>
          <c:xMode val="factor"/>
          <c:yMode val="factor"/>
          <c:x val="0.03225"/>
          <c:y val="-0.02"/>
        </c:manualLayout>
      </c:layout>
      <c:spPr>
        <a:noFill/>
        <a:ln>
          <a:noFill/>
        </a:ln>
      </c:spPr>
    </c:title>
    <c:plotArea>
      <c:layout>
        <c:manualLayout>
          <c:xMode val="edge"/>
          <c:yMode val="edge"/>
          <c:x val="0.017"/>
          <c:y val="0.07125"/>
          <c:w val="0.966"/>
          <c:h val="0.911"/>
        </c:manualLayout>
      </c:layout>
      <c:barChart>
        <c:barDir val="bar"/>
        <c:grouping val="clustered"/>
        <c:varyColors val="0"/>
        <c:ser>
          <c:idx val="0"/>
          <c:order val="0"/>
          <c:tx>
            <c:strRef>
              <c:f>'district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 (1,2,t)</c:v>
                </c:pt>
                <c:pt idx="1">
                  <c:v>Fort Garry N (1,2,t)</c:v>
                </c:pt>
                <c:pt idx="3">
                  <c:v>Assiniboine South (1,2,t)</c:v>
                </c:pt>
                <c:pt idx="5">
                  <c:v>St. Boniface E (1,2,t)</c:v>
                </c:pt>
                <c:pt idx="6">
                  <c:v>St. Boniface W (t)</c:v>
                </c:pt>
                <c:pt idx="8">
                  <c:v>St. Vital S (1,2,t)</c:v>
                </c:pt>
                <c:pt idx="9">
                  <c:v>St. Vital N (t)</c:v>
                </c:pt>
                <c:pt idx="11">
                  <c:v>Transcona (2,t)</c:v>
                </c:pt>
                <c:pt idx="13">
                  <c:v>River Heights W (1,2,t)</c:v>
                </c:pt>
                <c:pt idx="14">
                  <c:v>River Heights E (1,2,t)</c:v>
                </c:pt>
                <c:pt idx="16">
                  <c:v>River East N (1,2,t)</c:v>
                </c:pt>
                <c:pt idx="17">
                  <c:v>River East E (2,t)</c:v>
                </c:pt>
                <c:pt idx="18">
                  <c:v>River East W (1,2,t)</c:v>
                </c:pt>
                <c:pt idx="19">
                  <c:v>River East S (1,2,t)</c:v>
                </c:pt>
                <c:pt idx="21">
                  <c:v>Seven Oaks N (1,2)</c:v>
                </c:pt>
                <c:pt idx="22">
                  <c:v>Seven Oaks W (2,t)</c:v>
                </c:pt>
                <c:pt idx="23">
                  <c:v>Seven Oaks E (2,t)</c:v>
                </c:pt>
                <c:pt idx="25">
                  <c:v>St. James - Assiniboia W (1,2,t)</c:v>
                </c:pt>
                <c:pt idx="26">
                  <c:v>St. James - Assiniboia E (t)</c:v>
                </c:pt>
                <c:pt idx="28">
                  <c:v>Inkster West (t)</c:v>
                </c:pt>
                <c:pt idx="29">
                  <c:v>Inkster East (1,2,t)</c:v>
                </c:pt>
                <c:pt idx="31">
                  <c:v>Downtown W (1,2,t)</c:v>
                </c:pt>
                <c:pt idx="32">
                  <c:v>Downtown E (1,2,t)</c:v>
                </c:pt>
                <c:pt idx="34">
                  <c:v>Point Douglas N (1,2,t)</c:v>
                </c:pt>
                <c:pt idx="35">
                  <c:v>Point Douglas S (1,2)</c:v>
                </c:pt>
                <c:pt idx="37">
                  <c:v>Winnipeg (1,t)</c:v>
                </c:pt>
                <c:pt idx="38">
                  <c:v>Manitoba  (t)</c:v>
                </c:pt>
              </c:strCache>
            </c:strRef>
          </c:cat>
          <c:val>
            <c:numRef>
              <c:f>'district graph data'!$H$67:$H$105</c:f>
              <c:numCache>
                <c:ptCount val="39"/>
                <c:pt idx="0">
                  <c:v>62.69516805</c:v>
                </c:pt>
                <c:pt idx="1">
                  <c:v>62.69516805</c:v>
                </c:pt>
                <c:pt idx="3">
                  <c:v>62.69516805</c:v>
                </c:pt>
                <c:pt idx="5">
                  <c:v>62.69516805</c:v>
                </c:pt>
                <c:pt idx="6">
                  <c:v>62.69516805</c:v>
                </c:pt>
                <c:pt idx="8">
                  <c:v>62.69516805</c:v>
                </c:pt>
                <c:pt idx="9">
                  <c:v>62.69516805</c:v>
                </c:pt>
                <c:pt idx="11">
                  <c:v>62.69516805</c:v>
                </c:pt>
                <c:pt idx="13">
                  <c:v>62.69516805</c:v>
                </c:pt>
                <c:pt idx="14">
                  <c:v>62.69516805</c:v>
                </c:pt>
                <c:pt idx="16">
                  <c:v>62.69516805</c:v>
                </c:pt>
                <c:pt idx="17">
                  <c:v>62.69516805</c:v>
                </c:pt>
                <c:pt idx="18">
                  <c:v>62.69516805</c:v>
                </c:pt>
                <c:pt idx="19">
                  <c:v>62.69516805</c:v>
                </c:pt>
                <c:pt idx="21">
                  <c:v>62.69516805</c:v>
                </c:pt>
                <c:pt idx="22">
                  <c:v>62.69516805</c:v>
                </c:pt>
                <c:pt idx="23">
                  <c:v>62.69516805</c:v>
                </c:pt>
                <c:pt idx="25">
                  <c:v>62.69516805</c:v>
                </c:pt>
                <c:pt idx="26">
                  <c:v>62.69516805</c:v>
                </c:pt>
                <c:pt idx="28">
                  <c:v>62.69516805</c:v>
                </c:pt>
                <c:pt idx="29">
                  <c:v>62.69516805</c:v>
                </c:pt>
                <c:pt idx="31">
                  <c:v>62.69516805</c:v>
                </c:pt>
                <c:pt idx="32">
                  <c:v>62.69516805</c:v>
                </c:pt>
                <c:pt idx="34">
                  <c:v>62.69516805</c:v>
                </c:pt>
                <c:pt idx="35">
                  <c:v>62.69516805</c:v>
                </c:pt>
                <c:pt idx="37">
                  <c:v>62.69516805</c:v>
                </c:pt>
                <c:pt idx="38">
                  <c:v>62.69516805</c:v>
                </c:pt>
              </c:numCache>
            </c:numRef>
          </c:val>
        </c:ser>
        <c:ser>
          <c:idx val="1"/>
          <c:order val="1"/>
          <c:tx>
            <c:strRef>
              <c:f>'district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(1,2,t)</c:v>
                </c:pt>
                <c:pt idx="1">
                  <c:v>Fort Garry N (1,2,t)</c:v>
                </c:pt>
                <c:pt idx="3">
                  <c:v>Assiniboine South (1,2,t)</c:v>
                </c:pt>
                <c:pt idx="5">
                  <c:v>St. Boniface E (1,2,t)</c:v>
                </c:pt>
                <c:pt idx="6">
                  <c:v>St. Boniface W (t)</c:v>
                </c:pt>
                <c:pt idx="8">
                  <c:v>St. Vital S (1,2,t)</c:v>
                </c:pt>
                <c:pt idx="9">
                  <c:v>St. Vital N (t)</c:v>
                </c:pt>
                <c:pt idx="11">
                  <c:v>Transcona (2,t)</c:v>
                </c:pt>
                <c:pt idx="13">
                  <c:v>River Heights W (1,2,t)</c:v>
                </c:pt>
                <c:pt idx="14">
                  <c:v>River Heights E (1,2,t)</c:v>
                </c:pt>
                <c:pt idx="16">
                  <c:v>River East N (1,2,t)</c:v>
                </c:pt>
                <c:pt idx="17">
                  <c:v>River East E (2,t)</c:v>
                </c:pt>
                <c:pt idx="18">
                  <c:v>River East W (1,2,t)</c:v>
                </c:pt>
                <c:pt idx="19">
                  <c:v>River East S (1,2,t)</c:v>
                </c:pt>
                <c:pt idx="21">
                  <c:v>Seven Oaks N (1,2)</c:v>
                </c:pt>
                <c:pt idx="22">
                  <c:v>Seven Oaks W (2,t)</c:v>
                </c:pt>
                <c:pt idx="23">
                  <c:v>Seven Oaks E (2,t)</c:v>
                </c:pt>
                <c:pt idx="25">
                  <c:v>St. James - Assiniboia W (1,2,t)</c:v>
                </c:pt>
                <c:pt idx="26">
                  <c:v>St. James - Assiniboia E (t)</c:v>
                </c:pt>
                <c:pt idx="28">
                  <c:v>Inkster West (t)</c:v>
                </c:pt>
                <c:pt idx="29">
                  <c:v>Inkster East (1,2,t)</c:v>
                </c:pt>
                <c:pt idx="31">
                  <c:v>Downtown W (1,2,t)</c:v>
                </c:pt>
                <c:pt idx="32">
                  <c:v>Downtown E (1,2,t)</c:v>
                </c:pt>
                <c:pt idx="34">
                  <c:v>Point Douglas N (1,2,t)</c:v>
                </c:pt>
                <c:pt idx="35">
                  <c:v>Point Douglas S (1,2)</c:v>
                </c:pt>
                <c:pt idx="37">
                  <c:v>Winnipeg (1,t)</c:v>
                </c:pt>
                <c:pt idx="38">
                  <c:v>Manitoba  (t)</c:v>
                </c:pt>
              </c:strCache>
            </c:strRef>
          </c:cat>
          <c:val>
            <c:numRef>
              <c:f>'district graph data'!$I$67:$I$105</c:f>
              <c:numCache>
                <c:ptCount val="39"/>
                <c:pt idx="0">
                  <c:v>36.380892123</c:v>
                </c:pt>
                <c:pt idx="1">
                  <c:v>28.709417762</c:v>
                </c:pt>
                <c:pt idx="3">
                  <c:v>30.881440099</c:v>
                </c:pt>
                <c:pt idx="5">
                  <c:v>37.920250195</c:v>
                </c:pt>
                <c:pt idx="6">
                  <c:v>67.859021568</c:v>
                </c:pt>
                <c:pt idx="8">
                  <c:v>34.404043698</c:v>
                </c:pt>
                <c:pt idx="9">
                  <c:v>70.773638968</c:v>
                </c:pt>
                <c:pt idx="11">
                  <c:v>56.197759203</c:v>
                </c:pt>
                <c:pt idx="13">
                  <c:v>30.913978495</c:v>
                </c:pt>
                <c:pt idx="14">
                  <c:v>90.523338048</c:v>
                </c:pt>
                <c:pt idx="16">
                  <c:v>28.996282528</c:v>
                </c:pt>
                <c:pt idx="17">
                  <c:v>60.689655172</c:v>
                </c:pt>
                <c:pt idx="18">
                  <c:v>53.441569423</c:v>
                </c:pt>
                <c:pt idx="19">
                  <c:v>117.26647796</c:v>
                </c:pt>
                <c:pt idx="21">
                  <c:v>27.496382055</c:v>
                </c:pt>
                <c:pt idx="22">
                  <c:v>56.578947368</c:v>
                </c:pt>
                <c:pt idx="23">
                  <c:v>63.10466139</c:v>
                </c:pt>
                <c:pt idx="25">
                  <c:v>48.654244306</c:v>
                </c:pt>
                <c:pt idx="26">
                  <c:v>66.273932253</c:v>
                </c:pt>
                <c:pt idx="28">
                  <c:v>51.746782243</c:v>
                </c:pt>
                <c:pt idx="29">
                  <c:v>141.74757282</c:v>
                </c:pt>
                <c:pt idx="31">
                  <c:v>95.776638982</c:v>
                </c:pt>
                <c:pt idx="32">
                  <c:v>181.00026462</c:v>
                </c:pt>
                <c:pt idx="34">
                  <c:v>126.89723812</c:v>
                </c:pt>
                <c:pt idx="35">
                  <c:v>169.71153846</c:v>
                </c:pt>
                <c:pt idx="37">
                  <c:v>65.458197339</c:v>
                </c:pt>
                <c:pt idx="38">
                  <c:v>62.69516805</c:v>
                </c:pt>
              </c:numCache>
            </c:numRef>
          </c:val>
        </c:ser>
        <c:ser>
          <c:idx val="2"/>
          <c:order val="2"/>
          <c:tx>
            <c:strRef>
              <c:f>'district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(1,2,t)</c:v>
                </c:pt>
                <c:pt idx="1">
                  <c:v>Fort Garry N (1,2,t)</c:v>
                </c:pt>
                <c:pt idx="3">
                  <c:v>Assiniboine South (1,2,t)</c:v>
                </c:pt>
                <c:pt idx="5">
                  <c:v>St. Boniface E (1,2,t)</c:v>
                </c:pt>
                <c:pt idx="6">
                  <c:v>St. Boniface W (t)</c:v>
                </c:pt>
                <c:pt idx="8">
                  <c:v>St. Vital S (1,2,t)</c:v>
                </c:pt>
                <c:pt idx="9">
                  <c:v>St. Vital N (t)</c:v>
                </c:pt>
                <c:pt idx="11">
                  <c:v>Transcona (2,t)</c:v>
                </c:pt>
                <c:pt idx="13">
                  <c:v>River Heights W (1,2,t)</c:v>
                </c:pt>
                <c:pt idx="14">
                  <c:v>River Heights E (1,2,t)</c:v>
                </c:pt>
                <c:pt idx="16">
                  <c:v>River East N (1,2,t)</c:v>
                </c:pt>
                <c:pt idx="17">
                  <c:v>River East E (2,t)</c:v>
                </c:pt>
                <c:pt idx="18">
                  <c:v>River East W (1,2,t)</c:v>
                </c:pt>
                <c:pt idx="19">
                  <c:v>River East S (1,2,t)</c:v>
                </c:pt>
                <c:pt idx="21">
                  <c:v>Seven Oaks N (1,2)</c:v>
                </c:pt>
                <c:pt idx="22">
                  <c:v>Seven Oaks W (2,t)</c:v>
                </c:pt>
                <c:pt idx="23">
                  <c:v>Seven Oaks E (2,t)</c:v>
                </c:pt>
                <c:pt idx="25">
                  <c:v>St. James - Assiniboia W (1,2,t)</c:v>
                </c:pt>
                <c:pt idx="26">
                  <c:v>St. James - Assiniboia E (t)</c:v>
                </c:pt>
                <c:pt idx="28">
                  <c:v>Inkster West (t)</c:v>
                </c:pt>
                <c:pt idx="29">
                  <c:v>Inkster East (1,2,t)</c:v>
                </c:pt>
                <c:pt idx="31">
                  <c:v>Downtown W (1,2,t)</c:v>
                </c:pt>
                <c:pt idx="32">
                  <c:v>Downtown E (1,2,t)</c:v>
                </c:pt>
                <c:pt idx="34">
                  <c:v>Point Douglas N (1,2,t)</c:v>
                </c:pt>
                <c:pt idx="35">
                  <c:v>Point Douglas S (1,2)</c:v>
                </c:pt>
                <c:pt idx="37">
                  <c:v>Winnipeg (1,t)</c:v>
                </c:pt>
                <c:pt idx="38">
                  <c:v>Manitoba  (t)</c:v>
                </c:pt>
              </c:strCache>
            </c:strRef>
          </c:cat>
          <c:val>
            <c:numRef>
              <c:f>'district graph data'!$J$67:$J$105</c:f>
              <c:numCache>
                <c:ptCount val="39"/>
                <c:pt idx="0">
                  <c:v>25.431711146</c:v>
                </c:pt>
                <c:pt idx="1">
                  <c:v>13.13047103</c:v>
                </c:pt>
                <c:pt idx="3">
                  <c:v>15.704584041</c:v>
                </c:pt>
                <c:pt idx="5">
                  <c:v>29.36718454</c:v>
                </c:pt>
                <c:pt idx="6">
                  <c:v>41.01096805</c:v>
                </c:pt>
                <c:pt idx="8">
                  <c:v>20.203531877</c:v>
                </c:pt>
                <c:pt idx="9">
                  <c:v>47.114252061</c:v>
                </c:pt>
                <c:pt idx="11">
                  <c:v>33.840369168</c:v>
                </c:pt>
                <c:pt idx="13">
                  <c:v>22.080066034</c:v>
                </c:pt>
                <c:pt idx="14">
                  <c:v>73.507646769</c:v>
                </c:pt>
                <c:pt idx="16">
                  <c:v>9.7297297297</c:v>
                </c:pt>
                <c:pt idx="17">
                  <c:v>35.500598325</c:v>
                </c:pt>
                <c:pt idx="18">
                  <c:v>36.664903931</c:v>
                </c:pt>
                <c:pt idx="19">
                  <c:v>84.728390844</c:v>
                </c:pt>
                <c:pt idx="21">
                  <c:v>20.88772846</c:v>
                </c:pt>
                <c:pt idx="22">
                  <c:v>39.574573337</c:v>
                </c:pt>
                <c:pt idx="23">
                  <c:v>40.625634776</c:v>
                </c:pt>
                <c:pt idx="25">
                  <c:v>34.735300272</c:v>
                </c:pt>
                <c:pt idx="26">
                  <c:v>49.254151421</c:v>
                </c:pt>
                <c:pt idx="28">
                  <c:v>39.90228013</c:v>
                </c:pt>
                <c:pt idx="29">
                  <c:v>118.00699301</c:v>
                </c:pt>
                <c:pt idx="31">
                  <c:v>80.57179987</c:v>
                </c:pt>
                <c:pt idx="32">
                  <c:v>134.84916704</c:v>
                </c:pt>
                <c:pt idx="34">
                  <c:v>92.799642218</c:v>
                </c:pt>
                <c:pt idx="35">
                  <c:v>177.36422332</c:v>
                </c:pt>
                <c:pt idx="37">
                  <c:v>48.183987275</c:v>
                </c:pt>
                <c:pt idx="38">
                  <c:v>49.844634991</c:v>
                </c:pt>
              </c:numCache>
            </c:numRef>
          </c:val>
        </c:ser>
        <c:ser>
          <c:idx val="3"/>
          <c:order val="3"/>
          <c:tx>
            <c:strRef>
              <c:f>'district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 (1,2,t)</c:v>
                </c:pt>
                <c:pt idx="1">
                  <c:v>Fort Garry N (1,2,t)</c:v>
                </c:pt>
                <c:pt idx="3">
                  <c:v>Assiniboine South (1,2,t)</c:v>
                </c:pt>
                <c:pt idx="5">
                  <c:v>St. Boniface E (1,2,t)</c:v>
                </c:pt>
                <c:pt idx="6">
                  <c:v>St. Boniface W (t)</c:v>
                </c:pt>
                <c:pt idx="8">
                  <c:v>St. Vital S (1,2,t)</c:v>
                </c:pt>
                <c:pt idx="9">
                  <c:v>St. Vital N (t)</c:v>
                </c:pt>
                <c:pt idx="11">
                  <c:v>Transcona (2,t)</c:v>
                </c:pt>
                <c:pt idx="13">
                  <c:v>River Heights W (1,2,t)</c:v>
                </c:pt>
                <c:pt idx="14">
                  <c:v>River Heights E (1,2,t)</c:v>
                </c:pt>
                <c:pt idx="16">
                  <c:v>River East N (1,2,t)</c:v>
                </c:pt>
                <c:pt idx="17">
                  <c:v>River East E (2,t)</c:v>
                </c:pt>
                <c:pt idx="18">
                  <c:v>River East W (1,2,t)</c:v>
                </c:pt>
                <c:pt idx="19">
                  <c:v>River East S (1,2,t)</c:v>
                </c:pt>
                <c:pt idx="21">
                  <c:v>Seven Oaks N (1,2)</c:v>
                </c:pt>
                <c:pt idx="22">
                  <c:v>Seven Oaks W (2,t)</c:v>
                </c:pt>
                <c:pt idx="23">
                  <c:v>Seven Oaks E (2,t)</c:v>
                </c:pt>
                <c:pt idx="25">
                  <c:v>St. James - Assiniboia W (1,2,t)</c:v>
                </c:pt>
                <c:pt idx="26">
                  <c:v>St. James - Assiniboia E (t)</c:v>
                </c:pt>
                <c:pt idx="28">
                  <c:v>Inkster West (t)</c:v>
                </c:pt>
                <c:pt idx="29">
                  <c:v>Inkster East (1,2,t)</c:v>
                </c:pt>
                <c:pt idx="31">
                  <c:v>Downtown W (1,2,t)</c:v>
                </c:pt>
                <c:pt idx="32">
                  <c:v>Downtown E (1,2,t)</c:v>
                </c:pt>
                <c:pt idx="34">
                  <c:v>Point Douglas N (1,2,t)</c:v>
                </c:pt>
                <c:pt idx="35">
                  <c:v>Point Douglas S (1,2)</c:v>
                </c:pt>
                <c:pt idx="37">
                  <c:v>Winnipeg (1,t)</c:v>
                </c:pt>
                <c:pt idx="38">
                  <c:v>Manitoba  (t)</c:v>
                </c:pt>
              </c:strCache>
            </c:strRef>
          </c:cat>
          <c:val>
            <c:numRef>
              <c:f>'district graph data'!$K$67:$K$105</c:f>
              <c:numCache>
                <c:ptCount val="39"/>
                <c:pt idx="0">
                  <c:v>49.844634991</c:v>
                </c:pt>
                <c:pt idx="1">
                  <c:v>49.844634991</c:v>
                </c:pt>
                <c:pt idx="3">
                  <c:v>49.844634991</c:v>
                </c:pt>
                <c:pt idx="5">
                  <c:v>49.844634991</c:v>
                </c:pt>
                <c:pt idx="6">
                  <c:v>49.844634991</c:v>
                </c:pt>
                <c:pt idx="8">
                  <c:v>49.844634991</c:v>
                </c:pt>
                <c:pt idx="9">
                  <c:v>49.844634991</c:v>
                </c:pt>
                <c:pt idx="11">
                  <c:v>49.844634991</c:v>
                </c:pt>
                <c:pt idx="13">
                  <c:v>49.844634991</c:v>
                </c:pt>
                <c:pt idx="14">
                  <c:v>49.844634991</c:v>
                </c:pt>
                <c:pt idx="16">
                  <c:v>49.844634991</c:v>
                </c:pt>
                <c:pt idx="17">
                  <c:v>49.844634991</c:v>
                </c:pt>
                <c:pt idx="18">
                  <c:v>49.844634991</c:v>
                </c:pt>
                <c:pt idx="19">
                  <c:v>49.844634991</c:v>
                </c:pt>
                <c:pt idx="21">
                  <c:v>49.844634991</c:v>
                </c:pt>
                <c:pt idx="22">
                  <c:v>49.844634991</c:v>
                </c:pt>
                <c:pt idx="23">
                  <c:v>49.844634991</c:v>
                </c:pt>
                <c:pt idx="25">
                  <c:v>49.844634991</c:v>
                </c:pt>
                <c:pt idx="26">
                  <c:v>49.844634991</c:v>
                </c:pt>
                <c:pt idx="28">
                  <c:v>49.844634991</c:v>
                </c:pt>
                <c:pt idx="29">
                  <c:v>49.844634991</c:v>
                </c:pt>
                <c:pt idx="31">
                  <c:v>49.844634991</c:v>
                </c:pt>
                <c:pt idx="32">
                  <c:v>49.844634991</c:v>
                </c:pt>
                <c:pt idx="34">
                  <c:v>49.844634991</c:v>
                </c:pt>
                <c:pt idx="35">
                  <c:v>49.844634991</c:v>
                </c:pt>
                <c:pt idx="37">
                  <c:v>49.844634991</c:v>
                </c:pt>
                <c:pt idx="38">
                  <c:v>49.844634991</c:v>
                </c:pt>
              </c:numCache>
            </c:numRef>
          </c:val>
        </c:ser>
        <c:axId val="54581211"/>
        <c:axId val="21468852"/>
      </c:barChart>
      <c:catAx>
        <c:axId val="54581211"/>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21468852"/>
        <c:crosses val="autoZero"/>
        <c:auto val="1"/>
        <c:lblOffset val="100"/>
        <c:noMultiLvlLbl val="0"/>
      </c:catAx>
      <c:valAx>
        <c:axId val="21468852"/>
        <c:scaling>
          <c:orientation val="minMax"/>
          <c:max val="300"/>
          <c:min val="0"/>
        </c:scaling>
        <c:axPos val="t"/>
        <c:majorGridlines/>
        <c:delete val="0"/>
        <c:numFmt formatCode="0" sourceLinked="0"/>
        <c:majorTickMark val="none"/>
        <c:minorTickMark val="none"/>
        <c:tickLblPos val="nextTo"/>
        <c:crossAx val="54581211"/>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39"/>
          <c:y val="0.1035"/>
          <c:w val="0.2865"/>
          <c:h val="0.089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A.3.3: Teen Pregnancy Rate of Women Aged 15-19                                                   by Aggregate RHA Area</a:t>
            </a:r>
            <a:r>
              <a:rPr lang="en-US" cap="none" sz="800" b="1" i="0" u="none" baseline="0"/>
              <a:t>
</a:t>
            </a:r>
            <a:r>
              <a:rPr lang="en-US" cap="none" sz="800" b="0" i="0" u="none" baseline="0"/>
              <a:t>Crude rates per 1,000 females</a:t>
            </a:r>
          </a:p>
        </c:rich>
      </c:tx>
      <c:layout>
        <c:manualLayout>
          <c:xMode val="factor"/>
          <c:yMode val="factor"/>
          <c:x val="0.02875"/>
          <c:y val="-0.01925"/>
        </c:manualLayout>
      </c:layout>
      <c:spPr>
        <a:noFill/>
        <a:ln>
          <a:noFill/>
        </a:ln>
      </c:spPr>
    </c:title>
    <c:plotArea>
      <c:layout>
        <c:manualLayout>
          <c:xMode val="edge"/>
          <c:yMode val="edge"/>
          <c:x val="0.017"/>
          <c:y val="0.12875"/>
          <c:w val="0.983"/>
          <c:h val="0.8302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1996/97- 2000/01</c:name>
            <c:spPr>
              <a:ln w="25400">
                <a:solidFill>
                  <a:srgbClr val="C0C0C0"/>
                </a:solidFill>
                <a:prstDash val="sysDot"/>
              </a:ln>
            </c:spPr>
            <c:trendlineType val="linear"/>
            <c:forward val="0.5"/>
            <c:backward val="0.5"/>
            <c:dispEq val="0"/>
            <c:dispRSqr val="0"/>
          </c:trendline>
          <c:cat>
            <c:strRef>
              <c:f>('rha graph data'!$A$16:$A$18,'rha graph data'!$A$8,'rha graph data'!$A$19:$A$20)</c:f>
              <c:strCache>
                <c:ptCount val="5"/>
                <c:pt idx="0">
                  <c:v>South (1,2,t)</c:v>
                </c:pt>
                <c:pt idx="1">
                  <c:v>Mid (t)</c:v>
                </c:pt>
                <c:pt idx="2">
                  <c:v>North (1,2,t)</c:v>
                </c:pt>
                <c:pt idx="3">
                  <c:v>Winnipeg (1,t)</c:v>
                </c:pt>
                <c:pt idx="4">
                  <c:v>Manitoba (t)</c:v>
                </c:pt>
              </c:strCache>
            </c:strRef>
          </c:cat>
          <c:val>
            <c:numRef>
              <c:f>('rha graph data'!$H$16:$H$18,'rha graph data'!$H$8,'rha graph data'!$H$19:$H$20)</c:f>
              <c:numCache>
                <c:ptCount val="5"/>
                <c:pt idx="0">
                  <c:v>62.69516805</c:v>
                </c:pt>
                <c:pt idx="1">
                  <c:v>62.69516805</c:v>
                </c:pt>
                <c:pt idx="2">
                  <c:v>62.69516805</c:v>
                </c:pt>
                <c:pt idx="3">
                  <c:v>62.69516805</c:v>
                </c:pt>
                <c:pt idx="4">
                  <c:v>62.69516805</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data'!$A$19:$A$20)</c:f>
              <c:strCache>
                <c:ptCount val="5"/>
                <c:pt idx="0">
                  <c:v>South (1,2,t)</c:v>
                </c:pt>
                <c:pt idx="1">
                  <c:v>Mid (t)</c:v>
                </c:pt>
                <c:pt idx="2">
                  <c:v>North (1,2,t)</c:v>
                </c:pt>
                <c:pt idx="3">
                  <c:v>Winnipeg (1,t)</c:v>
                </c:pt>
                <c:pt idx="4">
                  <c:v>Manitoba (t)</c:v>
                </c:pt>
              </c:strCache>
            </c:strRef>
          </c:cat>
          <c:val>
            <c:numRef>
              <c:f>('rha graph data'!$I$16:$I$18,'rha graph data'!$I$8,'rha graph data'!$I$19:$I$20)</c:f>
              <c:numCache>
                <c:ptCount val="5"/>
                <c:pt idx="0">
                  <c:v>35.528942116</c:v>
                </c:pt>
                <c:pt idx="1">
                  <c:v>61.847672779</c:v>
                </c:pt>
                <c:pt idx="2">
                  <c:v>125.74889723</c:v>
                </c:pt>
                <c:pt idx="3">
                  <c:v>65.458197339</c:v>
                </c:pt>
                <c:pt idx="4">
                  <c:v>62.69516805</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data'!$A$19:$A$20)</c:f>
              <c:strCache>
                <c:ptCount val="5"/>
                <c:pt idx="0">
                  <c:v>South (1,2,t)</c:v>
                </c:pt>
                <c:pt idx="1">
                  <c:v>Mid (t)</c:v>
                </c:pt>
                <c:pt idx="2">
                  <c:v>North (1,2,t)</c:v>
                </c:pt>
                <c:pt idx="3">
                  <c:v>Winnipeg (1,t)</c:v>
                </c:pt>
                <c:pt idx="4">
                  <c:v>Manitoba (t)</c:v>
                </c:pt>
              </c:strCache>
            </c:strRef>
          </c:cat>
          <c:val>
            <c:numRef>
              <c:f>('rha graph data'!$J$16:$J$18,'rha graph data'!$J$8,'rha graph data'!$J$19:$J$20)</c:f>
              <c:numCache>
                <c:ptCount val="5"/>
                <c:pt idx="0">
                  <c:v>30.537799562</c:v>
                </c:pt>
                <c:pt idx="1">
                  <c:v>49.143260908</c:v>
                </c:pt>
                <c:pt idx="2">
                  <c:v>114.73338388</c:v>
                </c:pt>
                <c:pt idx="3">
                  <c:v>48.183987275</c:v>
                </c:pt>
                <c:pt idx="4">
                  <c:v>49.844634991</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data'!$A$16:$A$18,'rha graph data'!$A$8,'rha graph data'!$A$19:$A$20)</c:f>
              <c:strCache>
                <c:ptCount val="5"/>
                <c:pt idx="0">
                  <c:v>South (1,2,t)</c:v>
                </c:pt>
                <c:pt idx="1">
                  <c:v>Mid (t)</c:v>
                </c:pt>
                <c:pt idx="2">
                  <c:v>North (1,2,t)</c:v>
                </c:pt>
                <c:pt idx="3">
                  <c:v>Winnipeg (1,t)</c:v>
                </c:pt>
                <c:pt idx="4">
                  <c:v>Manitoba (t)</c:v>
                </c:pt>
              </c:strCache>
            </c:strRef>
          </c:cat>
          <c:val>
            <c:numRef>
              <c:f>('rha graph data'!$K$16:$K$18,'rha graph data'!$K$8,'rha graph data'!$K$19:$K$20)</c:f>
              <c:numCache>
                <c:ptCount val="5"/>
                <c:pt idx="0">
                  <c:v>49.844634991</c:v>
                </c:pt>
                <c:pt idx="1">
                  <c:v>49.844634991</c:v>
                </c:pt>
                <c:pt idx="2">
                  <c:v>49.844634991</c:v>
                </c:pt>
                <c:pt idx="3">
                  <c:v>49.844634991</c:v>
                </c:pt>
                <c:pt idx="4">
                  <c:v>49.844634991</c:v>
                </c:pt>
              </c:numCache>
            </c:numRef>
          </c:val>
        </c:ser>
        <c:axId val="59001941"/>
        <c:axId val="61255422"/>
      </c:barChart>
      <c:catAx>
        <c:axId val="59001941"/>
        <c:scaling>
          <c:orientation val="maxMin"/>
        </c:scaling>
        <c:axPos val="l"/>
        <c:delete val="0"/>
        <c:numFmt formatCode="General" sourceLinked="1"/>
        <c:majorTickMark val="none"/>
        <c:minorTickMark val="none"/>
        <c:tickLblPos val="nextTo"/>
        <c:crossAx val="61255422"/>
        <c:crosses val="autoZero"/>
        <c:auto val="1"/>
        <c:lblOffset val="100"/>
        <c:noMultiLvlLbl val="0"/>
      </c:catAx>
      <c:valAx>
        <c:axId val="61255422"/>
        <c:scaling>
          <c:orientation val="minMax"/>
          <c:max val="300"/>
          <c:min val="0"/>
        </c:scaling>
        <c:axPos val="t"/>
        <c:majorGridlines>
          <c:spPr>
            <a:ln w="12700">
              <a:solidFill/>
            </a:ln>
          </c:spPr>
        </c:majorGridlines>
        <c:delete val="0"/>
        <c:numFmt formatCode="0" sourceLinked="0"/>
        <c:majorTickMark val="none"/>
        <c:minorTickMark val="none"/>
        <c:tickLblPos val="nextTo"/>
        <c:spPr>
          <a:ln w="12700">
            <a:solidFill/>
          </a:ln>
        </c:spPr>
        <c:crossAx val="59001941"/>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05"/>
          <c:y val="0.21425"/>
          <c:w val="0.31175"/>
          <c:h val="0.152"/>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0.20175</cdr:x>
      <cdr:y>0.877</cdr:y>
    </cdr:from>
    <cdr:to>
      <cdr:x>0.937</cdr:x>
      <cdr:y>0.98725</cdr:y>
    </cdr:to>
    <cdr:sp>
      <cdr:nvSpPr>
        <cdr:cNvPr id="1" name="TextBox 4"/>
        <cdr:cNvSpPr txBox="1">
          <a:spLocks noChangeArrowheads="1"/>
        </cdr:cNvSpPr>
      </cdr:nvSpPr>
      <cdr:spPr>
        <a:xfrm>
          <a:off x="1152525" y="3981450"/>
          <a:ext cx="4200525"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0.64</cdr:x>
      <cdr:y>0.96725</cdr:y>
    </cdr:from>
    <cdr:to>
      <cdr:x>0.99675</cdr:x>
      <cdr:y>1</cdr:y>
    </cdr:to>
    <cdr:sp>
      <cdr:nvSpPr>
        <cdr:cNvPr id="2" name="mchp"/>
        <cdr:cNvSpPr txBox="1">
          <a:spLocks noChangeArrowheads="1"/>
        </cdr:cNvSpPr>
      </cdr:nvSpPr>
      <cdr:spPr>
        <a:xfrm>
          <a:off x="3657600" y="4391025"/>
          <a:ext cx="2038350"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0.63775</cdr:x>
      <cdr:y>0.98325</cdr:y>
    </cdr:from>
    <cdr:to>
      <cdr:x>0.99075</cdr:x>
      <cdr:y>1</cdr:y>
    </cdr:to>
    <cdr:sp>
      <cdr:nvSpPr>
        <cdr:cNvPr id="1" name="TextBox 1"/>
        <cdr:cNvSpPr txBox="1">
          <a:spLocks noChangeArrowheads="1"/>
        </cdr:cNvSpPr>
      </cdr:nvSpPr>
      <cdr:spPr>
        <a:xfrm>
          <a:off x="4638675" y="9563100"/>
          <a:ext cx="2571750" cy="161925"/>
        </a:xfrm>
        <a:prstGeom prst="rect">
          <a:avLst/>
        </a:prstGeom>
        <a:noFill/>
        <a:ln w="9525" cmpd="sng">
          <a:noFill/>
        </a:ln>
      </cdr:spPr>
      <cdr:txBody>
        <a:bodyPr vertOverflow="clip" wrap="square"/>
        <a:p>
          <a:pPr algn="r">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277100" cy="97345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0.895</cdr:y>
    </cdr:from>
    <cdr:to>
      <cdr:x>0.97</cdr:x>
      <cdr:y>0.98925</cdr:y>
    </cdr:to>
    <cdr:sp>
      <cdr:nvSpPr>
        <cdr:cNvPr id="1" name="TextBox 6"/>
        <cdr:cNvSpPr txBox="1">
          <a:spLocks noChangeArrowheads="1"/>
        </cdr:cNvSpPr>
      </cdr:nvSpPr>
      <cdr:spPr>
        <a:xfrm>
          <a:off x="1371600" y="4876800"/>
          <a:ext cx="4171950"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0.61675</cdr:x>
      <cdr:y>0.97525</cdr:y>
    </cdr:from>
    <cdr:to>
      <cdr:x>0.9825</cdr:x>
      <cdr:y>1</cdr:y>
    </cdr:to>
    <cdr:sp>
      <cdr:nvSpPr>
        <cdr:cNvPr id="2" name="mchp"/>
        <cdr:cNvSpPr txBox="1">
          <a:spLocks noChangeArrowheads="1"/>
        </cdr:cNvSpPr>
      </cdr:nvSpPr>
      <cdr:spPr>
        <a:xfrm>
          <a:off x="3524250" y="5314950"/>
          <a:ext cx="208597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54578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0.63325</cdr:x>
      <cdr:y>0.9825</cdr:y>
    </cdr:from>
    <cdr:to>
      <cdr:x>0.989</cdr:x>
      <cdr:y>1</cdr:y>
    </cdr:to>
    <cdr:sp>
      <cdr:nvSpPr>
        <cdr:cNvPr id="1" name="TextBox 1"/>
        <cdr:cNvSpPr txBox="1">
          <a:spLocks noChangeArrowheads="1"/>
        </cdr:cNvSpPr>
      </cdr:nvSpPr>
      <cdr:spPr>
        <a:xfrm>
          <a:off x="3609975" y="8048625"/>
          <a:ext cx="2028825" cy="14287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8201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0.6255</cdr:x>
      <cdr:y>0.96975</cdr:y>
    </cdr:from>
    <cdr:to>
      <cdr:x>0.993</cdr:x>
      <cdr:y>1</cdr:y>
    </cdr:to>
    <cdr:sp>
      <cdr:nvSpPr>
        <cdr:cNvPr id="1" name="TextBox 1"/>
        <cdr:cNvSpPr txBox="1">
          <a:spLocks noChangeArrowheads="1"/>
        </cdr:cNvSpPr>
      </cdr:nvSpPr>
      <cdr:spPr>
        <a:xfrm>
          <a:off x="3571875" y="4400550"/>
          <a:ext cx="2105025"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6"/>
  <sheetViews>
    <sheetView workbookViewId="0" topLeftCell="A1">
      <selection activeCell="L46" sqref="L46"/>
    </sheetView>
  </sheetViews>
  <sheetFormatPr defaultColWidth="9.140625" defaultRowHeight="12.75"/>
  <cols>
    <col min="1" max="1" width="12.421875" style="29" customWidth="1"/>
    <col min="2" max="5" width="8.00390625" style="29" customWidth="1"/>
    <col min="6" max="6" width="9.140625" style="29" customWidth="1"/>
    <col min="7" max="7" width="18.140625" style="29" customWidth="1"/>
    <col min="8" max="11" width="8.00390625" style="29" customWidth="1"/>
    <col min="12" max="16384" width="9.140625" style="29" customWidth="1"/>
  </cols>
  <sheetData>
    <row r="1" spans="1:5" ht="15.75" thickBot="1">
      <c r="A1" s="11" t="s">
        <v>288</v>
      </c>
      <c r="B1" s="11"/>
      <c r="C1" s="11"/>
      <c r="D1" s="11"/>
      <c r="E1" s="11"/>
    </row>
    <row r="2" spans="1:11" ht="13.5" thickBot="1">
      <c r="A2" s="71" t="s">
        <v>125</v>
      </c>
      <c r="B2" s="65" t="s">
        <v>285</v>
      </c>
      <c r="C2" s="65"/>
      <c r="D2" s="65"/>
      <c r="E2" s="66"/>
      <c r="G2" s="71" t="s">
        <v>125</v>
      </c>
      <c r="H2" s="65" t="s">
        <v>285</v>
      </c>
      <c r="I2" s="65"/>
      <c r="J2" s="65"/>
      <c r="K2" s="66"/>
    </row>
    <row r="3" spans="1:11" ht="12.75">
      <c r="A3" s="72"/>
      <c r="B3" s="12" t="s">
        <v>126</v>
      </c>
      <c r="C3" s="13" t="s">
        <v>127</v>
      </c>
      <c r="D3" s="14" t="s">
        <v>126</v>
      </c>
      <c r="E3" s="19" t="s">
        <v>127</v>
      </c>
      <c r="G3" s="72"/>
      <c r="H3" s="12" t="s">
        <v>126</v>
      </c>
      <c r="I3" s="13" t="s">
        <v>127</v>
      </c>
      <c r="J3" s="14" t="s">
        <v>126</v>
      </c>
      <c r="K3" s="19" t="s">
        <v>127</v>
      </c>
    </row>
    <row r="4" spans="1:11" ht="12.75">
      <c r="A4" s="72"/>
      <c r="B4" s="12" t="s">
        <v>128</v>
      </c>
      <c r="C4" s="13" t="s">
        <v>205</v>
      </c>
      <c r="D4" s="14" t="s">
        <v>128</v>
      </c>
      <c r="E4" s="39" t="s">
        <v>205</v>
      </c>
      <c r="G4" s="72"/>
      <c r="H4" s="12" t="s">
        <v>128</v>
      </c>
      <c r="I4" s="13" t="s">
        <v>205</v>
      </c>
      <c r="J4" s="14" t="s">
        <v>128</v>
      </c>
      <c r="K4" s="39" t="s">
        <v>205</v>
      </c>
    </row>
    <row r="5" spans="1:11" ht="12.75">
      <c r="A5" s="72"/>
      <c r="B5" s="15" t="s">
        <v>129</v>
      </c>
      <c r="C5" s="16" t="s">
        <v>206</v>
      </c>
      <c r="D5" s="17" t="s">
        <v>129</v>
      </c>
      <c r="E5" s="40" t="s">
        <v>206</v>
      </c>
      <c r="G5" s="72"/>
      <c r="H5" s="15" t="s">
        <v>129</v>
      </c>
      <c r="I5" s="16" t="s">
        <v>206</v>
      </c>
      <c r="J5" s="17" t="s">
        <v>129</v>
      </c>
      <c r="K5" s="40" t="s">
        <v>206</v>
      </c>
    </row>
    <row r="6" spans="1:11" ht="13.5" thickBot="1">
      <c r="A6" s="73"/>
      <c r="B6" s="67" t="s">
        <v>286</v>
      </c>
      <c r="C6" s="68"/>
      <c r="D6" s="69" t="s">
        <v>287</v>
      </c>
      <c r="E6" s="70"/>
      <c r="G6" s="73"/>
      <c r="H6" s="67" t="s">
        <v>286</v>
      </c>
      <c r="I6" s="68"/>
      <c r="J6" s="69" t="s">
        <v>287</v>
      </c>
      <c r="K6" s="70"/>
    </row>
    <row r="7" spans="1:11" ht="12.75">
      <c r="A7" s="30" t="s">
        <v>130</v>
      </c>
      <c r="B7" s="45">
        <f>'orig. data'!B4/5</f>
        <v>59.4</v>
      </c>
      <c r="C7" s="22">
        <f>'orig. data'!D4</f>
        <v>28.245363766</v>
      </c>
      <c r="D7" s="56">
        <f>'orig. data'!P4/5</f>
        <v>60</v>
      </c>
      <c r="E7" s="24">
        <f>'orig. data'!R4</f>
        <v>26.111933153</v>
      </c>
      <c r="G7" s="31" t="s">
        <v>145</v>
      </c>
      <c r="H7" s="45">
        <f>'orig. data'!B20/5</f>
        <v>67.4</v>
      </c>
      <c r="I7" s="22">
        <f>'orig. data'!D20</f>
        <v>33.535675192</v>
      </c>
      <c r="J7" s="56">
        <f>'orig. data'!P20/5</f>
        <v>45</v>
      </c>
      <c r="K7" s="24">
        <f>'orig. data'!R20</f>
        <v>20.146848138</v>
      </c>
    </row>
    <row r="8" spans="1:11" ht="12.75">
      <c r="A8" s="32" t="s">
        <v>131</v>
      </c>
      <c r="B8" s="43">
        <f>'orig. data'!B5/5</f>
        <v>154.6</v>
      </c>
      <c r="C8" s="22">
        <f>'orig. data'!D5</f>
        <v>40.382405182</v>
      </c>
      <c r="D8" s="56">
        <f>'orig. data'!P5/5</f>
        <v>139.2</v>
      </c>
      <c r="E8" s="24">
        <f>'orig. data'!R5</f>
        <v>34.730538922</v>
      </c>
      <c r="G8" s="33" t="s">
        <v>146</v>
      </c>
      <c r="H8" s="43">
        <f>'orig. data'!B21/5</f>
        <v>39.8</v>
      </c>
      <c r="I8" s="22">
        <f>'orig. data'!D21</f>
        <v>30.881440099</v>
      </c>
      <c r="J8" s="56">
        <f>'orig. data'!P21/5</f>
        <v>22.2</v>
      </c>
      <c r="K8" s="24">
        <f>'orig. data'!R21</f>
        <v>15.704584041</v>
      </c>
    </row>
    <row r="9" spans="1:11" ht="12.75">
      <c r="A9" s="32" t="s">
        <v>132</v>
      </c>
      <c r="B9" s="43">
        <f>'orig. data'!B6/5</f>
        <v>88.6</v>
      </c>
      <c r="C9" s="22">
        <f>'orig. data'!D6</f>
        <v>34.266707921</v>
      </c>
      <c r="D9" s="56">
        <f>'orig. data'!P6/5</f>
        <v>71.2</v>
      </c>
      <c r="E9" s="24">
        <f>'orig. data'!R6</f>
        <v>27.934714375</v>
      </c>
      <c r="G9" s="33" t="s">
        <v>150</v>
      </c>
      <c r="H9" s="43">
        <f>'orig. data'!B22/5</f>
        <v>64.6</v>
      </c>
      <c r="I9" s="22">
        <f>'orig. data'!D22</f>
        <v>46.031067408</v>
      </c>
      <c r="J9" s="56">
        <f>'orig. data'!P22/5</f>
        <v>48.2</v>
      </c>
      <c r="K9" s="24">
        <f>'orig. data'!R22</f>
        <v>32.677966102</v>
      </c>
    </row>
    <row r="10" spans="1:11" ht="12.75">
      <c r="A10" s="32" t="s">
        <v>107</v>
      </c>
      <c r="B10" s="43">
        <f>'orig. data'!B7/5</f>
        <v>91.6</v>
      </c>
      <c r="C10" s="22">
        <f>'orig. data'!D7</f>
        <v>55.670353713</v>
      </c>
      <c r="D10" s="56">
        <f>'orig. data'!P7/5</f>
        <v>89.4</v>
      </c>
      <c r="E10" s="24">
        <f>'orig. data'!R7</f>
        <v>51.760074108</v>
      </c>
      <c r="G10" s="33" t="s">
        <v>148</v>
      </c>
      <c r="H10" s="43">
        <f>'orig. data'!B23/5</f>
        <v>91.6</v>
      </c>
      <c r="I10" s="22">
        <f>'orig. data'!D23</f>
        <v>47.59430531</v>
      </c>
      <c r="J10" s="56">
        <f>'orig. data'!P23/5</f>
        <v>59</v>
      </c>
      <c r="K10" s="24">
        <f>'orig. data'!R23</f>
        <v>29.271680889</v>
      </c>
    </row>
    <row r="11" spans="1:11" ht="12.75">
      <c r="A11" s="32" t="s">
        <v>140</v>
      </c>
      <c r="B11" s="43">
        <f>'orig. data'!B8/5</f>
        <v>1303.6</v>
      </c>
      <c r="C11" s="22">
        <f>'orig. data'!D8</f>
        <v>65.458197339</v>
      </c>
      <c r="D11" s="56">
        <f>'orig. data'!P8/5</f>
        <v>1017.8</v>
      </c>
      <c r="E11" s="24">
        <f>'orig. data'!R8</f>
        <v>48.183987275</v>
      </c>
      <c r="G11" s="33" t="s">
        <v>151</v>
      </c>
      <c r="H11" s="43">
        <f>'orig. data'!B24/5</f>
        <v>63.2</v>
      </c>
      <c r="I11" s="22">
        <f>'orig. data'!D24</f>
        <v>56.197759203</v>
      </c>
      <c r="J11" s="56">
        <f>'orig. data'!P24/5</f>
        <v>39.6</v>
      </c>
      <c r="K11" s="24">
        <f>'orig. data'!R24</f>
        <v>33.840369168</v>
      </c>
    </row>
    <row r="12" spans="1:11" ht="12.75">
      <c r="A12" s="32" t="s">
        <v>134</v>
      </c>
      <c r="B12" s="43">
        <f>'orig. data'!B9/5</f>
        <v>142.8</v>
      </c>
      <c r="C12" s="22">
        <f>'orig. data'!D9</f>
        <v>54.85977718</v>
      </c>
      <c r="D12" s="56">
        <f>'orig. data'!P9/5</f>
        <v>114</v>
      </c>
      <c r="E12" s="24">
        <f>'orig. data'!R9</f>
        <v>42.757482559</v>
      </c>
      <c r="G12" s="33" t="s">
        <v>147</v>
      </c>
      <c r="H12" s="43">
        <f>'orig. data'!B25/5</f>
        <v>66</v>
      </c>
      <c r="I12" s="22">
        <f>'orig. data'!D25</f>
        <v>50.113895216</v>
      </c>
      <c r="J12" s="56">
        <f>'orig. data'!P25/5</f>
        <v>51.2</v>
      </c>
      <c r="K12" s="24">
        <f>'orig. data'!R25</f>
        <v>37.247199185</v>
      </c>
    </row>
    <row r="13" spans="1:11" ht="12.75">
      <c r="A13" s="32" t="s">
        <v>135</v>
      </c>
      <c r="B13" s="43">
        <f>'orig. data'!B10/5</f>
        <v>97.8</v>
      </c>
      <c r="C13" s="22">
        <f>'orig. data'!D10</f>
        <v>67.133443163</v>
      </c>
      <c r="D13" s="56">
        <f>'orig. data'!P10/5</f>
        <v>81.4</v>
      </c>
      <c r="E13" s="24">
        <f>'orig. data'!R10</f>
        <v>54.353632479</v>
      </c>
      <c r="G13" s="33" t="s">
        <v>149</v>
      </c>
      <c r="H13" s="43">
        <f>'orig. data'!B26/5</f>
        <v>190.6</v>
      </c>
      <c r="I13" s="22">
        <f>'orig. data'!D26</f>
        <v>64.36579765</v>
      </c>
      <c r="J13" s="56">
        <f>'orig. data'!P26/5</f>
        <v>130.4</v>
      </c>
      <c r="K13" s="24">
        <f>'orig. data'!R26</f>
        <v>42.1624418</v>
      </c>
    </row>
    <row r="14" spans="1:11" ht="12.75">
      <c r="A14" s="32" t="s">
        <v>133</v>
      </c>
      <c r="B14" s="43">
        <f>'orig. data'!B11/5</f>
        <v>110.2</v>
      </c>
      <c r="C14" s="22">
        <f>'orig. data'!D11</f>
        <v>68.353802258</v>
      </c>
      <c r="D14" s="56">
        <f>'orig. data'!P11/5</f>
        <v>82.8</v>
      </c>
      <c r="E14" s="24">
        <f>'orig. data'!R11</f>
        <v>55.303232701</v>
      </c>
      <c r="G14" s="33" t="s">
        <v>152</v>
      </c>
      <c r="H14" s="43">
        <f>'orig. data'!B27/5</f>
        <v>112.8</v>
      </c>
      <c r="I14" s="22">
        <f>'orig. data'!D27</f>
        <v>57.556893561</v>
      </c>
      <c r="J14" s="56">
        <f>'orig. data'!P27/5</f>
        <v>75.2</v>
      </c>
      <c r="K14" s="24">
        <f>'orig. data'!R27</f>
        <v>38.635429511</v>
      </c>
    </row>
    <row r="15" spans="1:11" ht="12.75">
      <c r="A15" s="32" t="s">
        <v>136</v>
      </c>
      <c r="B15" s="43">
        <f>'orig. data'!B12/5</f>
        <v>5.6</v>
      </c>
      <c r="C15" s="22">
        <f>'orig. data'!D12</f>
        <v>169.6969697</v>
      </c>
      <c r="D15" s="56">
        <f>'orig. data'!P12/5</f>
        <v>2.8</v>
      </c>
      <c r="E15" s="24">
        <f>'orig. data'!R12</f>
        <v>111.11111111</v>
      </c>
      <c r="G15" s="33" t="s">
        <v>153</v>
      </c>
      <c r="H15" s="43">
        <f>'orig. data'!B28/5</f>
        <v>92</v>
      </c>
      <c r="I15" s="22">
        <f>'orig. data'!D28</f>
        <v>55.927051672</v>
      </c>
      <c r="J15" s="56">
        <f>'orig. data'!P28/5</f>
        <v>68.2</v>
      </c>
      <c r="K15" s="24">
        <f>'orig. data'!R28</f>
        <v>40.926548248</v>
      </c>
    </row>
    <row r="16" spans="1:11" ht="12.75">
      <c r="A16" s="32" t="s">
        <v>137</v>
      </c>
      <c r="B16" s="43">
        <f>'orig. data'!B13/5</f>
        <v>104</v>
      </c>
      <c r="C16" s="22">
        <f>'orig. data'!D13</f>
        <v>103.19507839</v>
      </c>
      <c r="D16" s="56">
        <f>'orig. data'!P13/5</f>
        <v>96.6</v>
      </c>
      <c r="E16" s="24">
        <f>'orig. data'!R13</f>
        <v>93.713620489</v>
      </c>
      <c r="G16" s="33" t="s">
        <v>154</v>
      </c>
      <c r="H16" s="43">
        <f>'orig. data'!B29/5</f>
        <v>97.8</v>
      </c>
      <c r="I16" s="22">
        <f>'orig. data'!D29</f>
        <v>83.347537072</v>
      </c>
      <c r="J16" s="56">
        <f>'orig. data'!P29/5</f>
        <v>83.4</v>
      </c>
      <c r="K16" s="24">
        <f>'orig. data'!R29</f>
        <v>69.825853985</v>
      </c>
    </row>
    <row r="17" spans="1:11" ht="12.75">
      <c r="A17" s="32" t="s">
        <v>138</v>
      </c>
      <c r="B17" s="43">
        <f>'orig. data'!B14/5</f>
        <v>272.4</v>
      </c>
      <c r="C17" s="22">
        <f>'orig. data'!D14</f>
        <v>136.40460691</v>
      </c>
      <c r="D17" s="56">
        <f>'orig. data'!P14/5</f>
        <v>263.8</v>
      </c>
      <c r="E17" s="24">
        <f>'orig. data'!R14</f>
        <v>125.04740235</v>
      </c>
      <c r="G17" s="33" t="s">
        <v>155</v>
      </c>
      <c r="H17" s="43">
        <f>'orig. data'!B30/5</f>
        <v>245.2</v>
      </c>
      <c r="I17" s="22">
        <f>'orig. data'!D30</f>
        <v>129.90040263</v>
      </c>
      <c r="J17" s="56">
        <f>'orig. data'!P30/5</f>
        <v>219</v>
      </c>
      <c r="K17" s="24">
        <f>'orig. data'!R30</f>
        <v>103.32138139</v>
      </c>
    </row>
    <row r="18" spans="1:11" ht="12.75">
      <c r="A18" s="34"/>
      <c r="B18" s="44"/>
      <c r="C18" s="23"/>
      <c r="D18" s="57"/>
      <c r="E18" s="25"/>
      <c r="G18" s="33" t="s">
        <v>156</v>
      </c>
      <c r="H18" s="46">
        <f>'orig. data'!B31/5</f>
        <v>172.6</v>
      </c>
      <c r="I18" s="22">
        <f>'orig. data'!D31</f>
        <v>141.49860633</v>
      </c>
      <c r="J18" s="56">
        <f>'orig. data'!P31/5</f>
        <v>176.4</v>
      </c>
      <c r="K18" s="24">
        <f>'orig. data'!R31</f>
        <v>124.13793103</v>
      </c>
    </row>
    <row r="19" spans="1:11" ht="12.75">
      <c r="A19" s="32" t="s">
        <v>143</v>
      </c>
      <c r="B19" s="43">
        <f>'orig. data'!B15/5</f>
        <v>302.6</v>
      </c>
      <c r="C19" s="22">
        <f>'orig. data'!D15</f>
        <v>35.528942116</v>
      </c>
      <c r="D19" s="56">
        <f>'orig. data'!P15/5</f>
        <v>270.4</v>
      </c>
      <c r="E19" s="24">
        <f>'orig. data'!R15</f>
        <v>30.537799562</v>
      </c>
      <c r="G19" s="35"/>
      <c r="H19" s="44"/>
      <c r="I19" s="23"/>
      <c r="J19" s="57"/>
      <c r="K19" s="25"/>
    </row>
    <row r="20" spans="1:11" ht="13.5" thickBot="1">
      <c r="A20" s="32" t="s">
        <v>144</v>
      </c>
      <c r="B20" s="43">
        <f>'orig. data'!B16/5</f>
        <v>350.8</v>
      </c>
      <c r="C20" s="22">
        <f>'orig. data'!D16</f>
        <v>61.847672779</v>
      </c>
      <c r="D20" s="56">
        <f>'orig. data'!P16/5</f>
        <v>278.2</v>
      </c>
      <c r="E20" s="24">
        <f>'orig. data'!R16</f>
        <v>49.143260908</v>
      </c>
      <c r="G20" s="37" t="s">
        <v>140</v>
      </c>
      <c r="H20" s="47">
        <f>'orig. data'!B8/5</f>
        <v>1303.6</v>
      </c>
      <c r="I20" s="27">
        <f>'orig. data'!D8</f>
        <v>65.458197339</v>
      </c>
      <c r="J20" s="27">
        <f>'orig. data'!P8/5</f>
        <v>1017.8</v>
      </c>
      <c r="K20" s="26">
        <f>'orig. data'!R8</f>
        <v>48.183987275</v>
      </c>
    </row>
    <row r="21" spans="1:9" ht="12.75">
      <c r="A21" s="32" t="s">
        <v>139</v>
      </c>
      <c r="B21" s="43">
        <f>'orig. data'!B17/5</f>
        <v>382</v>
      </c>
      <c r="C21" s="22">
        <f>'orig. data'!D17</f>
        <v>125.74889723</v>
      </c>
      <c r="D21" s="56">
        <f>'orig. data'!P17/5</f>
        <v>363.2</v>
      </c>
      <c r="E21" s="24">
        <f>'orig. data'!R17</f>
        <v>114.73338388</v>
      </c>
      <c r="G21" s="18" t="s">
        <v>142</v>
      </c>
      <c r="I21" s="38"/>
    </row>
    <row r="22" spans="1:11" ht="12.75">
      <c r="A22" s="34"/>
      <c r="B22" s="44"/>
      <c r="C22" s="23"/>
      <c r="D22" s="57"/>
      <c r="E22" s="25"/>
      <c r="G22" s="64" t="s">
        <v>204</v>
      </c>
      <c r="H22" s="64"/>
      <c r="I22" s="64"/>
      <c r="J22" s="64"/>
      <c r="K22" s="64"/>
    </row>
    <row r="23" spans="1:5" ht="12.75">
      <c r="A23" s="32" t="s">
        <v>141</v>
      </c>
      <c r="B23" s="43">
        <f>'orig. data'!B18/5</f>
        <v>2441.4</v>
      </c>
      <c r="C23" s="22">
        <f>'orig. data'!D18</f>
        <v>62.69516805</v>
      </c>
      <c r="D23" s="56">
        <f>'orig. data'!P18/5</f>
        <v>2027.6</v>
      </c>
      <c r="E23" s="24">
        <f>'orig. data'!R18</f>
        <v>49.844634991</v>
      </c>
    </row>
    <row r="24" spans="1:5" ht="13.5" thickBot="1">
      <c r="A24" s="36" t="s">
        <v>180</v>
      </c>
      <c r="B24" s="58">
        <f>'orig. data'!B19/5</f>
        <v>10.8</v>
      </c>
      <c r="C24" s="55">
        <f>'orig. data'!D19</f>
        <v>70.3125</v>
      </c>
      <c r="D24" s="27">
        <f>'orig. data'!P19/5</f>
        <v>8.6</v>
      </c>
      <c r="E24" s="26">
        <f>'orig. data'!R19</f>
        <v>58.583106267</v>
      </c>
    </row>
    <row r="25" spans="1:3" ht="12.75">
      <c r="A25" s="18" t="s">
        <v>142</v>
      </c>
      <c r="C25" s="38"/>
    </row>
    <row r="26" spans="1:5" ht="12.75">
      <c r="A26" s="28" t="s">
        <v>204</v>
      </c>
      <c r="B26" s="28"/>
      <c r="C26" s="28"/>
      <c r="D26" s="28"/>
      <c r="E26" s="28"/>
    </row>
  </sheetData>
  <mergeCells count="9">
    <mergeCell ref="A2:A6"/>
    <mergeCell ref="G2:G6"/>
    <mergeCell ref="H2:K2"/>
    <mergeCell ref="H6:I6"/>
    <mergeCell ref="J6:K6"/>
    <mergeCell ref="G22:K22"/>
    <mergeCell ref="B2:E2"/>
    <mergeCell ref="B6:C6"/>
    <mergeCell ref="D6:E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7"/>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S1" sqref="S1:S16384"/>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7" customWidth="1"/>
    <col min="11" max="14" width="9.140625" style="2" customWidth="1"/>
    <col min="15" max="15" width="2.8515625" style="48" customWidth="1"/>
    <col min="16" max="18" width="9.140625" style="2" customWidth="1"/>
    <col min="19" max="19" width="2.8515625" style="48" customWidth="1"/>
    <col min="20" max="20" width="9.28125" style="2" bestFit="1" customWidth="1"/>
    <col min="21" max="16384" width="9.140625" style="2" customWidth="1"/>
  </cols>
  <sheetData>
    <row r="1" spans="1:20" ht="12.75">
      <c r="A1" s="48" t="s">
        <v>261</v>
      </c>
      <c r="B1" s="5" t="s">
        <v>212</v>
      </c>
      <c r="C1" s="74" t="s">
        <v>120</v>
      </c>
      <c r="D1" s="74"/>
      <c r="E1" s="74"/>
      <c r="F1" s="74" t="s">
        <v>123</v>
      </c>
      <c r="G1" s="74"/>
      <c r="H1" s="6" t="s">
        <v>110</v>
      </c>
      <c r="I1" s="3" t="s">
        <v>112</v>
      </c>
      <c r="J1" s="3" t="s">
        <v>113</v>
      </c>
      <c r="K1" s="6" t="s">
        <v>111</v>
      </c>
      <c r="L1" s="6" t="s">
        <v>114</v>
      </c>
      <c r="M1" s="6" t="s">
        <v>115</v>
      </c>
      <c r="N1" s="6" t="s">
        <v>116</v>
      </c>
      <c r="O1" s="53"/>
      <c r="P1" s="6" t="s">
        <v>117</v>
      </c>
      <c r="Q1" s="6" t="s">
        <v>118</v>
      </c>
      <c r="R1" s="6" t="s">
        <v>119</v>
      </c>
      <c r="S1" s="53"/>
      <c r="T1" s="6" t="s">
        <v>124</v>
      </c>
    </row>
    <row r="2" spans="2:20" ht="12.75">
      <c r="B2" s="5"/>
      <c r="C2" s="9"/>
      <c r="D2" s="9"/>
      <c r="E2" s="9"/>
      <c r="F2" s="10"/>
      <c r="G2" s="10"/>
      <c r="H2" s="6"/>
      <c r="I2" s="75" t="s">
        <v>263</v>
      </c>
      <c r="J2" s="75"/>
      <c r="K2" s="6"/>
      <c r="L2" s="6"/>
      <c r="M2" s="6"/>
      <c r="N2" s="6"/>
      <c r="O2" s="53"/>
      <c r="P2" s="6"/>
      <c r="Q2" s="6"/>
      <c r="R2" s="6"/>
      <c r="S2" s="53"/>
      <c r="T2" s="6"/>
    </row>
    <row r="3" spans="1:27" ht="12.75">
      <c r="A3" s="5" t="s">
        <v>0</v>
      </c>
      <c r="B3" s="5"/>
      <c r="C3" s="9">
        <v>1</v>
      </c>
      <c r="D3" s="9">
        <v>2</v>
      </c>
      <c r="E3" s="9" t="s">
        <v>122</v>
      </c>
      <c r="F3" s="9" t="s">
        <v>238</v>
      </c>
      <c r="G3" s="9" t="s">
        <v>239</v>
      </c>
      <c r="H3" s="2" t="s">
        <v>210</v>
      </c>
      <c r="I3" s="5" t="s">
        <v>286</v>
      </c>
      <c r="J3" s="5" t="s">
        <v>287</v>
      </c>
      <c r="K3" s="2" t="s">
        <v>211</v>
      </c>
      <c r="U3" s="6"/>
      <c r="V3" s="6"/>
      <c r="W3" s="6"/>
      <c r="X3" s="6"/>
      <c r="Y3" s="6"/>
      <c r="Z3" s="6"/>
      <c r="AA3" s="6"/>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(1,2)</v>
      </c>
      <c r="B4" t="s">
        <v>130</v>
      </c>
      <c r="C4">
        <f>'orig. data'!AH4</f>
        <v>1</v>
      </c>
      <c r="D4">
        <f>'orig. data'!AI4</f>
        <v>2</v>
      </c>
      <c r="E4">
        <f ca="1">IF(CELL("contents",F4)="s","s",IF(CELL("contents",G4)="s","s",IF(CELL("contents",'orig. data'!AJ4)="t","t","")))</f>
      </c>
      <c r="F4" t="str">
        <f>'orig. data'!AK4</f>
        <v> </v>
      </c>
      <c r="G4" t="str">
        <f>'orig. data'!AL4</f>
        <v> </v>
      </c>
      <c r="H4" s="20">
        <f aca="true" t="shared" si="0" ref="H4:H14">I$19</f>
        <v>62.69516805</v>
      </c>
      <c r="I4" s="3">
        <f>'orig. data'!D4</f>
        <v>28.245363766</v>
      </c>
      <c r="J4" s="3">
        <f>'orig. data'!R4</f>
        <v>26.111933153</v>
      </c>
      <c r="K4" s="20">
        <f aca="true" t="shared" si="1" ref="K4:K14">J$19</f>
        <v>49.844634991</v>
      </c>
      <c r="L4" s="6">
        <f>'orig. data'!B4</f>
        <v>297</v>
      </c>
      <c r="M4" s="6">
        <f>'orig. data'!C4</f>
        <v>10515</v>
      </c>
      <c r="N4" s="8">
        <f>'orig. data'!G4</f>
        <v>1E-100</v>
      </c>
      <c r="O4" s="62"/>
      <c r="P4" s="6">
        <f>'orig. data'!P4</f>
        <v>300</v>
      </c>
      <c r="Q4" s="6">
        <f>'orig. data'!Q4</f>
        <v>11489</v>
      </c>
      <c r="R4" s="8">
        <f>'orig. data'!U4</f>
        <v>1E-100</v>
      </c>
      <c r="S4" s="62"/>
      <c r="T4" s="8">
        <f>'orig. data'!AD4</f>
        <v>0.3276530882</v>
      </c>
      <c r="U4" s="3"/>
      <c r="V4" s="3"/>
      <c r="W4" s="3"/>
      <c r="X4" s="3"/>
      <c r="Y4" s="3"/>
      <c r="Z4" s="3"/>
      <c r="AA4" s="3"/>
    </row>
    <row r="5" spans="1:27" ht="12.75">
      <c r="A5" s="2" t="str">
        <f aca="true" ca="1" t="shared" si="2" ref="A5:A33">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(1,2,t)</v>
      </c>
      <c r="B5" t="s">
        <v>131</v>
      </c>
      <c r="C5">
        <f>'orig. data'!AH5</f>
        <v>1</v>
      </c>
      <c r="D5">
        <f>'orig. data'!AI5</f>
        <v>2</v>
      </c>
      <c r="E5" t="str">
        <f ca="1">IF(CELL("contents",F5)="s","s",IF(CELL("contents",G5)="s","s",IF(CELL("contents",'orig. data'!AJ5)="t","t","")))</f>
        <v>t</v>
      </c>
      <c r="F5" t="str">
        <f>'orig. data'!AK5</f>
        <v> </v>
      </c>
      <c r="G5" t="str">
        <f>'orig. data'!AL5</f>
        <v> </v>
      </c>
      <c r="H5" s="20">
        <f t="shared" si="0"/>
        <v>62.69516805</v>
      </c>
      <c r="I5" s="3">
        <f>'orig. data'!D5</f>
        <v>40.382405182</v>
      </c>
      <c r="J5" s="3">
        <f>'orig. data'!R5</f>
        <v>34.730538922</v>
      </c>
      <c r="K5" s="20">
        <f t="shared" si="1"/>
        <v>49.844634991</v>
      </c>
      <c r="L5" s="6">
        <f>'orig. data'!B5</f>
        <v>773</v>
      </c>
      <c r="M5" s="6">
        <f>'orig. data'!C5</f>
        <v>19142</v>
      </c>
      <c r="N5" s="8">
        <f>'orig. data'!G5</f>
        <v>1E-100</v>
      </c>
      <c r="O5" s="63"/>
      <c r="P5" s="6">
        <f>'orig. data'!P5</f>
        <v>696</v>
      </c>
      <c r="Q5" s="6">
        <f>'orig. data'!Q5</f>
        <v>20040</v>
      </c>
      <c r="R5" s="8">
        <f>'orig. data'!U5</f>
        <v>1E-100</v>
      </c>
      <c r="S5" s="63"/>
      <c r="T5" s="8">
        <f>'orig. data'!AD5</f>
        <v>0.0030696617</v>
      </c>
      <c r="U5" s="1"/>
      <c r="V5" s="1"/>
      <c r="W5" s="1"/>
      <c r="X5" s="1"/>
      <c r="Y5" s="1"/>
      <c r="Z5" s="1"/>
      <c r="AA5" s="1"/>
    </row>
    <row r="6" spans="1:27" ht="12.75">
      <c r="A6" s="2" t="str">
        <f ca="1" t="shared" si="2"/>
        <v>Assiniboine (1,2,t)</v>
      </c>
      <c r="B6" t="s">
        <v>132</v>
      </c>
      <c r="C6">
        <f>'orig. data'!AH6</f>
        <v>1</v>
      </c>
      <c r="D6">
        <f>'orig. data'!AI6</f>
        <v>2</v>
      </c>
      <c r="E6" t="str">
        <f ca="1">IF(CELL("contents",F6)="s","s",IF(CELL("contents",G6)="s","s",IF(CELL("contents",'orig. data'!AJ6)="t","t","")))</f>
        <v>t</v>
      </c>
      <c r="F6" t="str">
        <f>'orig. data'!AK6</f>
        <v> </v>
      </c>
      <c r="G6" t="str">
        <f>'orig. data'!AL6</f>
        <v> </v>
      </c>
      <c r="H6" s="20">
        <f t="shared" si="0"/>
        <v>62.69516805</v>
      </c>
      <c r="I6" s="3">
        <f>'orig. data'!D6</f>
        <v>34.266707921</v>
      </c>
      <c r="J6" s="3">
        <f>'orig. data'!R6</f>
        <v>27.934714375</v>
      </c>
      <c r="K6" s="20">
        <f t="shared" si="1"/>
        <v>49.844634991</v>
      </c>
      <c r="L6" s="6">
        <f>'orig. data'!B6</f>
        <v>443</v>
      </c>
      <c r="M6" s="6">
        <f>'orig. data'!C6</f>
        <v>12928</v>
      </c>
      <c r="N6" s="8">
        <f>'orig. data'!G6</f>
        <v>1E-100</v>
      </c>
      <c r="O6" s="63"/>
      <c r="P6" s="6">
        <f>'orig. data'!P6</f>
        <v>356</v>
      </c>
      <c r="Q6" s="6">
        <f>'orig. data'!Q6</f>
        <v>12744</v>
      </c>
      <c r="R6" s="8">
        <f>'orig. data'!U6</f>
        <v>1E-100</v>
      </c>
      <c r="S6" s="63"/>
      <c r="T6" s="8">
        <f>'orig. data'!AD6</f>
        <v>0.0033205193</v>
      </c>
      <c r="U6" s="1"/>
      <c r="V6" s="1"/>
      <c r="W6" s="1"/>
      <c r="X6" s="1"/>
      <c r="Y6" s="1"/>
      <c r="Z6" s="1"/>
      <c r="AA6" s="1"/>
    </row>
    <row r="7" spans="1:27" ht="12.75">
      <c r="A7" s="2" t="str">
        <f ca="1" t="shared" si="2"/>
        <v>Brandon (1)</v>
      </c>
      <c r="B7" t="s">
        <v>107</v>
      </c>
      <c r="C7">
        <f>'orig. data'!AH7</f>
        <v>1</v>
      </c>
      <c r="D7" t="str">
        <f>'orig. data'!AI7</f>
        <v> </v>
      </c>
      <c r="E7">
        <f ca="1">IF(CELL("contents",F7)="s","s",IF(CELL("contents",G7)="s","s",IF(CELL("contents",'orig. data'!AJ7)="t","t","")))</f>
      </c>
      <c r="F7" t="str">
        <f>'orig. data'!AK7</f>
        <v> </v>
      </c>
      <c r="G7" t="str">
        <f>'orig. data'!AL7</f>
        <v> </v>
      </c>
      <c r="H7" s="20">
        <f t="shared" si="0"/>
        <v>62.69516805</v>
      </c>
      <c r="I7" s="3">
        <f>'orig. data'!D7</f>
        <v>55.670353713</v>
      </c>
      <c r="J7" s="3">
        <f>'orig. data'!R7</f>
        <v>51.760074108</v>
      </c>
      <c r="K7" s="20">
        <f t="shared" si="1"/>
        <v>49.844634991</v>
      </c>
      <c r="L7" s="6">
        <f>'orig. data'!B7</f>
        <v>458</v>
      </c>
      <c r="M7" s="6">
        <f>'orig. data'!C7</f>
        <v>8227</v>
      </c>
      <c r="N7" s="8">
        <f>'orig. data'!G7</f>
        <v>0.0083915097</v>
      </c>
      <c r="O7" s="63"/>
      <c r="P7" s="6">
        <f>'orig. data'!P7</f>
        <v>447</v>
      </c>
      <c r="Q7" s="6">
        <f>'orig. data'!Q7</f>
        <v>8636</v>
      </c>
      <c r="R7" s="8">
        <f>'orig. data'!U7</f>
        <v>0.407198996</v>
      </c>
      <c r="S7" s="63"/>
      <c r="T7" s="8">
        <f>'orig. data'!AD7</f>
        <v>0.2555135901</v>
      </c>
      <c r="U7" s="1"/>
      <c r="V7" s="1"/>
      <c r="W7" s="1"/>
      <c r="X7" s="1"/>
      <c r="Y7" s="1"/>
      <c r="Z7" s="1"/>
      <c r="AA7" s="1"/>
    </row>
    <row r="8" spans="1:27" ht="12.75">
      <c r="A8" s="2" t="str">
        <f ca="1" t="shared" si="2"/>
        <v>Winnipeg (1,t)</v>
      </c>
      <c r="B8" t="s">
        <v>140</v>
      </c>
      <c r="C8">
        <f>'orig. data'!AH8</f>
        <v>1</v>
      </c>
      <c r="D8" t="str">
        <f>'orig. data'!AI8</f>
        <v> </v>
      </c>
      <c r="E8" t="str">
        <f ca="1">IF(CELL("contents",F8)="s","s",IF(CELL("contents",G8)="s","s",IF(CELL("contents",'orig. data'!AJ8)="t","t","")))</f>
        <v>t</v>
      </c>
      <c r="F8" t="str">
        <f>'orig. data'!AK8</f>
        <v> </v>
      </c>
      <c r="G8" t="str">
        <f>'orig. data'!AL8</f>
        <v> </v>
      </c>
      <c r="H8" s="20">
        <f t="shared" si="0"/>
        <v>62.69516805</v>
      </c>
      <c r="I8" s="3">
        <f>'orig. data'!D8</f>
        <v>65.458197339</v>
      </c>
      <c r="J8" s="3">
        <f>'orig. data'!R8</f>
        <v>48.183987275</v>
      </c>
      <c r="K8" s="20">
        <f t="shared" si="1"/>
        <v>49.844634991</v>
      </c>
      <c r="L8" s="6">
        <f>'orig. data'!B8</f>
        <v>6518</v>
      </c>
      <c r="M8" s="6">
        <f>'orig. data'!C8</f>
        <v>99575</v>
      </c>
      <c r="N8" s="8">
        <f>'orig. data'!G8</f>
        <v>0.0002773955</v>
      </c>
      <c r="O8" s="63"/>
      <c r="P8" s="6">
        <f>'orig. data'!P8</f>
        <v>5089</v>
      </c>
      <c r="Q8" s="6">
        <f>'orig. data'!Q8</f>
        <v>105616</v>
      </c>
      <c r="R8" s="8">
        <f>'orig. data'!U8</f>
        <v>0.0125073332</v>
      </c>
      <c r="S8" s="63"/>
      <c r="T8" s="8">
        <f>'orig. data'!AD8</f>
        <v>0</v>
      </c>
      <c r="U8" s="1"/>
      <c r="V8" s="1"/>
      <c r="W8" s="1"/>
      <c r="X8" s="1"/>
      <c r="Y8" s="1"/>
      <c r="Z8" s="1"/>
      <c r="AA8" s="1"/>
    </row>
    <row r="9" spans="1:27" ht="12.75">
      <c r="A9" s="2" t="str">
        <f ca="1" t="shared" si="2"/>
        <v>Interlake (1,2,t)</v>
      </c>
      <c r="B9" t="s">
        <v>134</v>
      </c>
      <c r="C9">
        <f>'orig. data'!AH9</f>
        <v>1</v>
      </c>
      <c r="D9">
        <f>'orig. data'!AI9</f>
        <v>2</v>
      </c>
      <c r="E9" t="str">
        <f ca="1">IF(CELL("contents",F9)="s","s",IF(CELL("contents",G9)="s","s",IF(CELL("contents",'orig. data'!AJ9)="t","t","")))</f>
        <v>t</v>
      </c>
      <c r="F9" t="str">
        <f>'orig. data'!AK9</f>
        <v> </v>
      </c>
      <c r="G9" t="str">
        <f>'orig. data'!AL9</f>
        <v> </v>
      </c>
      <c r="H9" s="20">
        <f t="shared" si="0"/>
        <v>62.69516805</v>
      </c>
      <c r="I9" s="3">
        <f>'orig. data'!D9</f>
        <v>54.85977718</v>
      </c>
      <c r="J9" s="3">
        <f>'orig. data'!R9</f>
        <v>42.757482559</v>
      </c>
      <c r="K9" s="20">
        <f t="shared" si="1"/>
        <v>49.844634991</v>
      </c>
      <c r="L9" s="6">
        <f>'orig. data'!B9</f>
        <v>714</v>
      </c>
      <c r="M9" s="6">
        <f>'orig. data'!C9</f>
        <v>13015</v>
      </c>
      <c r="N9" s="8">
        <f>'orig. data'!G9</f>
        <v>0.0002153414</v>
      </c>
      <c r="O9" s="63"/>
      <c r="P9" s="6">
        <f>'orig. data'!P9</f>
        <v>570</v>
      </c>
      <c r="Q9" s="6">
        <f>'orig. data'!Q9</f>
        <v>13331</v>
      </c>
      <c r="R9" s="8">
        <f>'orig. data'!U9</f>
        <v>0.0001637597</v>
      </c>
      <c r="S9" s="63"/>
      <c r="T9" s="8">
        <f>'orig. data'!AD9</f>
        <v>4.580761E-06</v>
      </c>
      <c r="U9" s="1"/>
      <c r="V9" s="1"/>
      <c r="W9" s="1"/>
      <c r="X9" s="1"/>
      <c r="Y9" s="1"/>
      <c r="Z9" s="1"/>
      <c r="AA9" s="1"/>
    </row>
    <row r="10" spans="1:20" ht="12.75">
      <c r="A10" s="2" t="str">
        <f ca="1" t="shared" si="2"/>
        <v>North Eastman (t)</v>
      </c>
      <c r="B10" t="s">
        <v>135</v>
      </c>
      <c r="C10" t="str">
        <f>'orig. data'!AH10</f>
        <v> </v>
      </c>
      <c r="D10" t="str">
        <f>'orig. data'!AI10</f>
        <v> </v>
      </c>
      <c r="E10" t="str">
        <f ca="1">IF(CELL("contents",F10)="s","s",IF(CELL("contents",G10)="s","s",IF(CELL("contents",'orig. data'!AJ10)="t","t","")))</f>
        <v>t</v>
      </c>
      <c r="F10" t="str">
        <f>'orig. data'!AK10</f>
        <v> </v>
      </c>
      <c r="G10" t="str">
        <f>'orig. data'!AL10</f>
        <v> </v>
      </c>
      <c r="H10" s="20">
        <f t="shared" si="0"/>
        <v>62.69516805</v>
      </c>
      <c r="I10" s="3">
        <f>'orig. data'!D10</f>
        <v>67.133443163</v>
      </c>
      <c r="J10" s="3">
        <f>'orig. data'!R10</f>
        <v>54.353632479</v>
      </c>
      <c r="K10" s="20">
        <f t="shared" si="1"/>
        <v>49.844634991</v>
      </c>
      <c r="L10" s="6">
        <f>'orig. data'!B10</f>
        <v>489</v>
      </c>
      <c r="M10" s="6">
        <f>'orig. data'!C10</f>
        <v>7284</v>
      </c>
      <c r="N10" s="8">
        <f>'orig. data'!G10</f>
        <v>0.114196893</v>
      </c>
      <c r="P10" s="6">
        <f>'orig. data'!P10</f>
        <v>407</v>
      </c>
      <c r="Q10" s="6">
        <f>'orig. data'!Q10</f>
        <v>7488</v>
      </c>
      <c r="R10" s="8">
        <f>'orig. data'!U10</f>
        <v>0.0705378369</v>
      </c>
      <c r="T10" s="8">
        <f>'orig. data'!AD10</f>
        <v>0.0010721152</v>
      </c>
    </row>
    <row r="11" spans="1:27" ht="12.75">
      <c r="A11" s="2" t="str">
        <f ca="1" t="shared" si="2"/>
        <v>Parkland (t)</v>
      </c>
      <c r="B11" t="s">
        <v>133</v>
      </c>
      <c r="C11" t="str">
        <f>'orig. data'!AH11</f>
        <v> </v>
      </c>
      <c r="D11" t="str">
        <f>'orig. data'!AI11</f>
        <v> </v>
      </c>
      <c r="E11" t="str">
        <f ca="1">IF(CELL("contents",F11)="s","s",IF(CELL("contents",G11)="s","s",IF(CELL("contents",'orig. data'!AJ11)="t","t","")))</f>
        <v>t</v>
      </c>
      <c r="F11" t="str">
        <f>'orig. data'!AK11</f>
        <v> </v>
      </c>
      <c r="G11" t="str">
        <f>'orig. data'!AL11</f>
        <v> </v>
      </c>
      <c r="H11" s="20">
        <f t="shared" si="0"/>
        <v>62.69516805</v>
      </c>
      <c r="I11" s="3">
        <f>'orig. data'!D11</f>
        <v>68.353802258</v>
      </c>
      <c r="J11" s="3">
        <f>'orig. data'!R11</f>
        <v>55.303232701</v>
      </c>
      <c r="K11" s="20">
        <f t="shared" si="1"/>
        <v>49.844634991</v>
      </c>
      <c r="L11" s="6">
        <f>'orig. data'!B11</f>
        <v>551</v>
      </c>
      <c r="M11" s="6">
        <f>'orig. data'!C11</f>
        <v>8061</v>
      </c>
      <c r="N11" s="8">
        <f>'orig. data'!G11</f>
        <v>0.0339411042</v>
      </c>
      <c r="O11" s="63"/>
      <c r="P11" s="6">
        <f>'orig. data'!P11</f>
        <v>414</v>
      </c>
      <c r="Q11" s="6">
        <f>'orig. data'!Q11</f>
        <v>7486</v>
      </c>
      <c r="R11" s="8">
        <f>'orig. data'!U11</f>
        <v>0.028357543</v>
      </c>
      <c r="S11" s="63"/>
      <c r="T11" s="8">
        <f>'orig. data'!AD11</f>
        <v>0.000700375</v>
      </c>
      <c r="U11" s="1"/>
      <c r="V11" s="1"/>
      <c r="W11" s="1"/>
      <c r="X11" s="1"/>
      <c r="Y11" s="1"/>
      <c r="Z11" s="1"/>
      <c r="AA11" s="1"/>
    </row>
    <row r="12" spans="1:27" ht="12.75">
      <c r="A12" s="2" t="str">
        <f ca="1" t="shared" si="2"/>
        <v>Churchill (1,2)</v>
      </c>
      <c r="B12" t="s">
        <v>136</v>
      </c>
      <c r="C12">
        <f>'orig. data'!AH12</f>
        <v>1</v>
      </c>
      <c r="D12">
        <f>'orig. data'!AI12</f>
        <v>2</v>
      </c>
      <c r="E12">
        <f ca="1">IF(CELL("contents",F12)="s","s",IF(CELL("contents",G12)="s","s",IF(CELL("contents",'orig. data'!AJ12)="t","t","")))</f>
      </c>
      <c r="F12" t="str">
        <f>'orig. data'!AK12</f>
        <v> </v>
      </c>
      <c r="G12" t="str">
        <f>'orig. data'!AL12</f>
        <v> </v>
      </c>
      <c r="H12" s="20">
        <f t="shared" si="0"/>
        <v>62.69516805</v>
      </c>
      <c r="I12" s="3">
        <f>'orig. data'!D12</f>
        <v>169.6969697</v>
      </c>
      <c r="J12" s="3">
        <f>'orig. data'!R12</f>
        <v>111.11111111</v>
      </c>
      <c r="K12" s="20">
        <f t="shared" si="1"/>
        <v>49.844634991</v>
      </c>
      <c r="L12" s="6">
        <f>'orig. data'!B12</f>
        <v>28</v>
      </c>
      <c r="M12" s="6">
        <f>'orig. data'!C12</f>
        <v>165</v>
      </c>
      <c r="N12" s="8">
        <f>'orig. data'!G12</f>
        <v>6.4507301E-09</v>
      </c>
      <c r="O12" s="63"/>
      <c r="P12" s="6">
        <f>'orig. data'!P12</f>
        <v>14</v>
      </c>
      <c r="Q12" s="6">
        <f>'orig. data'!Q12</f>
        <v>126</v>
      </c>
      <c r="R12" s="8">
        <f>'orig. data'!U12</f>
        <v>0.0014033136</v>
      </c>
      <c r="S12" s="63"/>
      <c r="T12" s="8">
        <f>'orig. data'!AD12</f>
        <v>0.163609937</v>
      </c>
      <c r="U12" s="1"/>
      <c r="V12" s="1"/>
      <c r="W12" s="1"/>
      <c r="X12" s="1"/>
      <c r="Y12" s="1"/>
      <c r="Z12" s="1"/>
      <c r="AA12" s="1"/>
    </row>
    <row r="13" spans="1:27" ht="12.75">
      <c r="A13" s="2" t="str">
        <f ca="1" t="shared" si="2"/>
        <v>Nor-Man (1,2)</v>
      </c>
      <c r="B13" t="s">
        <v>137</v>
      </c>
      <c r="C13">
        <f>'orig. data'!AH13</f>
        <v>1</v>
      </c>
      <c r="D13">
        <f>'orig. data'!AI13</f>
        <v>2</v>
      </c>
      <c r="E13">
        <f ca="1">IF(CELL("contents",F13)="s","s",IF(CELL("contents",G13)="s","s",IF(CELL("contents",'orig. data'!AJ13)="t","t","")))</f>
      </c>
      <c r="F13" t="str">
        <f>'orig. data'!AK13</f>
        <v> </v>
      </c>
      <c r="G13" t="str">
        <f>'orig. data'!AL13</f>
        <v> </v>
      </c>
      <c r="H13" s="20">
        <f t="shared" si="0"/>
        <v>62.69516805</v>
      </c>
      <c r="I13" s="3">
        <f>'orig. data'!D13</f>
        <v>103.19507839</v>
      </c>
      <c r="J13" s="3">
        <f>'orig. data'!R13</f>
        <v>93.713620489</v>
      </c>
      <c r="K13" s="20">
        <f t="shared" si="1"/>
        <v>49.844634991</v>
      </c>
      <c r="L13" s="6">
        <f>'orig. data'!B13</f>
        <v>520</v>
      </c>
      <c r="M13" s="6">
        <f>'orig. data'!C13</f>
        <v>5039</v>
      </c>
      <c r="N13" s="8">
        <f>'orig. data'!G13</f>
        <v>1E-100</v>
      </c>
      <c r="O13" s="63"/>
      <c r="P13" s="6">
        <f>'orig. data'!P13</f>
        <v>483</v>
      </c>
      <c r="Q13" s="6">
        <f>'orig. data'!Q13</f>
        <v>5154</v>
      </c>
      <c r="R13" s="8">
        <f>'orig. data'!U13</f>
        <v>1E-100</v>
      </c>
      <c r="S13" s="63"/>
      <c r="T13" s="8">
        <f>'orig. data'!AD13</f>
        <v>0.1021340741</v>
      </c>
      <c r="U13" s="1"/>
      <c r="V13" s="1"/>
      <c r="W13" s="1"/>
      <c r="X13" s="1"/>
      <c r="Y13" s="1"/>
      <c r="Z13" s="1"/>
      <c r="AA13" s="1"/>
    </row>
    <row r="14" spans="1:27" ht="12.75">
      <c r="A14" s="2" t="str">
        <f ca="1" t="shared" si="2"/>
        <v>Burntwood (1,2,t)</v>
      </c>
      <c r="B14" t="s">
        <v>138</v>
      </c>
      <c r="C14">
        <f>'orig. data'!AH14</f>
        <v>1</v>
      </c>
      <c r="D14">
        <f>'orig. data'!AI14</f>
        <v>2</v>
      </c>
      <c r="E14" t="str">
        <f ca="1">IF(CELL("contents",F14)="s","s",IF(CELL("contents",G14)="s","s",IF(CELL("contents",'orig. data'!AJ14)="t","t","")))</f>
        <v>t</v>
      </c>
      <c r="F14" t="str">
        <f>'orig. data'!AK14</f>
        <v> </v>
      </c>
      <c r="G14" t="str">
        <f>'orig. data'!AL14</f>
        <v> </v>
      </c>
      <c r="H14" s="20">
        <f t="shared" si="0"/>
        <v>62.69516805</v>
      </c>
      <c r="I14" s="3">
        <f>'orig. data'!D14</f>
        <v>136.40460691</v>
      </c>
      <c r="J14" s="3">
        <f>'orig. data'!R14</f>
        <v>125.04740235</v>
      </c>
      <c r="K14" s="20">
        <f t="shared" si="1"/>
        <v>49.844634991</v>
      </c>
      <c r="L14" s="6">
        <f>'orig. data'!B14</f>
        <v>1362</v>
      </c>
      <c r="M14" s="6">
        <f>'orig. data'!C14</f>
        <v>9985</v>
      </c>
      <c r="N14" s="8">
        <f>'orig. data'!G14</f>
        <v>1E-100</v>
      </c>
      <c r="O14" s="63"/>
      <c r="P14" s="6">
        <f>'orig. data'!P14</f>
        <v>1319</v>
      </c>
      <c r="Q14" s="6">
        <f>'orig. data'!Q14</f>
        <v>10548</v>
      </c>
      <c r="R14" s="8">
        <f>'orig. data'!U14</f>
        <v>1E-100</v>
      </c>
      <c r="S14" s="63"/>
      <c r="T14" s="8">
        <f>'orig. data'!AD14</f>
        <v>0.013945348</v>
      </c>
      <c r="U14" s="1"/>
      <c r="V14" s="1"/>
      <c r="W14" s="1"/>
      <c r="X14" s="1"/>
      <c r="Y14" s="1"/>
      <c r="Z14" s="1"/>
      <c r="AA14" s="1"/>
    </row>
    <row r="15" spans="1:27" ht="12.75">
      <c r="B15"/>
      <c r="C15"/>
      <c r="D15"/>
      <c r="E15"/>
      <c r="F15"/>
      <c r="G15"/>
      <c r="H15" s="20"/>
      <c r="I15" s="3"/>
      <c r="J15" s="3"/>
      <c r="K15" s="20"/>
      <c r="L15" s="6"/>
      <c r="M15" s="6"/>
      <c r="N15" s="8"/>
      <c r="O15" s="63"/>
      <c r="P15" s="6"/>
      <c r="Q15" s="6"/>
      <c r="R15" s="8"/>
      <c r="S15" s="63"/>
      <c r="T15" s="8"/>
      <c r="U15" s="1"/>
      <c r="V15" s="1"/>
      <c r="W15" s="1"/>
      <c r="X15" s="1"/>
      <c r="Y15" s="1"/>
      <c r="Z15" s="1"/>
      <c r="AA15" s="1"/>
    </row>
    <row r="16" spans="1:27" ht="12.75">
      <c r="A16" s="2" t="str">
        <f ca="1" t="shared" si="2"/>
        <v>South (1,2,t)</v>
      </c>
      <c r="B16" t="s">
        <v>143</v>
      </c>
      <c r="C16">
        <f>'orig. data'!AH15</f>
        <v>1</v>
      </c>
      <c r="D16">
        <f>'orig. data'!AI15</f>
        <v>2</v>
      </c>
      <c r="E16" t="str">
        <f ca="1">IF(CELL("contents",F16)="s","s",IF(CELL("contents",G16)="s","s",IF(CELL("contents",'orig. data'!AJ15)="t","t","")))</f>
        <v>t</v>
      </c>
      <c r="F16" t="str">
        <f>'orig. data'!AK15</f>
        <v> </v>
      </c>
      <c r="G16" t="str">
        <f>'orig. data'!AL15</f>
        <v> </v>
      </c>
      <c r="H16" s="20">
        <f>I$19</f>
        <v>62.69516805</v>
      </c>
      <c r="I16" s="3">
        <f>'orig. data'!D15</f>
        <v>35.528942116</v>
      </c>
      <c r="J16" s="3">
        <f>'orig. data'!R15</f>
        <v>30.537799562</v>
      </c>
      <c r="K16" s="20">
        <f>J$19</f>
        <v>49.844634991</v>
      </c>
      <c r="L16" s="6">
        <f>'orig. data'!B15</f>
        <v>1513</v>
      </c>
      <c r="M16" s="6">
        <f>'orig. data'!C15</f>
        <v>42585</v>
      </c>
      <c r="N16" s="8">
        <f>'orig. data'!G15</f>
        <v>1E-100</v>
      </c>
      <c r="O16" s="63"/>
      <c r="P16" s="6">
        <f>'orig. data'!P15</f>
        <v>1352</v>
      </c>
      <c r="Q16" s="6">
        <f>'orig. data'!Q15</f>
        <v>44273</v>
      </c>
      <c r="R16" s="8">
        <f>'orig. data'!U15</f>
        <v>1E-100</v>
      </c>
      <c r="S16" s="63"/>
      <c r="T16" s="8">
        <f>'orig. data'!AD15</f>
        <v>3.45294E-05</v>
      </c>
      <c r="U16" s="1"/>
      <c r="V16" s="1"/>
      <c r="W16" s="1"/>
      <c r="X16" s="1"/>
      <c r="Y16" s="1"/>
      <c r="Z16" s="1"/>
      <c r="AA16" s="1"/>
    </row>
    <row r="17" spans="1:20" ht="12.75">
      <c r="A17" s="2" t="str">
        <f ca="1" t="shared" si="2"/>
        <v>Mid (t)</v>
      </c>
      <c r="B17" t="s">
        <v>144</v>
      </c>
      <c r="C17" t="str">
        <f>'orig. data'!AH16</f>
        <v> </v>
      </c>
      <c r="D17" t="str">
        <f>'orig. data'!AI16</f>
        <v> </v>
      </c>
      <c r="E17" t="str">
        <f ca="1">IF(CELL("contents",F17)="s","s",IF(CELL("contents",G17)="s","s",IF(CELL("contents",'orig. data'!AJ16)="t","t","")))</f>
        <v>t</v>
      </c>
      <c r="F17" t="str">
        <f>'orig. data'!AK16</f>
        <v> </v>
      </c>
      <c r="G17" t="str">
        <f>'orig. data'!AL16</f>
        <v> </v>
      </c>
      <c r="H17" s="20">
        <f>I$19</f>
        <v>62.69516805</v>
      </c>
      <c r="I17" s="3">
        <f>'orig. data'!D16</f>
        <v>61.847672779</v>
      </c>
      <c r="J17" s="3">
        <f>'orig. data'!R16</f>
        <v>49.143260908</v>
      </c>
      <c r="K17" s="20">
        <f>J$19</f>
        <v>49.844634991</v>
      </c>
      <c r="L17" s="6">
        <f>'orig. data'!B16</f>
        <v>1754</v>
      </c>
      <c r="M17" s="6">
        <f>'orig. data'!C16</f>
        <v>28360</v>
      </c>
      <c r="N17" s="8">
        <f>'orig. data'!G16</f>
        <v>0.5527431968</v>
      </c>
      <c r="P17" s="6">
        <f>'orig. data'!P16</f>
        <v>1391</v>
      </c>
      <c r="Q17" s="6">
        <f>'orig. data'!Q16</f>
        <v>28305</v>
      </c>
      <c r="R17" s="8">
        <f>'orig. data'!U16</f>
        <v>0.585157055</v>
      </c>
      <c r="T17" s="8">
        <f>'orig. data'!AD16</f>
        <v>3.160372E-11</v>
      </c>
    </row>
    <row r="18" spans="1:20" ht="12.75">
      <c r="A18" s="2" t="str">
        <f ca="1" t="shared" si="2"/>
        <v>North (1,2,t)</v>
      </c>
      <c r="B18" t="s">
        <v>139</v>
      </c>
      <c r="C18">
        <f>'orig. data'!AH17</f>
        <v>1</v>
      </c>
      <c r="D18">
        <f>'orig. data'!AI17</f>
        <v>2</v>
      </c>
      <c r="E18" t="str">
        <f ca="1">IF(CELL("contents",F18)="s","s",IF(CELL("contents",G18)="s","s",IF(CELL("contents",'orig. data'!AJ17)="t","t","")))</f>
        <v>t</v>
      </c>
      <c r="F18" t="str">
        <f>'orig. data'!AK17</f>
        <v> </v>
      </c>
      <c r="G18" t="str">
        <f>'orig. data'!AL17</f>
        <v> </v>
      </c>
      <c r="H18" s="20">
        <f>I$19</f>
        <v>62.69516805</v>
      </c>
      <c r="I18" s="3">
        <f>'orig. data'!D17</f>
        <v>125.74889723</v>
      </c>
      <c r="J18" s="3">
        <f>'orig. data'!R17</f>
        <v>114.73338388</v>
      </c>
      <c r="K18" s="20">
        <f>J$19</f>
        <v>49.844634991</v>
      </c>
      <c r="L18" s="6">
        <f>'orig. data'!B17</f>
        <v>1910</v>
      </c>
      <c r="M18" s="6">
        <f>'orig. data'!C17</f>
        <v>15189</v>
      </c>
      <c r="N18" s="8">
        <f>'orig. data'!G17</f>
        <v>1E-100</v>
      </c>
      <c r="P18" s="6">
        <f>'orig. data'!P17</f>
        <v>1816</v>
      </c>
      <c r="Q18" s="6">
        <f>'orig. data'!Q17</f>
        <v>15828</v>
      </c>
      <c r="R18" s="8">
        <f>'orig. data'!U17</f>
        <v>1E-100</v>
      </c>
      <c r="T18" s="8">
        <f>'orig. data'!AD17</f>
        <v>0.002390947</v>
      </c>
    </row>
    <row r="19" spans="1:20" ht="11.25" customHeight="1">
      <c r="A19" s="2" t="str">
        <f ca="1" t="shared" si="2"/>
        <v>Manitoba (t)</v>
      </c>
      <c r="B19" t="s">
        <v>141</v>
      </c>
      <c r="C19" t="str">
        <f>'orig. data'!AH18</f>
        <v> </v>
      </c>
      <c r="D19" t="str">
        <f>'orig. data'!AI18</f>
        <v> </v>
      </c>
      <c r="E19" t="str">
        <f ca="1">IF(CELL("contents",F19)="s","s",IF(CELL("contents",G19)="s","s",IF(CELL("contents",'orig. data'!AJ18)="t","t","")))</f>
        <v>t</v>
      </c>
      <c r="F19" t="str">
        <f>'orig. data'!AK18</f>
        <v> </v>
      </c>
      <c r="G19" t="str">
        <f>'orig. data'!AL18</f>
        <v> </v>
      </c>
      <c r="H19" s="20">
        <f>I$19</f>
        <v>62.69516805</v>
      </c>
      <c r="I19" s="3">
        <f>'orig. data'!D18</f>
        <v>62.69516805</v>
      </c>
      <c r="J19" s="3">
        <f>'orig. data'!R18</f>
        <v>49.844634991</v>
      </c>
      <c r="K19" s="20">
        <f>J$19</f>
        <v>49.844634991</v>
      </c>
      <c r="L19" s="6">
        <f>'orig. data'!B18</f>
        <v>12207</v>
      </c>
      <c r="M19" s="6">
        <f>'orig. data'!C18</f>
        <v>194704</v>
      </c>
      <c r="N19" s="8" t="str">
        <f>'orig. data'!G18</f>
        <v> </v>
      </c>
      <c r="P19" s="6">
        <f>'orig. data'!P18</f>
        <v>10138</v>
      </c>
      <c r="Q19" s="6">
        <f>'orig. data'!Q18</f>
        <v>203392</v>
      </c>
      <c r="R19" s="8" t="str">
        <f>'orig. data'!U18</f>
        <v> </v>
      </c>
      <c r="T19" s="8">
        <f>'orig. data'!AD18</f>
        <v>0</v>
      </c>
    </row>
    <row r="20" spans="1:20" ht="12.75" hidden="1">
      <c r="A20" s="2" t="str">
        <f ca="1" t="shared" si="2"/>
        <v>Public Trustee</v>
      </c>
      <c r="B20" t="s">
        <v>180</v>
      </c>
      <c r="C20" t="str">
        <f>'orig. data'!AH19</f>
        <v> </v>
      </c>
      <c r="D20" t="str">
        <f>'orig. data'!AI19</f>
        <v> </v>
      </c>
      <c r="E20">
        <f ca="1">IF(CELL("contents",F20)="s","s",IF(CELL("contents",G20)="s","s",IF(CELL("contents",'orig. data'!AJ19)="t","t","")))</f>
      </c>
      <c r="F20" t="str">
        <f>'orig. data'!AK19</f>
        <v> </v>
      </c>
      <c r="G20" t="str">
        <f>'orig. data'!AL19</f>
        <v> </v>
      </c>
      <c r="H20" s="20">
        <f>I$19</f>
        <v>62.69516805</v>
      </c>
      <c r="I20" s="3">
        <f>'orig. data'!D19</f>
        <v>70.3125</v>
      </c>
      <c r="J20" s="3">
        <f>'orig. data'!R19</f>
        <v>58.583106267</v>
      </c>
      <c r="K20" s="20">
        <f>J$19</f>
        <v>49.844634991</v>
      </c>
      <c r="L20" s="6">
        <f>'orig. data'!B19</f>
        <v>54</v>
      </c>
      <c r="M20" s="6">
        <f>'orig. data'!C19</f>
        <v>768</v>
      </c>
      <c r="N20" s="8">
        <f>'orig. data'!G19</f>
        <v>0.3836860496</v>
      </c>
      <c r="P20" s="6">
        <f>'orig. data'!P19</f>
        <v>43</v>
      </c>
      <c r="Q20" s="6">
        <f>'orig. data'!Q19</f>
        <v>734</v>
      </c>
      <c r="R20" s="8">
        <f>'orig. data'!U19</f>
        <v>0.2724752649</v>
      </c>
      <c r="T20" s="8">
        <f>'orig. data'!AD19</f>
        <v>0.3553778769</v>
      </c>
    </row>
    <row r="21" spans="2:20" ht="12.75">
      <c r="B21"/>
      <c r="C21"/>
      <c r="D21"/>
      <c r="E21"/>
      <c r="F21"/>
      <c r="G21"/>
      <c r="H21" s="20"/>
      <c r="I21" s="3"/>
      <c r="J21" s="3"/>
      <c r="K21" s="20"/>
      <c r="L21" s="6"/>
      <c r="M21" s="6"/>
      <c r="N21" s="8"/>
      <c r="P21" s="6"/>
      <c r="Q21" s="6"/>
      <c r="R21" s="8"/>
      <c r="T21" s="8"/>
    </row>
    <row r="22" spans="1:20" ht="12.75">
      <c r="A22" s="2" t="str">
        <f ca="1" t="shared" si="2"/>
        <v>Fort Garry (1,2,t)</v>
      </c>
      <c r="B22" t="s">
        <v>145</v>
      </c>
      <c r="C22">
        <f>'orig. data'!AH20</f>
        <v>1</v>
      </c>
      <c r="D22">
        <f>'orig. data'!AI20</f>
        <v>2</v>
      </c>
      <c r="E22" t="str">
        <f ca="1">IF(CELL("contents",F22)="s","s",IF(CELL("contents",G22)="s","s",IF(CELL("contents",'orig. data'!AJ20)="t","t","")))</f>
        <v>t</v>
      </c>
      <c r="F22" t="str">
        <f>'orig. data'!AK20</f>
        <v> </v>
      </c>
      <c r="G22" t="str">
        <f>'orig. data'!AL20</f>
        <v> </v>
      </c>
      <c r="H22" s="20">
        <f aca="true" t="shared" si="3" ref="H22:H33">I$19</f>
        <v>62.69516805</v>
      </c>
      <c r="I22" s="3">
        <f>'orig. data'!D20</f>
        <v>33.535675192</v>
      </c>
      <c r="J22" s="3">
        <f>'orig. data'!R20</f>
        <v>20.146848138</v>
      </c>
      <c r="K22" s="20">
        <f aca="true" t="shared" si="4" ref="K22:K33">J$19</f>
        <v>49.844634991</v>
      </c>
      <c r="L22" s="6">
        <f>'orig. data'!B20</f>
        <v>337</v>
      </c>
      <c r="M22" s="6">
        <f>'orig. data'!C20</f>
        <v>10049</v>
      </c>
      <c r="N22" s="8">
        <f>'orig. data'!G20</f>
        <v>1E-100</v>
      </c>
      <c r="P22" s="6">
        <f>'orig. data'!P20</f>
        <v>225</v>
      </c>
      <c r="Q22" s="6">
        <f>'orig. data'!Q20</f>
        <v>11168</v>
      </c>
      <c r="R22" s="8">
        <f>'orig. data'!U20</f>
        <v>1E-100</v>
      </c>
      <c r="T22" s="8">
        <f>'orig. data'!AD20</f>
        <v>1.6191293E-09</v>
      </c>
    </row>
    <row r="23" spans="1:20" ht="12.75">
      <c r="A23" s="2" t="str">
        <f ca="1" t="shared" si="2"/>
        <v>Assiniboine South (1,2,t)</v>
      </c>
      <c r="B23" t="s">
        <v>146</v>
      </c>
      <c r="C23">
        <f>'orig. data'!AH21</f>
        <v>1</v>
      </c>
      <c r="D23">
        <f>'orig. data'!AI21</f>
        <v>2</v>
      </c>
      <c r="E23" t="str">
        <f ca="1">IF(CELL("contents",F23)="s","s",IF(CELL("contents",G23)="s","s",IF(CELL("contents",'orig. data'!AJ21)="t","t","")))</f>
        <v>t</v>
      </c>
      <c r="F23" t="str">
        <f>'orig. data'!AK21</f>
        <v> </v>
      </c>
      <c r="G23" t="str">
        <f>'orig. data'!AL21</f>
        <v> </v>
      </c>
      <c r="H23" s="20">
        <f t="shared" si="3"/>
        <v>62.69516805</v>
      </c>
      <c r="I23" s="3">
        <f>'orig. data'!D21</f>
        <v>30.881440099</v>
      </c>
      <c r="J23" s="3">
        <f>'orig. data'!R21</f>
        <v>15.704584041</v>
      </c>
      <c r="K23" s="20">
        <f t="shared" si="4"/>
        <v>49.844634991</v>
      </c>
      <c r="L23" s="6">
        <f>'orig. data'!B21</f>
        <v>199</v>
      </c>
      <c r="M23" s="6">
        <f>'orig. data'!C21</f>
        <v>6444</v>
      </c>
      <c r="N23" s="8">
        <f>'orig. data'!G21</f>
        <v>1E-100</v>
      </c>
      <c r="P23" s="6">
        <f>'orig. data'!P21</f>
        <v>111</v>
      </c>
      <c r="Q23" s="6">
        <f>'orig. data'!Q21</f>
        <v>7068</v>
      </c>
      <c r="R23" s="8">
        <f>'orig. data'!U21</f>
        <v>1E-100</v>
      </c>
      <c r="T23" s="8">
        <f>'orig. data'!AD21</f>
        <v>7.2706076E-09</v>
      </c>
    </row>
    <row r="24" spans="1:20" ht="12.75">
      <c r="A24" s="2" t="str">
        <f ca="1" t="shared" si="2"/>
        <v>St. Boniface (1,2,t)</v>
      </c>
      <c r="B24" t="s">
        <v>150</v>
      </c>
      <c r="C24">
        <f>'orig. data'!AH22</f>
        <v>1</v>
      </c>
      <c r="D24">
        <f>'orig. data'!AI22</f>
        <v>2</v>
      </c>
      <c r="E24" t="str">
        <f ca="1">IF(CELL("contents",F24)="s","s",IF(CELL("contents",G24)="s","s",IF(CELL("contents",'orig. data'!AJ22)="t","t","")))</f>
        <v>t</v>
      </c>
      <c r="F24" t="str">
        <f>'orig. data'!AK22</f>
        <v> </v>
      </c>
      <c r="G24" t="str">
        <f>'orig. data'!AL22</f>
        <v> </v>
      </c>
      <c r="H24" s="20">
        <f t="shared" si="3"/>
        <v>62.69516805</v>
      </c>
      <c r="I24" s="3">
        <f>'orig. data'!D22</f>
        <v>46.031067408</v>
      </c>
      <c r="J24" s="3">
        <f>'orig. data'!R22</f>
        <v>32.677966102</v>
      </c>
      <c r="K24" s="20">
        <f t="shared" si="4"/>
        <v>49.844634991</v>
      </c>
      <c r="L24" s="6">
        <f>'orig. data'!B22</f>
        <v>323</v>
      </c>
      <c r="M24" s="6">
        <f>'orig. data'!C22</f>
        <v>7017</v>
      </c>
      <c r="N24" s="8">
        <f>'orig. data'!G22</f>
        <v>1.0055257E-08</v>
      </c>
      <c r="P24" s="6">
        <f>'orig. data'!P22</f>
        <v>241</v>
      </c>
      <c r="Q24" s="6">
        <f>'orig. data'!Q22</f>
        <v>7375</v>
      </c>
      <c r="R24" s="8">
        <f>'orig. data'!U22</f>
        <v>1.989164E-11</v>
      </c>
      <c r="T24" s="8">
        <f>'orig. data'!AD22</f>
        <v>3.57445E-05</v>
      </c>
    </row>
    <row r="25" spans="1:20" ht="12.75">
      <c r="A25" s="2" t="str">
        <f ca="1" t="shared" si="2"/>
        <v>St. Vital (1,2,t)</v>
      </c>
      <c r="B25" t="s">
        <v>148</v>
      </c>
      <c r="C25">
        <f>'orig. data'!AH23</f>
        <v>1</v>
      </c>
      <c r="D25">
        <f>'orig. data'!AI23</f>
        <v>2</v>
      </c>
      <c r="E25" t="str">
        <f ca="1">IF(CELL("contents",F25)="s","s",IF(CELL("contents",G25)="s","s",IF(CELL("contents",'orig. data'!AJ23)="t","t","")))</f>
        <v>t</v>
      </c>
      <c r="F25" t="str">
        <f>'orig. data'!AK23</f>
        <v> </v>
      </c>
      <c r="G25" t="str">
        <f>'orig. data'!AL23</f>
        <v> </v>
      </c>
      <c r="H25" s="20">
        <f t="shared" si="3"/>
        <v>62.69516805</v>
      </c>
      <c r="I25" s="3">
        <f>'orig. data'!D23</f>
        <v>47.59430531</v>
      </c>
      <c r="J25" s="3">
        <f>'orig. data'!R23</f>
        <v>29.271680889</v>
      </c>
      <c r="K25" s="20">
        <f t="shared" si="4"/>
        <v>49.844634991</v>
      </c>
      <c r="L25" s="6">
        <f>'orig. data'!B23</f>
        <v>458</v>
      </c>
      <c r="M25" s="6">
        <f>'orig. data'!C23</f>
        <v>9623</v>
      </c>
      <c r="N25" s="8">
        <f>'orig. data'!G23</f>
        <v>1.1400467E-09</v>
      </c>
      <c r="P25" s="6">
        <f>'orig. data'!P23</f>
        <v>295</v>
      </c>
      <c r="Q25" s="6">
        <f>'orig. data'!Q23</f>
        <v>10078</v>
      </c>
      <c r="R25" s="8">
        <f>'orig. data'!U23</f>
        <v>1E-100</v>
      </c>
      <c r="T25" s="8">
        <f>'orig. data'!AD23</f>
        <v>2.427269E-11</v>
      </c>
    </row>
    <row r="26" spans="1:20" ht="12.75">
      <c r="A26" s="2" t="str">
        <f ca="1" t="shared" si="2"/>
        <v>Transcona (2,t)</v>
      </c>
      <c r="B26" t="s">
        <v>151</v>
      </c>
      <c r="C26" t="str">
        <f>'orig. data'!AH24</f>
        <v> </v>
      </c>
      <c r="D26">
        <f>'orig. data'!AI24</f>
        <v>2</v>
      </c>
      <c r="E26" t="str">
        <f ca="1">IF(CELL("contents",F26)="s","s",IF(CELL("contents",G26)="s","s",IF(CELL("contents",'orig. data'!AJ24)="t","t","")))</f>
        <v>t</v>
      </c>
      <c r="F26" t="str">
        <f>'orig. data'!AK24</f>
        <v> </v>
      </c>
      <c r="G26" t="str">
        <f>'orig. data'!AL24</f>
        <v> </v>
      </c>
      <c r="H26" s="20">
        <f t="shared" si="3"/>
        <v>62.69516805</v>
      </c>
      <c r="I26" s="3">
        <f>'orig. data'!D24</f>
        <v>56.197759203</v>
      </c>
      <c r="J26" s="3">
        <f>'orig. data'!R24</f>
        <v>33.840369168</v>
      </c>
      <c r="K26" s="20">
        <f t="shared" si="4"/>
        <v>49.844634991</v>
      </c>
      <c r="L26" s="6">
        <f>'orig. data'!B24</f>
        <v>316</v>
      </c>
      <c r="M26" s="6">
        <f>'orig. data'!C24</f>
        <v>5623</v>
      </c>
      <c r="N26" s="8">
        <f>'orig. data'!G24</f>
        <v>0.0436899069</v>
      </c>
      <c r="P26" s="6">
        <f>'orig. data'!P24</f>
        <v>198</v>
      </c>
      <c r="Q26" s="6">
        <f>'orig. data'!Q24</f>
        <v>5851</v>
      </c>
      <c r="R26" s="8">
        <f>'orig. data'!U24</f>
        <v>2.5039323E-08</v>
      </c>
      <c r="T26" s="8">
        <f>'orig. data'!AD24</f>
        <v>8.7164997E-09</v>
      </c>
    </row>
    <row r="27" spans="1:23" ht="12.75">
      <c r="A27" s="2" t="str">
        <f ca="1" t="shared" si="2"/>
        <v>River Heights (1,2,t)</v>
      </c>
      <c r="B27" t="s">
        <v>147</v>
      </c>
      <c r="C27">
        <f>'orig. data'!AH25</f>
        <v>1</v>
      </c>
      <c r="D27">
        <f>'orig. data'!AI25</f>
        <v>2</v>
      </c>
      <c r="E27" t="str">
        <f ca="1">IF(CELL("contents",F27)="s","s",IF(CELL("contents",G27)="s","s",IF(CELL("contents",'orig. data'!AJ25)="t","t","")))</f>
        <v>t</v>
      </c>
      <c r="F27" t="str">
        <f>'orig. data'!AK25</f>
        <v> </v>
      </c>
      <c r="G27" t="str">
        <f>'orig. data'!AL25</f>
        <v> </v>
      </c>
      <c r="H27" s="20">
        <f t="shared" si="3"/>
        <v>62.69516805</v>
      </c>
      <c r="I27" s="3">
        <f>'orig. data'!D25</f>
        <v>50.113895216</v>
      </c>
      <c r="J27" s="3">
        <f>'orig. data'!R25</f>
        <v>37.247199185</v>
      </c>
      <c r="K27" s="20">
        <f t="shared" si="4"/>
        <v>49.844634991</v>
      </c>
      <c r="L27" s="6">
        <f>'orig. data'!B25</f>
        <v>330</v>
      </c>
      <c r="M27" s="6">
        <f>'orig. data'!C25</f>
        <v>6585</v>
      </c>
      <c r="N27" s="8">
        <f>'orig. data'!G25</f>
        <v>2.46074E-05</v>
      </c>
      <c r="P27" s="6">
        <f>'orig. data'!P25</f>
        <v>256</v>
      </c>
      <c r="Q27" s="6">
        <f>'orig. data'!Q25</f>
        <v>6873</v>
      </c>
      <c r="R27" s="8">
        <f>'orig. data'!U25</f>
        <v>1.8255125E-06</v>
      </c>
      <c r="T27" s="8">
        <f>'orig. data'!AD25</f>
        <v>0.0002452255</v>
      </c>
      <c r="U27" s="1"/>
      <c r="V27" s="1"/>
      <c r="W27" s="1"/>
    </row>
    <row r="28" spans="1:23" ht="12.75">
      <c r="A28" s="2" t="str">
        <f ca="1" t="shared" si="2"/>
        <v>River East (2,t)</v>
      </c>
      <c r="B28" t="s">
        <v>149</v>
      </c>
      <c r="C28" t="str">
        <f>'orig. data'!AH26</f>
        <v> </v>
      </c>
      <c r="D28">
        <f>'orig. data'!AI26</f>
        <v>2</v>
      </c>
      <c r="E28" t="str">
        <f ca="1">IF(CELL("contents",F28)="s","s",IF(CELL("contents",G28)="s","s",IF(CELL("contents",'orig. data'!AJ26)="t","t","")))</f>
        <v>t</v>
      </c>
      <c r="F28" t="str">
        <f>'orig. data'!AK26</f>
        <v> </v>
      </c>
      <c r="G28" t="str">
        <f>'orig. data'!AL26</f>
        <v> </v>
      </c>
      <c r="H28" s="20">
        <f t="shared" si="3"/>
        <v>62.69516805</v>
      </c>
      <c r="I28" s="3">
        <f>'orig. data'!D26</f>
        <v>64.36579765</v>
      </c>
      <c r="J28" s="3">
        <f>'orig. data'!R26</f>
        <v>42.1624418</v>
      </c>
      <c r="K28" s="20">
        <f t="shared" si="4"/>
        <v>49.844634991</v>
      </c>
      <c r="L28" s="6">
        <f>'orig. data'!B26</f>
        <v>953</v>
      </c>
      <c r="M28" s="6">
        <f>'orig. data'!C26</f>
        <v>14806</v>
      </c>
      <c r="N28" s="8">
        <f>'orig. data'!G26</f>
        <v>0.3963979435</v>
      </c>
      <c r="P28" s="6">
        <f>'orig. data'!P26</f>
        <v>652</v>
      </c>
      <c r="Q28" s="6">
        <f>'orig. data'!Q26</f>
        <v>15464</v>
      </c>
      <c r="R28" s="8">
        <f>'orig. data'!U26</f>
        <v>1.07882E-05</v>
      </c>
      <c r="T28" s="8">
        <f>'orig. data'!AD26</f>
        <v>0</v>
      </c>
      <c r="U28" s="1"/>
      <c r="V28" s="1"/>
      <c r="W28" s="1"/>
    </row>
    <row r="29" spans="1:23" ht="12.75">
      <c r="A29" s="2" t="str">
        <f ca="1" t="shared" si="2"/>
        <v>Seven Oaks (2,t)</v>
      </c>
      <c r="B29" t="s">
        <v>152</v>
      </c>
      <c r="C29" t="str">
        <f>'orig. data'!AH27</f>
        <v> </v>
      </c>
      <c r="D29">
        <f>'orig. data'!AI27</f>
        <v>2</v>
      </c>
      <c r="E29" t="str">
        <f ca="1">IF(CELL("contents",F29)="s","s",IF(CELL("contents",G29)="s","s",IF(CELL("contents",'orig. data'!AJ27)="t","t","")))</f>
        <v>t</v>
      </c>
      <c r="F29" t="str">
        <f>'orig. data'!AK27</f>
        <v> </v>
      </c>
      <c r="G29" t="str">
        <f>'orig. data'!AL27</f>
        <v> </v>
      </c>
      <c r="H29" s="20">
        <f t="shared" si="3"/>
        <v>62.69516805</v>
      </c>
      <c r="I29" s="3">
        <f>'orig. data'!D27</f>
        <v>57.556893561</v>
      </c>
      <c r="J29" s="3">
        <f>'orig. data'!R27</f>
        <v>38.635429511</v>
      </c>
      <c r="K29" s="20">
        <f t="shared" si="4"/>
        <v>49.844634991</v>
      </c>
      <c r="L29" s="6">
        <f>'orig. data'!B27</f>
        <v>564</v>
      </c>
      <c r="M29" s="6">
        <f>'orig. data'!C27</f>
        <v>9799</v>
      </c>
      <c r="N29" s="8">
        <f>'orig. data'!G27</f>
        <v>0.0347756117</v>
      </c>
      <c r="P29" s="6">
        <f>'orig. data'!P27</f>
        <v>376</v>
      </c>
      <c r="Q29" s="6">
        <f>'orig. data'!Q27</f>
        <v>9732</v>
      </c>
      <c r="R29" s="8">
        <f>'orig. data'!U27</f>
        <v>4.0435402E-07</v>
      </c>
      <c r="T29" s="8">
        <f>'orig. data'!AD27</f>
        <v>6.667701E-10</v>
      </c>
      <c r="U29" s="1"/>
      <c r="V29" s="1"/>
      <c r="W29" s="1"/>
    </row>
    <row r="30" spans="1:23" ht="12.75">
      <c r="A30" s="2" t="str">
        <f ca="1" t="shared" si="2"/>
        <v>St. James - Assiniboia (2,t)</v>
      </c>
      <c r="B30" t="s">
        <v>153</v>
      </c>
      <c r="C30" t="str">
        <f>'orig. data'!AH28</f>
        <v> </v>
      </c>
      <c r="D30">
        <f>'orig. data'!AI28</f>
        <v>2</v>
      </c>
      <c r="E30" t="str">
        <f ca="1">IF(CELL("contents",F30)="s","s",IF(CELL("contents",G30)="s","s",IF(CELL("contents",'orig. data'!AJ28)="t","t","")))</f>
        <v>t</v>
      </c>
      <c r="F30" t="str">
        <f>'orig. data'!AK28</f>
        <v> </v>
      </c>
      <c r="G30" t="str">
        <f>'orig. data'!AL28</f>
        <v> </v>
      </c>
      <c r="H30" s="20">
        <f t="shared" si="3"/>
        <v>62.69516805</v>
      </c>
      <c r="I30" s="3">
        <f>'orig. data'!D28</f>
        <v>55.927051672</v>
      </c>
      <c r="J30" s="3">
        <f>'orig. data'!R28</f>
        <v>40.926548248</v>
      </c>
      <c r="K30" s="20">
        <f t="shared" si="4"/>
        <v>49.844634991</v>
      </c>
      <c r="L30" s="6">
        <f>'orig. data'!B28</f>
        <v>460</v>
      </c>
      <c r="M30" s="6">
        <f>'orig. data'!C28</f>
        <v>8225</v>
      </c>
      <c r="N30" s="8">
        <f>'orig. data'!G28</f>
        <v>0.0111485784</v>
      </c>
      <c r="O30" s="63"/>
      <c r="P30" s="6">
        <f>'orig. data'!P28</f>
        <v>341</v>
      </c>
      <c r="Q30" s="6">
        <f>'orig. data'!Q28</f>
        <v>8332</v>
      </c>
      <c r="R30" s="8">
        <f>'orig. data'!U28</f>
        <v>0.0001752382</v>
      </c>
      <c r="T30" s="8">
        <f>'orig. data'!AD28</f>
        <v>6.3677173E-06</v>
      </c>
      <c r="U30" s="1"/>
      <c r="V30" s="1"/>
      <c r="W30" s="1"/>
    </row>
    <row r="31" spans="1:23" ht="12.75">
      <c r="A31" s="2" t="str">
        <f ca="1" t="shared" si="2"/>
        <v>Inkster (1,2,t)</v>
      </c>
      <c r="B31" t="s">
        <v>154</v>
      </c>
      <c r="C31">
        <f>'orig. data'!AH29</f>
        <v>1</v>
      </c>
      <c r="D31">
        <f>'orig. data'!AI29</f>
        <v>2</v>
      </c>
      <c r="E31" t="str">
        <f ca="1">IF(CELL("contents",F31)="s","s",IF(CELL("contents",G31)="s","s",IF(CELL("contents",'orig. data'!AJ29)="t","t","")))</f>
        <v>t</v>
      </c>
      <c r="F31" t="str">
        <f>'orig. data'!AK29</f>
        <v> </v>
      </c>
      <c r="G31" t="str">
        <f>'orig. data'!AL29</f>
        <v> </v>
      </c>
      <c r="H31" s="20">
        <f t="shared" si="3"/>
        <v>62.69516805</v>
      </c>
      <c r="I31" s="3">
        <f>'orig. data'!D29</f>
        <v>83.347537072</v>
      </c>
      <c r="J31" s="3">
        <f>'orig. data'!R29</f>
        <v>69.825853985</v>
      </c>
      <c r="K31" s="20">
        <f t="shared" si="4"/>
        <v>49.844634991</v>
      </c>
      <c r="L31" s="6">
        <f>'orig. data'!B29</f>
        <v>489</v>
      </c>
      <c r="M31" s="6">
        <f>'orig. data'!C29</f>
        <v>5867</v>
      </c>
      <c r="N31" s="8">
        <f>'orig. data'!G29</f>
        <v>3.069434E-11</v>
      </c>
      <c r="O31" s="63"/>
      <c r="P31" s="6">
        <f>'orig. data'!P29</f>
        <v>417</v>
      </c>
      <c r="Q31" s="6">
        <f>'orig. data'!Q29</f>
        <v>5972</v>
      </c>
      <c r="R31" s="8">
        <f>'orig. data'!U29</f>
        <v>6.011858E-13</v>
      </c>
      <c r="T31" s="8">
        <f>'orig. data'!AD29</f>
        <v>0.0052905708</v>
      </c>
      <c r="U31" s="1"/>
      <c r="V31" s="1"/>
      <c r="W31" s="1"/>
    </row>
    <row r="32" spans="1:23" ht="12.75">
      <c r="A32" s="2" t="str">
        <f ca="1" t="shared" si="2"/>
        <v>Downtown (1,2,t)</v>
      </c>
      <c r="B32" t="s">
        <v>155</v>
      </c>
      <c r="C32">
        <f>'orig. data'!AH30</f>
        <v>1</v>
      </c>
      <c r="D32">
        <f>'orig. data'!AI30</f>
        <v>2</v>
      </c>
      <c r="E32" t="str">
        <f ca="1">IF(CELL("contents",F32)="s","s",IF(CELL("contents",G32)="s","s",IF(CELL("contents",'orig. data'!AJ30)="t","t","")))</f>
        <v>t</v>
      </c>
      <c r="F32" t="str">
        <f>'orig. data'!AK30</f>
        <v> </v>
      </c>
      <c r="G32" t="str">
        <f>'orig. data'!AL30</f>
        <v> </v>
      </c>
      <c r="H32" s="20">
        <f t="shared" si="3"/>
        <v>62.69516805</v>
      </c>
      <c r="I32" s="3">
        <f>'orig. data'!D30</f>
        <v>129.90040263</v>
      </c>
      <c r="J32" s="3">
        <f>'orig. data'!R30</f>
        <v>103.32138139</v>
      </c>
      <c r="K32" s="20">
        <f t="shared" si="4"/>
        <v>49.844634991</v>
      </c>
      <c r="L32" s="6">
        <f>'orig. data'!B30</f>
        <v>1226</v>
      </c>
      <c r="M32" s="6">
        <f>'orig. data'!C30</f>
        <v>9438</v>
      </c>
      <c r="N32" s="8">
        <f>'orig. data'!G30</f>
        <v>1E-100</v>
      </c>
      <c r="O32" s="63"/>
      <c r="P32" s="6">
        <f>'orig. data'!P30</f>
        <v>1095</v>
      </c>
      <c r="Q32" s="6">
        <f>'orig. data'!Q30</f>
        <v>10598</v>
      </c>
      <c r="R32" s="8">
        <f>'orig. data'!U30</f>
        <v>1E-100</v>
      </c>
      <c r="T32" s="8">
        <f>'orig. data'!AD30</f>
        <v>2.7271977E-09</v>
      </c>
      <c r="U32" s="1"/>
      <c r="V32" s="1"/>
      <c r="W32" s="1"/>
    </row>
    <row r="33" spans="1:23" ht="12.75">
      <c r="A33" s="2" t="str">
        <f ca="1" t="shared" si="2"/>
        <v>Point Douglas (1,2,t)</v>
      </c>
      <c r="B33" t="s">
        <v>156</v>
      </c>
      <c r="C33">
        <f>'orig. data'!AH31</f>
        <v>1</v>
      </c>
      <c r="D33">
        <f>'orig. data'!AI31</f>
        <v>2</v>
      </c>
      <c r="E33" t="str">
        <f ca="1">IF(CELL("contents",F33)="s","s",IF(CELL("contents",G33)="s","s",IF(CELL("contents",'orig. data'!AJ31)="t","t","")))</f>
        <v>t</v>
      </c>
      <c r="F33" t="str">
        <f>'orig. data'!AK31</f>
        <v> </v>
      </c>
      <c r="G33" t="str">
        <f>'orig. data'!AL31</f>
        <v> </v>
      </c>
      <c r="H33" s="20">
        <f t="shared" si="3"/>
        <v>62.69516805</v>
      </c>
      <c r="I33" s="3">
        <f>'orig. data'!D31</f>
        <v>141.49860633</v>
      </c>
      <c r="J33" s="3">
        <f>'orig. data'!R31</f>
        <v>124.13793103</v>
      </c>
      <c r="K33" s="20">
        <f t="shared" si="4"/>
        <v>49.844634991</v>
      </c>
      <c r="L33" s="6">
        <f>'orig. data'!B31</f>
        <v>863</v>
      </c>
      <c r="M33" s="6">
        <f>'orig. data'!C31</f>
        <v>6099</v>
      </c>
      <c r="N33" s="8">
        <f>'orig. data'!G31</f>
        <v>1E-100</v>
      </c>
      <c r="O33" s="63"/>
      <c r="P33" s="6">
        <f>'orig. data'!P31</f>
        <v>882</v>
      </c>
      <c r="Q33" s="6">
        <f>'orig. data'!Q31</f>
        <v>7105</v>
      </c>
      <c r="R33" s="8">
        <f>'orig. data'!U31</f>
        <v>1E-100</v>
      </c>
      <c r="T33" s="8">
        <f>'orig. data'!AD31</f>
        <v>0.0028390788</v>
      </c>
      <c r="U33" s="1"/>
      <c r="V33" s="1"/>
      <c r="W33" s="1"/>
    </row>
    <row r="34" spans="1:23" ht="12.75">
      <c r="B34"/>
      <c r="C34"/>
      <c r="D34"/>
      <c r="E34"/>
      <c r="F34"/>
      <c r="G34"/>
      <c r="H34" s="20"/>
      <c r="I34" s="3"/>
      <c r="J34" s="3"/>
      <c r="K34" s="20"/>
      <c r="L34" s="6"/>
      <c r="M34" s="6"/>
      <c r="N34" s="8"/>
      <c r="O34" s="63"/>
      <c r="P34" s="6"/>
      <c r="Q34" s="6"/>
      <c r="R34" s="8"/>
      <c r="T34" s="8"/>
      <c r="U34" s="1"/>
      <c r="V34" s="1"/>
      <c r="W34" s="1"/>
    </row>
    <row r="35" spans="2:8" ht="12.75">
      <c r="B35"/>
      <c r="C35"/>
      <c r="D35"/>
      <c r="E35"/>
      <c r="F35"/>
      <c r="G35"/>
      <c r="H35" s="21"/>
    </row>
    <row r="36" spans="2:8" ht="12.75">
      <c r="B36"/>
      <c r="C36"/>
      <c r="D36"/>
      <c r="E36"/>
      <c r="F36"/>
      <c r="G36"/>
      <c r="H36" s="21"/>
    </row>
    <row r="37" spans="2:8" ht="12.75">
      <c r="B37"/>
      <c r="C37"/>
      <c r="D37"/>
      <c r="E37"/>
      <c r="F37"/>
      <c r="G37"/>
      <c r="H37" s="21"/>
    </row>
    <row r="38" spans="2:8" ht="12.75">
      <c r="B38"/>
      <c r="C38"/>
      <c r="D38"/>
      <c r="E38"/>
      <c r="F38"/>
      <c r="G38"/>
      <c r="H38" s="21"/>
    </row>
    <row r="39" spans="2:8" ht="12.75">
      <c r="B39"/>
      <c r="C39"/>
      <c r="D39"/>
      <c r="E39"/>
      <c r="F39"/>
      <c r="G39"/>
      <c r="H39" s="21"/>
    </row>
    <row r="40" spans="2:8" ht="12.75">
      <c r="B40"/>
      <c r="C40"/>
      <c r="D40"/>
      <c r="E40"/>
      <c r="F40"/>
      <c r="G40"/>
      <c r="H40" s="21"/>
    </row>
    <row r="41" spans="2:8" ht="12.75">
      <c r="B41"/>
      <c r="C41"/>
      <c r="D41"/>
      <c r="E41"/>
      <c r="F41"/>
      <c r="G41"/>
      <c r="H41" s="21"/>
    </row>
    <row r="42" ht="12.75">
      <c r="H42" s="21"/>
    </row>
    <row r="43" ht="12.75">
      <c r="H43" s="21"/>
    </row>
    <row r="44" ht="12.75">
      <c r="H44" s="21"/>
    </row>
    <row r="45" ht="12.75">
      <c r="H45" s="21"/>
    </row>
    <row r="46" ht="12.75">
      <c r="H46" s="21"/>
    </row>
    <row r="47" ht="12.75">
      <c r="H47" s="21"/>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65" activePane="bottomLeft" state="frozen"/>
      <selection pane="topLeft" activeCell="A1" sqref="A1"/>
      <selection pane="bottomLeft" activeCell="N80" sqref="N80"/>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50" customWidth="1"/>
    <col min="19" max="19" width="2.8515625" style="50" customWidth="1"/>
  </cols>
  <sheetData>
    <row r="1" spans="1:20" ht="12.75">
      <c r="A1" s="48" t="s">
        <v>262</v>
      </c>
      <c r="B1" s="5" t="s">
        <v>213</v>
      </c>
      <c r="C1" s="74" t="s">
        <v>120</v>
      </c>
      <c r="D1" s="74"/>
      <c r="E1" s="74"/>
      <c r="F1" s="74" t="s">
        <v>123</v>
      </c>
      <c r="G1" s="74"/>
      <c r="H1" s="6" t="s">
        <v>110</v>
      </c>
      <c r="I1" s="3" t="s">
        <v>112</v>
      </c>
      <c r="J1" s="3" t="s">
        <v>113</v>
      </c>
      <c r="K1" s="6" t="s">
        <v>111</v>
      </c>
      <c r="L1" s="6" t="s">
        <v>114</v>
      </c>
      <c r="M1" s="6" t="s">
        <v>115</v>
      </c>
      <c r="N1" s="6" t="s">
        <v>116</v>
      </c>
      <c r="O1" s="53"/>
      <c r="P1" s="6" t="s">
        <v>117</v>
      </c>
      <c r="Q1" s="6" t="s">
        <v>118</v>
      </c>
      <c r="R1" s="6" t="s">
        <v>119</v>
      </c>
      <c r="S1" s="53"/>
      <c r="T1" s="6" t="s">
        <v>124</v>
      </c>
    </row>
    <row r="2" spans="1:20" ht="12.75">
      <c r="A2" s="49"/>
      <c r="B2" s="2"/>
      <c r="C2" s="9"/>
      <c r="D2" s="9"/>
      <c r="E2" s="9"/>
      <c r="F2" s="10"/>
      <c r="G2" s="10"/>
      <c r="H2" s="6"/>
      <c r="I2" s="75" t="s">
        <v>263</v>
      </c>
      <c r="J2" s="75"/>
      <c r="K2" s="6"/>
      <c r="L2" s="6"/>
      <c r="M2" s="6"/>
      <c r="N2" s="6"/>
      <c r="O2" s="53"/>
      <c r="P2" s="6"/>
      <c r="Q2" s="6"/>
      <c r="R2" s="6"/>
      <c r="S2" s="53"/>
      <c r="T2" s="6"/>
    </row>
    <row r="3" spans="1:20" ht="12.75">
      <c r="A3" s="42" t="s">
        <v>0</v>
      </c>
      <c r="B3" s="5"/>
      <c r="C3" s="9">
        <v>1</v>
      </c>
      <c r="D3" s="9">
        <v>2</v>
      </c>
      <c r="E3" s="9" t="s">
        <v>122</v>
      </c>
      <c r="F3" s="9" t="s">
        <v>238</v>
      </c>
      <c r="G3" s="9" t="s">
        <v>239</v>
      </c>
      <c r="H3" s="2" t="s">
        <v>210</v>
      </c>
      <c r="I3" s="5" t="s">
        <v>286</v>
      </c>
      <c r="J3" s="5" t="s">
        <v>287</v>
      </c>
      <c r="K3" s="2" t="s">
        <v>211</v>
      </c>
      <c r="L3" s="2"/>
      <c r="M3" s="2"/>
      <c r="N3" s="2"/>
      <c r="O3" s="48"/>
      <c r="P3" s="2"/>
      <c r="Q3" s="2"/>
      <c r="R3" s="2"/>
      <c r="S3" s="48"/>
      <c r="T3" s="2"/>
    </row>
    <row r="4" spans="1:20" ht="12.75">
      <c r="A4" s="41"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 (1,2)</v>
      </c>
      <c r="B4" s="2" t="s">
        <v>221</v>
      </c>
      <c r="C4">
        <f>'orig. data'!AH32</f>
        <v>1</v>
      </c>
      <c r="D4">
        <f>'orig. data'!AI32</f>
        <v>2</v>
      </c>
      <c r="E4">
        <f ca="1">IF(CELL("contents",F4)="s","s",IF(CELL("contents",G4)="s","s",IF(CELL("contents",'orig. data'!AJ32)="t","t","")))</f>
      </c>
      <c r="F4" t="str">
        <f>'orig. data'!AK32</f>
        <v> </v>
      </c>
      <c r="G4" t="str">
        <f>'orig. data'!AL32</f>
        <v> </v>
      </c>
      <c r="H4" s="20">
        <f>'orig. data'!D$18</f>
        <v>62.69516805</v>
      </c>
      <c r="I4" s="3">
        <f>'orig. data'!D32</f>
        <v>27.56141402</v>
      </c>
      <c r="J4" s="3">
        <f>'orig. data'!R32</f>
        <v>26.96152681</v>
      </c>
      <c r="K4" s="20">
        <f>'orig. data'!R$18</f>
        <v>49.844634991</v>
      </c>
      <c r="L4" s="6">
        <f>'orig. data'!B32</f>
        <v>92</v>
      </c>
      <c r="M4" s="6">
        <f>'orig. data'!C32</f>
        <v>3338</v>
      </c>
      <c r="N4" s="8">
        <f>'orig. data'!G32</f>
        <v>9.992007E-16</v>
      </c>
      <c r="O4" s="63"/>
      <c r="P4" s="6">
        <f>'orig. data'!P32</f>
        <v>89</v>
      </c>
      <c r="Q4" s="6">
        <f>'orig. data'!Q32</f>
        <v>3301</v>
      </c>
      <c r="R4" s="8">
        <f>'orig. data'!U32</f>
        <v>3.4536397E-09</v>
      </c>
      <c r="S4" s="48"/>
      <c r="T4" s="8">
        <f>'orig. data'!AD32</f>
        <v>0.8801924556</v>
      </c>
    </row>
    <row r="5" spans="1:20" ht="12.75">
      <c r="A5" s="41"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(1,2)</v>
      </c>
      <c r="B5" s="2" t="s">
        <v>216</v>
      </c>
      <c r="C5">
        <f>'orig. data'!AH33</f>
        <v>1</v>
      </c>
      <c r="D5">
        <f>'orig. data'!AI33</f>
        <v>2</v>
      </c>
      <c r="E5">
        <f ca="1">IF(CELL("contents",F5)="s","s",IF(CELL("contents",G5)="s","s",IF(CELL("contents",'orig. data'!AJ33)="t","t","")))</f>
      </c>
      <c r="F5" t="str">
        <f>'orig. data'!AK33</f>
        <v> </v>
      </c>
      <c r="G5" t="str">
        <f>'orig. data'!AL33</f>
        <v> </v>
      </c>
      <c r="H5" s="20">
        <f>'orig. data'!D$18</f>
        <v>62.69516805</v>
      </c>
      <c r="I5" s="3">
        <f>'orig. data'!D33</f>
        <v>27.253167583</v>
      </c>
      <c r="J5" s="3">
        <f>'orig. data'!R33</f>
        <v>26.387434555</v>
      </c>
      <c r="K5" s="20">
        <f>'orig. data'!R$18</f>
        <v>49.844634991</v>
      </c>
      <c r="L5" s="6">
        <f>'orig. data'!B33</f>
        <v>114</v>
      </c>
      <c r="M5" s="6">
        <f>'orig. data'!C33</f>
        <v>4183</v>
      </c>
      <c r="N5" s="8">
        <f>'orig. data'!G33</f>
        <v>1E-100</v>
      </c>
      <c r="O5" s="63"/>
      <c r="P5" s="6">
        <f>'orig. data'!P33</f>
        <v>126</v>
      </c>
      <c r="Q5" s="6">
        <f>'orig. data'!Q33</f>
        <v>4775</v>
      </c>
      <c r="R5" s="8">
        <f>'orig. data'!U33</f>
        <v>2.515765E-13</v>
      </c>
      <c r="S5" s="48"/>
      <c r="T5" s="8">
        <f>'orig. data'!AD33</f>
        <v>0.7984893723</v>
      </c>
    </row>
    <row r="6" spans="1:20" ht="12.75">
      <c r="A6" s="41" t="str">
        <f ca="1" t="shared" si="0"/>
        <v>SE Western (1,2)</v>
      </c>
      <c r="B6" s="2" t="s">
        <v>217</v>
      </c>
      <c r="C6">
        <f>'orig. data'!AH34</f>
        <v>1</v>
      </c>
      <c r="D6">
        <f>'orig. data'!AI34</f>
        <v>2</v>
      </c>
      <c r="E6">
        <f ca="1">IF(CELL("contents",F6)="s","s",IF(CELL("contents",G6)="s","s",IF(CELL("contents",'orig. data'!AJ34)="t","t","")))</f>
      </c>
      <c r="F6" t="str">
        <f>'orig. data'!AK34</f>
        <v> </v>
      </c>
      <c r="G6" t="str">
        <f>'orig. data'!AL34</f>
        <v> </v>
      </c>
      <c r="H6" s="20">
        <f>'orig. data'!D$18</f>
        <v>62.69516805</v>
      </c>
      <c r="I6" s="3">
        <f>'orig. data'!D34</f>
        <v>27.639329406</v>
      </c>
      <c r="J6" s="3">
        <f>'orig. data'!R34</f>
        <v>23.041474654</v>
      </c>
      <c r="K6" s="20">
        <f>'orig. data'!R$18</f>
        <v>49.844634991</v>
      </c>
      <c r="L6" s="6">
        <f>'orig. data'!B34</f>
        <v>61</v>
      </c>
      <c r="M6" s="6">
        <f>'orig. data'!C34</f>
        <v>2207</v>
      </c>
      <c r="N6" s="8">
        <f>'orig. data'!G34</f>
        <v>7.685452E-11</v>
      </c>
      <c r="O6" s="63"/>
      <c r="P6" s="6">
        <f>'orig. data'!P34</f>
        <v>55</v>
      </c>
      <c r="Q6" s="6">
        <f>'orig. data'!Q34</f>
        <v>2387</v>
      </c>
      <c r="R6" s="8">
        <f>'orig. data'!U34</f>
        <v>6.4724441E-09</v>
      </c>
      <c r="S6" s="48"/>
      <c r="T6" s="8">
        <f>'orig. data'!AD34</f>
        <v>0.3203312081</v>
      </c>
    </row>
    <row r="7" spans="1:20" ht="12.75">
      <c r="A7" s="41" t="str">
        <f ca="1" t="shared" si="0"/>
        <v>SE Southern (2)</v>
      </c>
      <c r="B7" s="2" t="s">
        <v>181</v>
      </c>
      <c r="C7" t="str">
        <f>'orig. data'!AH35</f>
        <v> </v>
      </c>
      <c r="D7">
        <f>'orig. data'!AI35</f>
        <v>2</v>
      </c>
      <c r="E7">
        <f ca="1">IF(CELL("contents",F7)="s","s",IF(CELL("contents",G7)="s","s",IF(CELL("contents",'orig. data'!AJ35)="t","t","")))</f>
      </c>
      <c r="F7" t="str">
        <f>'orig. data'!AK35</f>
        <v> </v>
      </c>
      <c r="G7" t="str">
        <f>'orig. data'!AL35</f>
        <v> </v>
      </c>
      <c r="H7" s="20">
        <f>'orig. data'!D$18</f>
        <v>62.69516805</v>
      </c>
      <c r="I7" s="3">
        <f>'orig. data'!D35</f>
        <v>38.119440915</v>
      </c>
      <c r="J7" s="3">
        <f>'orig. data'!R35</f>
        <v>29.239766082</v>
      </c>
      <c r="K7" s="20">
        <f>'orig. data'!R$18</f>
        <v>49.844634991</v>
      </c>
      <c r="L7" s="6">
        <f>'orig. data'!B35</f>
        <v>30</v>
      </c>
      <c r="M7" s="6">
        <f>'orig. data'!C35</f>
        <v>787</v>
      </c>
      <c r="N7" s="8">
        <f>'orig. data'!G35</f>
        <v>0.0055768903</v>
      </c>
      <c r="O7" s="63"/>
      <c r="P7" s="6">
        <f>'orig. data'!P35</f>
        <v>30</v>
      </c>
      <c r="Q7" s="6">
        <f>'orig. data'!Q35</f>
        <v>1026</v>
      </c>
      <c r="R7" s="8">
        <f>'orig. data'!U35</f>
        <v>0.0028820616</v>
      </c>
      <c r="S7" s="48"/>
      <c r="T7" s="8">
        <f>'orig. data'!AD35</f>
        <v>0.2954963108</v>
      </c>
    </row>
    <row r="8" spans="1:20" ht="12.75">
      <c r="A8" s="41"/>
      <c r="B8" s="2"/>
      <c r="H8" s="20"/>
      <c r="I8" s="3"/>
      <c r="J8" s="3"/>
      <c r="K8" s="20"/>
      <c r="L8" s="6"/>
      <c r="M8" s="6"/>
      <c r="N8" s="8"/>
      <c r="O8" s="63"/>
      <c r="P8" s="6"/>
      <c r="Q8" s="6"/>
      <c r="R8" s="8"/>
      <c r="S8" s="48"/>
      <c r="T8" s="8"/>
    </row>
    <row r="9" spans="1:20" ht="12.75">
      <c r="A9" s="41" t="str">
        <f ca="1" t="shared" si="0"/>
        <v>CE Altona (1,2)</v>
      </c>
      <c r="B9" s="2" t="s">
        <v>218</v>
      </c>
      <c r="C9">
        <f>'orig. data'!AH36</f>
        <v>1</v>
      </c>
      <c r="D9">
        <f>'orig. data'!AI36</f>
        <v>2</v>
      </c>
      <c r="E9">
        <f ca="1">IF(CELL("contents",F9)="s","s",IF(CELL("contents",G9)="s","s",IF(CELL("contents",'orig. data'!AJ36)="t","t","")))</f>
      </c>
      <c r="F9" t="str">
        <f>'orig. data'!AK36</f>
        <v> </v>
      </c>
      <c r="G9" t="str">
        <f>'orig. data'!AL36</f>
        <v> </v>
      </c>
      <c r="H9" s="20">
        <f>'orig. data'!D$18</f>
        <v>62.69516805</v>
      </c>
      <c r="I9" s="3">
        <f>'orig. data'!D36</f>
        <v>28.137310073</v>
      </c>
      <c r="J9" s="3">
        <f>'orig. data'!R36</f>
        <v>29.524330235</v>
      </c>
      <c r="K9" s="20">
        <f>'orig. data'!R$18</f>
        <v>49.844634991</v>
      </c>
      <c r="L9" s="6">
        <f>'orig. data'!B36</f>
        <v>50</v>
      </c>
      <c r="M9" s="6">
        <f>'orig. data'!C36</f>
        <v>1777</v>
      </c>
      <c r="N9" s="8">
        <f>'orig. data'!G36</f>
        <v>1.0621179E-08</v>
      </c>
      <c r="O9" s="63"/>
      <c r="P9" s="6">
        <f>'orig. data'!P36</f>
        <v>54</v>
      </c>
      <c r="Q9" s="6">
        <f>'orig. data'!Q36</f>
        <v>1829</v>
      </c>
      <c r="R9" s="8">
        <f>'orig. data'!U36</f>
        <v>8.80583E-05</v>
      </c>
      <c r="S9" s="48"/>
      <c r="T9" s="8">
        <f>'orig. data'!AD36</f>
        <v>0.8036369159</v>
      </c>
    </row>
    <row r="10" spans="1:20" ht="12.75">
      <c r="A10" s="41" t="str">
        <f ca="1" t="shared" si="0"/>
        <v>CE Cartier/SFX (1,2)</v>
      </c>
      <c r="B10" s="2" t="s">
        <v>240</v>
      </c>
      <c r="C10">
        <f>'orig. data'!AH37</f>
        <v>1</v>
      </c>
      <c r="D10">
        <f>'orig. data'!AI37</f>
        <v>2</v>
      </c>
      <c r="E10">
        <f ca="1">IF(CELL("contents",F10)="s","s",IF(CELL("contents",G10)="s","s",IF(CELL("contents",'orig. data'!AJ37)="t","t","")))</f>
      </c>
      <c r="F10" t="str">
        <f>'orig. data'!AK37</f>
        <v> </v>
      </c>
      <c r="G10" t="str">
        <f>'orig. data'!AL37</f>
        <v> </v>
      </c>
      <c r="H10" s="20">
        <f>'orig. data'!D$18</f>
        <v>62.69516805</v>
      </c>
      <c r="I10" s="3">
        <f>'orig. data'!D37</f>
        <v>15.370705244</v>
      </c>
      <c r="J10" s="3">
        <f>'orig. data'!R37</f>
        <v>14.481094127</v>
      </c>
      <c r="K10" s="20">
        <f>'orig. data'!R$18</f>
        <v>49.844634991</v>
      </c>
      <c r="L10" s="6">
        <f>'orig. data'!B37</f>
        <v>17</v>
      </c>
      <c r="M10" s="6">
        <f>'orig. data'!C37</f>
        <v>1106</v>
      </c>
      <c r="N10" s="8">
        <f>'orig. data'!G37</f>
        <v>5.1782468E-09</v>
      </c>
      <c r="O10" s="63"/>
      <c r="P10" s="6">
        <f>'orig. data'!P37</f>
        <v>18</v>
      </c>
      <c r="Q10" s="6">
        <f>'orig. data'!Q37</f>
        <v>1243</v>
      </c>
      <c r="R10" s="8">
        <f>'orig. data'!U37</f>
        <v>1.2205845E-07</v>
      </c>
      <c r="S10" s="48"/>
      <c r="T10" s="8">
        <f>'orig. data'!AD37</f>
        <v>0.8589249716</v>
      </c>
    </row>
    <row r="11" spans="1:20" ht="12.75">
      <c r="A11" s="41" t="str">
        <f ca="1" t="shared" si="0"/>
        <v>CE Louise/Pembina (1,2)</v>
      </c>
      <c r="B11" s="2" t="s">
        <v>219</v>
      </c>
      <c r="C11">
        <f>'orig. data'!AH38</f>
        <v>1</v>
      </c>
      <c r="D11">
        <f>'orig. data'!AI38</f>
        <v>2</v>
      </c>
      <c r="E11">
        <f ca="1">IF(CELL("contents",F11)="s","s",IF(CELL("contents",G11)="s","s",IF(CELL("contents",'orig. data'!AJ38)="t","t","")))</f>
      </c>
      <c r="F11" t="str">
        <f>'orig. data'!AK38</f>
        <v> </v>
      </c>
      <c r="G11" t="str">
        <f>'orig. data'!AL38</f>
        <v> </v>
      </c>
      <c r="H11" s="20">
        <f>'orig. data'!D$18</f>
        <v>62.69516805</v>
      </c>
      <c r="I11" s="3">
        <f>'orig. data'!D38</f>
        <v>11.789924973</v>
      </c>
      <c r="J11" s="3">
        <f>'orig. data'!R38</f>
        <v>22.5921522</v>
      </c>
      <c r="K11" s="20">
        <f>'orig. data'!R$18</f>
        <v>49.844634991</v>
      </c>
      <c r="L11" s="6">
        <f>'orig. data'!B38</f>
        <v>11</v>
      </c>
      <c r="M11" s="6">
        <f>'orig. data'!C38</f>
        <v>933</v>
      </c>
      <c r="N11" s="8">
        <f>'orig. data'!G38</f>
        <v>2.6081282E-07</v>
      </c>
      <c r="O11" s="48"/>
      <c r="P11" s="6">
        <f>'orig. data'!P38</f>
        <v>19</v>
      </c>
      <c r="Q11" s="6">
        <f>'orig. data'!Q38</f>
        <v>841</v>
      </c>
      <c r="R11" s="8">
        <f>'orig. data'!U38</f>
        <v>0.0004915998</v>
      </c>
      <c r="S11" s="48"/>
      <c r="T11" s="8">
        <f>'orig. data'!AD38</f>
        <v>0.1005514379</v>
      </c>
    </row>
    <row r="12" spans="1:20" ht="12.75">
      <c r="A12" s="41" t="str">
        <f ca="1" t="shared" si="0"/>
        <v>CE Morden/Winkler  (1,2)</v>
      </c>
      <c r="B12" s="2" t="s">
        <v>220</v>
      </c>
      <c r="C12">
        <f>'orig. data'!AH39</f>
        <v>1</v>
      </c>
      <c r="D12">
        <f>'orig. data'!AI39</f>
        <v>2</v>
      </c>
      <c r="E12">
        <f ca="1">IF(CELL("contents",F12)="s","s",IF(CELL("contents",G12)="s","s",IF(CELL("contents",'orig. data'!AJ39)="t","t","")))</f>
      </c>
      <c r="F12" t="str">
        <f>'orig. data'!AK39</f>
        <v> </v>
      </c>
      <c r="G12" t="str">
        <f>'orig. data'!AL39</f>
        <v> </v>
      </c>
      <c r="H12" s="20">
        <f>'orig. data'!D$18</f>
        <v>62.69516805</v>
      </c>
      <c r="I12" s="3">
        <f>'orig. data'!D39</f>
        <v>25.565388397</v>
      </c>
      <c r="J12" s="3">
        <f>'orig. data'!R39</f>
        <v>24.595469256</v>
      </c>
      <c r="K12" s="20">
        <f>'orig. data'!R$18</f>
        <v>49.844634991</v>
      </c>
      <c r="L12" s="6">
        <f>'orig. data'!B39</f>
        <v>104</v>
      </c>
      <c r="M12" s="6">
        <f>'orig. data'!C39</f>
        <v>4068</v>
      </c>
      <c r="N12" s="8">
        <f>'orig. data'!G39</f>
        <v>1E-100</v>
      </c>
      <c r="O12" s="48"/>
      <c r="P12" s="6">
        <f>'orig. data'!P39</f>
        <v>114</v>
      </c>
      <c r="Q12" s="6">
        <f>'orig. data'!Q39</f>
        <v>4635</v>
      </c>
      <c r="R12" s="8">
        <f>'orig. data'!U39</f>
        <v>1.376677E-14</v>
      </c>
      <c r="S12" s="48"/>
      <c r="T12" s="8">
        <f>'orig. data'!AD39</f>
        <v>0.7712575929</v>
      </c>
    </row>
    <row r="13" spans="1:20" ht="12.75">
      <c r="A13" s="41" t="str">
        <f ca="1" t="shared" si="0"/>
        <v>CE Carman (1,2,t)</v>
      </c>
      <c r="B13" s="2" t="s">
        <v>241</v>
      </c>
      <c r="C13">
        <f>'orig. data'!AH40</f>
        <v>1</v>
      </c>
      <c r="D13">
        <f>'orig. data'!AI40</f>
        <v>2</v>
      </c>
      <c r="E13" t="str">
        <f ca="1">IF(CELL("contents",F13)="s","s",IF(CELL("contents",G13)="s","s",IF(CELL("contents",'orig. data'!AJ40)="t","t","")))</f>
        <v>t</v>
      </c>
      <c r="F13" t="str">
        <f>'orig. data'!AK40</f>
        <v> </v>
      </c>
      <c r="G13" t="str">
        <f>'orig. data'!AL40</f>
        <v> </v>
      </c>
      <c r="H13" s="20">
        <f>'orig. data'!D$18</f>
        <v>62.69516805</v>
      </c>
      <c r="I13" s="3">
        <f>'orig. data'!D40</f>
        <v>25.279533301</v>
      </c>
      <c r="J13" s="3">
        <f>'orig. data'!R40</f>
        <v>14.605647517</v>
      </c>
      <c r="K13" s="20">
        <f>'orig. data'!R$18</f>
        <v>49.844634991</v>
      </c>
      <c r="L13" s="6">
        <f>'orig. data'!B40</f>
        <v>52</v>
      </c>
      <c r="M13" s="6">
        <f>'orig. data'!C40</f>
        <v>2057</v>
      </c>
      <c r="N13" s="8">
        <f>'orig. data'!G40</f>
        <v>2.016287E-11</v>
      </c>
      <c r="O13" s="48"/>
      <c r="P13" s="6">
        <f>'orig. data'!P40</f>
        <v>30</v>
      </c>
      <c r="Q13" s="6">
        <f>'orig. data'!Q40</f>
        <v>2054</v>
      </c>
      <c r="R13" s="8">
        <f>'orig. data'!U40</f>
        <v>2.124889E-11</v>
      </c>
      <c r="S13" s="48"/>
      <c r="T13" s="8">
        <f>'orig. data'!AD40</f>
        <v>0.016085315</v>
      </c>
    </row>
    <row r="14" spans="1:20" ht="12.75">
      <c r="A14" s="41" t="str">
        <f ca="1" t="shared" si="0"/>
        <v>CE Red River (1,2,t)</v>
      </c>
      <c r="B14" s="2" t="s">
        <v>182</v>
      </c>
      <c r="C14">
        <f>'orig. data'!AH41</f>
        <v>1</v>
      </c>
      <c r="D14">
        <f>'orig. data'!AI41</f>
        <v>2</v>
      </c>
      <c r="E14" t="str">
        <f ca="1">IF(CELL("contents",F14)="s","s",IF(CELL("contents",G14)="s","s",IF(CELL("contents",'orig. data'!AJ41)="t","t","")))</f>
        <v>t</v>
      </c>
      <c r="F14" t="str">
        <f>'orig. data'!AK41</f>
        <v> </v>
      </c>
      <c r="G14" t="str">
        <f>'orig. data'!AL41</f>
        <v> </v>
      </c>
      <c r="H14" s="20">
        <f>'orig. data'!D$18</f>
        <v>62.69516805</v>
      </c>
      <c r="I14" s="3">
        <f>'orig. data'!D41</f>
        <v>26.337115073</v>
      </c>
      <c r="J14" s="3">
        <f>'orig. data'!R41</f>
        <v>17.557251908</v>
      </c>
      <c r="K14" s="20">
        <f>'orig. data'!R$18</f>
        <v>49.844634991</v>
      </c>
      <c r="L14" s="6">
        <f>'orig. data'!B41</f>
        <v>65</v>
      </c>
      <c r="M14" s="6">
        <f>'orig. data'!C41</f>
        <v>2468</v>
      </c>
      <c r="N14" s="8">
        <f>'orig. data'!G41</f>
        <v>9.846568E-13</v>
      </c>
      <c r="O14" s="48"/>
      <c r="P14" s="6">
        <f>'orig. data'!P41</f>
        <v>46</v>
      </c>
      <c r="Q14" s="6">
        <f>'orig. data'!Q41</f>
        <v>2620</v>
      </c>
      <c r="R14" s="8">
        <f>'orig. data'!U41</f>
        <v>9.2093E-13</v>
      </c>
      <c r="S14" s="48"/>
      <c r="T14" s="8">
        <f>'orig. data'!AD41</f>
        <v>0.0328973964</v>
      </c>
    </row>
    <row r="15" spans="1:20" ht="12.75">
      <c r="A15" s="41" t="str">
        <f ca="1" t="shared" si="0"/>
        <v>CE Swan Lake (1,2)</v>
      </c>
      <c r="B15" s="2" t="s">
        <v>183</v>
      </c>
      <c r="C15">
        <f>'orig. data'!AH42</f>
        <v>1</v>
      </c>
      <c r="D15">
        <f>'orig. data'!AI42</f>
        <v>2</v>
      </c>
      <c r="E15">
        <f ca="1">IF(CELL("contents",F15)="s","s",IF(CELL("contents",G15)="s","s",IF(CELL("contents",'orig. data'!AJ42)="t","t","")))</f>
      </c>
      <c r="F15" t="str">
        <f>'orig. data'!AK42</f>
        <v> </v>
      </c>
      <c r="G15" t="str">
        <f>'orig. data'!AL42</f>
        <v> </v>
      </c>
      <c r="H15" s="20">
        <f>'orig. data'!D$18</f>
        <v>62.69516805</v>
      </c>
      <c r="I15" s="3">
        <f>'orig. data'!D42</f>
        <v>22.5281602</v>
      </c>
      <c r="J15" s="3">
        <f>'orig. data'!R42</f>
        <v>17.379679144</v>
      </c>
      <c r="K15" s="20">
        <f>'orig. data'!R$18</f>
        <v>49.844634991</v>
      </c>
      <c r="L15" s="6">
        <f>'orig. data'!B42</f>
        <v>18</v>
      </c>
      <c r="M15" s="6">
        <f>'orig. data'!C42</f>
        <v>799</v>
      </c>
      <c r="N15" s="8">
        <f>'orig. data'!G42</f>
        <v>1.06143E-05</v>
      </c>
      <c r="O15" s="48"/>
      <c r="P15" s="6">
        <f>'orig. data'!P42</f>
        <v>13</v>
      </c>
      <c r="Q15" s="6">
        <f>'orig. data'!Q42</f>
        <v>748</v>
      </c>
      <c r="R15" s="8">
        <f>'orig. data'!U42</f>
        <v>0.0001999247</v>
      </c>
      <c r="S15" s="48"/>
      <c r="T15" s="8">
        <f>'orig. data'!AD42</f>
        <v>0.4788778301</v>
      </c>
    </row>
    <row r="16" spans="1:20" ht="12.75">
      <c r="A16" s="41" t="str">
        <f ca="1" t="shared" si="0"/>
        <v>CE Portage (t)</v>
      </c>
      <c r="B16" s="2" t="s">
        <v>184</v>
      </c>
      <c r="C16" t="str">
        <f>'orig. data'!AH43</f>
        <v> </v>
      </c>
      <c r="D16" t="str">
        <f>'orig. data'!AI43</f>
        <v> </v>
      </c>
      <c r="E16" t="str">
        <f ca="1">IF(CELL("contents",F16)="s","s",IF(CELL("contents",G16)="s","s",IF(CELL("contents",'orig. data'!AJ43)="t","t","")))</f>
        <v>t</v>
      </c>
      <c r="F16" t="str">
        <f>'orig. data'!AK43</f>
        <v> </v>
      </c>
      <c r="G16" t="str">
        <f>'orig. data'!AL43</f>
        <v> </v>
      </c>
      <c r="H16" s="20">
        <f>'orig. data'!D$18</f>
        <v>62.69516805</v>
      </c>
      <c r="I16" s="3">
        <f>'orig. data'!D43</f>
        <v>65.189603749</v>
      </c>
      <c r="J16" s="3">
        <f>'orig. data'!R43</f>
        <v>54.933665008</v>
      </c>
      <c r="K16" s="20">
        <f>'orig. data'!R$18</f>
        <v>49.844634991</v>
      </c>
      <c r="L16" s="6">
        <f>'orig. data'!B43</f>
        <v>306</v>
      </c>
      <c r="M16" s="6">
        <f>'orig. data'!C43</f>
        <v>4694</v>
      </c>
      <c r="N16" s="8">
        <f>'orig. data'!G43</f>
        <v>0.4765473819</v>
      </c>
      <c r="O16" s="48"/>
      <c r="P16" s="6">
        <f>'orig. data'!P43</f>
        <v>265</v>
      </c>
      <c r="Q16" s="6">
        <f>'orig. data'!Q43</f>
        <v>4824</v>
      </c>
      <c r="R16" s="8">
        <f>'orig. data'!U43</f>
        <v>0.1006741085</v>
      </c>
      <c r="S16" s="48"/>
      <c r="T16" s="8">
        <f>'orig. data'!AD43</f>
        <v>0.0338905666</v>
      </c>
    </row>
    <row r="17" spans="1:20" ht="12.75">
      <c r="A17" s="41" t="str">
        <f ca="1" t="shared" si="0"/>
        <v>CE Seven Regions (1,2)</v>
      </c>
      <c r="B17" s="2" t="s">
        <v>185</v>
      </c>
      <c r="C17">
        <f>'orig. data'!AH44</f>
        <v>1</v>
      </c>
      <c r="D17">
        <f>'orig. data'!AI44</f>
        <v>2</v>
      </c>
      <c r="E17">
        <f ca="1">IF(CELL("contents",F17)="s","s",IF(CELL("contents",G17)="s","s",IF(CELL("contents",'orig. data'!AJ44)="t","t","")))</f>
      </c>
      <c r="F17" t="str">
        <f>'orig. data'!AK44</f>
        <v> </v>
      </c>
      <c r="G17" t="str">
        <f>'orig. data'!AL44</f>
        <v> </v>
      </c>
      <c r="H17" s="20">
        <f>'orig. data'!D$18</f>
        <v>62.69516805</v>
      </c>
      <c r="I17" s="3">
        <f>'orig. data'!D44</f>
        <v>120.96774194</v>
      </c>
      <c r="J17" s="3">
        <f>'orig. data'!R44</f>
        <v>109.95184591</v>
      </c>
      <c r="K17" s="20">
        <f>'orig. data'!R$18</f>
        <v>49.844634991</v>
      </c>
      <c r="L17" s="6">
        <f>'orig. data'!B44</f>
        <v>150</v>
      </c>
      <c r="M17" s="6">
        <f>'orig. data'!C44</f>
        <v>1240</v>
      </c>
      <c r="N17" s="8">
        <f>'orig. data'!G44</f>
        <v>1E-100</v>
      </c>
      <c r="O17" s="48"/>
      <c r="P17" s="6">
        <f>'orig. data'!P44</f>
        <v>137</v>
      </c>
      <c r="Q17" s="6">
        <f>'orig. data'!Q44</f>
        <v>1246</v>
      </c>
      <c r="R17" s="8">
        <f>'orig. data'!U44</f>
        <v>1E-100</v>
      </c>
      <c r="S17" s="48"/>
      <c r="T17" s="8">
        <f>'orig. data'!AD44</f>
        <v>0.3858626405</v>
      </c>
    </row>
    <row r="18" spans="1:20" ht="12.75">
      <c r="A18" s="41"/>
      <c r="B18" s="2"/>
      <c r="H18" s="20"/>
      <c r="I18" s="3"/>
      <c r="J18" s="3"/>
      <c r="K18" s="20"/>
      <c r="L18" s="6"/>
      <c r="M18" s="6"/>
      <c r="N18" s="8"/>
      <c r="O18" s="48"/>
      <c r="P18" s="6"/>
      <c r="Q18" s="6"/>
      <c r="R18" s="8"/>
      <c r="S18" s="48"/>
      <c r="T18" s="8"/>
    </row>
    <row r="19" spans="1:20" ht="12.75">
      <c r="A19" s="41" t="str">
        <f ca="1" t="shared" si="0"/>
        <v>AS East 2 (1,2)</v>
      </c>
      <c r="B19" s="2" t="s">
        <v>242</v>
      </c>
      <c r="C19">
        <f>'orig. data'!AH45</f>
        <v>1</v>
      </c>
      <c r="D19">
        <f>'orig. data'!AI45</f>
        <v>2</v>
      </c>
      <c r="E19">
        <f ca="1">IF(CELL("contents",F19)="s","s",IF(CELL("contents",G19)="s","s",IF(CELL("contents",'orig. data'!AJ45)="t","t","")))</f>
      </c>
      <c r="F19" t="str">
        <f>'orig. data'!AK45</f>
        <v> </v>
      </c>
      <c r="G19" t="str">
        <f>'orig. data'!AL45</f>
        <v> </v>
      </c>
      <c r="H19" s="20">
        <f>'orig. data'!D$18</f>
        <v>62.69516805</v>
      </c>
      <c r="I19" s="3">
        <f>'orig. data'!D45</f>
        <v>18.481317798</v>
      </c>
      <c r="J19" s="3">
        <f>'orig. data'!R45</f>
        <v>12.118679482</v>
      </c>
      <c r="K19" s="20">
        <f>'orig. data'!R$18</f>
        <v>49.844634991</v>
      </c>
      <c r="L19" s="6">
        <f>'orig. data'!B45</f>
        <v>46</v>
      </c>
      <c r="M19" s="6">
        <f>'orig. data'!C45</f>
        <v>2489</v>
      </c>
      <c r="N19" s="8">
        <f>'orig. data'!G45</f>
        <v>1.110223E-16</v>
      </c>
      <c r="O19" s="48"/>
      <c r="P19" s="6">
        <f>'orig. data'!P45</f>
        <v>29</v>
      </c>
      <c r="Q19" s="6">
        <f>'orig. data'!Q45</f>
        <v>2393</v>
      </c>
      <c r="R19" s="8">
        <f>'orig. data'!U45</f>
        <v>4.03011E-14</v>
      </c>
      <c r="S19" s="48"/>
      <c r="T19" s="8">
        <f>'orig. data'!AD45</f>
        <v>0.0761569603</v>
      </c>
    </row>
    <row r="20" spans="1:20" ht="12.75">
      <c r="A20" s="41" t="str">
        <f ca="1" t="shared" si="0"/>
        <v>AS West 1 (1,2)</v>
      </c>
      <c r="B20" s="2" t="s">
        <v>243</v>
      </c>
      <c r="C20">
        <f>'orig. data'!AH46</f>
        <v>1</v>
      </c>
      <c r="D20">
        <f>'orig. data'!AI46</f>
        <v>2</v>
      </c>
      <c r="E20">
        <f ca="1">IF(CELL("contents",F20)="s","s",IF(CELL("contents",G20)="s","s",IF(CELL("contents",'orig. data'!AJ46)="t","t","")))</f>
      </c>
      <c r="F20" t="str">
        <f>'orig. data'!AK46</f>
        <v> </v>
      </c>
      <c r="G20" t="str">
        <f>'orig. data'!AL46</f>
        <v> </v>
      </c>
      <c r="H20" s="20">
        <f>'orig. data'!D$18</f>
        <v>62.69516805</v>
      </c>
      <c r="I20" s="3">
        <f>'orig. data'!D46</f>
        <v>31.960663798</v>
      </c>
      <c r="J20" s="3">
        <f>'orig. data'!R46</f>
        <v>24.31222009</v>
      </c>
      <c r="K20" s="20">
        <f>'orig. data'!R$18</f>
        <v>49.844634991</v>
      </c>
      <c r="L20" s="6">
        <f>'orig. data'!B46</f>
        <v>52</v>
      </c>
      <c r="M20" s="6">
        <f>'orig. data'!C46</f>
        <v>1627</v>
      </c>
      <c r="N20" s="8">
        <f>'orig. data'!G46</f>
        <v>6.3086544E-07</v>
      </c>
      <c r="O20" s="48"/>
      <c r="P20" s="6">
        <f>'orig. data'!P46</f>
        <v>38</v>
      </c>
      <c r="Q20" s="6">
        <f>'orig. data'!Q46</f>
        <v>1563</v>
      </c>
      <c r="R20" s="8">
        <f>'orig. data'!U46</f>
        <v>8.3398626E-06</v>
      </c>
      <c r="S20" s="48"/>
      <c r="T20" s="8">
        <f>'orig. data'!AD46</f>
        <v>0.1934946453</v>
      </c>
    </row>
    <row r="21" spans="1:20" ht="12.75">
      <c r="A21" s="41" t="str">
        <f ca="1" t="shared" si="0"/>
        <v>AS North 1 (1)</v>
      </c>
      <c r="B21" t="s">
        <v>244</v>
      </c>
      <c r="C21">
        <f>'orig. data'!AH47</f>
        <v>1</v>
      </c>
      <c r="D21" t="str">
        <f>'orig. data'!AI47</f>
        <v> </v>
      </c>
      <c r="E21">
        <f ca="1">IF(CELL("contents",F21)="s","s",IF(CELL("contents",G21)="s","s",IF(CELL("contents",'orig. data'!AJ47)="t","t","")))</f>
      </c>
      <c r="F21" t="str">
        <f>'orig. data'!AK47</f>
        <v> </v>
      </c>
      <c r="G21" t="str">
        <f>'orig. data'!AL47</f>
        <v> </v>
      </c>
      <c r="H21" s="20">
        <f>'orig. data'!D$18</f>
        <v>62.69516805</v>
      </c>
      <c r="I21" s="3">
        <f>'orig. data'!D47</f>
        <v>45.454545455</v>
      </c>
      <c r="J21" s="3">
        <f>'orig. data'!R47</f>
        <v>40.853381752</v>
      </c>
      <c r="K21" s="20">
        <f>'orig. data'!R$18</f>
        <v>49.844634991</v>
      </c>
      <c r="L21" s="6">
        <f>'orig. data'!B47</f>
        <v>107</v>
      </c>
      <c r="M21" s="6">
        <f>'orig. data'!C47</f>
        <v>2354</v>
      </c>
      <c r="N21" s="8">
        <f>'orig. data'!G47</f>
        <v>0.0005931788</v>
      </c>
      <c r="O21" s="48"/>
      <c r="P21" s="6">
        <f>'orig. data'!P47</f>
        <v>90</v>
      </c>
      <c r="Q21" s="6">
        <f>'orig. data'!Q47</f>
        <v>2203</v>
      </c>
      <c r="R21" s="8">
        <f>'orig. data'!U47</f>
        <v>0.0515718756</v>
      </c>
      <c r="S21" s="48"/>
      <c r="T21" s="8">
        <f>'orig. data'!AD47</f>
        <v>0.441260478</v>
      </c>
    </row>
    <row r="22" spans="1:20" ht="12.75">
      <c r="A22" s="41" t="str">
        <f ca="1" t="shared" si="0"/>
        <v>AS West 2 (1,2)</v>
      </c>
      <c r="B22" t="s">
        <v>186</v>
      </c>
      <c r="C22">
        <f>'orig. data'!AH48</f>
        <v>1</v>
      </c>
      <c r="D22">
        <f>'orig. data'!AI48</f>
        <v>2</v>
      </c>
      <c r="E22">
        <f ca="1">IF(CELL("contents",F22)="s","s",IF(CELL("contents",G22)="s","s",IF(CELL("contents",'orig. data'!AJ48)="t","t","")))</f>
      </c>
      <c r="F22" t="str">
        <f>'orig. data'!AK48</f>
        <v> </v>
      </c>
      <c r="G22" t="str">
        <f>'orig. data'!AL48</f>
        <v> </v>
      </c>
      <c r="H22" s="20">
        <f>'orig. data'!D$18</f>
        <v>62.69516805</v>
      </c>
      <c r="I22" s="3">
        <f>'orig. data'!D48</f>
        <v>40.695652174</v>
      </c>
      <c r="J22" s="3">
        <f>'orig. data'!R48</f>
        <v>31.878031878</v>
      </c>
      <c r="K22" s="20">
        <f>'orig. data'!R$18</f>
        <v>49.844634991</v>
      </c>
      <c r="L22" s="6">
        <f>'orig. data'!B48</f>
        <v>117</v>
      </c>
      <c r="M22" s="6">
        <f>'orig. data'!C48</f>
        <v>2875</v>
      </c>
      <c r="N22" s="8">
        <f>'orig. data'!G48</f>
        <v>1.5197209E-06</v>
      </c>
      <c r="O22" s="48"/>
      <c r="P22" s="6">
        <f>'orig. data'!P48</f>
        <v>92</v>
      </c>
      <c r="Q22" s="6">
        <f>'orig. data'!Q48</f>
        <v>2886</v>
      </c>
      <c r="R22" s="8">
        <f>'orig. data'!U48</f>
        <v>1.18204E-05</v>
      </c>
      <c r="S22" s="48"/>
      <c r="T22" s="8">
        <f>'orig. data'!AD48</f>
        <v>0.0724918375</v>
      </c>
    </row>
    <row r="23" spans="1:20" ht="12.75">
      <c r="A23" s="41" t="str">
        <f ca="1" t="shared" si="0"/>
        <v>AS East 1 (1,2)</v>
      </c>
      <c r="B23" t="s">
        <v>187</v>
      </c>
      <c r="C23">
        <f>'orig. data'!AH49</f>
        <v>1</v>
      </c>
      <c r="D23">
        <f>'orig. data'!AI49</f>
        <v>2</v>
      </c>
      <c r="E23">
        <f ca="1">IF(CELL("contents",F23)="s","s",IF(CELL("contents",G23)="s","s",IF(CELL("contents",'orig. data'!AJ49)="t","t","")))</f>
      </c>
      <c r="F23" t="str">
        <f>'orig. data'!AK49</f>
        <v> </v>
      </c>
      <c r="G23" t="str">
        <f>'orig. data'!AL49</f>
        <v> </v>
      </c>
      <c r="H23" s="20">
        <f>'orig. data'!D$18</f>
        <v>62.69516805</v>
      </c>
      <c r="I23" s="3">
        <f>'orig. data'!D49</f>
        <v>21.960364221</v>
      </c>
      <c r="J23" s="3">
        <f>'orig. data'!R49</f>
        <v>15.552099533</v>
      </c>
      <c r="K23" s="20">
        <f>'orig. data'!R$18</f>
        <v>49.844634991</v>
      </c>
      <c r="L23" s="6">
        <f>'orig. data'!B49</f>
        <v>41</v>
      </c>
      <c r="M23" s="6">
        <f>'orig. data'!C49</f>
        <v>1867</v>
      </c>
      <c r="N23" s="8">
        <f>'orig. data'!G49</f>
        <v>9.067747E-12</v>
      </c>
      <c r="O23" s="48"/>
      <c r="P23" s="6">
        <f>'orig. data'!P49</f>
        <v>30</v>
      </c>
      <c r="Q23" s="6">
        <f>'orig. data'!Q49</f>
        <v>1929</v>
      </c>
      <c r="R23" s="8">
        <f>'orig. data'!U49</f>
        <v>1.085776E-10</v>
      </c>
      <c r="S23" s="48"/>
      <c r="T23" s="8">
        <f>'orig. data'!AD49</f>
        <v>0.1456032759</v>
      </c>
    </row>
    <row r="24" spans="1:20" ht="12.75">
      <c r="A24" s="41" t="str">
        <f ca="1" t="shared" si="0"/>
        <v>AS North 2</v>
      </c>
      <c r="B24" t="s">
        <v>188</v>
      </c>
      <c r="C24" t="str">
        <f>'orig. data'!AH50</f>
        <v> </v>
      </c>
      <c r="D24" t="str">
        <f>'orig. data'!AI50</f>
        <v> </v>
      </c>
      <c r="E24">
        <f ca="1">IF(CELL("contents",F24)="s","s",IF(CELL("contents",G24)="s","s",IF(CELL("contents",'orig. data'!AJ50)="t","t","")))</f>
      </c>
      <c r="F24" t="str">
        <f>'orig. data'!AK50</f>
        <v> </v>
      </c>
      <c r="G24" t="str">
        <f>'orig. data'!AL50</f>
        <v> </v>
      </c>
      <c r="H24" s="20">
        <f>'orig. data'!D$18</f>
        <v>62.69516805</v>
      </c>
      <c r="I24" s="3">
        <f>'orig. data'!D50</f>
        <v>46.62004662</v>
      </c>
      <c r="J24" s="3">
        <f>'orig. data'!R50</f>
        <v>43.502824859</v>
      </c>
      <c r="K24" s="20">
        <f>'orig. data'!R$18</f>
        <v>49.844634991</v>
      </c>
      <c r="L24" s="6">
        <f>'orig. data'!B50</f>
        <v>80</v>
      </c>
      <c r="M24" s="6">
        <f>'orig. data'!C50</f>
        <v>1716</v>
      </c>
      <c r="N24" s="8">
        <f>'orig. data'!G50</f>
        <v>0.005846731</v>
      </c>
      <c r="O24" s="48"/>
      <c r="P24" s="6">
        <f>'orig. data'!P50</f>
        <v>77</v>
      </c>
      <c r="Q24" s="6">
        <f>'orig. data'!Q50</f>
        <v>1770</v>
      </c>
      <c r="R24" s="8">
        <f>'orig. data'!U50</f>
        <v>0.2194827015</v>
      </c>
      <c r="S24" s="48"/>
      <c r="T24" s="8">
        <f>'orig. data'!AD50</f>
        <v>0.6539698936</v>
      </c>
    </row>
    <row r="25" spans="1:20" ht="12.75">
      <c r="A25" s="41"/>
      <c r="H25" s="20"/>
      <c r="I25" s="3"/>
      <c r="J25" s="3"/>
      <c r="K25" s="20"/>
      <c r="L25" s="6"/>
      <c r="M25" s="6"/>
      <c r="N25" s="8"/>
      <c r="O25" s="48"/>
      <c r="P25" s="6"/>
      <c r="Q25" s="6"/>
      <c r="R25" s="8"/>
      <c r="S25" s="48"/>
      <c r="T25" s="8"/>
    </row>
    <row r="26" spans="1:20" ht="12.75">
      <c r="A26" s="41" t="str">
        <f ca="1" t="shared" si="0"/>
        <v>BDN Rural (1)</v>
      </c>
      <c r="B26" t="s">
        <v>245</v>
      </c>
      <c r="C26">
        <f>'orig. data'!AH51</f>
        <v>1</v>
      </c>
      <c r="D26" t="str">
        <f>'orig. data'!AI51</f>
        <v> </v>
      </c>
      <c r="E26">
        <f ca="1">IF(CELL("contents",F26)="s","s",IF(CELL("contents",G26)="s","s",IF(CELL("contents",'orig. data'!AJ51)="t","t","")))</f>
      </c>
      <c r="F26" t="str">
        <f>'orig. data'!AK51</f>
        <v> </v>
      </c>
      <c r="G26" t="str">
        <f>'orig. data'!AL51</f>
        <v> </v>
      </c>
      <c r="H26" s="20">
        <f>'orig. data'!D$18</f>
        <v>62.69516805</v>
      </c>
      <c r="I26" s="3">
        <f>'orig. data'!D51</f>
        <v>35.12195122</v>
      </c>
      <c r="J26" s="3">
        <f>'orig. data'!R51</f>
        <v>31.347962382</v>
      </c>
      <c r="K26" s="20">
        <f>'orig. data'!R$18</f>
        <v>49.844634991</v>
      </c>
      <c r="L26" s="6">
        <f>'orig. data'!B51</f>
        <v>36</v>
      </c>
      <c r="M26" s="6">
        <f>'orig. data'!C51</f>
        <v>1025</v>
      </c>
      <c r="N26" s="8">
        <f>'orig. data'!G51</f>
        <v>0.0004065377</v>
      </c>
      <c r="O26" s="48"/>
      <c r="P26" s="6">
        <f>'orig. data'!P51</f>
        <v>30</v>
      </c>
      <c r="Q26" s="6">
        <f>'orig. data'!Q51</f>
        <v>957</v>
      </c>
      <c r="R26" s="8">
        <f>'orig. data'!U51</f>
        <v>0.0094507637</v>
      </c>
      <c r="S26" s="48"/>
      <c r="T26" s="8">
        <f>'orig. data'!AD51</f>
        <v>0.6391830976</v>
      </c>
    </row>
    <row r="27" spans="1:20" ht="12.75">
      <c r="A27" s="41" t="str">
        <f ca="1" t="shared" si="0"/>
        <v>BDN Southeast</v>
      </c>
      <c r="B27" t="s">
        <v>121</v>
      </c>
      <c r="C27" t="str">
        <f>'orig. data'!AH52</f>
        <v> </v>
      </c>
      <c r="D27" t="str">
        <f>'orig. data'!AI52</f>
        <v> </v>
      </c>
      <c r="E27">
        <f ca="1">IF(CELL("contents",F27)="s","s",IF(CELL("contents",G27)="s","s",IF(CELL("contents",'orig. data'!AJ52)="t","t","")))</f>
      </c>
      <c r="F27" t="str">
        <f>'orig. data'!AK52</f>
        <v> </v>
      </c>
      <c r="G27" t="str">
        <f>'orig. data'!AL52</f>
        <v> </v>
      </c>
      <c r="H27" s="20">
        <f>'orig. data'!D$18</f>
        <v>62.69516805</v>
      </c>
      <c r="I27" s="3">
        <f>'orig. data'!D52</f>
        <v>48.426150121</v>
      </c>
      <c r="J27" s="3">
        <f>'orig. data'!R52</f>
        <v>50.724637681</v>
      </c>
      <c r="K27" s="20">
        <f>'orig. data'!R$18</f>
        <v>49.844634991</v>
      </c>
      <c r="L27" s="6">
        <f>'orig. data'!B52</f>
        <v>40</v>
      </c>
      <c r="M27" s="6">
        <f>'orig. data'!C52</f>
        <v>826</v>
      </c>
      <c r="N27" s="8">
        <f>'orig. data'!G52</f>
        <v>0.093566657</v>
      </c>
      <c r="O27" s="48"/>
      <c r="P27" s="6">
        <f>'orig. data'!P52</f>
        <v>42</v>
      </c>
      <c r="Q27" s="6">
        <f>'orig. data'!Q52</f>
        <v>828</v>
      </c>
      <c r="R27" s="8">
        <f>'orig. data'!U52</f>
        <v>0.9064236949</v>
      </c>
      <c r="S27" s="48"/>
      <c r="T27" s="8">
        <f>'orig. data'!AD52</f>
        <v>0.8286079993</v>
      </c>
    </row>
    <row r="28" spans="1:20" ht="12.75">
      <c r="A28" s="41" t="str">
        <f ca="1" t="shared" si="0"/>
        <v>BDN West (1,2)</v>
      </c>
      <c r="B28" t="s">
        <v>222</v>
      </c>
      <c r="C28">
        <f>'orig. data'!AH53</f>
        <v>1</v>
      </c>
      <c r="D28">
        <f>'orig. data'!AI53</f>
        <v>2</v>
      </c>
      <c r="E28">
        <f ca="1">IF(CELL("contents",F28)="s","s",IF(CELL("contents",G28)="s","s",IF(CELL("contents",'orig. data'!AJ53)="t","t","")))</f>
      </c>
      <c r="F28" t="str">
        <f>'orig. data'!AK53</f>
        <v> </v>
      </c>
      <c r="G28" t="str">
        <f>'orig. data'!AL53</f>
        <v> </v>
      </c>
      <c r="H28" s="20">
        <f>'orig. data'!D$18</f>
        <v>62.69516805</v>
      </c>
      <c r="I28" s="3">
        <f>'orig. data'!D53</f>
        <v>39.003759398</v>
      </c>
      <c r="J28" s="3">
        <f>'orig. data'!R53</f>
        <v>33.723653396</v>
      </c>
      <c r="K28" s="20">
        <f>'orig. data'!R$18</f>
        <v>49.844634991</v>
      </c>
      <c r="L28" s="6">
        <f>'orig. data'!B53</f>
        <v>83</v>
      </c>
      <c r="M28" s="6">
        <f>'orig. data'!C53</f>
        <v>2128</v>
      </c>
      <c r="N28" s="8">
        <f>'orig. data'!G53</f>
        <v>9.5935526E-06</v>
      </c>
      <c r="O28" s="48"/>
      <c r="P28" s="6">
        <f>'orig. data'!P53</f>
        <v>72</v>
      </c>
      <c r="Q28" s="6">
        <f>'orig. data'!Q53</f>
        <v>2135</v>
      </c>
      <c r="R28" s="8">
        <f>'orig. data'!U53</f>
        <v>0.0006805511</v>
      </c>
      <c r="S28" s="48"/>
      <c r="T28" s="8">
        <f>'orig. data'!AD53</f>
        <v>0.3549366755</v>
      </c>
    </row>
    <row r="29" spans="1:20" ht="12.75">
      <c r="A29" s="41" t="str">
        <f ca="1" t="shared" si="0"/>
        <v>BDN Southwest (1)</v>
      </c>
      <c r="B29" t="s">
        <v>189</v>
      </c>
      <c r="C29">
        <f>'orig. data'!AH54</f>
        <v>1</v>
      </c>
      <c r="D29" t="str">
        <f>'orig. data'!AI54</f>
        <v> </v>
      </c>
      <c r="E29">
        <f ca="1">IF(CELL("contents",F29)="s","s",IF(CELL("contents",G29)="s","s",IF(CELL("contents",'orig. data'!AJ54)="t","t","")))</f>
      </c>
      <c r="F29" t="str">
        <f>'orig. data'!AK54</f>
        <v> </v>
      </c>
      <c r="G29" t="str">
        <f>'orig. data'!AL54</f>
        <v> </v>
      </c>
      <c r="H29" s="20">
        <f>'orig. data'!D$18</f>
        <v>62.69516805</v>
      </c>
      <c r="I29" s="3">
        <f>'orig. data'!D54</f>
        <v>33.58925144</v>
      </c>
      <c r="J29" s="3">
        <f>'orig. data'!R54</f>
        <v>43.140638481</v>
      </c>
      <c r="K29" s="20">
        <f>'orig. data'!R$18</f>
        <v>49.844634991</v>
      </c>
      <c r="L29" s="6">
        <f>'orig. data'!B54</f>
        <v>35</v>
      </c>
      <c r="M29" s="6">
        <f>'orig. data'!C54</f>
        <v>1042</v>
      </c>
      <c r="N29" s="8">
        <f>'orig. data'!G54</f>
        <v>0.000167957</v>
      </c>
      <c r="O29" s="48"/>
      <c r="P29" s="6">
        <f>'orig. data'!P54</f>
        <v>50</v>
      </c>
      <c r="Q29" s="6">
        <f>'orig. data'!Q54</f>
        <v>1159</v>
      </c>
      <c r="R29" s="8">
        <f>'orig. data'!U54</f>
        <v>0.2911952618</v>
      </c>
      <c r="S29" s="48"/>
      <c r="T29" s="8">
        <f>'orig. data'!AD54</f>
        <v>0.2444725827</v>
      </c>
    </row>
    <row r="30" spans="1:20" ht="12.75">
      <c r="A30" s="41" t="str">
        <f ca="1" t="shared" si="0"/>
        <v>BDN North End</v>
      </c>
      <c r="B30" t="s">
        <v>190</v>
      </c>
      <c r="C30" t="str">
        <f>'orig. data'!AH55</f>
        <v> </v>
      </c>
      <c r="D30" t="str">
        <f>'orig. data'!AI55</f>
        <v> </v>
      </c>
      <c r="E30">
        <f ca="1">IF(CELL("contents",F30)="s","s",IF(CELL("contents",G30)="s","s",IF(CELL("contents",'orig. data'!AJ55)="t","t","")))</f>
      </c>
      <c r="F30" t="str">
        <f>'orig. data'!AK55</f>
        <v> </v>
      </c>
      <c r="G30" t="str">
        <f>'orig. data'!AL55</f>
        <v> </v>
      </c>
      <c r="H30" s="20">
        <f>'orig. data'!D$18</f>
        <v>62.69516805</v>
      </c>
      <c r="I30" s="3">
        <f>'orig. data'!D55</f>
        <v>78.453038674</v>
      </c>
      <c r="J30" s="3">
        <f>'orig. data'!R55</f>
        <v>60.370009737</v>
      </c>
      <c r="K30" s="20">
        <f>'orig. data'!R$18</f>
        <v>49.844634991</v>
      </c>
      <c r="L30" s="6">
        <f>'orig. data'!B55</f>
        <v>71</v>
      </c>
      <c r="M30" s="6">
        <f>'orig. data'!C55</f>
        <v>905</v>
      </c>
      <c r="N30" s="8">
        <f>'orig. data'!G55</f>
        <v>0.0459946725</v>
      </c>
      <c r="O30" s="48"/>
      <c r="P30" s="6">
        <f>'orig. data'!P55</f>
        <v>62</v>
      </c>
      <c r="Q30" s="6">
        <f>'orig. data'!Q55</f>
        <v>1027</v>
      </c>
      <c r="R30" s="8">
        <f>'orig. data'!U55</f>
        <v>0.1149958373</v>
      </c>
      <c r="S30" s="48"/>
      <c r="T30" s="8">
        <f>'orig. data'!AD55</f>
        <v>0.113459866</v>
      </c>
    </row>
    <row r="31" spans="1:20" ht="12.75">
      <c r="A31" s="41" t="str">
        <f ca="1" t="shared" si="0"/>
        <v>BDN East</v>
      </c>
      <c r="B31" t="s">
        <v>157</v>
      </c>
      <c r="C31" t="str">
        <f>'orig. data'!AH56</f>
        <v> </v>
      </c>
      <c r="D31" t="str">
        <f>'orig. data'!AI56</f>
        <v> </v>
      </c>
      <c r="E31">
        <f ca="1">IF(CELL("contents",F31)="s","s",IF(CELL("contents",G31)="s","s",IF(CELL("contents",'orig. data'!AJ56)="t","t","")))</f>
      </c>
      <c r="F31" t="str">
        <f>'orig. data'!AK56</f>
        <v> </v>
      </c>
      <c r="G31" t="str">
        <f>'orig. data'!AL56</f>
        <v> </v>
      </c>
      <c r="H31" s="20">
        <f>'orig. data'!D$18</f>
        <v>62.69516805</v>
      </c>
      <c r="I31" s="3">
        <f>'orig. data'!D56</f>
        <v>77.850877193</v>
      </c>
      <c r="J31" s="3">
        <f>'orig. data'!R56</f>
        <v>63.688212928</v>
      </c>
      <c r="K31" s="20">
        <f>'orig. data'!R$18</f>
        <v>49.844634991</v>
      </c>
      <c r="L31" s="6">
        <f>'orig. data'!B56</f>
        <v>71</v>
      </c>
      <c r="M31" s="6">
        <f>'orig. data'!C56</f>
        <v>912</v>
      </c>
      <c r="N31" s="8">
        <f>'orig. data'!G56</f>
        <v>0.0574482099</v>
      </c>
      <c r="O31" s="48"/>
      <c r="P31" s="6">
        <f>'orig. data'!P56</f>
        <v>67</v>
      </c>
      <c r="Q31" s="6">
        <f>'orig. data'!Q56</f>
        <v>1052</v>
      </c>
      <c r="R31" s="8">
        <f>'orig. data'!U56</f>
        <v>0.0347614208</v>
      </c>
      <c r="S31" s="48"/>
      <c r="T31" s="8">
        <f>'orig. data'!AD56</f>
        <v>0.2170904071</v>
      </c>
    </row>
    <row r="32" spans="1:20" ht="12.75">
      <c r="A32" s="41" t="str">
        <f ca="1" t="shared" si="0"/>
        <v>BDN Central (1,2)</v>
      </c>
      <c r="B32" t="s">
        <v>207</v>
      </c>
      <c r="C32">
        <f>'orig. data'!AH57</f>
        <v>1</v>
      </c>
      <c r="D32">
        <f>'orig. data'!AI57</f>
        <v>2</v>
      </c>
      <c r="E32">
        <f ca="1">IF(CELL("contents",F32)="s","s",IF(CELL("contents",G32)="s","s",IF(CELL("contents",'orig. data'!AJ57)="t","t","")))</f>
      </c>
      <c r="F32" t="str">
        <f>'orig. data'!AK57</f>
        <v> </v>
      </c>
      <c r="G32" t="str">
        <f>'orig. data'!AL57</f>
        <v> </v>
      </c>
      <c r="H32" s="20">
        <f>'orig. data'!D$18</f>
        <v>62.69516805</v>
      </c>
      <c r="I32" s="3">
        <f>'orig. data'!D57</f>
        <v>87.832973362</v>
      </c>
      <c r="J32" s="3">
        <f>'orig. data'!R57</f>
        <v>83.897158322</v>
      </c>
      <c r="K32" s="20">
        <f>'orig. data'!R$18</f>
        <v>49.844634991</v>
      </c>
      <c r="L32" s="6">
        <f>'orig. data'!B57</f>
        <v>122</v>
      </c>
      <c r="M32" s="6">
        <f>'orig. data'!C57</f>
        <v>1389</v>
      </c>
      <c r="N32" s="8">
        <f>'orig. data'!G57</f>
        <v>7.5346E-05</v>
      </c>
      <c r="O32" s="48"/>
      <c r="P32" s="6">
        <f>'orig. data'!P57</f>
        <v>124</v>
      </c>
      <c r="Q32" s="6">
        <f>'orig. data'!Q57</f>
        <v>1478</v>
      </c>
      <c r="R32" s="8">
        <f>'orig. data'!U57</f>
        <v>8.765608E-10</v>
      </c>
      <c r="S32" s="48"/>
      <c r="T32" s="8">
        <f>'orig. data'!AD57</f>
        <v>0.7030877122</v>
      </c>
    </row>
    <row r="33" spans="1:20" ht="12.75">
      <c r="A33" s="41"/>
      <c r="H33" s="20"/>
      <c r="I33" s="3"/>
      <c r="J33" s="3"/>
      <c r="K33" s="20"/>
      <c r="L33" s="6"/>
      <c r="M33" s="6"/>
      <c r="N33" s="8"/>
      <c r="O33" s="48"/>
      <c r="P33" s="6"/>
      <c r="Q33" s="6"/>
      <c r="R33" s="8"/>
      <c r="S33" s="48"/>
      <c r="T33" s="8"/>
    </row>
    <row r="34" spans="1:20" ht="12.75">
      <c r="A34" s="41" t="str">
        <f ca="1" t="shared" si="0"/>
        <v>IL Southwest (1,2)</v>
      </c>
      <c r="B34" t="s">
        <v>208</v>
      </c>
      <c r="C34">
        <f>'orig. data'!AH58</f>
        <v>1</v>
      </c>
      <c r="D34">
        <f>'orig. data'!AI58</f>
        <v>2</v>
      </c>
      <c r="E34">
        <f ca="1">IF(CELL("contents",F34)="s","s",IF(CELL("contents",G34)="s","s",IF(CELL("contents",'orig. data'!AJ58)="t","t","")))</f>
      </c>
      <c r="F34" t="str">
        <f>'orig. data'!AK58</f>
        <v> </v>
      </c>
      <c r="G34" t="str">
        <f>'orig. data'!AL58</f>
        <v> </v>
      </c>
      <c r="H34" s="20">
        <f>'orig. data'!D$18</f>
        <v>62.69516805</v>
      </c>
      <c r="I34" s="3">
        <f>'orig. data'!D58</f>
        <v>28.639618138</v>
      </c>
      <c r="J34" s="3">
        <f>'orig. data'!R58</f>
        <v>22.746419545</v>
      </c>
      <c r="K34" s="20">
        <f>'orig. data'!R$18</f>
        <v>49.844634991</v>
      </c>
      <c r="L34" s="6">
        <f>'orig. data'!B58</f>
        <v>96</v>
      </c>
      <c r="M34" s="6">
        <f>'orig. data'!C58</f>
        <v>3352</v>
      </c>
      <c r="N34" s="8">
        <f>'orig. data'!G58</f>
        <v>4.107825E-15</v>
      </c>
      <c r="O34" s="48"/>
      <c r="P34" s="6">
        <f>'orig. data'!P58</f>
        <v>81</v>
      </c>
      <c r="Q34" s="6">
        <f>'orig. data'!Q58</f>
        <v>3561</v>
      </c>
      <c r="R34" s="8">
        <f>'orig. data'!U58</f>
        <v>7.038814E-13</v>
      </c>
      <c r="S34" s="48"/>
      <c r="T34" s="8">
        <f>'orig. data'!AD58</f>
        <v>0.1195299036</v>
      </c>
    </row>
    <row r="35" spans="1:20" ht="12.75">
      <c r="A35" s="41" t="str">
        <f ca="1" t="shared" si="0"/>
        <v>IL Northeast (t)</v>
      </c>
      <c r="B35" t="s">
        <v>191</v>
      </c>
      <c r="C35" t="str">
        <f>'orig. data'!AH59</f>
        <v> </v>
      </c>
      <c r="D35" t="str">
        <f>'orig. data'!AI59</f>
        <v> </v>
      </c>
      <c r="E35" t="str">
        <f ca="1">IF(CELL("contents",F35)="s","s",IF(CELL("contents",G35)="s","s",IF(CELL("contents",'orig. data'!AJ59)="t","t","")))</f>
        <v>t</v>
      </c>
      <c r="F35" t="str">
        <f>'orig. data'!AK59</f>
        <v> </v>
      </c>
      <c r="G35" t="str">
        <f>'orig. data'!AL59</f>
        <v> </v>
      </c>
      <c r="H35" s="20">
        <f>'orig. data'!D$18</f>
        <v>62.69516805</v>
      </c>
      <c r="I35" s="3">
        <f>'orig. data'!D59</f>
        <v>69.175991862</v>
      </c>
      <c r="J35" s="3">
        <f>'orig. data'!R59</f>
        <v>51.207729469</v>
      </c>
      <c r="K35" s="20">
        <f>'orig. data'!R$18</f>
        <v>49.844634991</v>
      </c>
      <c r="L35" s="6">
        <f>'orig. data'!B59</f>
        <v>204</v>
      </c>
      <c r="M35" s="6">
        <f>'orig. data'!C59</f>
        <v>2949</v>
      </c>
      <c r="N35" s="8">
        <f>'orig. data'!G59</f>
        <v>0.1414075879</v>
      </c>
      <c r="O35" s="48"/>
      <c r="P35" s="6">
        <f>'orig. data'!P59</f>
        <v>159</v>
      </c>
      <c r="Q35" s="6">
        <f>'orig. data'!Q59</f>
        <v>3105</v>
      </c>
      <c r="R35" s="8">
        <f>'orig. data'!U59</f>
        <v>0.724805721</v>
      </c>
      <c r="S35" s="48"/>
      <c r="T35" s="8">
        <f>'orig. data'!AD59</f>
        <v>0.0031099586</v>
      </c>
    </row>
    <row r="36" spans="1:20" ht="12.75">
      <c r="A36" s="41" t="str">
        <f ca="1" t="shared" si="0"/>
        <v>IL Southeast (1,2,t)</v>
      </c>
      <c r="B36" t="s">
        <v>192</v>
      </c>
      <c r="C36">
        <f>'orig. data'!AH60</f>
        <v>1</v>
      </c>
      <c r="D36">
        <f>'orig. data'!AI60</f>
        <v>2</v>
      </c>
      <c r="E36" t="str">
        <f ca="1">IF(CELL("contents",F36)="s","s",IF(CELL("contents",G36)="s","s",IF(CELL("contents",'orig. data'!AJ60)="t","t","")))</f>
        <v>t</v>
      </c>
      <c r="F36" t="str">
        <f>'orig. data'!AK60</f>
        <v> </v>
      </c>
      <c r="G36" t="str">
        <f>'orig. data'!AL60</f>
        <v> </v>
      </c>
      <c r="H36" s="20">
        <f>'orig. data'!D$18</f>
        <v>62.69516805</v>
      </c>
      <c r="I36" s="3">
        <f>'orig. data'!D60</f>
        <v>50.892673918</v>
      </c>
      <c r="J36" s="3">
        <f>'orig. data'!R60</f>
        <v>35.123966942</v>
      </c>
      <c r="K36" s="20">
        <f>'orig. data'!R$18</f>
        <v>49.844634991</v>
      </c>
      <c r="L36" s="6">
        <f>'orig. data'!B60</f>
        <v>248</v>
      </c>
      <c r="M36" s="6">
        <f>'orig. data'!C60</f>
        <v>4873</v>
      </c>
      <c r="N36" s="8">
        <f>'orig. data'!G60</f>
        <v>0.000668966</v>
      </c>
      <c r="O36" s="48"/>
      <c r="P36" s="6">
        <f>'orig. data'!P60</f>
        <v>170</v>
      </c>
      <c r="Q36" s="6">
        <f>'orig. data'!Q60</f>
        <v>4840</v>
      </c>
      <c r="R36" s="8">
        <f>'orig. data'!U60</f>
        <v>2.8902324E-06</v>
      </c>
      <c r="S36" s="48"/>
      <c r="T36" s="8">
        <f>'orig. data'!AD60</f>
        <v>0.0001261547</v>
      </c>
    </row>
    <row r="37" spans="1:20" ht="12.75">
      <c r="A37" s="41" t="str">
        <f ca="1" t="shared" si="0"/>
        <v>IL Northwest (1,2)</v>
      </c>
      <c r="B37" t="s">
        <v>193</v>
      </c>
      <c r="C37">
        <f>'orig. data'!AH61</f>
        <v>1</v>
      </c>
      <c r="D37">
        <f>'orig. data'!AI61</f>
        <v>2</v>
      </c>
      <c r="E37">
        <f ca="1">IF(CELL("contents",F37)="s","s",IF(CELL("contents",G37)="s","s",IF(CELL("contents",'orig. data'!AJ61)="t","t","")))</f>
      </c>
      <c r="F37" t="str">
        <f>'orig. data'!AK61</f>
        <v> </v>
      </c>
      <c r="G37" t="str">
        <f>'orig. data'!AL61</f>
        <v> </v>
      </c>
      <c r="H37" s="20">
        <f>'orig. data'!D$18</f>
        <v>62.69516805</v>
      </c>
      <c r="I37" s="3">
        <f>'orig. data'!D61</f>
        <v>90.168386746</v>
      </c>
      <c r="J37" s="3">
        <f>'orig. data'!R61</f>
        <v>87.671232877</v>
      </c>
      <c r="K37" s="20">
        <f>'orig. data'!R$18</f>
        <v>49.844634991</v>
      </c>
      <c r="L37" s="6">
        <f>'orig. data'!B61</f>
        <v>166</v>
      </c>
      <c r="M37" s="6">
        <f>'orig. data'!C61</f>
        <v>1841</v>
      </c>
      <c r="N37" s="8">
        <f>'orig. data'!G61</f>
        <v>7.7823461E-07</v>
      </c>
      <c r="O37" s="48"/>
      <c r="P37" s="6">
        <f>'orig. data'!P61</f>
        <v>160</v>
      </c>
      <c r="Q37" s="6">
        <f>'orig. data'!Q61</f>
        <v>1825</v>
      </c>
      <c r="R37" s="8">
        <f>'orig. data'!U61</f>
        <v>3.652634E-14</v>
      </c>
      <c r="S37" s="48"/>
      <c r="T37" s="8">
        <f>'orig. data'!AD61</f>
        <v>0.7885841958</v>
      </c>
    </row>
    <row r="38" spans="1:20" ht="12.75">
      <c r="A38" s="41"/>
      <c r="H38" s="20"/>
      <c r="I38" s="3"/>
      <c r="J38" s="3"/>
      <c r="K38" s="20"/>
      <c r="L38" s="6"/>
      <c r="M38" s="6"/>
      <c r="N38" s="8"/>
      <c r="O38" s="48"/>
      <c r="P38" s="6"/>
      <c r="Q38" s="6"/>
      <c r="R38" s="8"/>
      <c r="S38" s="48"/>
      <c r="T38" s="8"/>
    </row>
    <row r="39" spans="1:20" ht="12.75">
      <c r="A39" s="41" t="str">
        <f ca="1" t="shared" si="0"/>
        <v>NE Iron Rose (1,2)</v>
      </c>
      <c r="B39" t="s">
        <v>159</v>
      </c>
      <c r="C39">
        <f>'orig. data'!AH62</f>
        <v>1</v>
      </c>
      <c r="D39">
        <f>'orig. data'!AI62</f>
        <v>2</v>
      </c>
      <c r="E39">
        <f ca="1">IF(CELL("contents",F39)="s","s",IF(CELL("contents",G39)="s","s",IF(CELL("contents",'orig. data'!AJ62)="t","t","")))</f>
      </c>
      <c r="F39" t="str">
        <f>'orig. data'!AK62</f>
        <v> </v>
      </c>
      <c r="G39" t="str">
        <f>'orig. data'!AL62</f>
        <v> </v>
      </c>
      <c r="H39" s="20">
        <f>'orig. data'!D$18</f>
        <v>62.69516805</v>
      </c>
      <c r="I39" s="3">
        <f>'orig. data'!D62</f>
        <v>19.083969466</v>
      </c>
      <c r="J39" s="3">
        <f>'orig. data'!R62</f>
        <v>14.209591474</v>
      </c>
      <c r="K39" s="20">
        <f>'orig. data'!R$18</f>
        <v>49.844634991</v>
      </c>
      <c r="L39" s="6">
        <f>'orig. data'!B62</f>
        <v>10</v>
      </c>
      <c r="M39" s="6">
        <f>'orig. data'!C62</f>
        <v>524</v>
      </c>
      <c r="N39" s="8">
        <f>'orig. data'!G62</f>
        <v>0.0007749605</v>
      </c>
      <c r="O39" s="48"/>
      <c r="P39" s="6">
        <f>'orig. data'!P62</f>
        <v>8</v>
      </c>
      <c r="Q39" s="6">
        <f>'orig. data'!Q62</f>
        <v>563</v>
      </c>
      <c r="R39" s="8">
        <f>'orig. data'!U62</f>
        <v>0.0007408212</v>
      </c>
      <c r="S39" s="48"/>
      <c r="T39" s="8">
        <f>'orig. data'!AD62</f>
        <v>0.5656302373</v>
      </c>
    </row>
    <row r="40" spans="1:20" ht="12.75">
      <c r="A40" s="41" t="str">
        <f ca="1" t="shared" si="0"/>
        <v>NE Springfield (1,2,t)</v>
      </c>
      <c r="B40" t="s">
        <v>223</v>
      </c>
      <c r="C40">
        <f>'orig. data'!AH63</f>
        <v>1</v>
      </c>
      <c r="D40">
        <f>'orig. data'!AI63</f>
        <v>2</v>
      </c>
      <c r="E40" t="str">
        <f ca="1">IF(CELL("contents",F40)="s","s",IF(CELL("contents",G40)="s","s",IF(CELL("contents",'orig. data'!AJ63)="t","t","")))</f>
        <v>t</v>
      </c>
      <c r="F40" t="str">
        <f>'orig. data'!AK63</f>
        <v> </v>
      </c>
      <c r="G40" t="str">
        <f>'orig. data'!AL63</f>
        <v> </v>
      </c>
      <c r="H40" s="20">
        <f>'orig. data'!D$18</f>
        <v>62.69516805</v>
      </c>
      <c r="I40" s="3">
        <f>'orig. data'!D63</f>
        <v>29.257641921</v>
      </c>
      <c r="J40" s="3">
        <f>'orig. data'!R63</f>
        <v>17.558187015</v>
      </c>
      <c r="K40" s="20">
        <f>'orig. data'!R$18</f>
        <v>49.844634991</v>
      </c>
      <c r="L40" s="6">
        <f>'orig. data'!B63</f>
        <v>67</v>
      </c>
      <c r="M40" s="6">
        <f>'orig. data'!C63</f>
        <v>2290</v>
      </c>
      <c r="N40" s="8">
        <f>'orig. data'!G63</f>
        <v>1.705502E-10</v>
      </c>
      <c r="O40" s="48"/>
      <c r="P40" s="6">
        <f>'orig. data'!P63</f>
        <v>43</v>
      </c>
      <c r="Q40" s="6">
        <f>'orig. data'!Q63</f>
        <v>2449</v>
      </c>
      <c r="R40" s="8">
        <f>'orig. data'!U63</f>
        <v>4.269363E-12</v>
      </c>
      <c r="S40" s="48"/>
      <c r="T40" s="8">
        <f>'orig. data'!AD63</f>
        <v>0.0078786559</v>
      </c>
    </row>
    <row r="41" spans="1:20" ht="12.75">
      <c r="A41" s="41" t="str">
        <f ca="1" t="shared" si="0"/>
        <v>NE Winnipeg River (1,2)</v>
      </c>
      <c r="B41" t="s">
        <v>160</v>
      </c>
      <c r="C41">
        <f>'orig. data'!AH64</f>
        <v>1</v>
      </c>
      <c r="D41">
        <f>'orig. data'!AI64</f>
        <v>2</v>
      </c>
      <c r="E41">
        <f ca="1">IF(CELL("contents",F41)="s","s",IF(CELL("contents",G41)="s","s",IF(CELL("contents",'orig. data'!AJ64)="t","t","")))</f>
      </c>
      <c r="F41" t="str">
        <f>'orig. data'!AK64</f>
        <v> </v>
      </c>
      <c r="G41" t="str">
        <f>'orig. data'!AL64</f>
        <v> </v>
      </c>
      <c r="H41" s="20">
        <f>'orig. data'!D$18</f>
        <v>62.69516805</v>
      </c>
      <c r="I41" s="3">
        <f>'orig. data'!D64</f>
        <v>20.857473928</v>
      </c>
      <c r="J41" s="3">
        <f>'orig. data'!R64</f>
        <v>24.675324675</v>
      </c>
      <c r="K41" s="20">
        <f>'orig. data'!R$18</f>
        <v>49.844634991</v>
      </c>
      <c r="L41" s="6">
        <f>'orig. data'!B64</f>
        <v>18</v>
      </c>
      <c r="M41" s="6">
        <f>'orig. data'!C64</f>
        <v>863</v>
      </c>
      <c r="N41" s="8">
        <f>'orig. data'!G64</f>
        <v>2.3220019E-06</v>
      </c>
      <c r="O41" s="48"/>
      <c r="P41" s="6">
        <f>'orig. data'!P64</f>
        <v>19</v>
      </c>
      <c r="Q41" s="6">
        <f>'orig. data'!Q64</f>
        <v>770</v>
      </c>
      <c r="R41" s="8">
        <f>'orig. data'!U64</f>
        <v>0.0019011289</v>
      </c>
      <c r="S41" s="48"/>
      <c r="T41" s="8">
        <f>'orig. data'!AD64</f>
        <v>0.6049100387</v>
      </c>
    </row>
    <row r="42" spans="1:20" ht="12.75">
      <c r="A42" s="41" t="str">
        <f ca="1" t="shared" si="0"/>
        <v>NE Brokenhead (1,2)</v>
      </c>
      <c r="B42" t="s">
        <v>161</v>
      </c>
      <c r="C42">
        <f>'orig. data'!AH65</f>
        <v>1</v>
      </c>
      <c r="D42">
        <f>'orig. data'!AI65</f>
        <v>2</v>
      </c>
      <c r="E42">
        <f ca="1">IF(CELL("contents",F42)="s","s",IF(CELL("contents",G42)="s","s",IF(CELL("contents",'orig. data'!AJ65)="t","t","")))</f>
      </c>
      <c r="F42" t="str">
        <f>'orig. data'!AK65</f>
        <v> </v>
      </c>
      <c r="G42" t="str">
        <f>'orig. data'!AL65</f>
        <v> </v>
      </c>
      <c r="H42" s="20">
        <f>'orig. data'!D$18</f>
        <v>62.69516805</v>
      </c>
      <c r="I42" s="3">
        <f>'orig. data'!D65</f>
        <v>35.830618893</v>
      </c>
      <c r="J42" s="3">
        <f>'orig. data'!R65</f>
        <v>23.144453312</v>
      </c>
      <c r="K42" s="20">
        <f>'orig. data'!R$18</f>
        <v>49.844634991</v>
      </c>
      <c r="L42" s="6">
        <f>'orig. data'!B65</f>
        <v>44</v>
      </c>
      <c r="M42" s="6">
        <f>'orig. data'!C65</f>
        <v>1228</v>
      </c>
      <c r="N42" s="8">
        <f>'orig. data'!G65</f>
        <v>0.0001526889</v>
      </c>
      <c r="O42" s="48"/>
      <c r="P42" s="6">
        <f>'orig. data'!P65</f>
        <v>29</v>
      </c>
      <c r="Q42" s="6">
        <f>'orig. data'!Q65</f>
        <v>1253</v>
      </c>
      <c r="R42" s="8">
        <f>'orig. data'!U65</f>
        <v>2.77245E-05</v>
      </c>
      <c r="S42" s="48"/>
      <c r="T42" s="8">
        <f>'orig. data'!AD65</f>
        <v>0.0631690634</v>
      </c>
    </row>
    <row r="43" spans="1:20" ht="12.75">
      <c r="A43" s="41" t="str">
        <f ca="1" t="shared" si="0"/>
        <v>NE Blue Water (1,2)</v>
      </c>
      <c r="B43" t="s">
        <v>224</v>
      </c>
      <c r="C43">
        <f>'orig. data'!AH66</f>
        <v>1</v>
      </c>
      <c r="D43">
        <f>'orig. data'!AI66</f>
        <v>2</v>
      </c>
      <c r="E43">
        <f ca="1">IF(CELL("contents",F43)="s","s",IF(CELL("contents",G43)="s","s",IF(CELL("contents",'orig. data'!AJ66)="t","t","")))</f>
      </c>
      <c r="F43" t="str">
        <f>'orig. data'!AK66</f>
        <v> </v>
      </c>
      <c r="G43" t="str">
        <f>'orig. data'!AL66</f>
        <v> </v>
      </c>
      <c r="H43" s="20">
        <f>'orig. data'!D$18</f>
        <v>62.69516805</v>
      </c>
      <c r="I43" s="3">
        <f>'orig. data'!D66</f>
        <v>120.46711739</v>
      </c>
      <c r="J43" s="3">
        <f>'orig. data'!R66</f>
        <v>110.97256858</v>
      </c>
      <c r="K43" s="20">
        <f>'orig. data'!R$18</f>
        <v>49.844634991</v>
      </c>
      <c r="L43" s="6">
        <f>'orig. data'!B66</f>
        <v>196</v>
      </c>
      <c r="M43" s="6">
        <f>'orig. data'!C66</f>
        <v>1627</v>
      </c>
      <c r="N43" s="8">
        <f>'orig. data'!G66</f>
        <v>1E-100</v>
      </c>
      <c r="O43" s="48"/>
      <c r="P43" s="6">
        <f>'orig. data'!P66</f>
        <v>178</v>
      </c>
      <c r="Q43" s="6">
        <f>'orig. data'!Q66</f>
        <v>1604</v>
      </c>
      <c r="R43" s="8">
        <f>'orig. data'!U66</f>
        <v>1E-100</v>
      </c>
      <c r="S43" s="48"/>
      <c r="T43" s="8">
        <f>'orig. data'!AD66</f>
        <v>0.3928001557</v>
      </c>
    </row>
    <row r="44" spans="1:20" ht="12.75">
      <c r="A44" s="41" t="str">
        <f ca="1" t="shared" si="0"/>
        <v>NE Northern Remote (1,2,t)</v>
      </c>
      <c r="B44" t="s">
        <v>225</v>
      </c>
      <c r="C44">
        <f>'orig. data'!AH67</f>
        <v>1</v>
      </c>
      <c r="D44">
        <f>'orig. data'!AI67</f>
        <v>2</v>
      </c>
      <c r="E44" t="str">
        <f ca="1">IF(CELL("contents",F44)="s","s",IF(CELL("contents",G44)="s","s",IF(CELL("contents",'orig. data'!AJ67)="t","t","")))</f>
        <v>t</v>
      </c>
      <c r="F44" t="str">
        <f>'orig. data'!AK67</f>
        <v> </v>
      </c>
      <c r="G44" t="str">
        <f>'orig. data'!AL67</f>
        <v> </v>
      </c>
      <c r="H44" s="20">
        <f>'orig. data'!D$18</f>
        <v>62.69516805</v>
      </c>
      <c r="I44" s="3">
        <f>'orig. data'!D67</f>
        <v>204.78723404</v>
      </c>
      <c r="J44" s="3">
        <f>'orig. data'!R67</f>
        <v>153.1213192</v>
      </c>
      <c r="K44" s="20">
        <f>'orig. data'!R$18</f>
        <v>49.844634991</v>
      </c>
      <c r="L44" s="6">
        <f>'orig. data'!B67</f>
        <v>154</v>
      </c>
      <c r="M44" s="6">
        <f>'orig. data'!C67</f>
        <v>752</v>
      </c>
      <c r="N44" s="8">
        <f>'orig. data'!G67</f>
        <v>1E-100</v>
      </c>
      <c r="O44" s="48"/>
      <c r="P44" s="6">
        <f>'orig. data'!P67</f>
        <v>130</v>
      </c>
      <c r="Q44" s="6">
        <f>'orig. data'!Q67</f>
        <v>849</v>
      </c>
      <c r="R44" s="8">
        <f>'orig. data'!U67</f>
        <v>1E-100</v>
      </c>
      <c r="S44" s="48"/>
      <c r="T44" s="8">
        <f>'orig. data'!AD67</f>
        <v>0.0060041463</v>
      </c>
    </row>
    <row r="45" spans="1:20" ht="12.75">
      <c r="A45" s="41"/>
      <c r="H45" s="20"/>
      <c r="I45" s="3"/>
      <c r="J45" s="3"/>
      <c r="K45" s="20"/>
      <c r="L45" s="6"/>
      <c r="M45" s="6"/>
      <c r="N45" s="8"/>
      <c r="O45" s="48"/>
      <c r="P45" s="6"/>
      <c r="Q45" s="6"/>
      <c r="R45" s="8"/>
      <c r="S45" s="48"/>
      <c r="T45" s="8"/>
    </row>
    <row r="46" spans="1:20" ht="12.75">
      <c r="A46" s="41" t="str">
        <f ca="1" t="shared" si="0"/>
        <v>PL West (t)</v>
      </c>
      <c r="B46" t="s">
        <v>194</v>
      </c>
      <c r="C46" t="str">
        <f>'orig. data'!AH68</f>
        <v> </v>
      </c>
      <c r="D46" t="str">
        <f>'orig. data'!AI68</f>
        <v> </v>
      </c>
      <c r="E46" t="str">
        <f ca="1">IF(CELL("contents",F46)="s","s",IF(CELL("contents",G46)="s","s",IF(CELL("contents",'orig. data'!AJ68)="t","t","")))</f>
        <v>t</v>
      </c>
      <c r="F46" t="str">
        <f>'orig. data'!AK68</f>
        <v> </v>
      </c>
      <c r="G46" t="str">
        <f>'orig. data'!AL68</f>
        <v> </v>
      </c>
      <c r="H46" s="20">
        <f>'orig. data'!D$18</f>
        <v>62.69516805</v>
      </c>
      <c r="I46" s="3">
        <f>'orig. data'!D68</f>
        <v>58.92700088</v>
      </c>
      <c r="J46" s="3">
        <f>'orig. data'!R68</f>
        <v>37.321624588</v>
      </c>
      <c r="K46" s="20">
        <f>'orig. data'!R$18</f>
        <v>49.844634991</v>
      </c>
      <c r="L46" s="6">
        <f>'orig. data'!B68</f>
        <v>67</v>
      </c>
      <c r="M46" s="6">
        <f>'orig. data'!C68</f>
        <v>1137</v>
      </c>
      <c r="N46" s="8">
        <f>'orig. data'!G68</f>
        <v>0.5979687296</v>
      </c>
      <c r="O46" s="48"/>
      <c r="P46" s="6">
        <f>'orig. data'!P68</f>
        <v>34</v>
      </c>
      <c r="Q46" s="6">
        <f>'orig. data'!Q68</f>
        <v>911</v>
      </c>
      <c r="R46" s="8">
        <f>'orig. data'!U68</f>
        <v>0.0850273203</v>
      </c>
      <c r="S46" s="48"/>
      <c r="T46" s="8">
        <f>'orig. data'!AD68</f>
        <v>0.025914414</v>
      </c>
    </row>
    <row r="47" spans="1:20" ht="12.75">
      <c r="A47" s="41" t="str">
        <f ca="1" t="shared" si="0"/>
        <v>PL East (1,2)</v>
      </c>
      <c r="B47" t="s">
        <v>195</v>
      </c>
      <c r="C47">
        <f>'orig. data'!AH69</f>
        <v>1</v>
      </c>
      <c r="D47">
        <f>'orig. data'!AI69</f>
        <v>2</v>
      </c>
      <c r="E47">
        <f ca="1">IF(CELL("contents",F47)="s","s",IF(CELL("contents",G47)="s","s",IF(CELL("contents",'orig. data'!AJ69)="t","t","")))</f>
      </c>
      <c r="F47" t="str">
        <f>'orig. data'!AK69</f>
        <v> </v>
      </c>
      <c r="G47" t="str">
        <f>'orig. data'!AL69</f>
        <v> </v>
      </c>
      <c r="H47" s="20">
        <f>'orig. data'!D$18</f>
        <v>62.69516805</v>
      </c>
      <c r="I47" s="3">
        <f>'orig. data'!D69</f>
        <v>80.781758958</v>
      </c>
      <c r="J47" s="3">
        <f>'orig. data'!R69</f>
        <v>75.230660043</v>
      </c>
      <c r="K47" s="20">
        <f>'orig. data'!R$18</f>
        <v>49.844634991</v>
      </c>
      <c r="L47" s="6">
        <f>'orig. data'!B69</f>
        <v>124</v>
      </c>
      <c r="M47" s="6">
        <f>'orig. data'!C69</f>
        <v>1535</v>
      </c>
      <c r="N47" s="8">
        <f>'orig. data'!G69</f>
        <v>0.0030145253</v>
      </c>
      <c r="O47" s="48"/>
      <c r="P47" s="6">
        <f>'orig. data'!P69</f>
        <v>106</v>
      </c>
      <c r="Q47" s="6">
        <f>'orig. data'!Q69</f>
        <v>1409</v>
      </c>
      <c r="R47" s="8">
        <f>'orig. data'!U69</f>
        <v>9.0941096E-06</v>
      </c>
      <c r="S47" s="48"/>
      <c r="T47" s="8">
        <f>'orig. data'!AD69</f>
        <v>0.5724309247</v>
      </c>
    </row>
    <row r="48" spans="1:20" ht="12.75">
      <c r="A48" s="41" t="str">
        <f ca="1" t="shared" si="0"/>
        <v>PL Central (1,2)</v>
      </c>
      <c r="B48" t="s">
        <v>158</v>
      </c>
      <c r="C48">
        <f>'orig. data'!AH70</f>
        <v>1</v>
      </c>
      <c r="D48">
        <f>'orig. data'!AI70</f>
        <v>2</v>
      </c>
      <c r="E48">
        <f ca="1">IF(CELL("contents",F48)="s","s",IF(CELL("contents",G48)="s","s",IF(CELL("contents",'orig. data'!AJ70)="t","t","")))</f>
      </c>
      <c r="F48" t="str">
        <f>'orig. data'!AK70</f>
        <v> </v>
      </c>
      <c r="G48" t="str">
        <f>'orig. data'!AL70</f>
        <v> </v>
      </c>
      <c r="H48" s="20">
        <f>'orig. data'!D$18</f>
        <v>62.69516805</v>
      </c>
      <c r="I48" s="3">
        <f>'orig. data'!D70</f>
        <v>41.539634146</v>
      </c>
      <c r="J48" s="3">
        <f>'orig. data'!R70</f>
        <v>32.59452412</v>
      </c>
      <c r="K48" s="20">
        <f>'orig. data'!R$18</f>
        <v>49.844634991</v>
      </c>
      <c r="L48" s="6">
        <f>'orig. data'!B70</f>
        <v>109</v>
      </c>
      <c r="M48" s="6">
        <f>'orig. data'!C70</f>
        <v>2624</v>
      </c>
      <c r="N48" s="8">
        <f>'orig. data'!G70</f>
        <v>9.3218334E-06</v>
      </c>
      <c r="O48" s="48"/>
      <c r="P48" s="6">
        <f>'orig. data'!P70</f>
        <v>75</v>
      </c>
      <c r="Q48" s="6">
        <f>'orig. data'!Q70</f>
        <v>2301</v>
      </c>
      <c r="R48" s="8">
        <f>'orig. data'!U70</f>
        <v>0.0001760136</v>
      </c>
      <c r="S48" s="48"/>
      <c r="T48" s="8">
        <f>'orig. data'!AD70</f>
        <v>0.0977446192</v>
      </c>
    </row>
    <row r="49" spans="1:20" ht="12.75">
      <c r="A49" s="41" t="str">
        <f ca="1" t="shared" si="0"/>
        <v>PL North (1,2,t)</v>
      </c>
      <c r="B49" t="s">
        <v>233</v>
      </c>
      <c r="C49">
        <f>'orig. data'!AH71</f>
        <v>1</v>
      </c>
      <c r="D49">
        <f>'orig. data'!AI71</f>
        <v>2</v>
      </c>
      <c r="E49" t="str">
        <f ca="1">IF(CELL("contents",F49)="s","s",IF(CELL("contents",G49)="s","s",IF(CELL("contents",'orig. data'!AJ71)="t","t","")))</f>
        <v>t</v>
      </c>
      <c r="F49" t="str">
        <f>'orig. data'!AK71</f>
        <v> </v>
      </c>
      <c r="G49" t="str">
        <f>'orig. data'!AL71</f>
        <v> </v>
      </c>
      <c r="H49" s="20">
        <f>'orig. data'!D$18</f>
        <v>62.69516805</v>
      </c>
      <c r="I49" s="3">
        <f>'orig. data'!D71</f>
        <v>90.777576854</v>
      </c>
      <c r="J49" s="3">
        <f>'orig. data'!R71</f>
        <v>69.458987784</v>
      </c>
      <c r="K49" s="20">
        <f>'orig. data'!R$18</f>
        <v>49.844634991</v>
      </c>
      <c r="L49" s="6">
        <f>'orig. data'!B71</f>
        <v>251</v>
      </c>
      <c r="M49" s="6">
        <f>'orig. data'!C71</f>
        <v>2765</v>
      </c>
      <c r="N49" s="8">
        <f>'orig. data'!G71</f>
        <v>5.262742E-10</v>
      </c>
      <c r="O49" s="48"/>
      <c r="P49" s="6">
        <f>'orig. data'!P71</f>
        <v>199</v>
      </c>
      <c r="Q49" s="6">
        <f>'orig. data'!Q71</f>
        <v>2865</v>
      </c>
      <c r="R49" s="8">
        <f>'orig. data'!U71</f>
        <v>8.3650912E-07</v>
      </c>
      <c r="S49" s="48"/>
      <c r="T49" s="8">
        <f>'orig. data'!AD71</f>
        <v>0.0029160599</v>
      </c>
    </row>
    <row r="50" spans="1:20" ht="12.75">
      <c r="A50" s="41"/>
      <c r="H50" s="20"/>
      <c r="I50" s="3"/>
      <c r="J50" s="3"/>
      <c r="K50" s="20"/>
      <c r="L50" s="6"/>
      <c r="M50" s="6"/>
      <c r="N50" s="8"/>
      <c r="O50" s="48"/>
      <c r="P50" s="6"/>
      <c r="Q50" s="6"/>
      <c r="R50" s="8"/>
      <c r="S50" s="48"/>
      <c r="T50" s="8"/>
    </row>
    <row r="51" spans="1:20" ht="12.75">
      <c r="A51" s="41" t="str">
        <f ca="1" t="shared" si="0"/>
        <v>NM F Flon/Snow L/Cran</v>
      </c>
      <c r="B51" t="s">
        <v>196</v>
      </c>
      <c r="C51" t="str">
        <f>'orig. data'!AH72</f>
        <v> </v>
      </c>
      <c r="D51" t="str">
        <f>'orig. data'!AI72</f>
        <v> </v>
      </c>
      <c r="E51">
        <f ca="1">IF(CELL("contents",F51)="s","s",IF(CELL("contents",G51)="s","s",IF(CELL("contents",'orig. data'!AJ72)="t","t","")))</f>
      </c>
      <c r="F51" t="str">
        <f>'orig. data'!AK72</f>
        <v> </v>
      </c>
      <c r="G51" t="str">
        <f>'orig. data'!AL72</f>
        <v> </v>
      </c>
      <c r="H51" s="20">
        <f>'orig. data'!D$18</f>
        <v>62.69516805</v>
      </c>
      <c r="I51" s="3">
        <f>'orig. data'!D72</f>
        <v>56.101792944</v>
      </c>
      <c r="J51" s="3">
        <f>'orig. data'!R72</f>
        <v>44.740024184</v>
      </c>
      <c r="K51" s="20">
        <f>'orig. data'!R$18</f>
        <v>49.844634991</v>
      </c>
      <c r="L51" s="6">
        <f>'orig. data'!B72</f>
        <v>97</v>
      </c>
      <c r="M51" s="6">
        <f>'orig. data'!C72</f>
        <v>1729</v>
      </c>
      <c r="N51" s="8">
        <f>'orig. data'!G72</f>
        <v>0.2533702869</v>
      </c>
      <c r="O51" s="48"/>
      <c r="P51" s="6">
        <f>'orig. data'!P72</f>
        <v>74</v>
      </c>
      <c r="Q51" s="6">
        <f>'orig. data'!Q72</f>
        <v>1654</v>
      </c>
      <c r="R51" s="8">
        <f>'orig. data'!U72</f>
        <v>0.3386118754</v>
      </c>
      <c r="S51" s="48"/>
      <c r="T51" s="8">
        <f>'orig. data'!AD72</f>
        <v>0.1289110526</v>
      </c>
    </row>
    <row r="52" spans="1:20" ht="12.75">
      <c r="A52" s="41" t="str">
        <f ca="1" t="shared" si="0"/>
        <v>NM The Pas/OCN/Kelsey (1,2)</v>
      </c>
      <c r="B52" t="s">
        <v>232</v>
      </c>
      <c r="C52">
        <f>'orig. data'!AH73</f>
        <v>1</v>
      </c>
      <c r="D52">
        <f>'orig. data'!AI73</f>
        <v>2</v>
      </c>
      <c r="E52">
        <f ca="1">IF(CELL("contents",F52)="s","s",IF(CELL("contents",G52)="s","s",IF(CELL("contents",'orig. data'!AJ73)="t","t","")))</f>
      </c>
      <c r="F52" t="str">
        <f>'orig. data'!AK73</f>
        <v> </v>
      </c>
      <c r="G52" t="str">
        <f>'orig. data'!AL73</f>
        <v> </v>
      </c>
      <c r="H52" s="20">
        <f>'orig. data'!D$18</f>
        <v>62.69516805</v>
      </c>
      <c r="I52" s="3">
        <f>'orig. data'!D73</f>
        <v>101.73357664</v>
      </c>
      <c r="J52" s="3">
        <f>'orig. data'!R73</f>
        <v>100.31919745</v>
      </c>
      <c r="K52" s="20">
        <f>'orig. data'!R$18</f>
        <v>49.844634991</v>
      </c>
      <c r="L52" s="6">
        <f>'orig. data'!B73</f>
        <v>223</v>
      </c>
      <c r="M52" s="6">
        <f>'orig. data'!C73</f>
        <v>2192</v>
      </c>
      <c r="N52" s="8">
        <f>'orig. data'!G73</f>
        <v>7.327472E-15</v>
      </c>
      <c r="O52" s="48"/>
      <c r="P52" s="6">
        <f>'orig. data'!P73</f>
        <v>220</v>
      </c>
      <c r="Q52" s="6">
        <f>'orig. data'!Q73</f>
        <v>2193</v>
      </c>
      <c r="R52" s="8">
        <f>'orig. data'!U73</f>
        <v>1E-100</v>
      </c>
      <c r="S52" s="48"/>
      <c r="T52" s="8">
        <f>'orig. data'!AD73</f>
        <v>0.8743430014</v>
      </c>
    </row>
    <row r="53" spans="1:20" ht="12.75">
      <c r="A53" s="41" t="str">
        <f ca="1" t="shared" si="0"/>
        <v>NM Nor-Man Other (1,2,t)</v>
      </c>
      <c r="B53" t="s">
        <v>231</v>
      </c>
      <c r="C53">
        <f>'orig. data'!AH74</f>
        <v>1</v>
      </c>
      <c r="D53">
        <f>'orig. data'!AI74</f>
        <v>2</v>
      </c>
      <c r="E53" t="str">
        <f ca="1">IF(CELL("contents",F53)="s","s",IF(CELL("contents",G53)="s","s",IF(CELL("contents",'orig. data'!AJ74)="t","t","")))</f>
        <v>t</v>
      </c>
      <c r="F53" t="str">
        <f>'orig. data'!AK74</f>
        <v> </v>
      </c>
      <c r="G53" t="str">
        <f>'orig. data'!AL74</f>
        <v> </v>
      </c>
      <c r="H53" s="20">
        <f>'orig. data'!D$18</f>
        <v>62.69516805</v>
      </c>
      <c r="I53" s="3">
        <f>'orig. data'!D74</f>
        <v>178.89087657</v>
      </c>
      <c r="J53" s="3">
        <f>'orig. data'!R74</f>
        <v>144.60596787</v>
      </c>
      <c r="K53" s="20">
        <f>'orig. data'!R$18</f>
        <v>49.844634991</v>
      </c>
      <c r="L53" s="6">
        <f>'orig. data'!B74</f>
        <v>200</v>
      </c>
      <c r="M53" s="6">
        <f>'orig. data'!C74</f>
        <v>1118</v>
      </c>
      <c r="N53" s="8">
        <f>'orig. data'!G74</f>
        <v>1E-100</v>
      </c>
      <c r="O53" s="48"/>
      <c r="P53" s="6">
        <f>'orig. data'!P74</f>
        <v>189</v>
      </c>
      <c r="Q53" s="6">
        <f>'orig. data'!Q74</f>
        <v>1307</v>
      </c>
      <c r="R53" s="8">
        <f>'orig. data'!U74</f>
        <v>1E-100</v>
      </c>
      <c r="S53" s="48"/>
      <c r="T53" s="8">
        <f>'orig. data'!AD74</f>
        <v>0.0180686437</v>
      </c>
    </row>
    <row r="54" spans="1:20" ht="12.75">
      <c r="A54" s="41"/>
      <c r="H54" s="20"/>
      <c r="I54" s="3"/>
      <c r="J54" s="3"/>
      <c r="K54" s="20"/>
      <c r="L54" s="6"/>
      <c r="M54" s="6"/>
      <c r="N54" s="8"/>
      <c r="O54" s="48"/>
      <c r="P54" s="6"/>
      <c r="Q54" s="6"/>
      <c r="R54" s="8"/>
      <c r="S54" s="48"/>
      <c r="T54" s="8"/>
    </row>
    <row r="55" spans="1:20" ht="12.75">
      <c r="A55" s="41" t="str">
        <f ca="1" t="shared" si="0"/>
        <v>BW Thompson (1,2,t)</v>
      </c>
      <c r="B55" t="s">
        <v>197</v>
      </c>
      <c r="C55">
        <f>'orig. data'!AH75</f>
        <v>1</v>
      </c>
      <c r="D55">
        <f>'orig. data'!AI75</f>
        <v>2</v>
      </c>
      <c r="E55" t="str">
        <f ca="1">IF(CELL("contents",F55)="s","s",IF(CELL("contents",G55)="s","s",IF(CELL("contents",'orig. data'!AJ75)="t","t","")))</f>
        <v>t</v>
      </c>
      <c r="F55" t="str">
        <f>'orig. data'!AK75</f>
        <v> </v>
      </c>
      <c r="G55" t="str">
        <f>'orig. data'!AL75</f>
        <v> </v>
      </c>
      <c r="H55" s="20">
        <f>'orig. data'!D$18</f>
        <v>62.69516805</v>
      </c>
      <c r="I55" s="3">
        <f>'orig. data'!D75</f>
        <v>90.823084201</v>
      </c>
      <c r="J55" s="3">
        <f>'orig. data'!R75</f>
        <v>75.112495673</v>
      </c>
      <c r="K55" s="20">
        <f>'orig. data'!R$18</f>
        <v>49.844634991</v>
      </c>
      <c r="L55" s="6">
        <f>'orig. data'!B75</f>
        <v>288</v>
      </c>
      <c r="M55" s="6">
        <f>'orig. data'!C75</f>
        <v>3171</v>
      </c>
      <c r="N55" s="8">
        <f>'orig. data'!G75</f>
        <v>1.88346E-11</v>
      </c>
      <c r="O55" s="48"/>
      <c r="P55" s="6">
        <f>'orig. data'!P75</f>
        <v>217</v>
      </c>
      <c r="Q55" s="6">
        <f>'orig. data'!Q75</f>
        <v>2889</v>
      </c>
      <c r="R55" s="8">
        <f>'orig. data'!U75</f>
        <v>1.677445E-10</v>
      </c>
      <c r="S55" s="48"/>
      <c r="T55" s="8">
        <f>'orig. data'!AD75</f>
        <v>0.02486944</v>
      </c>
    </row>
    <row r="56" spans="1:20" ht="12.75">
      <c r="A56" s="41" t="str">
        <f ca="1" t="shared" si="0"/>
        <v>BW Gillam/Fox Lake</v>
      </c>
      <c r="B56" t="s">
        <v>162</v>
      </c>
      <c r="C56" t="str">
        <f>'orig. data'!AH76</f>
        <v> </v>
      </c>
      <c r="D56" t="str">
        <f>'orig. data'!AI76</f>
        <v> </v>
      </c>
      <c r="E56">
        <f ca="1">IF(CELL("contents",F56)="s","s",IF(CELL("contents",G56)="s","s",IF(CELL("contents",'orig. data'!AJ76)="t","t","")))</f>
      </c>
      <c r="F56" t="str">
        <f>'orig. data'!AK76</f>
        <v> </v>
      </c>
      <c r="G56" t="str">
        <f>'orig. data'!AL76</f>
        <v> </v>
      </c>
      <c r="H56" s="20">
        <f>'orig. data'!D$18</f>
        <v>62.69516805</v>
      </c>
      <c r="I56" s="3">
        <f>'orig. data'!D76</f>
        <v>75.949367089</v>
      </c>
      <c r="J56" s="3">
        <f>'orig. data'!R76</f>
        <v>40.816326531</v>
      </c>
      <c r="K56" s="20">
        <f>'orig. data'!R$18</f>
        <v>49.844634991</v>
      </c>
      <c r="L56" s="6">
        <f>'orig. data'!B76</f>
        <v>18</v>
      </c>
      <c r="M56" s="6">
        <f>'orig. data'!C76</f>
        <v>237</v>
      </c>
      <c r="N56" s="8">
        <f>'orig. data'!G76</f>
        <v>0.3997206912</v>
      </c>
      <c r="O56" s="48"/>
      <c r="P56" s="6">
        <f>'orig. data'!P76</f>
        <v>10</v>
      </c>
      <c r="Q56" s="6">
        <f>'orig. data'!Q76</f>
        <v>245</v>
      </c>
      <c r="R56" s="8">
        <f>'orig. data'!U76</f>
        <v>0.5170582246</v>
      </c>
      <c r="S56" s="48"/>
      <c r="T56" s="8">
        <f>'orig. data'!AD76</f>
        <v>0.1053000869</v>
      </c>
    </row>
    <row r="57" spans="1:20" ht="12.75">
      <c r="A57" s="41" t="str">
        <f ca="1" t="shared" si="0"/>
        <v>BW Lynn/Leaf/SIL (1,2)</v>
      </c>
      <c r="B57" t="s">
        <v>246</v>
      </c>
      <c r="C57">
        <f>'orig. data'!AH77</f>
        <v>1</v>
      </c>
      <c r="D57">
        <f>'orig. data'!AI77</f>
        <v>2</v>
      </c>
      <c r="E57">
        <f ca="1">IF(CELL("contents",F57)="s","s",IF(CELL("contents",G57)="s","s",IF(CELL("contents",'orig. data'!AJ77)="t","t","")))</f>
      </c>
      <c r="F57" t="str">
        <f>'orig. data'!AK77</f>
        <v> </v>
      </c>
      <c r="G57" t="str">
        <f>'orig. data'!AL77</f>
        <v> </v>
      </c>
      <c r="H57" s="20">
        <f>'orig. data'!D$18</f>
        <v>62.69516805</v>
      </c>
      <c r="I57" s="3">
        <f>'orig. data'!D77</f>
        <v>112.21590909</v>
      </c>
      <c r="J57" s="3">
        <f>'orig. data'!R77</f>
        <v>102.78745645</v>
      </c>
      <c r="K57" s="20">
        <f>'orig. data'!R$18</f>
        <v>49.844634991</v>
      </c>
      <c r="L57" s="6">
        <f>'orig. data'!B77</f>
        <v>79</v>
      </c>
      <c r="M57" s="6">
        <f>'orig. data'!C77</f>
        <v>704</v>
      </c>
      <c r="N57" s="8">
        <f>'orig. data'!G77</f>
        <v>3.0905174E-08</v>
      </c>
      <c r="O57" s="48"/>
      <c r="P57" s="6">
        <f>'orig. data'!P77</f>
        <v>59</v>
      </c>
      <c r="Q57" s="6">
        <f>'orig. data'!Q77</f>
        <v>574</v>
      </c>
      <c r="R57" s="8">
        <f>'orig. data'!U77</f>
        <v>2.6850113E-09</v>
      </c>
      <c r="S57" s="48"/>
      <c r="T57" s="8">
        <f>'orig. data'!AD77</f>
        <v>0.5851971458</v>
      </c>
    </row>
    <row r="58" spans="1:20" ht="12.75">
      <c r="A58" s="41" t="str">
        <f ca="1" t="shared" si="0"/>
        <v>BW Thick Por/Pik/Wab (1,2)</v>
      </c>
      <c r="B58" t="s">
        <v>209</v>
      </c>
      <c r="C58">
        <f>'orig. data'!AH78</f>
        <v>1</v>
      </c>
      <c r="D58">
        <f>'orig. data'!AI78</f>
        <v>2</v>
      </c>
      <c r="E58">
        <f ca="1">IF(CELL("contents",F58)="s","s",IF(CELL("contents",G58)="s","s",IF(CELL("contents",'orig. data'!AJ78)="t","t","")))</f>
      </c>
      <c r="F58" t="str">
        <f>'orig. data'!AK78</f>
        <v> </v>
      </c>
      <c r="G58" t="str">
        <f>'orig. data'!AL78</f>
        <v> </v>
      </c>
      <c r="H58" s="20">
        <f>'orig. data'!D$18</f>
        <v>62.69516805</v>
      </c>
      <c r="I58" s="3">
        <f>'orig. data'!D78</f>
        <v>155.25114155</v>
      </c>
      <c r="J58" s="3">
        <f>'orig. data'!R78</f>
        <v>100.52910053</v>
      </c>
      <c r="K58" s="20">
        <f>'orig. data'!R$18</f>
        <v>49.844634991</v>
      </c>
      <c r="L58" s="6">
        <f>'orig. data'!B78</f>
        <v>34</v>
      </c>
      <c r="M58" s="6">
        <f>'orig. data'!C78</f>
        <v>219</v>
      </c>
      <c r="N58" s="8">
        <f>'orig. data'!G78</f>
        <v>4.1630043E-09</v>
      </c>
      <c r="O58" s="48"/>
      <c r="P58" s="6">
        <f>'orig. data'!P78</f>
        <v>19</v>
      </c>
      <c r="Q58" s="6">
        <f>'orig. data'!Q78</f>
        <v>189</v>
      </c>
      <c r="R58" s="8">
        <f>'orig. data'!U78</f>
        <v>0.0011054843</v>
      </c>
      <c r="S58" s="48"/>
      <c r="T58" s="8">
        <f>'orig. data'!AD78</f>
        <v>0.1005751316</v>
      </c>
    </row>
    <row r="59" spans="1:20" ht="12.75">
      <c r="A59" s="41" t="str">
        <f ca="1" t="shared" si="0"/>
        <v>BW Oxford H &amp; Gods (1,2,t)</v>
      </c>
      <c r="B59" t="s">
        <v>247</v>
      </c>
      <c r="C59">
        <f>'orig. data'!AH79</f>
        <v>1</v>
      </c>
      <c r="D59">
        <f>'orig. data'!AI79</f>
        <v>2</v>
      </c>
      <c r="E59" t="str">
        <f ca="1">IF(CELL("contents",F59)="s","s",IF(CELL("contents",G59)="s","s",IF(CELL("contents",'orig. data'!AJ79)="t","t","")))</f>
        <v>t</v>
      </c>
      <c r="F59" t="str">
        <f>'orig. data'!AK79</f>
        <v> </v>
      </c>
      <c r="G59" t="str">
        <f>'orig. data'!AL79</f>
        <v> </v>
      </c>
      <c r="H59" s="20">
        <f>'orig. data'!D$18</f>
        <v>62.69516805</v>
      </c>
      <c r="I59" s="3">
        <f>'orig. data'!D79</f>
        <v>209.90873533</v>
      </c>
      <c r="J59" s="3">
        <f>'orig. data'!R79</f>
        <v>154.41176471</v>
      </c>
      <c r="K59" s="20">
        <f>'orig. data'!R$18</f>
        <v>49.844634991</v>
      </c>
      <c r="L59" s="6">
        <f>'orig. data'!B79</f>
        <v>161</v>
      </c>
      <c r="M59" s="6">
        <f>'orig. data'!C79</f>
        <v>767</v>
      </c>
      <c r="N59" s="8">
        <f>'orig. data'!G79</f>
        <v>1E-100</v>
      </c>
      <c r="O59" s="48"/>
      <c r="P59" s="6">
        <f>'orig. data'!P79</f>
        <v>126</v>
      </c>
      <c r="Q59" s="6">
        <f>'orig. data'!Q79</f>
        <v>816</v>
      </c>
      <c r="R59" s="8">
        <f>'orig. data'!U79</f>
        <v>1E-100</v>
      </c>
      <c r="S59" s="48"/>
      <c r="T59" s="8">
        <f>'orig. data'!AD79</f>
        <v>0.0034172608</v>
      </c>
    </row>
    <row r="60" spans="1:20" ht="12.75">
      <c r="A60" s="41" t="str">
        <f ca="1" t="shared" si="0"/>
        <v>BW Cross Lake (1,2,t)</v>
      </c>
      <c r="B60" t="s">
        <v>248</v>
      </c>
      <c r="C60">
        <f>'orig. data'!AH80</f>
        <v>1</v>
      </c>
      <c r="D60">
        <f>'orig. data'!AI80</f>
        <v>2</v>
      </c>
      <c r="E60" t="str">
        <f ca="1">IF(CELL("contents",F60)="s","s",IF(CELL("contents",G60)="s","s",IF(CELL("contents",'orig. data'!AJ80)="t","t","")))</f>
        <v>t</v>
      </c>
      <c r="F60" t="str">
        <f>'orig. data'!AK80</f>
        <v> </v>
      </c>
      <c r="G60" t="str">
        <f>'orig. data'!AL80</f>
        <v> </v>
      </c>
      <c r="H60" s="20">
        <f>'orig. data'!D$18</f>
        <v>62.69516805</v>
      </c>
      <c r="I60" s="3">
        <f>'orig. data'!D80</f>
        <v>168.31683168</v>
      </c>
      <c r="J60" s="3">
        <f>'orig. data'!R80</f>
        <v>136.88888889</v>
      </c>
      <c r="K60" s="20">
        <f>'orig. data'!R$18</f>
        <v>49.844634991</v>
      </c>
      <c r="L60" s="6">
        <f>'orig. data'!B80</f>
        <v>153</v>
      </c>
      <c r="M60" s="6">
        <f>'orig. data'!C80</f>
        <v>909</v>
      </c>
      <c r="N60" s="8">
        <f>'orig. data'!G80</f>
        <v>1E-100</v>
      </c>
      <c r="O60" s="48"/>
      <c r="P60" s="6">
        <f>'orig. data'!P80</f>
        <v>154</v>
      </c>
      <c r="Q60" s="6">
        <f>'orig. data'!Q80</f>
        <v>1125</v>
      </c>
      <c r="R60" s="8">
        <f>'orig. data'!U80</f>
        <v>1E-100</v>
      </c>
      <c r="S60" s="48"/>
      <c r="T60" s="8">
        <f>'orig. data'!AD80</f>
        <v>0.0438813131</v>
      </c>
    </row>
    <row r="61" spans="1:20" ht="12.75">
      <c r="A61" s="41" t="str">
        <f ca="1" t="shared" si="0"/>
        <v>BW Tad/Broch/Lac Br (1,2)</v>
      </c>
      <c r="B61" t="s">
        <v>230</v>
      </c>
      <c r="C61">
        <f>'orig. data'!AH81</f>
        <v>1</v>
      </c>
      <c r="D61">
        <f>'orig. data'!AI81</f>
        <v>2</v>
      </c>
      <c r="E61">
        <f ca="1">IF(CELL("contents",F61)="s","s",IF(CELL("contents",G61)="s","s",IF(CELL("contents",'orig. data'!AJ81)="t","t","")))</f>
      </c>
      <c r="F61" t="str">
        <f>'orig. data'!AK81</f>
        <v> </v>
      </c>
      <c r="G61" t="str">
        <f>'orig. data'!AL81</f>
        <v> </v>
      </c>
      <c r="H61" s="20">
        <f>'orig. data'!D$18</f>
        <v>62.69516805</v>
      </c>
      <c r="I61" s="3">
        <f>'orig. data'!D81</f>
        <v>170.32967033</v>
      </c>
      <c r="J61" s="3">
        <f>'orig. data'!R81</f>
        <v>142.85714286</v>
      </c>
      <c r="K61" s="20">
        <f>'orig. data'!R$18</f>
        <v>49.844634991</v>
      </c>
      <c r="L61" s="6">
        <f>'orig. data'!B81</f>
        <v>62</v>
      </c>
      <c r="M61" s="6">
        <f>'orig. data'!C81</f>
        <v>364</v>
      </c>
      <c r="N61" s="8">
        <f>'orig. data'!G81</f>
        <v>1E-100</v>
      </c>
      <c r="O61" s="48"/>
      <c r="P61" s="6">
        <f>'orig. data'!P81</f>
        <v>64</v>
      </c>
      <c r="Q61" s="6">
        <f>'orig. data'!Q81</f>
        <v>448</v>
      </c>
      <c r="R61" s="8">
        <f>'orig. data'!U81</f>
        <v>1E-100</v>
      </c>
      <c r="S61" s="48"/>
      <c r="T61" s="8">
        <f>'orig. data'!AD81</f>
        <v>0.2703276973</v>
      </c>
    </row>
    <row r="62" spans="1:20" ht="12.75">
      <c r="A62" s="41" t="str">
        <f ca="1" t="shared" si="0"/>
        <v>BW Norway House (1,2)</v>
      </c>
      <c r="B62" t="s">
        <v>229</v>
      </c>
      <c r="C62">
        <f>'orig. data'!AH82</f>
        <v>1</v>
      </c>
      <c r="D62">
        <f>'orig. data'!AI82</f>
        <v>2</v>
      </c>
      <c r="E62">
        <f ca="1">IF(CELL("contents",F62)="s","s",IF(CELL("contents",G62)="s","s",IF(CELL("contents",'orig. data'!AJ82)="t","t","")))</f>
      </c>
      <c r="F62" t="str">
        <f>'orig. data'!AK82</f>
        <v> </v>
      </c>
      <c r="G62" t="str">
        <f>'orig. data'!AL82</f>
        <v> </v>
      </c>
      <c r="H62" s="20">
        <f>'orig. data'!D$18</f>
        <v>62.69516805</v>
      </c>
      <c r="I62" s="3">
        <f>'orig. data'!D82</f>
        <v>120.12320329</v>
      </c>
      <c r="J62" s="3">
        <f>'orig. data'!R82</f>
        <v>110.93247588</v>
      </c>
      <c r="K62" s="20">
        <f>'orig. data'!R$18</f>
        <v>49.844634991</v>
      </c>
      <c r="L62" s="6">
        <f>'orig. data'!B82</f>
        <v>117</v>
      </c>
      <c r="M62" s="6">
        <f>'orig. data'!C82</f>
        <v>974</v>
      </c>
      <c r="N62" s="8">
        <f>'orig. data'!G82</f>
        <v>2.176037E-14</v>
      </c>
      <c r="O62" s="48"/>
      <c r="P62" s="6">
        <f>'orig. data'!P82</f>
        <v>138</v>
      </c>
      <c r="Q62" s="6">
        <f>'orig. data'!Q82</f>
        <v>1244</v>
      </c>
      <c r="R62" s="8">
        <f>'orig. data'!U82</f>
        <v>1E-100</v>
      </c>
      <c r="S62" s="48"/>
      <c r="T62" s="8">
        <f>'orig. data'!AD82</f>
        <v>0.4937911691</v>
      </c>
    </row>
    <row r="63" spans="1:20" ht="12.75">
      <c r="A63" s="41" t="str">
        <f ca="1" t="shared" si="0"/>
        <v>BW Island Lake (1,2)</v>
      </c>
      <c r="B63" t="s">
        <v>249</v>
      </c>
      <c r="C63">
        <f>'orig. data'!AH83</f>
        <v>1</v>
      </c>
      <c r="D63">
        <f>'orig. data'!AI83</f>
        <v>2</v>
      </c>
      <c r="E63">
        <f ca="1">IF(CELL("contents",F63)="s","s",IF(CELL("contents",G63)="s","s",IF(CELL("contents",'orig. data'!AJ83)="t","t","")))</f>
      </c>
      <c r="F63" t="str">
        <f>'orig. data'!AK83</f>
        <v> </v>
      </c>
      <c r="G63" t="str">
        <f>'orig. data'!AL83</f>
        <v> </v>
      </c>
      <c r="H63" s="20">
        <f>'orig. data'!D$18</f>
        <v>62.69516805</v>
      </c>
      <c r="I63" s="3">
        <f>'orig. data'!D83</f>
        <v>174.93796526</v>
      </c>
      <c r="J63" s="3">
        <f>'orig. data'!R83</f>
        <v>197.353914</v>
      </c>
      <c r="K63" s="20">
        <f>'orig. data'!R$18</f>
        <v>49.844634991</v>
      </c>
      <c r="L63" s="6">
        <f>'orig. data'!B83</f>
        <v>282</v>
      </c>
      <c r="M63" s="6">
        <f>'orig. data'!C83</f>
        <v>1612</v>
      </c>
      <c r="N63" s="8">
        <f>'orig. data'!G83</f>
        <v>1E-100</v>
      </c>
      <c r="O63" s="48"/>
      <c r="P63" s="6">
        <f>'orig. data'!P83</f>
        <v>358</v>
      </c>
      <c r="Q63" s="6">
        <f>'orig. data'!Q83</f>
        <v>1814</v>
      </c>
      <c r="R63" s="8">
        <f>'orig. data'!U83</f>
        <v>1E-100</v>
      </c>
      <c r="S63" s="48"/>
      <c r="T63" s="8">
        <f>'orig. data'!AD83</f>
        <v>0.0856376364</v>
      </c>
    </row>
    <row r="64" spans="1:20" ht="12.75">
      <c r="A64" s="41" t="str">
        <f ca="1" t="shared" si="0"/>
        <v>BW Sha/York/Split/War (1,2)</v>
      </c>
      <c r="B64" t="s">
        <v>228</v>
      </c>
      <c r="C64">
        <f>'orig. data'!AH84</f>
        <v>1</v>
      </c>
      <c r="D64">
        <f>'orig. data'!AI84</f>
        <v>2</v>
      </c>
      <c r="E64">
        <f ca="1">IF(CELL("contents",F64)="s","s",IF(CELL("contents",G64)="s","s",IF(CELL("contents",'orig. data'!AJ84)="t","t","")))</f>
      </c>
      <c r="F64" t="str">
        <f>'orig. data'!AK84</f>
        <v> </v>
      </c>
      <c r="G64" t="str">
        <f>'orig. data'!AL84</f>
        <v> </v>
      </c>
      <c r="H64" s="20">
        <f>'orig. data'!D$18</f>
        <v>62.69516805</v>
      </c>
      <c r="I64" s="3">
        <f>'orig. data'!D84</f>
        <v>144.36090226</v>
      </c>
      <c r="J64" s="3">
        <f>'orig. data'!R84</f>
        <v>141.63090129</v>
      </c>
      <c r="K64" s="20">
        <f>'orig. data'!R$18</f>
        <v>49.844634991</v>
      </c>
      <c r="L64" s="6">
        <f>'orig. data'!B84</f>
        <v>96</v>
      </c>
      <c r="M64" s="6">
        <f>'orig. data'!C84</f>
        <v>665</v>
      </c>
      <c r="N64" s="8">
        <f>'orig. data'!G84</f>
        <v>1E-100</v>
      </c>
      <c r="O64" s="48"/>
      <c r="P64" s="6">
        <f>'orig. data'!P84</f>
        <v>99</v>
      </c>
      <c r="Q64" s="6">
        <f>'orig. data'!Q84</f>
        <v>699</v>
      </c>
      <c r="R64" s="8">
        <f>'orig. data'!U84</f>
        <v>1E-100</v>
      </c>
      <c r="S64" s="48"/>
      <c r="T64" s="8">
        <f>'orig. data'!AD84</f>
        <v>0.8839360282</v>
      </c>
    </row>
    <row r="65" spans="1:20" ht="12.75">
      <c r="A65" s="41" t="str">
        <f ca="1" t="shared" si="0"/>
        <v>BW Nelson House  (1,2,t)</v>
      </c>
      <c r="B65" t="s">
        <v>227</v>
      </c>
      <c r="C65">
        <f>'orig. data'!AH85</f>
        <v>1</v>
      </c>
      <c r="D65">
        <f>'orig. data'!AI85</f>
        <v>2</v>
      </c>
      <c r="E65" t="str">
        <f ca="1">IF(CELL("contents",F65)="s","s",IF(CELL("contents",G65)="s","s",IF(CELL("contents",'orig. data'!AJ85)="t","t","")))</f>
        <v>t</v>
      </c>
      <c r="F65" t="str">
        <f>'orig. data'!AK85</f>
        <v> </v>
      </c>
      <c r="G65" t="str">
        <f>'orig. data'!AL85</f>
        <v> </v>
      </c>
      <c r="H65" s="20">
        <f>'orig. data'!D$18</f>
        <v>62.69516805</v>
      </c>
      <c r="I65" s="3">
        <f>'orig. data'!D85</f>
        <v>198.34710744</v>
      </c>
      <c r="J65" s="3">
        <f>'orig. data'!R85</f>
        <v>148.51485149</v>
      </c>
      <c r="K65" s="20">
        <f>'orig. data'!R$18</f>
        <v>49.844634991</v>
      </c>
      <c r="L65" s="6">
        <f>'orig. data'!B85</f>
        <v>72</v>
      </c>
      <c r="M65" s="6">
        <f>'orig. data'!C85</f>
        <v>363</v>
      </c>
      <c r="N65" s="8">
        <f>'orig. data'!G85</f>
        <v>1E-100</v>
      </c>
      <c r="O65" s="48"/>
      <c r="P65" s="6">
        <f>'orig. data'!P85</f>
        <v>75</v>
      </c>
      <c r="Q65" s="6">
        <f>'orig. data'!Q85</f>
        <v>505</v>
      </c>
      <c r="R65" s="8">
        <f>'orig. data'!U85</f>
        <v>1E-100</v>
      </c>
      <c r="S65" s="48"/>
      <c r="T65" s="8">
        <f>'orig. data'!AD85</f>
        <v>0.0474072595</v>
      </c>
    </row>
    <row r="66" spans="1:20" ht="12.75">
      <c r="A66" s="41"/>
      <c r="H66" s="20"/>
      <c r="I66" s="3"/>
      <c r="J66" s="3"/>
      <c r="K66" s="20"/>
      <c r="L66" s="6"/>
      <c r="M66" s="6"/>
      <c r="N66" s="8"/>
      <c r="O66" s="48"/>
      <c r="P66" s="6"/>
      <c r="Q66" s="6"/>
      <c r="R66" s="8"/>
      <c r="S66" s="48"/>
      <c r="T66" s="8"/>
    </row>
    <row r="67" spans="1:20" ht="12.75">
      <c r="A67" s="41" t="str">
        <f ca="1" t="shared" si="0"/>
        <v>Fort Garry S (1,2,t)</v>
      </c>
      <c r="B67" t="s">
        <v>250</v>
      </c>
      <c r="C67">
        <f>'orig. data'!AH86</f>
        <v>1</v>
      </c>
      <c r="D67">
        <f>'orig. data'!AI86</f>
        <v>2</v>
      </c>
      <c r="E67" t="str">
        <f ca="1">IF(CELL("contents",F67)="s","s",IF(CELL("contents",G67)="s","s",IF(CELL("contents",'orig. data'!AJ86)="t","t","")))</f>
        <v>t</v>
      </c>
      <c r="F67" t="str">
        <f>'orig. data'!AK86</f>
        <v> </v>
      </c>
      <c r="G67" t="str">
        <f>'orig. data'!AL86</f>
        <v> </v>
      </c>
      <c r="H67" s="20">
        <f>'orig. data'!D$18</f>
        <v>62.69516805</v>
      </c>
      <c r="I67" s="3">
        <f>'orig. data'!D86</f>
        <v>36.380892123</v>
      </c>
      <c r="J67" s="3">
        <f>'orig. data'!R86</f>
        <v>25.431711146</v>
      </c>
      <c r="K67" s="20">
        <f>'orig. data'!R$18</f>
        <v>49.844634991</v>
      </c>
      <c r="L67" s="6">
        <f>'orig. data'!B86</f>
        <v>230</v>
      </c>
      <c r="M67" s="6">
        <f>'orig. data'!C86</f>
        <v>6322</v>
      </c>
      <c r="N67" s="8">
        <f>'orig. data'!G86</f>
        <v>1E-100</v>
      </c>
      <c r="O67" s="48"/>
      <c r="P67" s="6">
        <f>'orig. data'!P86</f>
        <v>162</v>
      </c>
      <c r="Q67" s="6">
        <f>'orig. data'!Q86</f>
        <v>6370</v>
      </c>
      <c r="R67" s="8">
        <f>'orig. data'!U86</f>
        <v>1E-100</v>
      </c>
      <c r="S67" s="48"/>
      <c r="T67" s="8">
        <f>'orig. data'!AD86</f>
        <v>0.0003620323</v>
      </c>
    </row>
    <row r="68" spans="1:20" ht="12.75">
      <c r="A68" s="41" t="str">
        <f ca="1" t="shared" si="0"/>
        <v>Fort Garry N (1,2,t)</v>
      </c>
      <c r="B68" t="s">
        <v>251</v>
      </c>
      <c r="C68">
        <f>'orig. data'!AH87</f>
        <v>1</v>
      </c>
      <c r="D68">
        <f>'orig. data'!AI87</f>
        <v>2</v>
      </c>
      <c r="E68" t="str">
        <f ca="1">IF(CELL("contents",F68)="s","s",IF(CELL("contents",G68)="s","s",IF(CELL("contents",'orig. data'!AJ87)="t","t","")))</f>
        <v>t</v>
      </c>
      <c r="F68" t="str">
        <f>'orig. data'!AK87</f>
        <v> </v>
      </c>
      <c r="G68" t="str">
        <f>'orig. data'!AL87</f>
        <v> </v>
      </c>
      <c r="H68" s="20">
        <f>'orig. data'!D$18</f>
        <v>62.69516805</v>
      </c>
      <c r="I68" s="3">
        <f>'orig. data'!D87</f>
        <v>28.709417762</v>
      </c>
      <c r="J68" s="3">
        <f>'orig. data'!R87</f>
        <v>13.13047103</v>
      </c>
      <c r="K68" s="20">
        <f>'orig. data'!R$18</f>
        <v>49.844634991</v>
      </c>
      <c r="L68" s="6">
        <f>'orig. data'!B87</f>
        <v>107</v>
      </c>
      <c r="M68" s="6">
        <f>'orig. data'!C87</f>
        <v>3727</v>
      </c>
      <c r="N68" s="8">
        <f>'orig. data'!G87</f>
        <v>2.220446E-16</v>
      </c>
      <c r="O68" s="48"/>
      <c r="P68" s="6">
        <f>'orig. data'!P87</f>
        <v>63</v>
      </c>
      <c r="Q68" s="6">
        <f>'orig. data'!Q87</f>
        <v>4798</v>
      </c>
      <c r="R68" s="8">
        <f>'orig. data'!U87</f>
        <v>1E-100</v>
      </c>
      <c r="S68" s="48"/>
      <c r="T68" s="8">
        <f>'orig. data'!AD87</f>
        <v>5.7414641E-07</v>
      </c>
    </row>
    <row r="69" spans="1:20" ht="12.75">
      <c r="A69" s="41"/>
      <c r="H69" s="20"/>
      <c r="I69" s="3"/>
      <c r="J69" s="3"/>
      <c r="K69" s="20"/>
      <c r="L69" s="6"/>
      <c r="M69" s="6"/>
      <c r="N69" s="8"/>
      <c r="O69" s="48"/>
      <c r="P69" s="6"/>
      <c r="Q69" s="6"/>
      <c r="R69" s="8"/>
      <c r="S69" s="48"/>
      <c r="T69" s="8"/>
    </row>
    <row r="70" spans="1:20" ht="12.75">
      <c r="A70" s="41"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 (1,2,t)</v>
      </c>
      <c r="B70" t="s">
        <v>146</v>
      </c>
      <c r="C70">
        <f>'orig. data'!AH88</f>
        <v>1</v>
      </c>
      <c r="D70">
        <f>'orig. data'!AI88</f>
        <v>2</v>
      </c>
      <c r="E70" t="str">
        <f ca="1">IF(CELL("contents",F70)="s","s",IF(CELL("contents",G70)="s","s",IF(CELL("contents",'orig. data'!AJ88)="t","t","")))</f>
        <v>t</v>
      </c>
      <c r="F70" t="str">
        <f>'orig. data'!AK88</f>
        <v> </v>
      </c>
      <c r="G70" t="str">
        <f>'orig. data'!AL88</f>
        <v> </v>
      </c>
      <c r="H70" s="20">
        <f>'orig. data'!D$18</f>
        <v>62.69516805</v>
      </c>
      <c r="I70" s="3">
        <f>'orig. data'!D88</f>
        <v>30.881440099</v>
      </c>
      <c r="J70" s="3">
        <f>'orig. data'!R88</f>
        <v>15.704584041</v>
      </c>
      <c r="K70" s="20">
        <f>'orig. data'!R$18</f>
        <v>49.844634991</v>
      </c>
      <c r="L70" s="6">
        <f>'orig. data'!B88</f>
        <v>199</v>
      </c>
      <c r="M70" s="6">
        <f>'orig. data'!C88</f>
        <v>6444</v>
      </c>
      <c r="N70" s="8">
        <f>'orig. data'!G88</f>
        <v>1E-100</v>
      </c>
      <c r="O70" s="48"/>
      <c r="P70" s="6">
        <f>'orig. data'!P88</f>
        <v>111</v>
      </c>
      <c r="Q70" s="6">
        <f>'orig. data'!Q88</f>
        <v>7068</v>
      </c>
      <c r="R70" s="8">
        <f>'orig. data'!U88</f>
        <v>1E-100</v>
      </c>
      <c r="S70" s="48"/>
      <c r="T70" s="8">
        <f>'orig. data'!AD88</f>
        <v>7.2706076E-09</v>
      </c>
    </row>
    <row r="71" spans="1:20" ht="12.75">
      <c r="A71" s="41"/>
      <c r="H71" s="20"/>
      <c r="I71" s="3"/>
      <c r="J71" s="3"/>
      <c r="K71" s="20"/>
      <c r="L71" s="6"/>
      <c r="M71" s="6"/>
      <c r="N71" s="8"/>
      <c r="O71" s="48"/>
      <c r="P71" s="6"/>
      <c r="Q71" s="6"/>
      <c r="R71" s="8"/>
      <c r="S71" s="48"/>
      <c r="T71" s="8"/>
    </row>
    <row r="72" spans="1:20" ht="12.75">
      <c r="A72" s="41" t="str">
        <f ca="1" t="shared" si="1"/>
        <v>St. Boniface E (1,2,t)</v>
      </c>
      <c r="B72" t="s">
        <v>252</v>
      </c>
      <c r="C72">
        <f>'orig. data'!AH89</f>
        <v>1</v>
      </c>
      <c r="D72">
        <f>'orig. data'!AI89</f>
        <v>2</v>
      </c>
      <c r="E72" t="str">
        <f ca="1">IF(CELL("contents",F72)="s","s",IF(CELL("contents",G72)="s","s",IF(CELL("contents",'orig. data'!AJ89)="t","t","")))</f>
        <v>t</v>
      </c>
      <c r="F72" t="str">
        <f>'orig. data'!AK89</f>
        <v> </v>
      </c>
      <c r="G72" t="str">
        <f>'orig. data'!AL89</f>
        <v> </v>
      </c>
      <c r="H72" s="20">
        <f>'orig. data'!D$18</f>
        <v>62.69516805</v>
      </c>
      <c r="I72" s="3">
        <f>'orig. data'!D89</f>
        <v>37.920250195</v>
      </c>
      <c r="J72" s="3">
        <f>'orig. data'!R89</f>
        <v>29.36718454</v>
      </c>
      <c r="K72" s="20">
        <f>'orig. data'!R$18</f>
        <v>49.844634991</v>
      </c>
      <c r="L72" s="6">
        <f>'orig. data'!B89</f>
        <v>194</v>
      </c>
      <c r="M72" s="6">
        <f>'orig. data'!C89</f>
        <v>5116</v>
      </c>
      <c r="N72" s="8">
        <f>'orig. data'!G89</f>
        <v>7.11653E-13</v>
      </c>
      <c r="O72" s="48"/>
      <c r="P72" s="6">
        <f>'orig. data'!P89</f>
        <v>155</v>
      </c>
      <c r="Q72" s="6">
        <f>'orig. data'!Q89</f>
        <v>5278</v>
      </c>
      <c r="R72" s="8">
        <f>'orig. data'!U89</f>
        <v>1.642009E-11</v>
      </c>
      <c r="S72" s="48"/>
      <c r="T72" s="8">
        <f>'orig. data'!AD89</f>
        <v>0.0151615541</v>
      </c>
    </row>
    <row r="73" spans="1:20" ht="12.75">
      <c r="A73" s="41" t="str">
        <f ca="1" t="shared" si="1"/>
        <v>St. Boniface W (t)</v>
      </c>
      <c r="B73" t="s">
        <v>198</v>
      </c>
      <c r="C73" t="str">
        <f>'orig. data'!AH90</f>
        <v> </v>
      </c>
      <c r="D73" t="str">
        <f>'orig. data'!AI90</f>
        <v> </v>
      </c>
      <c r="E73" t="str">
        <f ca="1">IF(CELL("contents",F73)="s","s",IF(CELL("contents",G73)="s","s",IF(CELL("contents",'orig. data'!AJ90)="t","t","")))</f>
        <v>t</v>
      </c>
      <c r="F73" t="str">
        <f>'orig. data'!AK90</f>
        <v> </v>
      </c>
      <c r="G73" t="str">
        <f>'orig. data'!AL90</f>
        <v> </v>
      </c>
      <c r="H73" s="20">
        <f>'orig. data'!D$18</f>
        <v>62.69516805</v>
      </c>
      <c r="I73" s="3">
        <f>'orig. data'!D90</f>
        <v>67.859021568</v>
      </c>
      <c r="J73" s="3">
        <f>'orig. data'!R90</f>
        <v>41.01096805</v>
      </c>
      <c r="K73" s="20">
        <f>'orig. data'!R$18</f>
        <v>49.844634991</v>
      </c>
      <c r="L73" s="6">
        <f>'orig. data'!B90</f>
        <v>129</v>
      </c>
      <c r="M73" s="6">
        <f>'orig. data'!C90</f>
        <v>1901</v>
      </c>
      <c r="N73" s="8">
        <f>'orig. data'!G90</f>
        <v>0.3448951992</v>
      </c>
      <c r="O73" s="48"/>
      <c r="P73" s="6">
        <f>'orig. data'!P90</f>
        <v>86</v>
      </c>
      <c r="Q73" s="6">
        <f>'orig. data'!Q90</f>
        <v>2097</v>
      </c>
      <c r="R73" s="8">
        <f>'orig. data'!U90</f>
        <v>0.0637878329</v>
      </c>
      <c r="S73" s="48"/>
      <c r="T73" s="8">
        <f>'orig. data'!AD90</f>
        <v>0.0001814288</v>
      </c>
    </row>
    <row r="74" spans="1:20" ht="12.75">
      <c r="A74" s="41"/>
      <c r="H74" s="20"/>
      <c r="I74" s="3"/>
      <c r="J74" s="3"/>
      <c r="K74" s="20"/>
      <c r="L74" s="6"/>
      <c r="M74" s="6"/>
      <c r="N74" s="8"/>
      <c r="O74" s="48"/>
      <c r="P74" s="6"/>
      <c r="Q74" s="6"/>
      <c r="R74" s="8"/>
      <c r="S74" s="48"/>
      <c r="T74" s="8"/>
    </row>
    <row r="75" spans="1:20" ht="12.75">
      <c r="A75" s="41" t="str">
        <f ca="1" t="shared" si="1"/>
        <v>St. Vital S (1,2,t)</v>
      </c>
      <c r="B75" t="s">
        <v>260</v>
      </c>
      <c r="C75">
        <f>'orig. data'!AH91</f>
        <v>1</v>
      </c>
      <c r="D75">
        <f>'orig. data'!AI91</f>
        <v>2</v>
      </c>
      <c r="E75" t="str">
        <f ca="1">IF(CELL("contents",F75)="s","s",IF(CELL("contents",G75)="s","s",IF(CELL("contents",'orig. data'!AJ91)="t","t","")))</f>
        <v>t</v>
      </c>
      <c r="F75" t="str">
        <f>'orig. data'!AK91</f>
        <v> </v>
      </c>
      <c r="G75" t="str">
        <f>'orig. data'!AL91</f>
        <v> </v>
      </c>
      <c r="H75" s="20">
        <f>'orig. data'!D$18</f>
        <v>62.69516805</v>
      </c>
      <c r="I75" s="3">
        <f>'orig. data'!D91</f>
        <v>34.404043698</v>
      </c>
      <c r="J75" s="3">
        <f>'orig. data'!R91</f>
        <v>20.203531877</v>
      </c>
      <c r="K75" s="20">
        <f>'orig. data'!R$18</f>
        <v>49.844634991</v>
      </c>
      <c r="L75" s="6">
        <f>'orig. data'!B91</f>
        <v>211</v>
      </c>
      <c r="M75" s="6">
        <f>'orig. data'!C91</f>
        <v>6133</v>
      </c>
      <c r="N75" s="8">
        <f>'orig. data'!G91</f>
        <v>1E-100</v>
      </c>
      <c r="O75" s="48"/>
      <c r="P75" s="6">
        <f>'orig. data'!P91</f>
        <v>135</v>
      </c>
      <c r="Q75" s="6">
        <f>'orig. data'!Q91</f>
        <v>6682</v>
      </c>
      <c r="R75" s="8">
        <f>'orig. data'!U91</f>
        <v>1E-100</v>
      </c>
      <c r="S75" s="48"/>
      <c r="T75" s="8">
        <f>'orig. data'!AD91</f>
        <v>8.8006802E-07</v>
      </c>
    </row>
    <row r="76" spans="1:20" ht="12.75">
      <c r="A76" s="41" t="str">
        <f ca="1" t="shared" si="1"/>
        <v>St. Vital N (t)</v>
      </c>
      <c r="B76" t="s">
        <v>259</v>
      </c>
      <c r="C76" t="str">
        <f>'orig. data'!AH92</f>
        <v> </v>
      </c>
      <c r="D76" t="str">
        <f>'orig. data'!AI92</f>
        <v> </v>
      </c>
      <c r="E76" t="str">
        <f ca="1">IF(CELL("contents",F76)="s","s",IF(CELL("contents",G76)="s","s",IF(CELL("contents",'orig. data'!AJ92)="t","t","")))</f>
        <v>t</v>
      </c>
      <c r="F76" t="str">
        <f>'orig. data'!AK92</f>
        <v> </v>
      </c>
      <c r="G76" t="str">
        <f>'orig. data'!AL92</f>
        <v> </v>
      </c>
      <c r="H76" s="20">
        <f>'orig. data'!D$18</f>
        <v>62.69516805</v>
      </c>
      <c r="I76" s="3">
        <f>'orig. data'!D92</f>
        <v>70.773638968</v>
      </c>
      <c r="J76" s="3">
        <f>'orig. data'!R92</f>
        <v>47.114252061</v>
      </c>
      <c r="K76" s="20">
        <f>'orig. data'!R$18</f>
        <v>49.844634991</v>
      </c>
      <c r="L76" s="6">
        <f>'orig. data'!B92</f>
        <v>247</v>
      </c>
      <c r="M76" s="6">
        <f>'orig. data'!C92</f>
        <v>3490</v>
      </c>
      <c r="N76" s="8">
        <f>'orig. data'!G92</f>
        <v>0.0462311639</v>
      </c>
      <c r="O76" s="48"/>
      <c r="P76" s="6">
        <f>'orig. data'!P92</f>
        <v>160</v>
      </c>
      <c r="Q76" s="6">
        <f>'orig. data'!Q92</f>
        <v>3396</v>
      </c>
      <c r="R76" s="8">
        <f>'orig. data'!U92</f>
        <v>0.4611061451</v>
      </c>
      <c r="S76" s="48"/>
      <c r="T76" s="8">
        <f>'orig. data'!AD92</f>
        <v>3.09842E-05</v>
      </c>
    </row>
    <row r="77" spans="1:20" ht="12.75">
      <c r="A77" s="41"/>
      <c r="H77" s="20"/>
      <c r="I77" s="3"/>
      <c r="J77" s="3"/>
      <c r="K77" s="20"/>
      <c r="L77" s="6"/>
      <c r="M77" s="6"/>
      <c r="N77" s="8"/>
      <c r="O77" s="48"/>
      <c r="P77" s="6"/>
      <c r="Q77" s="6"/>
      <c r="R77" s="8"/>
      <c r="S77" s="48"/>
      <c r="T77" s="8"/>
    </row>
    <row r="78" spans="1:20" ht="12.75">
      <c r="A78" s="41" t="str">
        <f ca="1" t="shared" si="1"/>
        <v>Transcona (2,t)</v>
      </c>
      <c r="B78" t="s">
        <v>151</v>
      </c>
      <c r="C78" t="str">
        <f>'orig. data'!AH93</f>
        <v> </v>
      </c>
      <c r="D78">
        <f>'orig. data'!AI93</f>
        <v>2</v>
      </c>
      <c r="E78" t="str">
        <f ca="1">IF(CELL("contents",F78)="s","s",IF(CELL("contents",G78)="s","s",IF(CELL("contents",'orig. data'!AJ93)="t","t","")))</f>
        <v>t</v>
      </c>
      <c r="F78" t="str">
        <f>'orig. data'!AK93</f>
        <v> </v>
      </c>
      <c r="G78" t="str">
        <f>'orig. data'!AL93</f>
        <v> </v>
      </c>
      <c r="H78" s="20">
        <f>'orig. data'!D$18</f>
        <v>62.69516805</v>
      </c>
      <c r="I78" s="3">
        <f>'orig. data'!D93</f>
        <v>56.197759203</v>
      </c>
      <c r="J78" s="3">
        <f>'orig. data'!R93</f>
        <v>33.840369168</v>
      </c>
      <c r="K78" s="20">
        <f>'orig. data'!R$18</f>
        <v>49.844634991</v>
      </c>
      <c r="L78" s="6">
        <f>'orig. data'!B93</f>
        <v>316</v>
      </c>
      <c r="M78" s="6">
        <f>'orig. data'!C93</f>
        <v>5623</v>
      </c>
      <c r="N78" s="8">
        <f>'orig. data'!G93</f>
        <v>0.0436899069</v>
      </c>
      <c r="O78" s="48"/>
      <c r="P78" s="6">
        <f>'orig. data'!P93</f>
        <v>198</v>
      </c>
      <c r="Q78" s="6">
        <f>'orig. data'!Q93</f>
        <v>5851</v>
      </c>
      <c r="R78" s="8">
        <f>'orig. data'!U93</f>
        <v>2.5039323E-08</v>
      </c>
      <c r="S78" s="48"/>
      <c r="T78" s="8">
        <f>'orig. data'!AD93</f>
        <v>8.7164997E-09</v>
      </c>
    </row>
    <row r="79" spans="1:20" ht="12.75">
      <c r="A79" s="41"/>
      <c r="H79" s="20"/>
      <c r="I79" s="3"/>
      <c r="J79" s="3"/>
      <c r="K79" s="20"/>
      <c r="L79" s="6"/>
      <c r="M79" s="6"/>
      <c r="N79" s="8"/>
      <c r="O79" s="48"/>
      <c r="P79" s="6"/>
      <c r="Q79" s="6"/>
      <c r="R79" s="8"/>
      <c r="S79" s="48"/>
      <c r="T79" s="8"/>
    </row>
    <row r="80" spans="1:20" ht="12.75">
      <c r="A80" s="41" t="str">
        <f ca="1" t="shared" si="1"/>
        <v>River Heights W (1,2,t)</v>
      </c>
      <c r="B80" t="s">
        <v>226</v>
      </c>
      <c r="C80">
        <f>'orig. data'!AH94</f>
        <v>1</v>
      </c>
      <c r="D80">
        <f>'orig. data'!AI94</f>
        <v>2</v>
      </c>
      <c r="E80" t="str">
        <f ca="1">IF(CELL("contents",F80)="s","s",IF(CELL("contents",G80)="s","s",IF(CELL("contents",'orig. data'!AJ94)="t","t","")))</f>
        <v>t</v>
      </c>
      <c r="F80" t="str">
        <f>'orig. data'!AK94</f>
        <v> </v>
      </c>
      <c r="G80" t="str">
        <f>'orig. data'!AL94</f>
        <v> </v>
      </c>
      <c r="H80" s="20">
        <f>'orig. data'!D$18</f>
        <v>62.69516805</v>
      </c>
      <c r="I80" s="3">
        <f>'orig. data'!D94</f>
        <v>30.913978495</v>
      </c>
      <c r="J80" s="3">
        <f>'orig. data'!R94</f>
        <v>22.080066034</v>
      </c>
      <c r="K80" s="20">
        <f>'orig. data'!R$18</f>
        <v>49.844634991</v>
      </c>
      <c r="L80" s="6">
        <f>'orig. data'!B94</f>
        <v>138</v>
      </c>
      <c r="M80" s="6">
        <f>'orig. data'!C94</f>
        <v>4464</v>
      </c>
      <c r="N80" s="8">
        <f>'orig. data'!G94</f>
        <v>1E-100</v>
      </c>
      <c r="O80" s="48"/>
      <c r="P80" s="6">
        <f>'orig. data'!P94</f>
        <v>107</v>
      </c>
      <c r="Q80" s="6">
        <f>'orig. data'!Q94</f>
        <v>4846</v>
      </c>
      <c r="R80" s="8">
        <f>'orig. data'!U94</f>
        <v>1E-100</v>
      </c>
      <c r="S80" s="48"/>
      <c r="T80" s="8">
        <f>'orig. data'!AD94</f>
        <v>0.0078905767</v>
      </c>
    </row>
    <row r="81" spans="1:20" ht="12.75">
      <c r="A81" s="41" t="str">
        <f ca="1" t="shared" si="1"/>
        <v>River Heights E (1,2,t)</v>
      </c>
      <c r="B81" t="s">
        <v>199</v>
      </c>
      <c r="C81">
        <f>'orig. data'!AH95</f>
        <v>1</v>
      </c>
      <c r="D81">
        <f>'orig. data'!AI95</f>
        <v>2</v>
      </c>
      <c r="E81" t="str">
        <f ca="1">IF(CELL("contents",F81)="s","s",IF(CELL("contents",G81)="s","s",IF(CELL("contents",'orig. data'!AJ95)="t","t","")))</f>
        <v>t</v>
      </c>
      <c r="F81" t="str">
        <f>'orig. data'!AK95</f>
        <v> </v>
      </c>
      <c r="G81" t="str">
        <f>'orig. data'!AL95</f>
        <v> </v>
      </c>
      <c r="H81" s="20">
        <f>'orig. data'!D$18</f>
        <v>62.69516805</v>
      </c>
      <c r="I81" s="3">
        <f>'orig. data'!D95</f>
        <v>90.523338048</v>
      </c>
      <c r="J81" s="3">
        <f>'orig. data'!R95</f>
        <v>73.507646769</v>
      </c>
      <c r="K81" s="20">
        <f>'orig. data'!R$18</f>
        <v>49.844634991</v>
      </c>
      <c r="L81" s="6">
        <f>'orig. data'!B95</f>
        <v>192</v>
      </c>
      <c r="M81" s="6">
        <f>'orig. data'!C95</f>
        <v>2121</v>
      </c>
      <c r="N81" s="8">
        <f>'orig. data'!G95</f>
        <v>5.7457353E-08</v>
      </c>
      <c r="O81" s="48"/>
      <c r="P81" s="6">
        <f>'orig. data'!P95</f>
        <v>149</v>
      </c>
      <c r="Q81" s="6">
        <f>'orig. data'!Q95</f>
        <v>2027</v>
      </c>
      <c r="R81" s="8">
        <f>'orig. data'!U95</f>
        <v>6.8347448E-07</v>
      </c>
      <c r="S81" s="48"/>
      <c r="T81" s="8">
        <f>'orig. data'!AD95</f>
        <v>0.0441379161</v>
      </c>
    </row>
    <row r="82" spans="1:20" ht="12.75">
      <c r="A82" s="41"/>
      <c r="H82" s="20"/>
      <c r="I82" s="3"/>
      <c r="J82" s="3"/>
      <c r="K82" s="20"/>
      <c r="L82" s="6"/>
      <c r="M82" s="6"/>
      <c r="N82" s="8"/>
      <c r="O82" s="48"/>
      <c r="P82" s="6"/>
      <c r="Q82" s="6"/>
      <c r="R82" s="8"/>
      <c r="S82" s="48"/>
      <c r="T82" s="8"/>
    </row>
    <row r="83" spans="1:20" ht="12.75">
      <c r="A83" s="41" t="str">
        <f ca="1" t="shared" si="1"/>
        <v>River East N (1,2,t)</v>
      </c>
      <c r="B83" t="s">
        <v>235</v>
      </c>
      <c r="C83">
        <f>'orig. data'!AH96</f>
        <v>1</v>
      </c>
      <c r="D83">
        <f>'orig. data'!AI96</f>
        <v>2</v>
      </c>
      <c r="E83" t="str">
        <f ca="1">IF(CELL("contents",F83)="s","s",IF(CELL("contents",G83)="s","s",IF(CELL("contents",'orig. data'!AJ96)="t","t","")))</f>
        <v>t</v>
      </c>
      <c r="F83" t="str">
        <f>'orig. data'!AK96</f>
        <v> </v>
      </c>
      <c r="G83" t="str">
        <f>'orig. data'!AL96</f>
        <v> </v>
      </c>
      <c r="H83" s="20">
        <f>'orig. data'!D$18</f>
        <v>62.69516805</v>
      </c>
      <c r="I83" s="3">
        <f>'orig. data'!D96</f>
        <v>28.996282528</v>
      </c>
      <c r="J83" s="3">
        <f>'orig. data'!R96</f>
        <v>9.7297297297</v>
      </c>
      <c r="K83" s="20">
        <f>'orig. data'!R$18</f>
        <v>49.844634991</v>
      </c>
      <c r="L83" s="6">
        <f>'orig. data'!B96</f>
        <v>39</v>
      </c>
      <c r="M83" s="6">
        <f>'orig. data'!C96</f>
        <v>1345</v>
      </c>
      <c r="N83" s="8">
        <f>'orig. data'!G96</f>
        <v>9.0047648E-07</v>
      </c>
      <c r="O83" s="48"/>
      <c r="P83" s="6">
        <f>'orig. data'!P96</f>
        <v>18</v>
      </c>
      <c r="Q83" s="6">
        <f>'orig. data'!Q96</f>
        <v>1850</v>
      </c>
      <c r="R83" s="8">
        <f>'orig. data'!U96</f>
        <v>1.088307E-11</v>
      </c>
      <c r="S83" s="48"/>
      <c r="T83" s="8">
        <f>'orig. data'!AD96</f>
        <v>0.0001431322</v>
      </c>
    </row>
    <row r="84" spans="1:20" ht="12.75">
      <c r="A84" s="41" t="str">
        <f ca="1" t="shared" si="1"/>
        <v>River East E (2,t)</v>
      </c>
      <c r="B84" t="s">
        <v>234</v>
      </c>
      <c r="C84" t="str">
        <f>'orig. data'!AH97</f>
        <v> </v>
      </c>
      <c r="D84">
        <f>'orig. data'!AI97</f>
        <v>2</v>
      </c>
      <c r="E84" t="str">
        <f ca="1">IF(CELL("contents",F84)="s","s",IF(CELL("contents",G84)="s","s",IF(CELL("contents",'orig. data'!AJ97)="t","t","")))</f>
        <v>t</v>
      </c>
      <c r="F84" t="str">
        <f>'orig. data'!AK97</f>
        <v> </v>
      </c>
      <c r="G84" t="str">
        <f>'orig. data'!AL97</f>
        <v> </v>
      </c>
      <c r="H84" s="20">
        <f>'orig. data'!D$18</f>
        <v>62.69516805</v>
      </c>
      <c r="I84" s="3">
        <f>'orig. data'!D97</f>
        <v>60.689655172</v>
      </c>
      <c r="J84" s="3">
        <f>'orig. data'!R97</f>
        <v>35.500598325</v>
      </c>
      <c r="K84" s="20">
        <f>'orig. data'!R$18</f>
        <v>49.844634991</v>
      </c>
      <c r="L84" s="6">
        <f>'orig. data'!B97</f>
        <v>308</v>
      </c>
      <c r="M84" s="6">
        <f>'orig. data'!C97</f>
        <v>5075</v>
      </c>
      <c r="N84" s="8">
        <f>'orig. data'!G97</f>
        <v>0.5534889718</v>
      </c>
      <c r="O84" s="48"/>
      <c r="P84" s="6">
        <f>'orig. data'!P97</f>
        <v>178</v>
      </c>
      <c r="Q84" s="6">
        <f>'orig. data'!Q97</f>
        <v>5014</v>
      </c>
      <c r="R84" s="8">
        <f>'orig. data'!U97</f>
        <v>3.5792072E-06</v>
      </c>
      <c r="S84" s="48"/>
      <c r="T84" s="8">
        <f>'orig. data'!AD97</f>
        <v>4.6207644E-09</v>
      </c>
    </row>
    <row r="85" spans="1:20" ht="12.75">
      <c r="A85" s="41" t="str">
        <f ca="1" t="shared" si="1"/>
        <v>River East W (1,2,t)</v>
      </c>
      <c r="B85" t="s">
        <v>236</v>
      </c>
      <c r="C85">
        <f>'orig. data'!AH98</f>
        <v>1</v>
      </c>
      <c r="D85">
        <f>'orig. data'!AI98</f>
        <v>2</v>
      </c>
      <c r="E85" t="str">
        <f ca="1">IF(CELL("contents",F85)="s","s",IF(CELL("contents",G85)="s","s",IF(CELL("contents",'orig. data'!AJ98)="t","t","")))</f>
        <v>t</v>
      </c>
      <c r="F85" t="str">
        <f>'orig. data'!AK98</f>
        <v> </v>
      </c>
      <c r="G85" t="str">
        <f>'orig. data'!AL98</f>
        <v> </v>
      </c>
      <c r="H85" s="20">
        <f>'orig. data'!D$18</f>
        <v>62.69516805</v>
      </c>
      <c r="I85" s="3">
        <f>'orig. data'!D98</f>
        <v>53.441569423</v>
      </c>
      <c r="J85" s="3">
        <f>'orig. data'!R98</f>
        <v>36.664903931</v>
      </c>
      <c r="K85" s="20">
        <f>'orig. data'!R$18</f>
        <v>49.844634991</v>
      </c>
      <c r="L85" s="6">
        <f>'orig. data'!B98</f>
        <v>316</v>
      </c>
      <c r="M85" s="6">
        <f>'orig. data'!C98</f>
        <v>5913</v>
      </c>
      <c r="N85" s="8">
        <f>'orig. data'!G98</f>
        <v>0.0032207275</v>
      </c>
      <c r="O85" s="48"/>
      <c r="P85" s="6">
        <f>'orig. data'!P98</f>
        <v>208</v>
      </c>
      <c r="Q85" s="6">
        <f>'orig. data'!Q98</f>
        <v>5673</v>
      </c>
      <c r="R85" s="8">
        <f>'orig. data'!U98</f>
        <v>5.6313504E-06</v>
      </c>
      <c r="S85" s="48"/>
      <c r="T85" s="8">
        <f>'orig. data'!AD98</f>
        <v>1.38427E-05</v>
      </c>
    </row>
    <row r="86" spans="1:20" ht="12.75">
      <c r="A86" s="41" t="str">
        <f ca="1" t="shared" si="1"/>
        <v>River East S (1,2,t)</v>
      </c>
      <c r="B86" t="s">
        <v>237</v>
      </c>
      <c r="C86">
        <f>'orig. data'!AH99</f>
        <v>1</v>
      </c>
      <c r="D86">
        <f>'orig. data'!AI99</f>
        <v>2</v>
      </c>
      <c r="E86" t="str">
        <f ca="1">IF(CELL("contents",F86)="s","s",IF(CELL("contents",G86)="s","s",IF(CELL("contents",'orig. data'!AJ99)="t","t","")))</f>
        <v>t</v>
      </c>
      <c r="F86" t="str">
        <f>'orig. data'!AK99</f>
        <v> </v>
      </c>
      <c r="G86" t="str">
        <f>'orig. data'!AL99</f>
        <v> </v>
      </c>
      <c r="H86" s="20">
        <f>'orig. data'!D$18</f>
        <v>62.69516805</v>
      </c>
      <c r="I86" s="3">
        <f>'orig. data'!D99</f>
        <v>117.26647796</v>
      </c>
      <c r="J86" s="3">
        <f>'orig. data'!R99</f>
        <v>84.728390844</v>
      </c>
      <c r="K86" s="20">
        <f>'orig. data'!R$18</f>
        <v>49.844634991</v>
      </c>
      <c r="L86" s="6">
        <f>'orig. data'!B99</f>
        <v>290</v>
      </c>
      <c r="M86" s="6">
        <f>'orig. data'!C99</f>
        <v>2473</v>
      </c>
      <c r="N86" s="8">
        <f>'orig. data'!G99</f>
        <v>1E-100</v>
      </c>
      <c r="O86" s="48"/>
      <c r="P86" s="6">
        <f>'orig. data'!P99</f>
        <v>248</v>
      </c>
      <c r="Q86" s="6">
        <f>'orig. data'!Q99</f>
        <v>2927</v>
      </c>
      <c r="R86" s="8">
        <f>'orig. data'!U99</f>
        <v>1E-100</v>
      </c>
      <c r="S86" s="48"/>
      <c r="T86" s="8">
        <f>'orig. data'!AD99</f>
        <v>5.34357E-05</v>
      </c>
    </row>
    <row r="87" spans="1:20" ht="12.75">
      <c r="A87" s="41"/>
      <c r="H87" s="20"/>
      <c r="I87" s="3"/>
      <c r="J87" s="3"/>
      <c r="K87" s="20"/>
      <c r="L87" s="6"/>
      <c r="M87" s="6"/>
      <c r="N87" s="8"/>
      <c r="O87" s="48"/>
      <c r="P87" s="6"/>
      <c r="Q87" s="6"/>
      <c r="R87" s="8"/>
      <c r="S87" s="48"/>
      <c r="T87" s="8"/>
    </row>
    <row r="88" spans="1:20" ht="12.75">
      <c r="A88" s="41" t="str">
        <f ca="1" t="shared" si="1"/>
        <v>Seven Oaks N (1,2)</v>
      </c>
      <c r="B88" t="s">
        <v>163</v>
      </c>
      <c r="C88">
        <f>'orig. data'!AH100</f>
        <v>1</v>
      </c>
      <c r="D88">
        <f>'orig. data'!AI100</f>
        <v>2</v>
      </c>
      <c r="E88">
        <f ca="1">IF(CELL("contents",F88)="s","s",IF(CELL("contents",G88)="s","s",IF(CELL("contents",'orig. data'!AJ100)="t","t","")))</f>
      </c>
      <c r="F88" t="str">
        <f>'orig. data'!AK100</f>
        <v> </v>
      </c>
      <c r="G88" t="str">
        <f>'orig. data'!AL100</f>
        <v> </v>
      </c>
      <c r="H88" s="20">
        <f>'orig. data'!D$18</f>
        <v>62.69516805</v>
      </c>
      <c r="I88" s="3">
        <f>'orig. data'!D100</f>
        <v>27.496382055</v>
      </c>
      <c r="J88" s="3">
        <f>'orig. data'!R100</f>
        <v>20.88772846</v>
      </c>
      <c r="K88" s="20">
        <f>'orig. data'!R$18</f>
        <v>49.844634991</v>
      </c>
      <c r="L88" s="6">
        <f>'orig. data'!B100</f>
        <v>19</v>
      </c>
      <c r="M88" s="6">
        <f>'orig. data'!C100</f>
        <v>691</v>
      </c>
      <c r="N88" s="8">
        <f>'orig. data'!G100</f>
        <v>0.0002524342</v>
      </c>
      <c r="O88" s="48"/>
      <c r="P88" s="6">
        <f>'orig. data'!P100</f>
        <v>16</v>
      </c>
      <c r="Q88" s="6">
        <f>'orig. data'!Q100</f>
        <v>766</v>
      </c>
      <c r="R88" s="8">
        <f>'orig. data'!U100</f>
        <v>0.0006489707</v>
      </c>
      <c r="S88" s="48"/>
      <c r="T88" s="8">
        <f>'orig. data'!AD100</f>
        <v>0.4191305052</v>
      </c>
    </row>
    <row r="89" spans="1:20" ht="12.75">
      <c r="A89" s="41" t="str">
        <f ca="1" t="shared" si="1"/>
        <v>Seven Oaks W (2,t)</v>
      </c>
      <c r="B89" t="s">
        <v>200</v>
      </c>
      <c r="C89" t="str">
        <f>'orig. data'!AH101</f>
        <v> </v>
      </c>
      <c r="D89">
        <f>'orig. data'!AI101</f>
        <v>2</v>
      </c>
      <c r="E89" t="str">
        <f ca="1">IF(CELL("contents",F89)="s","s",IF(CELL("contents",G89)="s","s",IF(CELL("contents",'orig. data'!AJ101)="t","t","")))</f>
        <v>t</v>
      </c>
      <c r="F89" t="str">
        <f>'orig. data'!AK101</f>
        <v> </v>
      </c>
      <c r="G89" t="str">
        <f>'orig. data'!AL101</f>
        <v> </v>
      </c>
      <c r="H89" s="20">
        <f>'orig. data'!D$18</f>
        <v>62.69516805</v>
      </c>
      <c r="I89" s="3">
        <f>'orig. data'!D101</f>
        <v>56.578947368</v>
      </c>
      <c r="J89" s="3">
        <f>'orig. data'!R101</f>
        <v>39.574573337</v>
      </c>
      <c r="K89" s="20">
        <f>'orig. data'!R$18</f>
        <v>49.844634991</v>
      </c>
      <c r="L89" s="6">
        <f>'orig. data'!B101</f>
        <v>258</v>
      </c>
      <c r="M89" s="6">
        <f>'orig. data'!C101</f>
        <v>4560</v>
      </c>
      <c r="N89" s="8">
        <f>'orig. data'!G101</f>
        <v>0.0867030292</v>
      </c>
      <c r="O89" s="48"/>
      <c r="P89" s="6">
        <f>'orig. data'!P101</f>
        <v>160</v>
      </c>
      <c r="Q89" s="6">
        <f>'orig. data'!Q101</f>
        <v>4043</v>
      </c>
      <c r="R89" s="8">
        <f>'orig. data'!U101</f>
        <v>0.0027373868</v>
      </c>
      <c r="S89" s="48"/>
      <c r="T89" s="8">
        <f>'orig. data'!AD101</f>
        <v>0.0002491593</v>
      </c>
    </row>
    <row r="90" spans="1:20" ht="12.75">
      <c r="A90" s="41" t="str">
        <f ca="1" t="shared" si="1"/>
        <v>Seven Oaks E (2,t)</v>
      </c>
      <c r="B90" t="s">
        <v>201</v>
      </c>
      <c r="C90" t="str">
        <f>'orig. data'!AH102</f>
        <v> </v>
      </c>
      <c r="D90">
        <f>'orig. data'!AI102</f>
        <v>2</v>
      </c>
      <c r="E90" t="str">
        <f ca="1">IF(CELL("contents",F90)="s","s",IF(CELL("contents",G90)="s","s",IF(CELL("contents",'orig. data'!AJ102)="t","t","")))</f>
        <v>t</v>
      </c>
      <c r="F90" t="str">
        <f>'orig. data'!AK102</f>
        <v> </v>
      </c>
      <c r="G90" t="str">
        <f>'orig. data'!AL102</f>
        <v> </v>
      </c>
      <c r="H90" s="20">
        <f>'orig. data'!D$18</f>
        <v>62.69516805</v>
      </c>
      <c r="I90" s="3">
        <f>'orig. data'!D102</f>
        <v>63.10466139</v>
      </c>
      <c r="J90" s="3">
        <f>'orig. data'!R102</f>
        <v>40.625634776</v>
      </c>
      <c r="K90" s="20">
        <f>'orig. data'!R$18</f>
        <v>49.844634991</v>
      </c>
      <c r="L90" s="6">
        <f>'orig. data'!B102</f>
        <v>287</v>
      </c>
      <c r="M90" s="6">
        <f>'orig. data'!C102</f>
        <v>4548</v>
      </c>
      <c r="N90" s="8">
        <f>'orig. data'!G102</f>
        <v>0.9084762158</v>
      </c>
      <c r="O90" s="48"/>
      <c r="P90" s="6">
        <f>'orig. data'!P102</f>
        <v>200</v>
      </c>
      <c r="Q90" s="6">
        <f>'orig. data'!Q102</f>
        <v>4923</v>
      </c>
      <c r="R90" s="8">
        <f>'orig. data'!U102</f>
        <v>0.002965303</v>
      </c>
      <c r="S90" s="48"/>
      <c r="T90" s="8">
        <f>'orig. data'!AD102</f>
        <v>7.7732511E-07</v>
      </c>
    </row>
    <row r="91" spans="1:20" ht="12.75">
      <c r="A91" s="41"/>
      <c r="H91" s="20"/>
      <c r="I91" s="3"/>
      <c r="J91" s="3"/>
      <c r="K91" s="20"/>
      <c r="L91" s="6"/>
      <c r="M91" s="6"/>
      <c r="N91" s="8"/>
      <c r="O91" s="48"/>
      <c r="P91" s="6"/>
      <c r="Q91" s="6"/>
      <c r="R91" s="8"/>
      <c r="S91" s="48"/>
      <c r="T91" s="8"/>
    </row>
    <row r="92" spans="1:20" ht="12.75">
      <c r="A92" s="41" t="str">
        <f ca="1" t="shared" si="1"/>
        <v>St. James - Assiniboia W (1,2,t)</v>
      </c>
      <c r="B92" t="s">
        <v>253</v>
      </c>
      <c r="C92">
        <f>'orig. data'!AH103</f>
        <v>1</v>
      </c>
      <c r="D92">
        <f>'orig. data'!AI103</f>
        <v>2</v>
      </c>
      <c r="E92" t="str">
        <f ca="1">IF(CELL("contents",F92)="s","s",IF(CELL("contents",G92)="s","s",IF(CELL("contents",'orig. data'!AJ103)="t","t","")))</f>
        <v>t</v>
      </c>
      <c r="F92" t="str">
        <f>'orig. data'!AK103</f>
        <v> </v>
      </c>
      <c r="G92" t="str">
        <f>'orig. data'!AL103</f>
        <v> </v>
      </c>
      <c r="H92" s="20">
        <f>'orig. data'!D$18</f>
        <v>62.69516805</v>
      </c>
      <c r="I92" s="3">
        <f>'orig. data'!D103</f>
        <v>48.654244306</v>
      </c>
      <c r="J92" s="3">
        <f>'orig. data'!R103</f>
        <v>34.735300272</v>
      </c>
      <c r="K92" s="20">
        <f>'orig. data'!R$18</f>
        <v>49.844634991</v>
      </c>
      <c r="L92" s="6">
        <f>'orig. data'!B103</f>
        <v>235</v>
      </c>
      <c r="M92" s="6">
        <f>'orig. data'!C103</f>
        <v>4830</v>
      </c>
      <c r="N92" s="8">
        <f>'orig. data'!G103</f>
        <v>6.11968E-05</v>
      </c>
      <c r="O92" s="48"/>
      <c r="P92" s="6">
        <f>'orig. data'!P103</f>
        <v>166</v>
      </c>
      <c r="Q92" s="6">
        <f>'orig. data'!Q103</f>
        <v>4779</v>
      </c>
      <c r="R92" s="8">
        <f>'orig. data'!U103</f>
        <v>1.8377106E-06</v>
      </c>
      <c r="S92" s="48"/>
      <c r="T92" s="8">
        <f>'orig. data'!AD103</f>
        <v>0.0006360526</v>
      </c>
    </row>
    <row r="93" spans="1:20" ht="12.75">
      <c r="A93" s="41" t="str">
        <f ca="1" t="shared" si="1"/>
        <v>St. James - Assiniboia E (t)</v>
      </c>
      <c r="B93" t="s">
        <v>202</v>
      </c>
      <c r="C93" t="str">
        <f>'orig. data'!AH104</f>
        <v> </v>
      </c>
      <c r="D93" t="str">
        <f>'orig. data'!AI104</f>
        <v> </v>
      </c>
      <c r="E93" t="str">
        <f ca="1">IF(CELL("contents",F93)="s","s",IF(CELL("contents",G93)="s","s",IF(CELL("contents",'orig. data'!AJ104)="t","t","")))</f>
        <v>t</v>
      </c>
      <c r="F93" t="str">
        <f>'orig. data'!AK104</f>
        <v> </v>
      </c>
      <c r="G93" t="str">
        <f>'orig. data'!AL104</f>
        <v> </v>
      </c>
      <c r="H93" s="20">
        <f>'orig. data'!D$18</f>
        <v>62.69516805</v>
      </c>
      <c r="I93" s="3">
        <f>'orig. data'!D104</f>
        <v>66.273932253</v>
      </c>
      <c r="J93" s="3">
        <f>'orig. data'!R104</f>
        <v>49.254151421</v>
      </c>
      <c r="K93" s="20">
        <f>'orig. data'!R$18</f>
        <v>49.844634991</v>
      </c>
      <c r="L93" s="6">
        <f>'orig. data'!B104</f>
        <v>225</v>
      </c>
      <c r="M93" s="6">
        <f>'orig. data'!C104</f>
        <v>3395</v>
      </c>
      <c r="N93" s="8">
        <f>'orig. data'!G104</f>
        <v>0.3853816988</v>
      </c>
      <c r="O93" s="48"/>
      <c r="P93" s="6">
        <f>'orig. data'!P104</f>
        <v>175</v>
      </c>
      <c r="Q93" s="6">
        <f>'orig. data'!Q104</f>
        <v>3553</v>
      </c>
      <c r="R93" s="8">
        <f>'orig. data'!U104</f>
        <v>0.8700358921</v>
      </c>
      <c r="S93" s="48"/>
      <c r="T93" s="8">
        <f>'orig. data'!AD104</f>
        <v>0.0021982045</v>
      </c>
    </row>
    <row r="94" spans="1:20" ht="12.75">
      <c r="A94" s="41"/>
      <c r="H94" s="20"/>
      <c r="I94" s="3"/>
      <c r="J94" s="3"/>
      <c r="K94" s="20"/>
      <c r="L94" s="6"/>
      <c r="M94" s="6"/>
      <c r="N94" s="8"/>
      <c r="O94" s="48"/>
      <c r="P94" s="6"/>
      <c r="Q94" s="6"/>
      <c r="R94" s="8"/>
      <c r="S94" s="48"/>
      <c r="T94" s="8"/>
    </row>
    <row r="95" spans="1:20" ht="12.75">
      <c r="A95" s="41" t="str">
        <f ca="1" t="shared" si="1"/>
        <v>Inkster West (t)</v>
      </c>
      <c r="B95" t="s">
        <v>254</v>
      </c>
      <c r="C95" t="str">
        <f>'orig. data'!AH105</f>
        <v> </v>
      </c>
      <c r="D95" t="str">
        <f>'orig. data'!AI105</f>
        <v> </v>
      </c>
      <c r="E95" t="str">
        <f ca="1">IF(CELL("contents",F95)="s","s",IF(CELL("contents",G95)="s","s",IF(CELL("contents",'orig. data'!AJ105)="t","t","")))</f>
        <v>t</v>
      </c>
      <c r="F95" t="str">
        <f>'orig. data'!AK105</f>
        <v> </v>
      </c>
      <c r="G95" t="str">
        <f>'orig. data'!AL105</f>
        <v> </v>
      </c>
      <c r="H95" s="20">
        <f>'orig. data'!D$18</f>
        <v>62.69516805</v>
      </c>
      <c r="I95" s="3">
        <f>'orig. data'!D105</f>
        <v>51.746782243</v>
      </c>
      <c r="J95" s="3">
        <f>'orig. data'!R105</f>
        <v>39.90228013</v>
      </c>
      <c r="K95" s="20">
        <f>'orig. data'!R$18</f>
        <v>49.844634991</v>
      </c>
      <c r="L95" s="6">
        <f>'orig. data'!B105</f>
        <v>197</v>
      </c>
      <c r="M95" s="6">
        <f>'orig. data'!C105</f>
        <v>3807</v>
      </c>
      <c r="N95" s="8">
        <f>'orig. data'!G105</f>
        <v>0.0054200808</v>
      </c>
      <c r="O95" s="48"/>
      <c r="P95" s="6">
        <f>'orig. data'!P105</f>
        <v>147</v>
      </c>
      <c r="Q95" s="6">
        <f>'orig. data'!Q105</f>
        <v>3684</v>
      </c>
      <c r="R95" s="8">
        <f>'orig. data'!U105</f>
        <v>0.0055495371</v>
      </c>
      <c r="S95" s="48"/>
      <c r="T95" s="8">
        <f>'orig. data'!AD105</f>
        <v>0.0140386525</v>
      </c>
    </row>
    <row r="96" spans="1:20" ht="12.75">
      <c r="A96" s="41" t="str">
        <f ca="1" t="shared" si="1"/>
        <v>Inkster East (1,2,t)</v>
      </c>
      <c r="B96" t="s">
        <v>255</v>
      </c>
      <c r="C96">
        <f>'orig. data'!AH106</f>
        <v>1</v>
      </c>
      <c r="D96">
        <f>'orig. data'!AI106</f>
        <v>2</v>
      </c>
      <c r="E96" t="str">
        <f ca="1">IF(CELL("contents",F96)="s","s",IF(CELL("contents",G96)="s","s",IF(CELL("contents",'orig. data'!AJ106)="t","t","")))</f>
        <v>t</v>
      </c>
      <c r="F96" t="str">
        <f>'orig. data'!AK106</f>
        <v> </v>
      </c>
      <c r="G96" t="str">
        <f>'orig. data'!AL106</f>
        <v> </v>
      </c>
      <c r="H96" s="20">
        <f>'orig. data'!D$18</f>
        <v>62.69516805</v>
      </c>
      <c r="I96" s="3">
        <f>'orig. data'!D106</f>
        <v>141.74757282</v>
      </c>
      <c r="J96" s="3">
        <f>'orig. data'!R106</f>
        <v>118.00699301</v>
      </c>
      <c r="K96" s="20">
        <f>'orig. data'!R$18</f>
        <v>49.844634991</v>
      </c>
      <c r="L96" s="6">
        <f>'orig. data'!B106</f>
        <v>292</v>
      </c>
      <c r="M96" s="6">
        <f>'orig. data'!C106</f>
        <v>2060</v>
      </c>
      <c r="N96" s="8">
        <f>'orig. data'!G106</f>
        <v>1E-100</v>
      </c>
      <c r="O96" s="48"/>
      <c r="P96" s="6">
        <f>'orig. data'!P106</f>
        <v>270</v>
      </c>
      <c r="Q96" s="6">
        <f>'orig. data'!Q106</f>
        <v>2288</v>
      </c>
      <c r="R96" s="8">
        <f>'orig. data'!U106</f>
        <v>1E-100</v>
      </c>
      <c r="S96" s="48"/>
      <c r="T96" s="8">
        <f>'orig. data'!AD106</f>
        <v>0.0182075428</v>
      </c>
    </row>
    <row r="97" spans="1:20" ht="12.75">
      <c r="A97" s="41"/>
      <c r="H97" s="20"/>
      <c r="I97" s="3"/>
      <c r="J97" s="3"/>
      <c r="K97" s="20"/>
      <c r="L97" s="6"/>
      <c r="M97" s="6"/>
      <c r="N97" s="8"/>
      <c r="O97" s="48"/>
      <c r="P97" s="6"/>
      <c r="Q97" s="6"/>
      <c r="R97" s="8"/>
      <c r="S97" s="48"/>
      <c r="T97" s="8"/>
    </row>
    <row r="98" spans="1:20" ht="12.75">
      <c r="A98" s="41" t="str">
        <f ca="1" t="shared" si="1"/>
        <v>Downtown W (1,2,t)</v>
      </c>
      <c r="B98" t="s">
        <v>203</v>
      </c>
      <c r="C98">
        <f>'orig. data'!AH107</f>
        <v>1</v>
      </c>
      <c r="D98">
        <f>'orig. data'!AI107</f>
        <v>2</v>
      </c>
      <c r="E98" t="str">
        <f ca="1">IF(CELL("contents",F98)="s","s",IF(CELL("contents",G98)="s","s",IF(CELL("contents",'orig. data'!AJ107)="t","t","")))</f>
        <v>t</v>
      </c>
      <c r="F98" t="str">
        <f>'orig. data'!AK107</f>
        <v> </v>
      </c>
      <c r="G98" t="str">
        <f>'orig. data'!AL107</f>
        <v> </v>
      </c>
      <c r="H98" s="20">
        <f>'orig. data'!D$18</f>
        <v>62.69516805</v>
      </c>
      <c r="I98" s="3">
        <f>'orig. data'!D107</f>
        <v>95.776638982</v>
      </c>
      <c r="J98" s="3">
        <f>'orig. data'!R107</f>
        <v>80.57179987</v>
      </c>
      <c r="K98" s="20">
        <f>'orig. data'!R$18</f>
        <v>49.844634991</v>
      </c>
      <c r="L98" s="6">
        <f>'orig. data'!B107</f>
        <v>542</v>
      </c>
      <c r="M98" s="6">
        <f>'orig. data'!C107</f>
        <v>5659</v>
      </c>
      <c r="N98" s="8">
        <f>'orig. data'!G107</f>
        <v>1E-100</v>
      </c>
      <c r="O98" s="48"/>
      <c r="P98" s="6">
        <f>'orig. data'!P107</f>
        <v>496</v>
      </c>
      <c r="Q98" s="6">
        <f>'orig. data'!Q107</f>
        <v>6156</v>
      </c>
      <c r="R98" s="8">
        <f>'orig. data'!U107</f>
        <v>1E-100</v>
      </c>
      <c r="S98" s="48"/>
      <c r="T98" s="8">
        <f>'orig. data'!AD107</f>
        <v>0.0032736779</v>
      </c>
    </row>
    <row r="99" spans="1:20" ht="12.75">
      <c r="A99" s="41" t="str">
        <f ca="1" t="shared" si="1"/>
        <v>Downtown E (1,2,t)</v>
      </c>
      <c r="B99" t="s">
        <v>256</v>
      </c>
      <c r="C99">
        <f>'orig. data'!AH108</f>
        <v>1</v>
      </c>
      <c r="D99">
        <f>'orig. data'!AI108</f>
        <v>2</v>
      </c>
      <c r="E99" t="str">
        <f ca="1">IF(CELL("contents",F99)="s","s",IF(CELL("contents",G99)="s","s",IF(CELL("contents",'orig. data'!AJ108)="t","t","")))</f>
        <v>t</v>
      </c>
      <c r="F99" t="str">
        <f>'orig. data'!AK108</f>
        <v> </v>
      </c>
      <c r="G99" t="str">
        <f>'orig. data'!AL108</f>
        <v> </v>
      </c>
      <c r="H99" s="20">
        <f>'orig. data'!D$18</f>
        <v>62.69516805</v>
      </c>
      <c r="I99" s="3">
        <f>'orig. data'!D108</f>
        <v>181.00026462</v>
      </c>
      <c r="J99" s="3">
        <f>'orig. data'!R108</f>
        <v>134.84916704</v>
      </c>
      <c r="K99" s="20">
        <f>'orig. data'!R$18</f>
        <v>49.844634991</v>
      </c>
      <c r="L99" s="6">
        <f>'orig. data'!B108</f>
        <v>684</v>
      </c>
      <c r="M99" s="6">
        <f>'orig. data'!C108</f>
        <v>3779</v>
      </c>
      <c r="N99" s="8">
        <f>'orig. data'!G108</f>
        <v>1E-100</v>
      </c>
      <c r="O99" s="48"/>
      <c r="P99" s="6">
        <f>'orig. data'!P108</f>
        <v>599</v>
      </c>
      <c r="Q99" s="6">
        <f>'orig. data'!Q108</f>
        <v>4442</v>
      </c>
      <c r="R99" s="8">
        <f>'orig. data'!U108</f>
        <v>1E-100</v>
      </c>
      <c r="S99" s="48"/>
      <c r="T99" s="8">
        <f>'orig. data'!AD108</f>
        <v>4.7335663E-09</v>
      </c>
    </row>
    <row r="100" spans="1:20" ht="12.75">
      <c r="A100" s="41"/>
      <c r="H100" s="20"/>
      <c r="I100" s="3"/>
      <c r="J100" s="3"/>
      <c r="K100" s="20"/>
      <c r="L100" s="6"/>
      <c r="M100" s="6"/>
      <c r="N100" s="8"/>
      <c r="O100" s="48"/>
      <c r="P100" s="6"/>
      <c r="Q100" s="6"/>
      <c r="R100" s="8"/>
      <c r="S100" s="48"/>
      <c r="T100" s="8"/>
    </row>
    <row r="101" spans="1:20" ht="12.75">
      <c r="A101" s="41" t="str">
        <f ca="1" t="shared" si="1"/>
        <v>Point Douglas N (1,2,t)</v>
      </c>
      <c r="B101" t="s">
        <v>257</v>
      </c>
      <c r="C101">
        <f>'orig. data'!AH109</f>
        <v>1</v>
      </c>
      <c r="D101">
        <f>'orig. data'!AI109</f>
        <v>2</v>
      </c>
      <c r="E101" t="str">
        <f ca="1">IF(CELL("contents",F101)="s","s",IF(CELL("contents",G101)="s","s",IF(CELL("contents",'orig. data'!AJ109)="t","t","")))</f>
        <v>t</v>
      </c>
      <c r="F101" t="str">
        <f>'orig. data'!AK109</f>
        <v> </v>
      </c>
      <c r="G101" t="str">
        <f>'orig. data'!AL109</f>
        <v> </v>
      </c>
      <c r="H101" s="20">
        <f>'orig. data'!D$18</f>
        <v>62.69516805</v>
      </c>
      <c r="I101" s="3">
        <f>'orig. data'!D109</f>
        <v>126.89723812</v>
      </c>
      <c r="J101" s="3">
        <f>'orig. data'!R109</f>
        <v>92.799642218</v>
      </c>
      <c r="K101" s="20">
        <f>'orig. data'!R$18</f>
        <v>49.844634991</v>
      </c>
      <c r="L101" s="6">
        <f>'orig. data'!B109</f>
        <v>510</v>
      </c>
      <c r="M101" s="6">
        <f>'orig. data'!C109</f>
        <v>4019</v>
      </c>
      <c r="N101" s="8">
        <f>'orig. data'!G109</f>
        <v>1E-100</v>
      </c>
      <c r="O101" s="48"/>
      <c r="P101" s="6">
        <f>'orig. data'!P109</f>
        <v>415</v>
      </c>
      <c r="Q101" s="6">
        <f>'orig. data'!Q109</f>
        <v>4472</v>
      </c>
      <c r="R101" s="8">
        <f>'orig. data'!U109</f>
        <v>1E-100</v>
      </c>
      <c r="S101" s="48"/>
      <c r="T101" s="8">
        <f>'orig. data'!AD109</f>
        <v>3.7802713E-07</v>
      </c>
    </row>
    <row r="102" spans="1:20" ht="12.75">
      <c r="A102" s="41" t="str">
        <f ca="1" t="shared" si="1"/>
        <v>Point Douglas S (1,2)</v>
      </c>
      <c r="B102" t="s">
        <v>258</v>
      </c>
      <c r="C102">
        <f>'orig. data'!AH110</f>
        <v>1</v>
      </c>
      <c r="D102">
        <f>'orig. data'!AI110</f>
        <v>2</v>
      </c>
      <c r="E102">
        <f ca="1">IF(CELL("contents",F102)="s","s",IF(CELL("contents",G102)="s","s",IF(CELL("contents",'orig. data'!AJ110)="t","t","")))</f>
      </c>
      <c r="F102" t="str">
        <f>'orig. data'!AK110</f>
        <v> </v>
      </c>
      <c r="G102" t="str">
        <f>'orig. data'!AL110</f>
        <v> </v>
      </c>
      <c r="H102" s="20">
        <f>'orig. data'!D$18</f>
        <v>62.69516805</v>
      </c>
      <c r="I102" s="3">
        <f>'orig. data'!D110</f>
        <v>169.71153846</v>
      </c>
      <c r="J102" s="3">
        <f>'orig. data'!R110</f>
        <v>177.36422332</v>
      </c>
      <c r="K102" s="20">
        <f>'orig. data'!R$18</f>
        <v>49.844634991</v>
      </c>
      <c r="L102" s="6">
        <f>'orig. data'!B110</f>
        <v>353</v>
      </c>
      <c r="M102" s="6">
        <f>'orig. data'!C110</f>
        <v>2080</v>
      </c>
      <c r="N102" s="8">
        <f>'orig. data'!G110</f>
        <v>1E-100</v>
      </c>
      <c r="O102" s="48"/>
      <c r="P102" s="6">
        <f>'orig. data'!P110</f>
        <v>467</v>
      </c>
      <c r="Q102" s="6">
        <f>'orig. data'!Q110</f>
        <v>2633</v>
      </c>
      <c r="R102" s="8">
        <f>'orig. data'!U110</f>
        <v>1E-100</v>
      </c>
      <c r="S102" s="48"/>
      <c r="T102" s="8">
        <f>'orig. data'!AD110</f>
        <v>0.4827048181</v>
      </c>
    </row>
    <row r="103" spans="1:20" ht="12.75">
      <c r="A103" s="41"/>
      <c r="H103" s="20"/>
      <c r="I103" s="3"/>
      <c r="J103" s="3"/>
      <c r="K103" s="20"/>
      <c r="L103" s="6"/>
      <c r="M103" s="6"/>
      <c r="N103" s="8"/>
      <c r="O103" s="48"/>
      <c r="P103" s="6"/>
      <c r="Q103" s="6"/>
      <c r="R103" s="8"/>
      <c r="S103" s="48"/>
      <c r="T103" s="8"/>
    </row>
    <row r="104" spans="1:20" s="50" customFormat="1" ht="12.75">
      <c r="A104" s="41" t="str">
        <f ca="1" t="shared" si="1"/>
        <v>Winnipeg (1,t)</v>
      </c>
      <c r="B104" s="50" t="s">
        <v>140</v>
      </c>
      <c r="C104" s="50">
        <f>'orig. data'!AH8</f>
        <v>1</v>
      </c>
      <c r="D104" s="50" t="str">
        <f>'orig. data'!AI8</f>
        <v> </v>
      </c>
      <c r="E104" t="str">
        <f ca="1">IF(CELL("contents",F104)="s","s",IF(CELL("contents",G104)="s","s",IF(CELL("contents",'orig. data'!AJ8)="t","t","")))</f>
        <v>t</v>
      </c>
      <c r="F104" s="50" t="str">
        <f>'orig. data'!AK8</f>
        <v> </v>
      </c>
      <c r="G104" s="50" t="str">
        <f>'orig. data'!AL8</f>
        <v> </v>
      </c>
      <c r="H104" s="51">
        <f>'orig. data'!D$18</f>
        <v>62.69516805</v>
      </c>
      <c r="I104" s="52">
        <f>'orig. data'!D8</f>
        <v>65.458197339</v>
      </c>
      <c r="J104" s="52">
        <f>'orig. data'!R8</f>
        <v>48.183987275</v>
      </c>
      <c r="K104" s="51">
        <f>'orig. data'!R$18</f>
        <v>49.844634991</v>
      </c>
      <c r="L104" s="53">
        <f>'orig. data'!B8</f>
        <v>6518</v>
      </c>
      <c r="M104" s="53">
        <f>'orig. data'!C8</f>
        <v>99575</v>
      </c>
      <c r="N104" s="54">
        <f>'orig. data'!G8</f>
        <v>0.0002773955</v>
      </c>
      <c r="O104" s="48"/>
      <c r="P104" s="53">
        <f>'orig. data'!P8</f>
        <v>5089</v>
      </c>
      <c r="Q104" s="53">
        <f>'orig. data'!Q8</f>
        <v>105616</v>
      </c>
      <c r="R104" s="54">
        <f>'orig. data'!U8</f>
        <v>0.0125073332</v>
      </c>
      <c r="S104" s="48"/>
      <c r="T104" s="54">
        <f>'orig. data'!AD8</f>
        <v>0</v>
      </c>
    </row>
    <row r="105" spans="1:20" s="50" customFormat="1" ht="12.75">
      <c r="A105" s="41" t="str">
        <f ca="1" t="shared" si="1"/>
        <v>Manitoba  (t)</v>
      </c>
      <c r="B105" s="50" t="s">
        <v>214</v>
      </c>
      <c r="C105" s="50" t="str">
        <f>'orig. data'!AH18</f>
        <v> </v>
      </c>
      <c r="D105" s="50" t="str">
        <f>'orig. data'!AI18</f>
        <v> </v>
      </c>
      <c r="E105" t="str">
        <f ca="1">IF(CELL("contents",F105)="s","s",IF(CELL("contents",G105)="s","s",IF(CELL("contents",'orig. data'!AJ18)="t","t","")))</f>
        <v>t</v>
      </c>
      <c r="F105" s="50" t="str">
        <f>'orig. data'!AK18</f>
        <v> </v>
      </c>
      <c r="G105" s="50" t="str">
        <f>'orig. data'!AL18</f>
        <v> </v>
      </c>
      <c r="H105" s="51">
        <f>'orig. data'!D$18</f>
        <v>62.69516805</v>
      </c>
      <c r="I105" s="52">
        <f>'orig. data'!D18</f>
        <v>62.69516805</v>
      </c>
      <c r="J105" s="52">
        <f>'orig. data'!R18</f>
        <v>49.844634991</v>
      </c>
      <c r="K105" s="51">
        <f>'orig. data'!R$18</f>
        <v>49.844634991</v>
      </c>
      <c r="L105" s="53">
        <f>'orig. data'!B18</f>
        <v>12207</v>
      </c>
      <c r="M105" s="53">
        <f>'orig. data'!C18</f>
        <v>194704</v>
      </c>
      <c r="N105" s="54" t="str">
        <f>'orig. data'!G18</f>
        <v> </v>
      </c>
      <c r="O105" s="48"/>
      <c r="P105" s="53">
        <f>'orig. data'!P18</f>
        <v>10138</v>
      </c>
      <c r="Q105" s="53">
        <f>'orig. data'!Q18</f>
        <v>203392</v>
      </c>
      <c r="R105" s="54" t="str">
        <f>'orig. data'!U18</f>
        <v> </v>
      </c>
      <c r="S105" s="48"/>
      <c r="T105" s="54">
        <f>'orig. data'!AD18</f>
        <v>0</v>
      </c>
    </row>
    <row r="106" spans="8:20" ht="12.75">
      <c r="H106" s="20"/>
      <c r="I106" s="7"/>
      <c r="J106" s="7"/>
      <c r="K106" s="20"/>
      <c r="L106" s="6"/>
      <c r="M106" s="6"/>
      <c r="N106" s="8"/>
      <c r="O106" s="48"/>
      <c r="P106" s="6"/>
      <c r="Q106" s="6"/>
      <c r="R106" s="8"/>
      <c r="S106" s="48"/>
      <c r="T106" s="8"/>
    </row>
    <row r="108" ht="12.75">
      <c r="U108" t="s">
        <v>215</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M110"/>
  <sheetViews>
    <sheetView workbookViewId="0" topLeftCell="A1">
      <pane xSplit="1" ySplit="3" topLeftCell="X85" activePane="bottomRight" state="frozen"/>
      <selection pane="topLeft" activeCell="A1" sqref="A1"/>
      <selection pane="topRight" activeCell="B1" sqref="B1"/>
      <selection pane="bottomLeft" activeCell="A4" sqref="A4"/>
      <selection pane="bottomRight" activeCell="AK116" sqref="AK116"/>
    </sheetView>
  </sheetViews>
  <sheetFormatPr defaultColWidth="9.140625" defaultRowHeight="12.75"/>
  <cols>
    <col min="1" max="1" width="23.7109375" style="0" customWidth="1"/>
  </cols>
  <sheetData>
    <row r="1" spans="1:10" ht="12.75">
      <c r="A1" s="60" t="s">
        <v>284</v>
      </c>
      <c r="B1" s="61"/>
      <c r="C1" s="61"/>
      <c r="D1" s="61"/>
      <c r="E1" s="61"/>
      <c r="F1" s="61"/>
      <c r="G1" s="61"/>
      <c r="H1" s="61" t="s">
        <v>291</v>
      </c>
      <c r="I1" s="61" t="s">
        <v>290</v>
      </c>
      <c r="J1" t="s">
        <v>289</v>
      </c>
    </row>
    <row r="3" spans="1:38" ht="12.75">
      <c r="A3" t="s">
        <v>0</v>
      </c>
      <c r="B3" t="s">
        <v>264</v>
      </c>
      <c r="C3" t="s">
        <v>265</v>
      </c>
      <c r="D3" t="s">
        <v>266</v>
      </c>
      <c r="E3" t="s">
        <v>164</v>
      </c>
      <c r="F3" t="s">
        <v>165</v>
      </c>
      <c r="G3" t="s">
        <v>269</v>
      </c>
      <c r="H3" t="s">
        <v>108</v>
      </c>
      <c r="I3" t="s">
        <v>267</v>
      </c>
      <c r="J3" t="s">
        <v>166</v>
      </c>
      <c r="K3" t="s">
        <v>167</v>
      </c>
      <c r="L3" t="s">
        <v>168</v>
      </c>
      <c r="M3" t="s">
        <v>169</v>
      </c>
      <c r="N3" t="s">
        <v>268</v>
      </c>
      <c r="O3" t="s">
        <v>170</v>
      </c>
      <c r="P3" t="s">
        <v>270</v>
      </c>
      <c r="Q3" t="s">
        <v>271</v>
      </c>
      <c r="R3" t="s">
        <v>272</v>
      </c>
      <c r="S3" t="s">
        <v>171</v>
      </c>
      <c r="T3" t="s">
        <v>172</v>
      </c>
      <c r="U3" t="s">
        <v>275</v>
      </c>
      <c r="V3" t="s">
        <v>109</v>
      </c>
      <c r="W3" t="s">
        <v>273</v>
      </c>
      <c r="X3" t="s">
        <v>173</v>
      </c>
      <c r="Y3" t="s">
        <v>174</v>
      </c>
      <c r="Z3" t="s">
        <v>175</v>
      </c>
      <c r="AA3" t="s">
        <v>274</v>
      </c>
      <c r="AB3" t="s">
        <v>176</v>
      </c>
      <c r="AC3" t="s">
        <v>177</v>
      </c>
      <c r="AD3" t="s">
        <v>277</v>
      </c>
      <c r="AE3" t="s">
        <v>276</v>
      </c>
      <c r="AF3" t="s">
        <v>283</v>
      </c>
      <c r="AG3" t="s">
        <v>178</v>
      </c>
      <c r="AH3" t="s">
        <v>278</v>
      </c>
      <c r="AI3" t="s">
        <v>279</v>
      </c>
      <c r="AJ3" t="s">
        <v>280</v>
      </c>
      <c r="AK3" t="s">
        <v>281</v>
      </c>
      <c r="AL3" t="s">
        <v>282</v>
      </c>
    </row>
    <row r="4" spans="1:38" ht="12.75">
      <c r="A4" t="s">
        <v>3</v>
      </c>
      <c r="B4">
        <v>297</v>
      </c>
      <c r="C4">
        <v>10515</v>
      </c>
      <c r="D4" s="4">
        <v>28.245363766</v>
      </c>
      <c r="G4" s="4">
        <v>1E-100</v>
      </c>
      <c r="I4">
        <v>1.6072252009</v>
      </c>
      <c r="N4">
        <v>196.35609045</v>
      </c>
      <c r="P4">
        <v>300</v>
      </c>
      <c r="Q4">
        <v>11489</v>
      </c>
      <c r="R4">
        <v>26.111933153</v>
      </c>
      <c r="U4" s="4">
        <v>1E-100</v>
      </c>
      <c r="W4">
        <v>1.4770163662</v>
      </c>
      <c r="AA4" s="4">
        <v>130.63792688</v>
      </c>
      <c r="AD4">
        <v>0.3276530882</v>
      </c>
      <c r="AE4">
        <v>0.9581513323</v>
      </c>
      <c r="AF4">
        <v>0.9244679364</v>
      </c>
      <c r="AH4">
        <v>1</v>
      </c>
      <c r="AI4">
        <v>2</v>
      </c>
      <c r="AJ4">
        <f>IF(AD4&lt;0.05,"t","")</f>
      </c>
      <c r="AK4" t="s">
        <v>215</v>
      </c>
      <c r="AL4" t="s">
        <v>215</v>
      </c>
    </row>
    <row r="5" spans="1:38" ht="12.75">
      <c r="A5" t="s">
        <v>1</v>
      </c>
      <c r="B5">
        <v>773</v>
      </c>
      <c r="C5">
        <v>19142</v>
      </c>
      <c r="D5" s="4">
        <v>40.382405182</v>
      </c>
      <c r="G5" s="4">
        <v>1E-100</v>
      </c>
      <c r="I5">
        <v>1.4123898797</v>
      </c>
      <c r="N5">
        <v>158.18443727</v>
      </c>
      <c r="P5">
        <v>696</v>
      </c>
      <c r="Q5">
        <v>20040</v>
      </c>
      <c r="R5">
        <v>34.730538922</v>
      </c>
      <c r="U5" s="4">
        <v>1E-100</v>
      </c>
      <c r="W5">
        <v>1.2855754525</v>
      </c>
      <c r="AA5" s="4">
        <v>95.267189022</v>
      </c>
      <c r="AD5">
        <v>0.0030696617</v>
      </c>
      <c r="AE5">
        <v>8.7655935129</v>
      </c>
      <c r="AF5">
        <v>0.8600413662</v>
      </c>
      <c r="AH5">
        <v>1</v>
      </c>
      <c r="AI5">
        <v>2</v>
      </c>
      <c r="AJ5" t="str">
        <f aca="true" t="shared" si="0" ref="AJ5:AJ68">IF(AD5&lt;0.05,"t","")</f>
        <v>t</v>
      </c>
      <c r="AK5" t="s">
        <v>215</v>
      </c>
      <c r="AL5" t="s">
        <v>215</v>
      </c>
    </row>
    <row r="6" spans="1:38" ht="12.75">
      <c r="A6" t="s">
        <v>10</v>
      </c>
      <c r="B6">
        <v>443</v>
      </c>
      <c r="C6">
        <v>12928</v>
      </c>
      <c r="D6" s="4">
        <v>34.266707921</v>
      </c>
      <c r="G6" s="4">
        <v>1E-100</v>
      </c>
      <c r="I6">
        <v>1.5866346304</v>
      </c>
      <c r="N6">
        <v>170.22491176</v>
      </c>
      <c r="P6">
        <v>356</v>
      </c>
      <c r="Q6">
        <v>12744</v>
      </c>
      <c r="R6">
        <v>27.934714375</v>
      </c>
      <c r="U6" s="4">
        <v>1E-100</v>
      </c>
      <c r="W6">
        <v>1.4507156703</v>
      </c>
      <c r="AA6" s="4">
        <v>124.32030342</v>
      </c>
      <c r="AD6">
        <v>0.0033205193</v>
      </c>
      <c r="AE6">
        <v>8.6224116592</v>
      </c>
      <c r="AF6">
        <v>0.8152144186</v>
      </c>
      <c r="AH6">
        <v>1</v>
      </c>
      <c r="AI6">
        <v>2</v>
      </c>
      <c r="AJ6" t="str">
        <f t="shared" si="0"/>
        <v>t</v>
      </c>
      <c r="AK6" t="s">
        <v>215</v>
      </c>
      <c r="AL6" t="s">
        <v>215</v>
      </c>
    </row>
    <row r="7" spans="1:38" ht="12.75">
      <c r="A7" t="s">
        <v>9</v>
      </c>
      <c r="B7">
        <v>458</v>
      </c>
      <c r="C7">
        <v>8227</v>
      </c>
      <c r="D7">
        <v>55.670353713</v>
      </c>
      <c r="G7">
        <v>0.0083915097</v>
      </c>
      <c r="I7">
        <v>2.5098385345</v>
      </c>
      <c r="N7">
        <v>6.9479551722</v>
      </c>
      <c r="P7">
        <v>447</v>
      </c>
      <c r="Q7">
        <v>8636</v>
      </c>
      <c r="R7">
        <v>51.760074108</v>
      </c>
      <c r="U7">
        <v>0.407198996</v>
      </c>
      <c r="W7">
        <v>2.3548535364</v>
      </c>
      <c r="AA7">
        <v>0.6869638961</v>
      </c>
      <c r="AD7">
        <v>0.2555135901</v>
      </c>
      <c r="AE7">
        <v>1.2929033436</v>
      </c>
      <c r="AF7">
        <v>0.9297601085</v>
      </c>
      <c r="AH7">
        <v>1</v>
      </c>
      <c r="AI7" t="s">
        <v>215</v>
      </c>
      <c r="AJ7">
        <f t="shared" si="0"/>
      </c>
      <c r="AK7" t="s">
        <v>215</v>
      </c>
      <c r="AL7" t="s">
        <v>215</v>
      </c>
    </row>
    <row r="8" spans="1:39" ht="12.75">
      <c r="A8" t="s">
        <v>11</v>
      </c>
      <c r="B8">
        <v>6518</v>
      </c>
      <c r="C8">
        <v>99575</v>
      </c>
      <c r="D8">
        <v>65.458197339</v>
      </c>
      <c r="G8">
        <v>0.0002773955</v>
      </c>
      <c r="I8">
        <v>0.7765108096</v>
      </c>
      <c r="N8">
        <v>13.217174453</v>
      </c>
      <c r="P8">
        <v>5089</v>
      </c>
      <c r="Q8">
        <v>105616</v>
      </c>
      <c r="R8">
        <v>48.183987275</v>
      </c>
      <c r="U8">
        <v>0.0125073332</v>
      </c>
      <c r="W8">
        <v>0.6537230894</v>
      </c>
      <c r="AA8">
        <v>6.237493982</v>
      </c>
      <c r="AD8">
        <v>0</v>
      </c>
      <c r="AE8">
        <v>289.02003627</v>
      </c>
      <c r="AF8">
        <v>0.7361031809</v>
      </c>
      <c r="AH8">
        <v>1</v>
      </c>
      <c r="AI8" t="s">
        <v>215</v>
      </c>
      <c r="AJ8" t="str">
        <f t="shared" si="0"/>
        <v>t</v>
      </c>
      <c r="AK8" t="s">
        <v>215</v>
      </c>
      <c r="AL8" t="s">
        <v>215</v>
      </c>
      <c r="AM8" s="4"/>
    </row>
    <row r="9" spans="1:39" ht="12.75">
      <c r="A9" t="s">
        <v>4</v>
      </c>
      <c r="B9">
        <v>714</v>
      </c>
      <c r="C9">
        <v>13015</v>
      </c>
      <c r="D9">
        <v>54.85977718</v>
      </c>
      <c r="G9">
        <v>0.0002153414</v>
      </c>
      <c r="I9">
        <v>1.9792961264</v>
      </c>
      <c r="N9">
        <v>13.692249375</v>
      </c>
      <c r="P9">
        <v>570</v>
      </c>
      <c r="Q9">
        <v>13331</v>
      </c>
      <c r="R9">
        <v>42.757482559</v>
      </c>
      <c r="U9">
        <v>0.0001637597</v>
      </c>
      <c r="W9">
        <v>1.7397698725</v>
      </c>
      <c r="AA9">
        <v>14.207005356</v>
      </c>
      <c r="AD9" s="4">
        <v>4.580761E-06</v>
      </c>
      <c r="AE9">
        <v>21.005042761</v>
      </c>
      <c r="AF9">
        <v>0.7793958481</v>
      </c>
      <c r="AH9">
        <v>1</v>
      </c>
      <c r="AI9">
        <v>2</v>
      </c>
      <c r="AJ9" t="str">
        <f t="shared" si="0"/>
        <v>t</v>
      </c>
      <c r="AK9" t="s">
        <v>215</v>
      </c>
      <c r="AL9" t="s">
        <v>215</v>
      </c>
      <c r="AM9" s="4"/>
    </row>
    <row r="10" spans="1:38" ht="12.75">
      <c r="A10" t="s">
        <v>2</v>
      </c>
      <c r="B10">
        <v>489</v>
      </c>
      <c r="C10">
        <v>7284</v>
      </c>
      <c r="D10">
        <v>67.133443163</v>
      </c>
      <c r="G10">
        <v>0.114196893</v>
      </c>
      <c r="I10">
        <v>2.9069190603</v>
      </c>
      <c r="N10">
        <v>2.495158304</v>
      </c>
      <c r="P10">
        <v>407</v>
      </c>
      <c r="Q10">
        <v>7488</v>
      </c>
      <c r="R10">
        <v>54.353632479</v>
      </c>
      <c r="U10">
        <v>0.0705378369</v>
      </c>
      <c r="W10">
        <v>2.6028248146</v>
      </c>
      <c r="AA10">
        <v>3.2704601247</v>
      </c>
      <c r="AD10">
        <v>0.0010721152</v>
      </c>
      <c r="AE10">
        <v>10.698688266</v>
      </c>
      <c r="AF10">
        <v>0.8096357034</v>
      </c>
      <c r="AH10" t="s">
        <v>215</v>
      </c>
      <c r="AI10" t="s">
        <v>215</v>
      </c>
      <c r="AJ10" t="str">
        <f t="shared" si="0"/>
        <v>t</v>
      </c>
      <c r="AK10" t="s">
        <v>215</v>
      </c>
      <c r="AL10" t="s">
        <v>215</v>
      </c>
    </row>
    <row r="11" spans="1:38" ht="12.75">
      <c r="A11" t="s">
        <v>6</v>
      </c>
      <c r="B11">
        <v>551</v>
      </c>
      <c r="C11">
        <v>8061</v>
      </c>
      <c r="D11">
        <v>68.353802258</v>
      </c>
      <c r="G11">
        <v>0.0339411042</v>
      </c>
      <c r="I11">
        <v>2.785140422</v>
      </c>
      <c r="N11">
        <v>4.4976683283</v>
      </c>
      <c r="P11">
        <v>414</v>
      </c>
      <c r="Q11">
        <v>7486</v>
      </c>
      <c r="R11">
        <v>55.303232701</v>
      </c>
      <c r="U11">
        <v>0.028357543</v>
      </c>
      <c r="W11">
        <v>2.6215062719</v>
      </c>
      <c r="AA11">
        <v>4.8061980497</v>
      </c>
      <c r="AD11">
        <v>0.000700375</v>
      </c>
      <c r="AE11">
        <v>11.488251287</v>
      </c>
      <c r="AF11">
        <v>0.8090732465</v>
      </c>
      <c r="AH11" t="s">
        <v>215</v>
      </c>
      <c r="AI11" t="s">
        <v>215</v>
      </c>
      <c r="AJ11" t="str">
        <f t="shared" si="0"/>
        <v>t</v>
      </c>
      <c r="AK11" t="s">
        <v>215</v>
      </c>
      <c r="AL11" t="s">
        <v>215</v>
      </c>
    </row>
    <row r="12" spans="1:38" ht="12.75">
      <c r="A12" t="s">
        <v>8</v>
      </c>
      <c r="B12">
        <v>28</v>
      </c>
      <c r="C12">
        <v>165</v>
      </c>
      <c r="D12" s="4">
        <v>169.6969697</v>
      </c>
      <c r="G12" s="4">
        <v>6.4507301E-09</v>
      </c>
      <c r="I12">
        <v>29.109913548</v>
      </c>
      <c r="N12">
        <v>33.69375941</v>
      </c>
      <c r="P12">
        <v>14</v>
      </c>
      <c r="Q12">
        <v>126</v>
      </c>
      <c r="R12">
        <v>111.11111111</v>
      </c>
      <c r="U12">
        <v>0.0014033136</v>
      </c>
      <c r="W12">
        <v>27.886582651</v>
      </c>
      <c r="AA12">
        <v>10.201435671</v>
      </c>
      <c r="AD12">
        <v>0.163609937</v>
      </c>
      <c r="AE12">
        <v>1.9405397854</v>
      </c>
      <c r="AF12">
        <v>0.6547619048</v>
      </c>
      <c r="AH12">
        <v>1</v>
      </c>
      <c r="AI12">
        <v>2</v>
      </c>
      <c r="AJ12">
        <f t="shared" si="0"/>
      </c>
      <c r="AK12" t="s">
        <v>215</v>
      </c>
      <c r="AL12" t="s">
        <v>215</v>
      </c>
    </row>
    <row r="13" spans="1:38" ht="12.75">
      <c r="A13" t="s">
        <v>5</v>
      </c>
      <c r="B13">
        <v>520</v>
      </c>
      <c r="C13">
        <v>5039</v>
      </c>
      <c r="D13" s="4">
        <v>103.19507839</v>
      </c>
      <c r="G13" s="4">
        <v>1E-100</v>
      </c>
      <c r="I13">
        <v>4.2055880661</v>
      </c>
      <c r="N13">
        <v>149.52382344</v>
      </c>
      <c r="P13">
        <v>483</v>
      </c>
      <c r="Q13">
        <v>5154</v>
      </c>
      <c r="R13">
        <v>93.713620489</v>
      </c>
      <c r="U13" s="4">
        <v>1E-100</v>
      </c>
      <c r="W13">
        <v>3.9930703532</v>
      </c>
      <c r="AA13" s="4">
        <v>219.53715994</v>
      </c>
      <c r="AD13">
        <v>0.1021340741</v>
      </c>
      <c r="AE13">
        <v>2.6718992928</v>
      </c>
      <c r="AF13">
        <v>0.9081210262</v>
      </c>
      <c r="AH13">
        <v>1</v>
      </c>
      <c r="AI13">
        <v>2</v>
      </c>
      <c r="AJ13">
        <f t="shared" si="0"/>
      </c>
      <c r="AK13" t="s">
        <v>215</v>
      </c>
      <c r="AL13" t="s">
        <v>215</v>
      </c>
    </row>
    <row r="14" spans="1:38" s="50" customFormat="1" ht="12.75">
      <c r="A14" s="50" t="s">
        <v>7</v>
      </c>
      <c r="B14" s="50">
        <v>1362</v>
      </c>
      <c r="C14" s="50">
        <v>9985</v>
      </c>
      <c r="D14" s="59">
        <v>136.40460691</v>
      </c>
      <c r="G14" s="59">
        <v>1E-100</v>
      </c>
      <c r="I14" s="50">
        <v>3.3714349363</v>
      </c>
      <c r="N14" s="50">
        <v>989.12645279</v>
      </c>
      <c r="P14" s="50">
        <v>1319</v>
      </c>
      <c r="Q14" s="50">
        <v>10548</v>
      </c>
      <c r="R14" s="50">
        <v>125.04740235</v>
      </c>
      <c r="U14" s="59">
        <v>1E-100</v>
      </c>
      <c r="W14" s="50">
        <v>3.1616447431</v>
      </c>
      <c r="AA14" s="59">
        <v>1323.4058164</v>
      </c>
      <c r="AD14" s="50">
        <v>0.013945348</v>
      </c>
      <c r="AE14" s="50">
        <v>6.0450487409</v>
      </c>
      <c r="AF14" s="50">
        <v>0.9167388491</v>
      </c>
      <c r="AH14" s="50">
        <v>1</v>
      </c>
      <c r="AI14" s="50">
        <v>2</v>
      </c>
      <c r="AJ14" s="50" t="str">
        <f t="shared" si="0"/>
        <v>t</v>
      </c>
      <c r="AK14" s="50" t="s">
        <v>215</v>
      </c>
      <c r="AL14" s="50" t="s">
        <v>215</v>
      </c>
    </row>
    <row r="15" spans="1:38" ht="12.75">
      <c r="A15" t="s">
        <v>14</v>
      </c>
      <c r="B15">
        <v>1513</v>
      </c>
      <c r="C15">
        <v>42585</v>
      </c>
      <c r="D15" s="4">
        <v>35.528942116</v>
      </c>
      <c r="G15" s="4">
        <v>1E-100</v>
      </c>
      <c r="I15">
        <v>0.8906224123</v>
      </c>
      <c r="N15">
        <v>513.30707363</v>
      </c>
      <c r="P15">
        <v>1352</v>
      </c>
      <c r="Q15">
        <v>44273</v>
      </c>
      <c r="R15">
        <v>30.537799562</v>
      </c>
      <c r="U15" s="4">
        <v>1E-100</v>
      </c>
      <c r="W15">
        <v>0.8124528346</v>
      </c>
      <c r="AA15" s="4">
        <v>339.13680583</v>
      </c>
      <c r="AD15">
        <v>3.45294E-05</v>
      </c>
      <c r="AE15">
        <v>17.15063252</v>
      </c>
      <c r="AF15">
        <v>0.8595189652</v>
      </c>
      <c r="AH15">
        <v>1</v>
      </c>
      <c r="AI15">
        <v>2</v>
      </c>
      <c r="AJ15" t="str">
        <f t="shared" si="0"/>
        <v>t</v>
      </c>
      <c r="AK15" t="s">
        <v>215</v>
      </c>
      <c r="AL15" t="s">
        <v>215</v>
      </c>
    </row>
    <row r="16" spans="1:39" ht="12.75">
      <c r="A16" t="s">
        <v>12</v>
      </c>
      <c r="B16">
        <v>1754</v>
      </c>
      <c r="C16">
        <v>28360</v>
      </c>
      <c r="D16">
        <v>61.847672779</v>
      </c>
      <c r="G16">
        <v>0.5527431968</v>
      </c>
      <c r="I16">
        <v>1.4178973374</v>
      </c>
      <c r="N16">
        <v>0.3524257085</v>
      </c>
      <c r="P16">
        <v>1391</v>
      </c>
      <c r="Q16">
        <v>28305</v>
      </c>
      <c r="R16">
        <v>49.143260908</v>
      </c>
      <c r="U16">
        <v>0.585157055</v>
      </c>
      <c r="W16">
        <v>1.2757972378</v>
      </c>
      <c r="AA16">
        <v>0.2979712721</v>
      </c>
      <c r="AD16" s="4">
        <v>3.160372E-11</v>
      </c>
      <c r="AE16">
        <v>44.074968604</v>
      </c>
      <c r="AF16">
        <v>0.79458545</v>
      </c>
      <c r="AH16" t="s">
        <v>215</v>
      </c>
      <c r="AI16" t="s">
        <v>215</v>
      </c>
      <c r="AJ16" t="str">
        <f t="shared" si="0"/>
        <v>t</v>
      </c>
      <c r="AK16" t="s">
        <v>215</v>
      </c>
      <c r="AL16" t="s">
        <v>215</v>
      </c>
      <c r="AM16" s="4"/>
    </row>
    <row r="17" spans="1:38" ht="12.75">
      <c r="A17" t="s">
        <v>13</v>
      </c>
      <c r="B17">
        <v>1910</v>
      </c>
      <c r="C17">
        <v>15189</v>
      </c>
      <c r="D17" s="4">
        <v>125.74889723</v>
      </c>
      <c r="G17" s="4">
        <v>1E-100</v>
      </c>
      <c r="I17">
        <v>2.6407613322</v>
      </c>
      <c r="N17">
        <v>1098.4286804</v>
      </c>
      <c r="P17">
        <v>1816</v>
      </c>
      <c r="Q17">
        <v>15828</v>
      </c>
      <c r="R17">
        <v>114.73338388</v>
      </c>
      <c r="U17" s="4">
        <v>1E-100</v>
      </c>
      <c r="W17">
        <v>2.4882027023</v>
      </c>
      <c r="AA17" s="4">
        <v>1477.8415355</v>
      </c>
      <c r="AD17">
        <v>0.002390947</v>
      </c>
      <c r="AE17">
        <v>9.2222257607</v>
      </c>
      <c r="AF17">
        <v>0.9124007161</v>
      </c>
      <c r="AH17">
        <v>1</v>
      </c>
      <c r="AI17">
        <v>2</v>
      </c>
      <c r="AJ17" t="str">
        <f t="shared" si="0"/>
        <v>t</v>
      </c>
      <c r="AK17" t="s">
        <v>215</v>
      </c>
      <c r="AL17" t="s">
        <v>215</v>
      </c>
    </row>
    <row r="18" spans="1:39" ht="12.75">
      <c r="A18" t="s">
        <v>15</v>
      </c>
      <c r="B18">
        <v>12207</v>
      </c>
      <c r="C18">
        <v>194704</v>
      </c>
      <c r="D18">
        <v>62.69516805</v>
      </c>
      <c r="G18" t="s">
        <v>215</v>
      </c>
      <c r="I18">
        <v>0.5443317479</v>
      </c>
      <c r="N18" t="s">
        <v>215</v>
      </c>
      <c r="P18">
        <v>10138</v>
      </c>
      <c r="Q18">
        <v>203392</v>
      </c>
      <c r="R18">
        <v>49.844634991</v>
      </c>
      <c r="U18" t="s">
        <v>215</v>
      </c>
      <c r="W18">
        <v>0.4785837803</v>
      </c>
      <c r="AA18" t="s">
        <v>215</v>
      </c>
      <c r="AD18">
        <v>0</v>
      </c>
      <c r="AE18">
        <v>313.97240082</v>
      </c>
      <c r="AF18">
        <v>0.7950315238</v>
      </c>
      <c r="AH18" t="s">
        <v>215</v>
      </c>
      <c r="AI18" t="s">
        <v>215</v>
      </c>
      <c r="AJ18" t="str">
        <f t="shared" si="0"/>
        <v>t</v>
      </c>
      <c r="AK18" t="s">
        <v>215</v>
      </c>
      <c r="AL18" t="s">
        <v>215</v>
      </c>
      <c r="AM18" s="4"/>
    </row>
    <row r="19" spans="1:38" ht="12.75">
      <c r="A19" t="s">
        <v>179</v>
      </c>
      <c r="B19">
        <v>54</v>
      </c>
      <c r="C19">
        <v>768</v>
      </c>
      <c r="D19">
        <v>70.3125</v>
      </c>
      <c r="G19">
        <v>0.3836860496</v>
      </c>
      <c r="I19">
        <v>9.2551587788</v>
      </c>
      <c r="N19">
        <v>0.7588583045</v>
      </c>
      <c r="P19">
        <v>43</v>
      </c>
      <c r="Q19">
        <v>734</v>
      </c>
      <c r="R19">
        <v>58.583106267</v>
      </c>
      <c r="U19">
        <v>0.2724752649</v>
      </c>
      <c r="W19">
        <v>8.6234944452</v>
      </c>
      <c r="AA19">
        <v>1.2042431037</v>
      </c>
      <c r="AD19">
        <v>0.3553778769</v>
      </c>
      <c r="AE19">
        <v>0.8541609754</v>
      </c>
      <c r="AF19">
        <v>0.8331819558</v>
      </c>
      <c r="AH19" t="s">
        <v>215</v>
      </c>
      <c r="AI19" t="s">
        <v>215</v>
      </c>
      <c r="AJ19">
        <f t="shared" si="0"/>
      </c>
      <c r="AK19" t="s">
        <v>215</v>
      </c>
      <c r="AL19" t="s">
        <v>215</v>
      </c>
    </row>
    <row r="20" spans="1:39" ht="12.75">
      <c r="A20" t="s">
        <v>72</v>
      </c>
      <c r="B20">
        <v>337</v>
      </c>
      <c r="C20">
        <v>10049</v>
      </c>
      <c r="D20" s="4">
        <v>33.535675192</v>
      </c>
      <c r="G20" s="4">
        <v>1E-100</v>
      </c>
      <c r="I20">
        <v>1.7845686925</v>
      </c>
      <c r="N20">
        <v>138.24345747</v>
      </c>
      <c r="P20">
        <v>225</v>
      </c>
      <c r="Q20">
        <v>11168</v>
      </c>
      <c r="R20">
        <v>20.146848138</v>
      </c>
      <c r="U20" s="4">
        <v>1E-100</v>
      </c>
      <c r="W20">
        <v>1.3218031132</v>
      </c>
      <c r="AA20" s="4">
        <v>190.63636054</v>
      </c>
      <c r="AD20" s="4">
        <v>1.6191293E-09</v>
      </c>
      <c r="AE20">
        <v>36.385383241</v>
      </c>
      <c r="AF20">
        <v>0.6007586853</v>
      </c>
      <c r="AH20">
        <v>1</v>
      </c>
      <c r="AI20">
        <v>2</v>
      </c>
      <c r="AJ20" t="str">
        <f t="shared" si="0"/>
        <v>t</v>
      </c>
      <c r="AK20" t="s">
        <v>215</v>
      </c>
      <c r="AL20" t="s">
        <v>215</v>
      </c>
      <c r="AM20" s="4"/>
    </row>
    <row r="21" spans="1:39" ht="12.75">
      <c r="A21" t="s">
        <v>71</v>
      </c>
      <c r="B21">
        <v>199</v>
      </c>
      <c r="C21">
        <v>6444</v>
      </c>
      <c r="D21" s="4">
        <v>30.881440099</v>
      </c>
      <c r="G21" s="4">
        <v>1E-100</v>
      </c>
      <c r="I21">
        <v>2.1460668392</v>
      </c>
      <c r="N21">
        <v>103.83251838</v>
      </c>
      <c r="P21">
        <v>111</v>
      </c>
      <c r="Q21">
        <v>7068</v>
      </c>
      <c r="R21">
        <v>15.704584041</v>
      </c>
      <c r="U21" s="4">
        <v>1E-100</v>
      </c>
      <c r="W21">
        <v>1.4762117738</v>
      </c>
      <c r="AA21" s="4">
        <v>150.96911011</v>
      </c>
      <c r="AD21" s="4">
        <v>7.2706076E-09</v>
      </c>
      <c r="AE21">
        <v>33.461035288</v>
      </c>
      <c r="AF21">
        <v>0.5085444199</v>
      </c>
      <c r="AH21">
        <v>1</v>
      </c>
      <c r="AI21">
        <v>2</v>
      </c>
      <c r="AJ21" t="str">
        <f t="shared" si="0"/>
        <v>t</v>
      </c>
      <c r="AK21" t="s">
        <v>215</v>
      </c>
      <c r="AL21" t="s">
        <v>215</v>
      </c>
      <c r="AM21" s="4"/>
    </row>
    <row r="22" spans="1:38" ht="12.75">
      <c r="A22" t="s">
        <v>74</v>
      </c>
      <c r="B22">
        <v>323</v>
      </c>
      <c r="C22">
        <v>7017</v>
      </c>
      <c r="D22" s="4">
        <v>46.031067408</v>
      </c>
      <c r="G22" s="4">
        <v>1.0055257E-08</v>
      </c>
      <c r="I22">
        <v>2.4821343912</v>
      </c>
      <c r="N22">
        <v>32.830541181</v>
      </c>
      <c r="P22">
        <v>241</v>
      </c>
      <c r="Q22">
        <v>7375</v>
      </c>
      <c r="R22">
        <v>32.677966102</v>
      </c>
      <c r="U22" s="4">
        <v>1.989164E-11</v>
      </c>
      <c r="W22">
        <v>2.0571548162</v>
      </c>
      <c r="AA22" s="4">
        <v>44.981380092</v>
      </c>
      <c r="AD22">
        <v>3.57445E-05</v>
      </c>
      <c r="AE22">
        <v>17.084946509</v>
      </c>
      <c r="AF22">
        <v>0.7099111088</v>
      </c>
      <c r="AH22">
        <v>1</v>
      </c>
      <c r="AI22">
        <v>2</v>
      </c>
      <c r="AJ22" t="str">
        <f t="shared" si="0"/>
        <v>t</v>
      </c>
      <c r="AK22" t="s">
        <v>215</v>
      </c>
      <c r="AL22" t="s">
        <v>215</v>
      </c>
    </row>
    <row r="23" spans="1:39" ht="12.75">
      <c r="A23" t="s">
        <v>73</v>
      </c>
      <c r="B23">
        <v>458</v>
      </c>
      <c r="C23">
        <v>9623</v>
      </c>
      <c r="D23" s="4">
        <v>47.59430531</v>
      </c>
      <c r="G23" s="4">
        <v>1.1400467E-09</v>
      </c>
      <c r="I23">
        <v>2.1541787433</v>
      </c>
      <c r="N23">
        <v>37.069298157</v>
      </c>
      <c r="P23">
        <v>295</v>
      </c>
      <c r="Q23">
        <v>10078</v>
      </c>
      <c r="R23">
        <v>29.271680889</v>
      </c>
      <c r="U23" s="4">
        <v>1E-100</v>
      </c>
      <c r="W23">
        <v>1.6688207356</v>
      </c>
      <c r="AA23" s="4">
        <v>87.17121936</v>
      </c>
      <c r="AD23" s="4">
        <v>2.427269E-11</v>
      </c>
      <c r="AE23">
        <v>44.591628571</v>
      </c>
      <c r="AF23">
        <v>0.6150248585</v>
      </c>
      <c r="AH23">
        <v>1</v>
      </c>
      <c r="AI23">
        <v>2</v>
      </c>
      <c r="AJ23" t="str">
        <f t="shared" si="0"/>
        <v>t</v>
      </c>
      <c r="AK23" t="s">
        <v>215</v>
      </c>
      <c r="AL23" t="s">
        <v>215</v>
      </c>
      <c r="AM23" s="4"/>
    </row>
    <row r="24" spans="1:39" ht="12.75">
      <c r="A24" t="s">
        <v>75</v>
      </c>
      <c r="B24">
        <v>316</v>
      </c>
      <c r="C24">
        <v>5623</v>
      </c>
      <c r="D24">
        <v>56.197759203</v>
      </c>
      <c r="G24">
        <v>0.0436899069</v>
      </c>
      <c r="I24">
        <v>3.0482361589</v>
      </c>
      <c r="N24">
        <v>4.0685057362</v>
      </c>
      <c r="P24">
        <v>198</v>
      </c>
      <c r="Q24">
        <v>5851</v>
      </c>
      <c r="R24">
        <v>33.840369168</v>
      </c>
      <c r="U24" s="4">
        <v>2.5039323E-08</v>
      </c>
      <c r="W24">
        <v>2.3514994292</v>
      </c>
      <c r="AA24" s="4">
        <v>31.058300659</v>
      </c>
      <c r="AD24" s="4">
        <v>8.7164997E-09</v>
      </c>
      <c r="AE24">
        <v>33.108318768</v>
      </c>
      <c r="AF24">
        <v>0.6021658096</v>
      </c>
      <c r="AH24" t="s">
        <v>215</v>
      </c>
      <c r="AI24">
        <v>2</v>
      </c>
      <c r="AJ24" t="str">
        <f t="shared" si="0"/>
        <v>t</v>
      </c>
      <c r="AK24" t="s">
        <v>215</v>
      </c>
      <c r="AL24" t="s">
        <v>215</v>
      </c>
      <c r="AM24" s="4"/>
    </row>
    <row r="25" spans="1:38" ht="12.75">
      <c r="A25" t="s">
        <v>81</v>
      </c>
      <c r="B25">
        <v>330</v>
      </c>
      <c r="C25">
        <v>6585</v>
      </c>
      <c r="D25">
        <v>50.113895216</v>
      </c>
      <c r="G25">
        <v>2.46074E-05</v>
      </c>
      <c r="I25">
        <v>2.6609356899</v>
      </c>
      <c r="N25">
        <v>17.794654003</v>
      </c>
      <c r="P25">
        <v>256</v>
      </c>
      <c r="Q25">
        <v>6873</v>
      </c>
      <c r="R25">
        <v>37.247199185</v>
      </c>
      <c r="U25" s="4">
        <v>1.8255125E-06</v>
      </c>
      <c r="W25">
        <v>2.2740455884</v>
      </c>
      <c r="AA25" s="4">
        <v>22.770449088</v>
      </c>
      <c r="AD25">
        <v>0.0002452255</v>
      </c>
      <c r="AE25">
        <v>13.448321721</v>
      </c>
      <c r="AF25">
        <v>0.7432509292</v>
      </c>
      <c r="AH25">
        <v>1</v>
      </c>
      <c r="AI25">
        <v>2</v>
      </c>
      <c r="AJ25" t="str">
        <f t="shared" si="0"/>
        <v>t</v>
      </c>
      <c r="AK25" t="s">
        <v>215</v>
      </c>
      <c r="AL25" t="s">
        <v>215</v>
      </c>
    </row>
    <row r="26" spans="1:39" ht="12.75">
      <c r="A26" t="s">
        <v>76</v>
      </c>
      <c r="B26">
        <v>953</v>
      </c>
      <c r="C26">
        <v>14806</v>
      </c>
      <c r="D26">
        <v>64.36579765</v>
      </c>
      <c r="G26">
        <v>0.3963979435</v>
      </c>
      <c r="I26">
        <v>1.9959310699</v>
      </c>
      <c r="N26">
        <v>0.7192259057</v>
      </c>
      <c r="P26">
        <v>652</v>
      </c>
      <c r="Q26">
        <v>15464</v>
      </c>
      <c r="R26">
        <v>42.1624418</v>
      </c>
      <c r="U26">
        <v>1.07882E-05</v>
      </c>
      <c r="W26">
        <v>1.6036375196</v>
      </c>
      <c r="AA26">
        <v>19.366522962</v>
      </c>
      <c r="AD26">
        <v>0</v>
      </c>
      <c r="AE26">
        <v>74.318020193</v>
      </c>
      <c r="AF26">
        <v>0.6550441902</v>
      </c>
      <c r="AH26" t="s">
        <v>215</v>
      </c>
      <c r="AI26">
        <v>2</v>
      </c>
      <c r="AJ26" t="str">
        <f t="shared" si="0"/>
        <v>t</v>
      </c>
      <c r="AK26" t="s">
        <v>215</v>
      </c>
      <c r="AL26" t="s">
        <v>215</v>
      </c>
      <c r="AM26" s="4"/>
    </row>
    <row r="27" spans="1:39" ht="12.75">
      <c r="A27" t="s">
        <v>77</v>
      </c>
      <c r="B27">
        <v>564</v>
      </c>
      <c r="C27">
        <v>9799</v>
      </c>
      <c r="D27">
        <v>57.556893561</v>
      </c>
      <c r="G27">
        <v>0.0347756117</v>
      </c>
      <c r="I27">
        <v>2.3315047006</v>
      </c>
      <c r="N27">
        <v>4.4561589219</v>
      </c>
      <c r="P27">
        <v>376</v>
      </c>
      <c r="Q27">
        <v>9732</v>
      </c>
      <c r="R27">
        <v>38.635429511</v>
      </c>
      <c r="U27" s="4">
        <v>4.0435402E-07</v>
      </c>
      <c r="W27">
        <v>1.9424185468</v>
      </c>
      <c r="AA27" s="4">
        <v>25.673439999</v>
      </c>
      <c r="AD27" s="4">
        <v>6.667701E-10</v>
      </c>
      <c r="AE27">
        <v>38.115539024</v>
      </c>
      <c r="AF27">
        <v>0.6712563365</v>
      </c>
      <c r="AH27" t="s">
        <v>215</v>
      </c>
      <c r="AI27">
        <v>2</v>
      </c>
      <c r="AJ27" t="str">
        <f t="shared" si="0"/>
        <v>t</v>
      </c>
      <c r="AK27" t="s">
        <v>215</v>
      </c>
      <c r="AL27" t="s">
        <v>215</v>
      </c>
      <c r="AM27" s="4"/>
    </row>
    <row r="28" spans="1:38" ht="12.75">
      <c r="A28" t="s">
        <v>70</v>
      </c>
      <c r="B28">
        <v>460</v>
      </c>
      <c r="C28">
        <v>8225</v>
      </c>
      <c r="D28">
        <v>55.927051672</v>
      </c>
      <c r="G28">
        <v>0.0111485784</v>
      </c>
      <c r="I28">
        <v>2.5172875332</v>
      </c>
      <c r="N28">
        <v>6.4414790612</v>
      </c>
      <c r="P28">
        <v>341</v>
      </c>
      <c r="Q28">
        <v>8332</v>
      </c>
      <c r="R28">
        <v>40.926548248</v>
      </c>
      <c r="U28">
        <v>0.0001752382</v>
      </c>
      <c r="W28">
        <v>2.1501441701</v>
      </c>
      <c r="AA28">
        <v>14.079555669</v>
      </c>
      <c r="AD28" s="4">
        <v>6.3677173E-06</v>
      </c>
      <c r="AE28">
        <v>20.37436329</v>
      </c>
      <c r="AF28">
        <v>0.7317844768</v>
      </c>
      <c r="AH28" t="s">
        <v>215</v>
      </c>
      <c r="AI28">
        <v>2</v>
      </c>
      <c r="AJ28" t="str">
        <f t="shared" si="0"/>
        <v>t</v>
      </c>
      <c r="AK28" t="s">
        <v>215</v>
      </c>
      <c r="AL28" t="s">
        <v>215</v>
      </c>
    </row>
    <row r="29" spans="1:38" ht="12.75">
      <c r="A29" t="s">
        <v>78</v>
      </c>
      <c r="B29">
        <v>489</v>
      </c>
      <c r="C29">
        <v>5867</v>
      </c>
      <c r="D29" s="4">
        <v>83.347537072</v>
      </c>
      <c r="G29" s="4">
        <v>3.069434E-11</v>
      </c>
      <c r="I29">
        <v>3.5723643958</v>
      </c>
      <c r="N29">
        <v>44.13211776</v>
      </c>
      <c r="P29">
        <v>417</v>
      </c>
      <c r="Q29">
        <v>5972</v>
      </c>
      <c r="R29">
        <v>69.825853985</v>
      </c>
      <c r="U29" s="4">
        <v>6.011858E-13</v>
      </c>
      <c r="W29">
        <v>3.2690441207</v>
      </c>
      <c r="AA29" s="4">
        <v>51.843180717</v>
      </c>
      <c r="AD29">
        <v>0.0052905708</v>
      </c>
      <c r="AE29">
        <v>7.7773377153</v>
      </c>
      <c r="AF29">
        <v>0.8377674547</v>
      </c>
      <c r="AH29">
        <v>1</v>
      </c>
      <c r="AI29">
        <v>2</v>
      </c>
      <c r="AJ29" t="str">
        <f t="shared" si="0"/>
        <v>t</v>
      </c>
      <c r="AK29" t="s">
        <v>215</v>
      </c>
      <c r="AL29" t="s">
        <v>215</v>
      </c>
    </row>
    <row r="30" spans="1:39" ht="12.75">
      <c r="A30" t="s">
        <v>80</v>
      </c>
      <c r="B30">
        <v>1226</v>
      </c>
      <c r="C30">
        <v>9438</v>
      </c>
      <c r="D30" s="4">
        <v>129.90040263</v>
      </c>
      <c r="G30" s="4">
        <v>1E-100</v>
      </c>
      <c r="I30">
        <v>3.408320452</v>
      </c>
      <c r="N30">
        <v>770.86754757</v>
      </c>
      <c r="P30">
        <v>1095</v>
      </c>
      <c r="Q30">
        <v>10598</v>
      </c>
      <c r="R30">
        <v>103.32138139</v>
      </c>
      <c r="U30" s="4">
        <v>1E-100</v>
      </c>
      <c r="W30">
        <v>2.9100006461</v>
      </c>
      <c r="AA30" s="4">
        <v>669.83837058</v>
      </c>
      <c r="AD30" s="4">
        <v>2.7271977E-09</v>
      </c>
      <c r="AE30">
        <v>35.369532682</v>
      </c>
      <c r="AF30">
        <v>0.7953892313</v>
      </c>
      <c r="AH30">
        <v>1</v>
      </c>
      <c r="AI30">
        <v>2</v>
      </c>
      <c r="AJ30" t="str">
        <f t="shared" si="0"/>
        <v>t</v>
      </c>
      <c r="AK30" t="s">
        <v>215</v>
      </c>
      <c r="AL30" t="s">
        <v>215</v>
      </c>
      <c r="AM30" s="4"/>
    </row>
    <row r="31" spans="1:38" ht="12.75">
      <c r="A31" t="s">
        <v>79</v>
      </c>
      <c r="B31">
        <v>863</v>
      </c>
      <c r="C31">
        <v>6099</v>
      </c>
      <c r="D31" s="4">
        <v>141.49860633</v>
      </c>
      <c r="G31" s="4">
        <v>1E-100</v>
      </c>
      <c r="I31">
        <v>4.3909260961</v>
      </c>
      <c r="N31">
        <v>688.09235887</v>
      </c>
      <c r="P31">
        <v>882</v>
      </c>
      <c r="Q31">
        <v>7105</v>
      </c>
      <c r="R31">
        <v>124.13793103</v>
      </c>
      <c r="U31" s="4">
        <v>1E-100</v>
      </c>
      <c r="W31">
        <v>3.8471706186</v>
      </c>
      <c r="AA31" s="4">
        <v>866.9122299</v>
      </c>
      <c r="AD31">
        <v>0.0028390788</v>
      </c>
      <c r="AE31">
        <v>8.9081040174</v>
      </c>
      <c r="AF31">
        <v>0.8773085068</v>
      </c>
      <c r="AH31">
        <v>1</v>
      </c>
      <c r="AI31">
        <v>2</v>
      </c>
      <c r="AJ31" t="str">
        <f t="shared" si="0"/>
        <v>t</v>
      </c>
      <c r="AK31" t="s">
        <v>215</v>
      </c>
      <c r="AL31" t="s">
        <v>215</v>
      </c>
    </row>
    <row r="32" spans="1:38" ht="12.75">
      <c r="A32" t="s">
        <v>32</v>
      </c>
      <c r="B32">
        <v>92</v>
      </c>
      <c r="C32">
        <v>3338</v>
      </c>
      <c r="D32" s="4">
        <v>27.56141402</v>
      </c>
      <c r="G32" s="4">
        <v>9.992007E-16</v>
      </c>
      <c r="I32">
        <v>2.8240857669</v>
      </c>
      <c r="N32">
        <v>64.335543702</v>
      </c>
      <c r="P32">
        <v>89</v>
      </c>
      <c r="Q32">
        <v>3301</v>
      </c>
      <c r="R32">
        <v>26.96152681</v>
      </c>
      <c r="U32" s="4">
        <v>3.4536397E-09</v>
      </c>
      <c r="W32">
        <v>2.8041003695</v>
      </c>
      <c r="AA32" s="4">
        <v>34.909655263</v>
      </c>
      <c r="AD32">
        <v>0.8801924556</v>
      </c>
      <c r="AE32">
        <v>0.0227181004</v>
      </c>
      <c r="AF32">
        <v>0.9782345271</v>
      </c>
      <c r="AH32">
        <v>1</v>
      </c>
      <c r="AI32">
        <v>2</v>
      </c>
      <c r="AJ32">
        <f t="shared" si="0"/>
      </c>
      <c r="AK32" t="s">
        <v>215</v>
      </c>
      <c r="AL32" t="s">
        <v>215</v>
      </c>
    </row>
    <row r="33" spans="1:38" ht="12.75">
      <c r="A33" t="s">
        <v>31</v>
      </c>
      <c r="B33">
        <v>114</v>
      </c>
      <c r="C33">
        <v>4183</v>
      </c>
      <c r="D33" s="4">
        <v>27.253167583</v>
      </c>
      <c r="G33" s="4">
        <v>1E-100</v>
      </c>
      <c r="I33">
        <v>2.5029659812</v>
      </c>
      <c r="N33">
        <v>82.287448341</v>
      </c>
      <c r="P33">
        <v>126</v>
      </c>
      <c r="Q33">
        <v>4775</v>
      </c>
      <c r="R33">
        <v>26.387434555</v>
      </c>
      <c r="U33" s="4">
        <v>2.515765E-13</v>
      </c>
      <c r="W33">
        <v>2.2933698304</v>
      </c>
      <c r="AA33" s="4">
        <v>53.553973696</v>
      </c>
      <c r="AD33">
        <v>0.7984893723</v>
      </c>
      <c r="AE33">
        <v>0.0651794306</v>
      </c>
      <c r="AF33">
        <v>0.9682336732</v>
      </c>
      <c r="AH33">
        <v>1</v>
      </c>
      <c r="AI33">
        <v>2</v>
      </c>
      <c r="AJ33">
        <f t="shared" si="0"/>
      </c>
      <c r="AK33" t="s">
        <v>215</v>
      </c>
      <c r="AL33" t="s">
        <v>215</v>
      </c>
    </row>
    <row r="34" spans="1:38" ht="12.75">
      <c r="A34" t="s">
        <v>34</v>
      </c>
      <c r="B34">
        <v>61</v>
      </c>
      <c r="C34">
        <v>2207</v>
      </c>
      <c r="D34" s="4">
        <v>27.639329406</v>
      </c>
      <c r="G34" s="4">
        <v>7.685452E-11</v>
      </c>
      <c r="I34">
        <v>3.4791956664</v>
      </c>
      <c r="N34">
        <v>42.336255622</v>
      </c>
      <c r="P34">
        <v>55</v>
      </c>
      <c r="Q34">
        <v>2387</v>
      </c>
      <c r="R34">
        <v>23.041474654</v>
      </c>
      <c r="U34" s="4">
        <v>6.4724441E-09</v>
      </c>
      <c r="W34">
        <v>3.0632211178</v>
      </c>
      <c r="AA34" s="4">
        <v>33.687222335</v>
      </c>
      <c r="AD34">
        <v>0.3203312081</v>
      </c>
      <c r="AE34">
        <v>0.9875936965</v>
      </c>
      <c r="AF34">
        <v>0.8336481076</v>
      </c>
      <c r="AH34">
        <v>1</v>
      </c>
      <c r="AI34">
        <v>2</v>
      </c>
      <c r="AJ34">
        <f t="shared" si="0"/>
      </c>
      <c r="AK34" t="s">
        <v>215</v>
      </c>
      <c r="AL34" t="s">
        <v>215</v>
      </c>
    </row>
    <row r="35" spans="1:38" ht="12.75">
      <c r="A35" t="s">
        <v>33</v>
      </c>
      <c r="B35">
        <v>30</v>
      </c>
      <c r="C35">
        <v>787</v>
      </c>
      <c r="D35">
        <v>38.119440915</v>
      </c>
      <c r="G35">
        <v>0.0055768903</v>
      </c>
      <c r="I35">
        <v>6.8430521033</v>
      </c>
      <c r="N35">
        <v>7.6821753046</v>
      </c>
      <c r="P35">
        <v>30</v>
      </c>
      <c r="Q35">
        <v>1026</v>
      </c>
      <c r="R35">
        <v>29.239766082</v>
      </c>
      <c r="U35">
        <v>0.0028820616</v>
      </c>
      <c r="W35">
        <v>5.2334589325</v>
      </c>
      <c r="AA35">
        <v>8.8806674622</v>
      </c>
      <c r="AD35">
        <v>0.2954963108</v>
      </c>
      <c r="AE35">
        <v>1.0944093029</v>
      </c>
      <c r="AF35">
        <v>0.7670565302</v>
      </c>
      <c r="AH35" t="s">
        <v>215</v>
      </c>
      <c r="AI35">
        <v>2</v>
      </c>
      <c r="AJ35">
        <f t="shared" si="0"/>
      </c>
      <c r="AK35" t="s">
        <v>215</v>
      </c>
      <c r="AL35" t="s">
        <v>215</v>
      </c>
    </row>
    <row r="36" spans="1:38" ht="12.75">
      <c r="A36" t="s">
        <v>23</v>
      </c>
      <c r="B36">
        <v>50</v>
      </c>
      <c r="C36">
        <v>1777</v>
      </c>
      <c r="D36" s="4">
        <v>28.137310073</v>
      </c>
      <c r="G36" s="4">
        <v>1.0621179E-08</v>
      </c>
      <c r="I36">
        <v>3.9407880158</v>
      </c>
      <c r="N36">
        <v>32.7241063</v>
      </c>
      <c r="P36">
        <v>54</v>
      </c>
      <c r="Q36">
        <v>1829</v>
      </c>
      <c r="R36">
        <v>29.524330235</v>
      </c>
      <c r="U36">
        <v>8.80583E-05</v>
      </c>
      <c r="W36">
        <v>3.9429845255</v>
      </c>
      <c r="AA36">
        <v>15.376900094</v>
      </c>
      <c r="AD36">
        <v>0.8036369159</v>
      </c>
      <c r="AE36">
        <v>0.0618233593</v>
      </c>
      <c r="AF36">
        <v>1.0492946966</v>
      </c>
      <c r="AH36">
        <v>1</v>
      </c>
      <c r="AI36">
        <v>2</v>
      </c>
      <c r="AJ36">
        <f t="shared" si="0"/>
      </c>
      <c r="AK36" t="s">
        <v>215</v>
      </c>
      <c r="AL36" t="s">
        <v>215</v>
      </c>
    </row>
    <row r="37" spans="1:38" ht="12.75">
      <c r="A37" t="s">
        <v>16</v>
      </c>
      <c r="B37">
        <v>17</v>
      </c>
      <c r="C37">
        <v>1106</v>
      </c>
      <c r="D37" s="4">
        <v>15.370705244</v>
      </c>
      <c r="G37" s="4">
        <v>5.1782468E-09</v>
      </c>
      <c r="I37">
        <v>3.6992295838</v>
      </c>
      <c r="N37">
        <v>34.121257872</v>
      </c>
      <c r="P37">
        <v>18</v>
      </c>
      <c r="Q37">
        <v>1243</v>
      </c>
      <c r="R37">
        <v>14.481094127</v>
      </c>
      <c r="U37" s="4">
        <v>1.2205845E-07</v>
      </c>
      <c r="W37">
        <v>3.3834206611</v>
      </c>
      <c r="AA37" s="4">
        <v>27.988184498</v>
      </c>
      <c r="AD37">
        <v>0.8589249716</v>
      </c>
      <c r="AE37">
        <v>0.0315925026</v>
      </c>
      <c r="AF37">
        <v>0.9421229473</v>
      </c>
      <c r="AH37">
        <v>1</v>
      </c>
      <c r="AI37">
        <v>2</v>
      </c>
      <c r="AJ37">
        <f t="shared" si="0"/>
      </c>
      <c r="AK37" t="s">
        <v>215</v>
      </c>
      <c r="AL37" t="s">
        <v>215</v>
      </c>
    </row>
    <row r="38" spans="1:38" ht="12.75">
      <c r="A38" t="s">
        <v>21</v>
      </c>
      <c r="B38">
        <v>11</v>
      </c>
      <c r="C38">
        <v>933</v>
      </c>
      <c r="D38" s="4">
        <v>11.789924973</v>
      </c>
      <c r="G38" s="4">
        <v>2.6081282E-07</v>
      </c>
      <c r="I38">
        <v>3.8256938309</v>
      </c>
      <c r="N38">
        <v>26.520081144</v>
      </c>
      <c r="P38">
        <v>19</v>
      </c>
      <c r="Q38">
        <v>841</v>
      </c>
      <c r="R38">
        <v>22.5921522</v>
      </c>
      <c r="U38">
        <v>0.0004915998</v>
      </c>
      <c r="W38">
        <v>5.1293709598</v>
      </c>
      <c r="AA38">
        <v>12.147262075</v>
      </c>
      <c r="AD38">
        <v>0.1005514379</v>
      </c>
      <c r="AE38">
        <v>2.6967752585</v>
      </c>
      <c r="AF38">
        <v>1.9162252729</v>
      </c>
      <c r="AH38">
        <v>1</v>
      </c>
      <c r="AI38">
        <v>2</v>
      </c>
      <c r="AJ38">
        <f t="shared" si="0"/>
      </c>
      <c r="AK38" t="s">
        <v>215</v>
      </c>
      <c r="AL38" t="s">
        <v>215</v>
      </c>
    </row>
    <row r="39" spans="1:38" ht="12.75">
      <c r="A39" t="s">
        <v>22</v>
      </c>
      <c r="B39">
        <v>104</v>
      </c>
      <c r="C39">
        <v>4068</v>
      </c>
      <c r="D39" s="4">
        <v>25.565388397</v>
      </c>
      <c r="G39" s="4">
        <v>1E-100</v>
      </c>
      <c r="I39">
        <v>2.4628657095</v>
      </c>
      <c r="N39">
        <v>86.706518005</v>
      </c>
      <c r="P39">
        <v>114</v>
      </c>
      <c r="Q39">
        <v>4635</v>
      </c>
      <c r="R39">
        <v>24.595469256</v>
      </c>
      <c r="U39" s="4">
        <v>1.376677E-14</v>
      </c>
      <c r="W39">
        <v>2.2565689563</v>
      </c>
      <c r="AA39" s="4">
        <v>59.272221813</v>
      </c>
      <c r="AD39">
        <v>0.7712575929</v>
      </c>
      <c r="AE39">
        <v>0.0845241097</v>
      </c>
      <c r="AF39">
        <v>0.9620612397</v>
      </c>
      <c r="AH39">
        <v>1</v>
      </c>
      <c r="AI39">
        <v>2</v>
      </c>
      <c r="AJ39">
        <f t="shared" si="0"/>
      </c>
      <c r="AK39" t="s">
        <v>215</v>
      </c>
      <c r="AL39" t="s">
        <v>215</v>
      </c>
    </row>
    <row r="40" spans="1:38" ht="12.75">
      <c r="A40" t="s">
        <v>19</v>
      </c>
      <c r="B40">
        <v>52</v>
      </c>
      <c r="C40">
        <v>2057</v>
      </c>
      <c r="D40" s="4">
        <v>25.279533301</v>
      </c>
      <c r="G40" s="4">
        <v>2.016287E-11</v>
      </c>
      <c r="I40">
        <v>3.4245607959</v>
      </c>
      <c r="N40">
        <v>44.954866488</v>
      </c>
      <c r="P40">
        <v>30</v>
      </c>
      <c r="Q40">
        <v>2054</v>
      </c>
      <c r="R40">
        <v>14.605647517</v>
      </c>
      <c r="U40" s="4">
        <v>2.124889E-11</v>
      </c>
      <c r="W40">
        <v>2.6770203895</v>
      </c>
      <c r="AA40" s="4">
        <v>44.852134153</v>
      </c>
      <c r="AD40">
        <v>0.016085315</v>
      </c>
      <c r="AE40">
        <v>5.7935238391</v>
      </c>
      <c r="AF40">
        <v>0.5777657104</v>
      </c>
      <c r="AH40">
        <v>1</v>
      </c>
      <c r="AI40">
        <v>2</v>
      </c>
      <c r="AJ40" t="str">
        <f t="shared" si="0"/>
        <v>t</v>
      </c>
      <c r="AK40" t="s">
        <v>215</v>
      </c>
      <c r="AL40" t="s">
        <v>215</v>
      </c>
    </row>
    <row r="41" spans="1:38" ht="12.75">
      <c r="A41" t="s">
        <v>24</v>
      </c>
      <c r="B41">
        <v>65</v>
      </c>
      <c r="C41">
        <v>2468</v>
      </c>
      <c r="D41" s="4">
        <v>26.337115073</v>
      </c>
      <c r="G41" s="4">
        <v>9.846568E-13</v>
      </c>
      <c r="I41">
        <v>3.2025054363</v>
      </c>
      <c r="N41">
        <v>50.874548503</v>
      </c>
      <c r="P41">
        <v>46</v>
      </c>
      <c r="Q41">
        <v>2620</v>
      </c>
      <c r="R41">
        <v>17.557251908</v>
      </c>
      <c r="U41" s="4">
        <v>9.2093E-13</v>
      </c>
      <c r="W41">
        <v>2.5651679492</v>
      </c>
      <c r="AA41" s="4">
        <v>51.005802783</v>
      </c>
      <c r="AD41">
        <v>0.0328973964</v>
      </c>
      <c r="AE41">
        <v>4.5511108648</v>
      </c>
      <c r="AF41">
        <v>0.6666353494</v>
      </c>
      <c r="AH41">
        <v>1</v>
      </c>
      <c r="AI41">
        <v>2</v>
      </c>
      <c r="AJ41" t="str">
        <f t="shared" si="0"/>
        <v>t</v>
      </c>
      <c r="AK41" t="s">
        <v>215</v>
      </c>
      <c r="AL41" t="s">
        <v>215</v>
      </c>
    </row>
    <row r="42" spans="1:38" ht="12.75">
      <c r="A42" t="s">
        <v>20</v>
      </c>
      <c r="B42">
        <v>18</v>
      </c>
      <c r="C42">
        <v>799</v>
      </c>
      <c r="D42">
        <v>22.5281602</v>
      </c>
      <c r="G42">
        <v>1.06143E-05</v>
      </c>
      <c r="I42">
        <v>5.2353762538</v>
      </c>
      <c r="N42">
        <v>19.397549492</v>
      </c>
      <c r="P42">
        <v>13</v>
      </c>
      <c r="Q42">
        <v>748</v>
      </c>
      <c r="R42">
        <v>17.379679144</v>
      </c>
      <c r="U42">
        <v>0.0001999247</v>
      </c>
      <c r="W42">
        <v>4.9235924583</v>
      </c>
      <c r="AA42">
        <v>13.831791353</v>
      </c>
      <c r="AD42">
        <v>0.4788778301</v>
      </c>
      <c r="AE42">
        <v>0.501417765</v>
      </c>
      <c r="AF42">
        <v>0.7714646465</v>
      </c>
      <c r="AH42">
        <v>1</v>
      </c>
      <c r="AI42">
        <v>2</v>
      </c>
      <c r="AJ42">
        <f t="shared" si="0"/>
      </c>
      <c r="AK42" t="s">
        <v>215</v>
      </c>
      <c r="AL42" t="s">
        <v>215</v>
      </c>
    </row>
    <row r="43" spans="1:38" ht="12.75">
      <c r="A43" t="s">
        <v>17</v>
      </c>
      <c r="B43">
        <v>306</v>
      </c>
      <c r="C43">
        <v>4694</v>
      </c>
      <c r="D43">
        <v>65.189603749</v>
      </c>
      <c r="G43">
        <v>0.4765473819</v>
      </c>
      <c r="I43">
        <v>3.5728787829</v>
      </c>
      <c r="N43">
        <v>0.5067540667</v>
      </c>
      <c r="P43">
        <v>265</v>
      </c>
      <c r="Q43">
        <v>4824</v>
      </c>
      <c r="R43">
        <v>54.933665008</v>
      </c>
      <c r="U43">
        <v>0.1006741085</v>
      </c>
      <c r="W43">
        <v>3.2531811528</v>
      </c>
      <c r="AA43">
        <v>2.6948318645</v>
      </c>
      <c r="AD43">
        <v>0.0338905666</v>
      </c>
      <c r="AE43">
        <v>4.500216286</v>
      </c>
      <c r="AF43">
        <v>0.8426752404</v>
      </c>
      <c r="AH43" t="s">
        <v>215</v>
      </c>
      <c r="AI43" t="s">
        <v>215</v>
      </c>
      <c r="AJ43" t="str">
        <f t="shared" si="0"/>
        <v>t</v>
      </c>
      <c r="AK43" t="s">
        <v>215</v>
      </c>
      <c r="AL43" t="s">
        <v>215</v>
      </c>
    </row>
    <row r="44" spans="1:38" ht="12.75">
      <c r="A44" t="s">
        <v>18</v>
      </c>
      <c r="B44">
        <v>150</v>
      </c>
      <c r="C44">
        <v>1240</v>
      </c>
      <c r="D44" s="4">
        <v>120.96774194</v>
      </c>
      <c r="G44" s="4">
        <v>1E-100</v>
      </c>
      <c r="I44">
        <v>9.1977105234</v>
      </c>
      <c r="N44">
        <v>74.718308623</v>
      </c>
      <c r="P44">
        <v>137</v>
      </c>
      <c r="Q44">
        <v>1246</v>
      </c>
      <c r="R44">
        <v>109.95184591</v>
      </c>
      <c r="U44" s="4">
        <v>1E-100</v>
      </c>
      <c r="W44">
        <v>8.7568920382</v>
      </c>
      <c r="AA44" s="4">
        <v>98.673961431</v>
      </c>
      <c r="AD44">
        <v>0.3858626405</v>
      </c>
      <c r="AE44">
        <v>0.7519402186</v>
      </c>
      <c r="AF44">
        <v>0.9089352595</v>
      </c>
      <c r="AH44">
        <v>1</v>
      </c>
      <c r="AI44">
        <v>2</v>
      </c>
      <c r="AJ44">
        <f t="shared" si="0"/>
      </c>
      <c r="AK44" t="s">
        <v>215</v>
      </c>
      <c r="AL44" t="s">
        <v>215</v>
      </c>
    </row>
    <row r="45" spans="1:38" ht="12.75">
      <c r="A45" t="s">
        <v>67</v>
      </c>
      <c r="B45">
        <v>46</v>
      </c>
      <c r="C45">
        <v>2489</v>
      </c>
      <c r="D45" s="4">
        <v>18.481317798</v>
      </c>
      <c r="G45" s="4">
        <v>1.110223E-16</v>
      </c>
      <c r="I45">
        <v>2.7184528226</v>
      </c>
      <c r="N45">
        <v>68.964609701</v>
      </c>
      <c r="P45">
        <v>29</v>
      </c>
      <c r="Q45">
        <v>2393</v>
      </c>
      <c r="R45">
        <v>12.118679482</v>
      </c>
      <c r="U45" s="4">
        <v>4.03011E-14</v>
      </c>
      <c r="W45">
        <v>2.2668924592</v>
      </c>
      <c r="AA45" s="4">
        <v>57.154128794</v>
      </c>
      <c r="AD45">
        <v>0.0761569603</v>
      </c>
      <c r="AE45">
        <v>3.1450651316</v>
      </c>
      <c r="AF45">
        <v>0.6557259398</v>
      </c>
      <c r="AH45">
        <v>1</v>
      </c>
      <c r="AI45">
        <v>2</v>
      </c>
      <c r="AJ45">
        <f t="shared" si="0"/>
      </c>
      <c r="AK45" t="s">
        <v>215</v>
      </c>
      <c r="AL45" t="s">
        <v>215</v>
      </c>
    </row>
    <row r="46" spans="1:38" ht="12.75">
      <c r="A46" t="s">
        <v>68</v>
      </c>
      <c r="B46">
        <v>52</v>
      </c>
      <c r="C46">
        <v>1627</v>
      </c>
      <c r="D46" s="4">
        <v>31.960663798</v>
      </c>
      <c r="G46" s="4">
        <v>6.3086544E-07</v>
      </c>
      <c r="I46">
        <v>4.3228582622</v>
      </c>
      <c r="N46">
        <v>24.815548181</v>
      </c>
      <c r="P46">
        <v>38</v>
      </c>
      <c r="Q46">
        <v>1563</v>
      </c>
      <c r="R46">
        <v>24.31222009</v>
      </c>
      <c r="U46" s="4">
        <v>8.3398626E-06</v>
      </c>
      <c r="W46">
        <v>3.9168455666</v>
      </c>
      <c r="AA46" s="4">
        <v>19.858327631</v>
      </c>
      <c r="AD46">
        <v>0.1934946453</v>
      </c>
      <c r="AE46">
        <v>1.6908068303</v>
      </c>
      <c r="AF46">
        <v>0.7606919632</v>
      </c>
      <c r="AH46">
        <v>1</v>
      </c>
      <c r="AI46">
        <v>2</v>
      </c>
      <c r="AJ46">
        <f t="shared" si="0"/>
      </c>
      <c r="AK46" t="s">
        <v>215</v>
      </c>
      <c r="AL46" t="s">
        <v>215</v>
      </c>
    </row>
    <row r="47" spans="1:38" ht="12.75">
      <c r="A47" t="s">
        <v>64</v>
      </c>
      <c r="B47">
        <v>107</v>
      </c>
      <c r="C47">
        <v>2354</v>
      </c>
      <c r="D47">
        <v>45.454545455</v>
      </c>
      <c r="G47">
        <v>0.0005931788</v>
      </c>
      <c r="I47">
        <v>4.255634501</v>
      </c>
      <c r="N47">
        <v>11.797262585</v>
      </c>
      <c r="P47">
        <v>90</v>
      </c>
      <c r="Q47">
        <v>2203</v>
      </c>
      <c r="R47">
        <v>40.853381752</v>
      </c>
      <c r="U47">
        <v>0.0515718756</v>
      </c>
      <c r="W47">
        <v>4.1745758897</v>
      </c>
      <c r="AA47">
        <v>3.7896031133</v>
      </c>
      <c r="AD47">
        <v>0.441260478</v>
      </c>
      <c r="AE47">
        <v>0.5930023328</v>
      </c>
      <c r="AF47">
        <v>0.8987743985</v>
      </c>
      <c r="AH47">
        <v>1</v>
      </c>
      <c r="AI47" t="s">
        <v>215</v>
      </c>
      <c r="AJ47">
        <f t="shared" si="0"/>
      </c>
      <c r="AK47" t="s">
        <v>215</v>
      </c>
      <c r="AL47" t="s">
        <v>215</v>
      </c>
    </row>
    <row r="48" spans="1:38" ht="12.75">
      <c r="A48" t="s">
        <v>69</v>
      </c>
      <c r="B48">
        <v>117</v>
      </c>
      <c r="C48">
        <v>2875</v>
      </c>
      <c r="D48" s="4">
        <v>40.695652174</v>
      </c>
      <c r="G48" s="4">
        <v>1.5197209E-06</v>
      </c>
      <c r="I48">
        <v>3.6574198441</v>
      </c>
      <c r="N48">
        <v>23.122873067</v>
      </c>
      <c r="P48">
        <v>92</v>
      </c>
      <c r="Q48">
        <v>2886</v>
      </c>
      <c r="R48">
        <v>31.878031878</v>
      </c>
      <c r="U48">
        <v>1.18204E-05</v>
      </c>
      <c r="W48">
        <v>3.252611509</v>
      </c>
      <c r="AA48">
        <v>19.192056593</v>
      </c>
      <c r="AD48">
        <v>0.0724918375</v>
      </c>
      <c r="AE48">
        <v>3.2256765205</v>
      </c>
      <c r="AF48">
        <v>0.7833277064</v>
      </c>
      <c r="AH48">
        <v>1</v>
      </c>
      <c r="AI48">
        <v>2</v>
      </c>
      <c r="AJ48">
        <f t="shared" si="0"/>
      </c>
      <c r="AK48" t="s">
        <v>215</v>
      </c>
      <c r="AL48" t="s">
        <v>215</v>
      </c>
    </row>
    <row r="49" spans="1:38" ht="12.75">
      <c r="A49" t="s">
        <v>66</v>
      </c>
      <c r="B49">
        <v>41</v>
      </c>
      <c r="C49">
        <v>1867</v>
      </c>
      <c r="D49" s="4">
        <v>21.960364221</v>
      </c>
      <c r="G49" s="4">
        <v>9.067747E-12</v>
      </c>
      <c r="I49">
        <v>3.3776357691</v>
      </c>
      <c r="N49">
        <v>46.520227601</v>
      </c>
      <c r="P49">
        <v>30</v>
      </c>
      <c r="Q49">
        <v>1929</v>
      </c>
      <c r="R49">
        <v>15.552099533</v>
      </c>
      <c r="U49" s="4">
        <v>1.085776E-10</v>
      </c>
      <c r="W49">
        <v>2.806378536</v>
      </c>
      <c r="AA49" s="4">
        <v>41.660555375</v>
      </c>
      <c r="AD49">
        <v>0.1456032759</v>
      </c>
      <c r="AE49">
        <v>2.1177187753</v>
      </c>
      <c r="AF49">
        <v>0.708189508</v>
      </c>
      <c r="AH49">
        <v>1</v>
      </c>
      <c r="AI49">
        <v>2</v>
      </c>
      <c r="AJ49">
        <f t="shared" si="0"/>
      </c>
      <c r="AK49" t="s">
        <v>215</v>
      </c>
      <c r="AL49" t="s">
        <v>215</v>
      </c>
    </row>
    <row r="50" spans="1:38" ht="12.75">
      <c r="A50" t="s">
        <v>65</v>
      </c>
      <c r="B50">
        <v>80</v>
      </c>
      <c r="C50">
        <v>1716</v>
      </c>
      <c r="D50">
        <v>46.62004662</v>
      </c>
      <c r="G50">
        <v>0.005846731</v>
      </c>
      <c r="I50">
        <v>5.0109155591</v>
      </c>
      <c r="N50">
        <v>7.5969442733</v>
      </c>
      <c r="P50">
        <v>77</v>
      </c>
      <c r="Q50">
        <v>1770</v>
      </c>
      <c r="R50">
        <v>43.502824859</v>
      </c>
      <c r="U50">
        <v>0.2194827015</v>
      </c>
      <c r="W50">
        <v>4.8212870483</v>
      </c>
      <c r="AA50">
        <v>1.5077502369</v>
      </c>
      <c r="AD50">
        <v>0.6539698936</v>
      </c>
      <c r="AE50">
        <v>0.20093165</v>
      </c>
      <c r="AF50">
        <v>0.9331355932</v>
      </c>
      <c r="AH50" t="s">
        <v>215</v>
      </c>
      <c r="AI50" t="s">
        <v>215</v>
      </c>
      <c r="AJ50">
        <f t="shared" si="0"/>
      </c>
      <c r="AK50" t="s">
        <v>215</v>
      </c>
      <c r="AL50" t="s">
        <v>215</v>
      </c>
    </row>
    <row r="51" spans="1:38" ht="12.75">
      <c r="A51" t="s">
        <v>57</v>
      </c>
      <c r="B51">
        <v>36</v>
      </c>
      <c r="C51">
        <v>1025</v>
      </c>
      <c r="D51">
        <v>35.12195122</v>
      </c>
      <c r="G51">
        <v>0.0004065377</v>
      </c>
      <c r="I51">
        <v>5.7558911899</v>
      </c>
      <c r="N51">
        <v>12.501903072</v>
      </c>
      <c r="P51">
        <v>30</v>
      </c>
      <c r="Q51">
        <v>957</v>
      </c>
      <c r="R51">
        <v>31.347962382</v>
      </c>
      <c r="U51">
        <v>0.0094507637</v>
      </c>
      <c r="W51">
        <v>5.6016513846</v>
      </c>
      <c r="AA51">
        <v>6.7355962687</v>
      </c>
      <c r="AD51">
        <v>0.6391830976</v>
      </c>
      <c r="AE51">
        <v>0.2198121373</v>
      </c>
      <c r="AF51">
        <v>0.8925461512</v>
      </c>
      <c r="AH51">
        <v>1</v>
      </c>
      <c r="AI51" t="s">
        <v>215</v>
      </c>
      <c r="AJ51">
        <f t="shared" si="0"/>
      </c>
      <c r="AK51" t="s">
        <v>215</v>
      </c>
      <c r="AL51" t="s">
        <v>215</v>
      </c>
    </row>
    <row r="52" spans="1:38" ht="12.75">
      <c r="A52" t="s">
        <v>61</v>
      </c>
      <c r="B52">
        <v>40</v>
      </c>
      <c r="C52">
        <v>826</v>
      </c>
      <c r="D52">
        <v>48.426150121</v>
      </c>
      <c r="G52">
        <v>0.093566657</v>
      </c>
      <c r="I52">
        <v>7.4577847202</v>
      </c>
      <c r="N52">
        <v>2.8119144076</v>
      </c>
      <c r="P52">
        <v>42</v>
      </c>
      <c r="Q52">
        <v>828</v>
      </c>
      <c r="R52">
        <v>50.724637681</v>
      </c>
      <c r="U52">
        <v>0.9064236949</v>
      </c>
      <c r="W52">
        <v>7.5518546468</v>
      </c>
      <c r="AA52">
        <v>0.0138181596</v>
      </c>
      <c r="AD52">
        <v>0.8286079993</v>
      </c>
      <c r="AE52">
        <v>0.046866709</v>
      </c>
      <c r="AF52">
        <v>1.0474637681</v>
      </c>
      <c r="AH52" t="s">
        <v>215</v>
      </c>
      <c r="AI52" t="s">
        <v>215</v>
      </c>
      <c r="AJ52">
        <f t="shared" si="0"/>
      </c>
      <c r="AK52" t="s">
        <v>215</v>
      </c>
      <c r="AL52" t="s">
        <v>215</v>
      </c>
    </row>
    <row r="53" spans="1:38" ht="12.75">
      <c r="A53" t="s">
        <v>59</v>
      </c>
      <c r="B53">
        <v>83</v>
      </c>
      <c r="C53">
        <v>2128</v>
      </c>
      <c r="D53">
        <v>39.003759398</v>
      </c>
      <c r="G53" s="4">
        <v>9.5935526E-06</v>
      </c>
      <c r="I53">
        <v>4.1824758125</v>
      </c>
      <c r="N53">
        <v>19.590690374</v>
      </c>
      <c r="P53">
        <v>72</v>
      </c>
      <c r="Q53">
        <v>2135</v>
      </c>
      <c r="R53">
        <v>33.723653396</v>
      </c>
      <c r="U53">
        <v>0.0006805511</v>
      </c>
      <c r="W53">
        <v>3.8784411306</v>
      </c>
      <c r="AA53">
        <v>11.541625597</v>
      </c>
      <c r="AD53">
        <v>0.3549366755</v>
      </c>
      <c r="AE53">
        <v>0.8557289706</v>
      </c>
      <c r="AF53">
        <v>0.864625716</v>
      </c>
      <c r="AH53">
        <v>1</v>
      </c>
      <c r="AI53">
        <v>2</v>
      </c>
      <c r="AJ53">
        <f t="shared" si="0"/>
      </c>
      <c r="AK53" t="s">
        <v>215</v>
      </c>
      <c r="AL53" t="s">
        <v>215</v>
      </c>
    </row>
    <row r="54" spans="1:38" ht="12.75">
      <c r="A54" t="s">
        <v>58</v>
      </c>
      <c r="B54">
        <v>35</v>
      </c>
      <c r="C54">
        <v>1042</v>
      </c>
      <c r="D54">
        <v>33.58925144</v>
      </c>
      <c r="G54">
        <v>0.000167957</v>
      </c>
      <c r="I54">
        <v>5.5707947721</v>
      </c>
      <c r="N54">
        <v>14.159386702</v>
      </c>
      <c r="P54">
        <v>50</v>
      </c>
      <c r="Q54">
        <v>1159</v>
      </c>
      <c r="R54">
        <v>43.140638481</v>
      </c>
      <c r="U54">
        <v>0.2911952618</v>
      </c>
      <c r="W54">
        <v>5.9037889405</v>
      </c>
      <c r="AA54">
        <v>1.1140869357</v>
      </c>
      <c r="AD54">
        <v>0.2444725827</v>
      </c>
      <c r="AE54">
        <v>1.3546170166</v>
      </c>
      <c r="AF54">
        <v>1.2843584371</v>
      </c>
      <c r="AH54">
        <v>1</v>
      </c>
      <c r="AI54" t="s">
        <v>215</v>
      </c>
      <c r="AJ54">
        <f t="shared" si="0"/>
      </c>
      <c r="AK54" t="s">
        <v>215</v>
      </c>
      <c r="AL54" t="s">
        <v>215</v>
      </c>
    </row>
    <row r="55" spans="1:38" ht="12.75">
      <c r="A55" t="s">
        <v>63</v>
      </c>
      <c r="B55">
        <v>71</v>
      </c>
      <c r="C55">
        <v>905</v>
      </c>
      <c r="D55">
        <v>78.453038674</v>
      </c>
      <c r="G55">
        <v>0.0459946725</v>
      </c>
      <c r="I55">
        <v>8.8152958691</v>
      </c>
      <c r="N55">
        <v>3.9817895627</v>
      </c>
      <c r="P55">
        <v>62</v>
      </c>
      <c r="Q55">
        <v>1027</v>
      </c>
      <c r="R55">
        <v>60.370009737</v>
      </c>
      <c r="U55">
        <v>0.1149958373</v>
      </c>
      <c r="W55">
        <v>7.3380888329</v>
      </c>
      <c r="AA55">
        <v>2.4841859027</v>
      </c>
      <c r="AD55">
        <v>0.113459866</v>
      </c>
      <c r="AE55">
        <v>2.5053556825</v>
      </c>
      <c r="AF55">
        <v>0.7695050537</v>
      </c>
      <c r="AH55" t="s">
        <v>215</v>
      </c>
      <c r="AI55" t="s">
        <v>215</v>
      </c>
      <c r="AJ55">
        <f t="shared" si="0"/>
      </c>
      <c r="AK55" t="s">
        <v>215</v>
      </c>
      <c r="AL55" t="s">
        <v>215</v>
      </c>
    </row>
    <row r="56" spans="1:38" ht="12.75">
      <c r="A56" t="s">
        <v>62</v>
      </c>
      <c r="B56">
        <v>71</v>
      </c>
      <c r="C56">
        <v>912</v>
      </c>
      <c r="D56">
        <v>77.850877193</v>
      </c>
      <c r="G56">
        <v>0.0574482099</v>
      </c>
      <c r="I56">
        <v>8.871881402</v>
      </c>
      <c r="N56">
        <v>3.6095631008</v>
      </c>
      <c r="P56">
        <v>67</v>
      </c>
      <c r="Q56">
        <v>1052</v>
      </c>
      <c r="R56">
        <v>63.688212928</v>
      </c>
      <c r="U56">
        <v>0.0347614208</v>
      </c>
      <c r="W56">
        <v>7.3938040473</v>
      </c>
      <c r="AA56">
        <v>4.4568560539</v>
      </c>
      <c r="AD56">
        <v>0.2170904071</v>
      </c>
      <c r="AE56">
        <v>1.5235013201</v>
      </c>
      <c r="AF56">
        <v>0.8180795801</v>
      </c>
      <c r="AH56" t="s">
        <v>215</v>
      </c>
      <c r="AI56" t="s">
        <v>215</v>
      </c>
      <c r="AJ56">
        <f t="shared" si="0"/>
      </c>
      <c r="AK56" t="s">
        <v>215</v>
      </c>
      <c r="AL56" t="s">
        <v>215</v>
      </c>
    </row>
    <row r="57" spans="1:38" ht="12.75">
      <c r="A57" t="s">
        <v>60</v>
      </c>
      <c r="B57">
        <v>122</v>
      </c>
      <c r="C57">
        <v>1389</v>
      </c>
      <c r="D57">
        <v>87.832973362</v>
      </c>
      <c r="G57">
        <v>7.5346E-05</v>
      </c>
      <c r="I57">
        <v>7.4804384679</v>
      </c>
      <c r="N57">
        <v>15.671627079</v>
      </c>
      <c r="P57">
        <v>124</v>
      </c>
      <c r="Q57">
        <v>1478</v>
      </c>
      <c r="R57">
        <v>83.897158322</v>
      </c>
      <c r="U57" s="4">
        <v>8.765608E-10</v>
      </c>
      <c r="W57">
        <v>7.125736639</v>
      </c>
      <c r="AA57" s="4">
        <v>37.581855705</v>
      </c>
      <c r="AD57">
        <v>0.7030877122</v>
      </c>
      <c r="AE57">
        <v>0.1452796742</v>
      </c>
      <c r="AF57">
        <v>0.9551897779</v>
      </c>
      <c r="AH57">
        <v>1</v>
      </c>
      <c r="AI57">
        <v>2</v>
      </c>
      <c r="AJ57">
        <f t="shared" si="0"/>
      </c>
      <c r="AK57" t="s">
        <v>215</v>
      </c>
      <c r="AL57" t="s">
        <v>215</v>
      </c>
    </row>
    <row r="58" spans="1:38" ht="12.75">
      <c r="A58" t="s">
        <v>38</v>
      </c>
      <c r="B58">
        <v>96</v>
      </c>
      <c r="C58">
        <v>3352</v>
      </c>
      <c r="D58" s="4">
        <v>28.639618138</v>
      </c>
      <c r="G58" s="4">
        <v>4.107825E-15</v>
      </c>
      <c r="I58">
        <v>2.8579970969</v>
      </c>
      <c r="N58">
        <v>61.642682904</v>
      </c>
      <c r="P58">
        <v>81</v>
      </c>
      <c r="Q58">
        <v>3561</v>
      </c>
      <c r="R58">
        <v>22.746419545</v>
      </c>
      <c r="U58" s="4">
        <v>7.038814E-13</v>
      </c>
      <c r="W58">
        <v>2.4857812742</v>
      </c>
      <c r="AA58" s="4">
        <v>51.533496909</v>
      </c>
      <c r="AD58">
        <v>0.1195299036</v>
      </c>
      <c r="AE58">
        <v>2.4234698924</v>
      </c>
      <c r="AF58">
        <v>0.7942291491</v>
      </c>
      <c r="AH58">
        <v>1</v>
      </c>
      <c r="AI58">
        <v>2</v>
      </c>
      <c r="AJ58">
        <f t="shared" si="0"/>
      </c>
      <c r="AK58" t="s">
        <v>215</v>
      </c>
      <c r="AL58" t="s">
        <v>215</v>
      </c>
    </row>
    <row r="59" spans="1:38" ht="12.75">
      <c r="A59" t="s">
        <v>35</v>
      </c>
      <c r="B59">
        <v>204</v>
      </c>
      <c r="C59">
        <v>2949</v>
      </c>
      <c r="D59">
        <v>69.175991862</v>
      </c>
      <c r="G59">
        <v>0.1414075879</v>
      </c>
      <c r="I59">
        <v>4.6273275768</v>
      </c>
      <c r="N59">
        <v>2.1625745394</v>
      </c>
      <c r="P59">
        <v>159</v>
      </c>
      <c r="Q59">
        <v>3105</v>
      </c>
      <c r="R59">
        <v>51.207729469</v>
      </c>
      <c r="U59">
        <v>0.724805721</v>
      </c>
      <c r="W59">
        <v>3.9244169275</v>
      </c>
      <c r="AA59">
        <v>0.1239345495</v>
      </c>
      <c r="AD59">
        <v>0.0031099586</v>
      </c>
      <c r="AE59">
        <v>8.7418088653</v>
      </c>
      <c r="AF59">
        <v>0.7402529128</v>
      </c>
      <c r="AH59" t="s">
        <v>215</v>
      </c>
      <c r="AI59" t="s">
        <v>215</v>
      </c>
      <c r="AJ59" t="str">
        <f t="shared" si="0"/>
        <v>t</v>
      </c>
      <c r="AK59" t="s">
        <v>215</v>
      </c>
      <c r="AL59" t="s">
        <v>215</v>
      </c>
    </row>
    <row r="60" spans="1:38" ht="12.75">
      <c r="A60" t="s">
        <v>37</v>
      </c>
      <c r="B60">
        <v>248</v>
      </c>
      <c r="C60">
        <v>4873</v>
      </c>
      <c r="D60">
        <v>50.892673918</v>
      </c>
      <c r="G60">
        <v>0.000668966</v>
      </c>
      <c r="I60">
        <v>3.1200693025</v>
      </c>
      <c r="N60">
        <v>11.573549509</v>
      </c>
      <c r="P60">
        <v>170</v>
      </c>
      <c r="Q60">
        <v>4840</v>
      </c>
      <c r="R60">
        <v>35.123966942</v>
      </c>
      <c r="U60" s="4">
        <v>2.8902324E-06</v>
      </c>
      <c r="W60">
        <v>2.6278551989</v>
      </c>
      <c r="AA60" s="4">
        <v>21.888082882</v>
      </c>
      <c r="AD60">
        <v>0.0001261547</v>
      </c>
      <c r="AE60">
        <v>14.698381024</v>
      </c>
      <c r="AF60">
        <v>0.6901576246</v>
      </c>
      <c r="AH60">
        <v>1</v>
      </c>
      <c r="AI60">
        <v>2</v>
      </c>
      <c r="AJ60" t="str">
        <f t="shared" si="0"/>
        <v>t</v>
      </c>
      <c r="AK60" t="s">
        <v>215</v>
      </c>
      <c r="AL60" t="s">
        <v>215</v>
      </c>
    </row>
    <row r="61" spans="1:38" ht="12.75">
      <c r="A61" t="s">
        <v>36</v>
      </c>
      <c r="B61">
        <v>166</v>
      </c>
      <c r="C61">
        <v>1841</v>
      </c>
      <c r="D61" s="4">
        <v>90.168386746</v>
      </c>
      <c r="G61" s="4">
        <v>7.7823461E-07</v>
      </c>
      <c r="I61">
        <v>6.6319303799</v>
      </c>
      <c r="N61">
        <v>24.410990204</v>
      </c>
      <c r="P61">
        <v>160</v>
      </c>
      <c r="Q61">
        <v>1825</v>
      </c>
      <c r="R61">
        <v>87.671232877</v>
      </c>
      <c r="U61" s="4">
        <v>3.652634E-14</v>
      </c>
      <c r="W61">
        <v>6.5372801942</v>
      </c>
      <c r="AA61" s="4">
        <v>57.349468134</v>
      </c>
      <c r="AD61">
        <v>0.7885841958</v>
      </c>
      <c r="AE61">
        <v>0.0719041887</v>
      </c>
      <c r="AF61">
        <v>0.972305661</v>
      </c>
      <c r="AH61">
        <v>1</v>
      </c>
      <c r="AI61">
        <v>2</v>
      </c>
      <c r="AJ61">
        <f t="shared" si="0"/>
      </c>
      <c r="AK61" t="s">
        <v>215</v>
      </c>
      <c r="AL61" t="s">
        <v>215</v>
      </c>
    </row>
    <row r="62" spans="1:38" ht="12.75">
      <c r="A62" t="s">
        <v>27</v>
      </c>
      <c r="B62">
        <v>10</v>
      </c>
      <c r="C62">
        <v>524</v>
      </c>
      <c r="D62">
        <v>19.083969466</v>
      </c>
      <c r="G62">
        <v>0.0007749605</v>
      </c>
      <c r="I62">
        <v>6.7525121768</v>
      </c>
      <c r="N62">
        <v>11.300264455</v>
      </c>
      <c r="P62">
        <v>8</v>
      </c>
      <c r="Q62">
        <v>563</v>
      </c>
      <c r="R62">
        <v>14.209591474</v>
      </c>
      <c r="U62">
        <v>0.0007408212</v>
      </c>
      <c r="W62">
        <v>5.2853892374</v>
      </c>
      <c r="AA62">
        <v>11.383932352</v>
      </c>
      <c r="AD62">
        <v>0.5656302373</v>
      </c>
      <c r="AE62">
        <v>0.3300489987</v>
      </c>
      <c r="AF62">
        <v>0.7445825933</v>
      </c>
      <c r="AH62">
        <v>1</v>
      </c>
      <c r="AI62">
        <v>2</v>
      </c>
      <c r="AJ62">
        <f t="shared" si="0"/>
      </c>
      <c r="AK62" t="s">
        <v>215</v>
      </c>
      <c r="AL62" t="s">
        <v>215</v>
      </c>
    </row>
    <row r="63" spans="1:38" ht="12.75">
      <c r="A63" t="s">
        <v>28</v>
      </c>
      <c r="B63">
        <v>67</v>
      </c>
      <c r="C63">
        <v>2290</v>
      </c>
      <c r="D63" s="4">
        <v>29.257641921</v>
      </c>
      <c r="G63" s="4">
        <v>1.705502E-10</v>
      </c>
      <c r="I63">
        <v>3.4919147995</v>
      </c>
      <c r="N63">
        <v>40.777909035</v>
      </c>
      <c r="P63">
        <v>43</v>
      </c>
      <c r="Q63">
        <v>2449</v>
      </c>
      <c r="R63">
        <v>17.558187015</v>
      </c>
      <c r="U63" s="4">
        <v>4.269363E-12</v>
      </c>
      <c r="W63">
        <v>2.6443619506</v>
      </c>
      <c r="AA63" s="4">
        <v>47.99669386</v>
      </c>
      <c r="AD63">
        <v>0.0078786559</v>
      </c>
      <c r="AE63">
        <v>7.0608510903</v>
      </c>
      <c r="AF63">
        <v>0.6001231084</v>
      </c>
      <c r="AH63">
        <v>1</v>
      </c>
      <c r="AI63">
        <v>2</v>
      </c>
      <c r="AJ63" t="str">
        <f t="shared" si="0"/>
        <v>t</v>
      </c>
      <c r="AK63" t="s">
        <v>215</v>
      </c>
      <c r="AL63" t="s">
        <v>215</v>
      </c>
    </row>
    <row r="64" spans="1:38" ht="12.75">
      <c r="A64" t="s">
        <v>30</v>
      </c>
      <c r="B64">
        <v>18</v>
      </c>
      <c r="C64">
        <v>863</v>
      </c>
      <c r="D64" s="4">
        <v>20.857473928</v>
      </c>
      <c r="G64" s="4">
        <v>2.3220019E-06</v>
      </c>
      <c r="I64">
        <v>4.8601189004</v>
      </c>
      <c r="N64">
        <v>22.308305158</v>
      </c>
      <c r="P64">
        <v>19</v>
      </c>
      <c r="Q64">
        <v>770</v>
      </c>
      <c r="R64">
        <v>24.675324675</v>
      </c>
      <c r="U64">
        <v>0.0019011289</v>
      </c>
      <c r="W64">
        <v>5.5871024535</v>
      </c>
      <c r="AA64">
        <v>9.6426294496</v>
      </c>
      <c r="AD64">
        <v>0.6049100387</v>
      </c>
      <c r="AE64">
        <v>0.2676537173</v>
      </c>
      <c r="AF64">
        <v>1.183044733</v>
      </c>
      <c r="AH64">
        <v>1</v>
      </c>
      <c r="AI64">
        <v>2</v>
      </c>
      <c r="AJ64">
        <f t="shared" si="0"/>
      </c>
      <c r="AK64" t="s">
        <v>215</v>
      </c>
      <c r="AL64" t="s">
        <v>215</v>
      </c>
    </row>
    <row r="65" spans="1:38" ht="12.75">
      <c r="A65" t="s">
        <v>26</v>
      </c>
      <c r="B65">
        <v>44</v>
      </c>
      <c r="C65">
        <v>1228</v>
      </c>
      <c r="D65">
        <v>35.830618893</v>
      </c>
      <c r="G65">
        <v>0.0001526889</v>
      </c>
      <c r="I65">
        <v>5.2940053366</v>
      </c>
      <c r="N65">
        <v>14.338755152</v>
      </c>
      <c r="P65">
        <v>29</v>
      </c>
      <c r="Q65">
        <v>1253</v>
      </c>
      <c r="R65">
        <v>23.144453312</v>
      </c>
      <c r="U65">
        <v>2.77245E-05</v>
      </c>
      <c r="W65">
        <v>4.2361556954</v>
      </c>
      <c r="AA65">
        <v>17.567787679</v>
      </c>
      <c r="AD65">
        <v>0.0631690634</v>
      </c>
      <c r="AE65">
        <v>3.4521627155</v>
      </c>
      <c r="AF65">
        <v>0.6459406515</v>
      </c>
      <c r="AH65">
        <v>1</v>
      </c>
      <c r="AI65">
        <v>2</v>
      </c>
      <c r="AJ65">
        <f t="shared" si="0"/>
      </c>
      <c r="AK65" t="s">
        <v>215</v>
      </c>
      <c r="AL65" t="s">
        <v>215</v>
      </c>
    </row>
    <row r="66" spans="1:38" ht="12.75">
      <c r="A66" t="s">
        <v>25</v>
      </c>
      <c r="B66">
        <v>196</v>
      </c>
      <c r="C66">
        <v>1627</v>
      </c>
      <c r="D66" s="4">
        <v>120.46711739</v>
      </c>
      <c r="G66" s="4">
        <v>1E-100</v>
      </c>
      <c r="I66">
        <v>7.9652379707</v>
      </c>
      <c r="N66">
        <v>97.56383289</v>
      </c>
      <c r="P66">
        <v>178</v>
      </c>
      <c r="Q66">
        <v>1604</v>
      </c>
      <c r="R66">
        <v>110.97256858</v>
      </c>
      <c r="U66" s="4">
        <v>1E-100</v>
      </c>
      <c r="W66">
        <v>7.7339208601</v>
      </c>
      <c r="AA66" s="4">
        <v>131.8911914</v>
      </c>
      <c r="AD66">
        <v>0.3928001557</v>
      </c>
      <c r="AE66">
        <v>0.7302562032</v>
      </c>
      <c r="AF66">
        <v>0.9211855565</v>
      </c>
      <c r="AH66">
        <v>1</v>
      </c>
      <c r="AI66">
        <v>2</v>
      </c>
      <c r="AJ66">
        <f t="shared" si="0"/>
      </c>
      <c r="AK66" t="s">
        <v>215</v>
      </c>
      <c r="AL66" t="s">
        <v>215</v>
      </c>
    </row>
    <row r="67" spans="1:38" ht="12.75">
      <c r="A67" t="s">
        <v>29</v>
      </c>
      <c r="B67">
        <v>154</v>
      </c>
      <c r="C67">
        <v>752</v>
      </c>
      <c r="D67" s="4">
        <v>204.78723404</v>
      </c>
      <c r="G67" s="4">
        <v>1E-100</v>
      </c>
      <c r="I67">
        <v>14.399273775</v>
      </c>
      <c r="N67">
        <v>283.39910108</v>
      </c>
      <c r="P67">
        <v>130</v>
      </c>
      <c r="Q67">
        <v>849</v>
      </c>
      <c r="R67">
        <v>153.1213192</v>
      </c>
      <c r="U67" s="4">
        <v>1E-100</v>
      </c>
      <c r="W67">
        <v>12.108695431</v>
      </c>
      <c r="AA67" s="4">
        <v>201.42332758</v>
      </c>
      <c r="AD67">
        <v>0.0060041463</v>
      </c>
      <c r="AE67">
        <v>7.5490577125</v>
      </c>
      <c r="AF67">
        <v>0.7477092989</v>
      </c>
      <c r="AH67">
        <v>1</v>
      </c>
      <c r="AI67">
        <v>2</v>
      </c>
      <c r="AJ67" t="str">
        <f t="shared" si="0"/>
        <v>t</v>
      </c>
      <c r="AK67" t="s">
        <v>215</v>
      </c>
      <c r="AL67" t="s">
        <v>215</v>
      </c>
    </row>
    <row r="68" spans="1:38" ht="12.75">
      <c r="A68" t="s">
        <v>45</v>
      </c>
      <c r="B68">
        <v>67</v>
      </c>
      <c r="C68">
        <v>1137</v>
      </c>
      <c r="D68">
        <v>58.92700088</v>
      </c>
      <c r="G68">
        <v>0.5979687296</v>
      </c>
      <c r="I68">
        <v>6.9266520978</v>
      </c>
      <c r="N68">
        <v>0.2780704201</v>
      </c>
      <c r="P68">
        <v>34</v>
      </c>
      <c r="Q68">
        <v>911</v>
      </c>
      <c r="R68">
        <v>37.321624588</v>
      </c>
      <c r="U68">
        <v>0.0850273203</v>
      </c>
      <c r="W68">
        <v>6.2700940042</v>
      </c>
      <c r="AA68">
        <v>2.9660864847</v>
      </c>
      <c r="AD68">
        <v>0.025914414</v>
      </c>
      <c r="AE68">
        <v>4.9617203378</v>
      </c>
      <c r="AF68">
        <v>0.6333535397</v>
      </c>
      <c r="AH68" t="s">
        <v>215</v>
      </c>
      <c r="AI68" t="s">
        <v>215</v>
      </c>
      <c r="AJ68" t="str">
        <f t="shared" si="0"/>
        <v>t</v>
      </c>
      <c r="AK68" t="s">
        <v>215</v>
      </c>
      <c r="AL68" t="s">
        <v>215</v>
      </c>
    </row>
    <row r="69" spans="1:38" ht="12.75">
      <c r="A69" t="s">
        <v>43</v>
      </c>
      <c r="B69">
        <v>124</v>
      </c>
      <c r="C69">
        <v>1535</v>
      </c>
      <c r="D69">
        <v>80.781758958</v>
      </c>
      <c r="G69">
        <v>0.0030145253</v>
      </c>
      <c r="I69">
        <v>6.9028148596</v>
      </c>
      <c r="N69">
        <v>8.7986560164</v>
      </c>
      <c r="P69">
        <v>106</v>
      </c>
      <c r="Q69">
        <v>1409</v>
      </c>
      <c r="R69">
        <v>75.230660043</v>
      </c>
      <c r="U69" s="4">
        <v>9.0941096E-06</v>
      </c>
      <c r="W69">
        <v>6.978572802</v>
      </c>
      <c r="AA69">
        <v>19.692847751</v>
      </c>
      <c r="AD69">
        <v>0.5724309247</v>
      </c>
      <c r="AE69">
        <v>0.3186320003</v>
      </c>
      <c r="AF69">
        <v>0.9312827675</v>
      </c>
      <c r="AH69">
        <v>1</v>
      </c>
      <c r="AI69">
        <v>2</v>
      </c>
      <c r="AJ69">
        <f aca="true" t="shared" si="1" ref="AJ69:AJ110">IF(AD69&lt;0.05,"t","")</f>
      </c>
      <c r="AK69" t="s">
        <v>215</v>
      </c>
      <c r="AL69" t="s">
        <v>215</v>
      </c>
    </row>
    <row r="70" spans="1:38" ht="12.75">
      <c r="A70" t="s">
        <v>42</v>
      </c>
      <c r="B70">
        <v>109</v>
      </c>
      <c r="C70">
        <v>2624</v>
      </c>
      <c r="D70">
        <v>41.539634146</v>
      </c>
      <c r="G70" s="4">
        <v>9.3218334E-06</v>
      </c>
      <c r="I70">
        <v>3.857837201</v>
      </c>
      <c r="N70">
        <v>19.645587386</v>
      </c>
      <c r="P70">
        <v>75</v>
      </c>
      <c r="Q70">
        <v>2301</v>
      </c>
      <c r="R70">
        <v>32.59452412</v>
      </c>
      <c r="U70">
        <v>0.0001760136</v>
      </c>
      <c r="W70">
        <v>3.6908687155</v>
      </c>
      <c r="AA70">
        <v>14.071252081</v>
      </c>
      <c r="AD70">
        <v>0.0977446192</v>
      </c>
      <c r="AE70">
        <v>2.7419631549</v>
      </c>
      <c r="AF70">
        <v>0.7846608375</v>
      </c>
      <c r="AH70">
        <v>1</v>
      </c>
      <c r="AI70">
        <v>2</v>
      </c>
      <c r="AJ70">
        <f t="shared" si="1"/>
      </c>
      <c r="AK70" t="s">
        <v>215</v>
      </c>
      <c r="AL70" t="s">
        <v>215</v>
      </c>
    </row>
    <row r="71" spans="1:38" ht="12.75">
      <c r="A71" t="s">
        <v>44</v>
      </c>
      <c r="B71">
        <v>251</v>
      </c>
      <c r="C71">
        <v>2765</v>
      </c>
      <c r="D71" s="4">
        <v>90.777576854</v>
      </c>
      <c r="G71" s="4">
        <v>5.262742E-10</v>
      </c>
      <c r="I71">
        <v>5.4095920519</v>
      </c>
      <c r="N71">
        <v>38.577301375</v>
      </c>
      <c r="P71">
        <v>199</v>
      </c>
      <c r="Q71">
        <v>2865</v>
      </c>
      <c r="R71">
        <v>69.458987784</v>
      </c>
      <c r="U71" s="4">
        <v>8.3650912E-07</v>
      </c>
      <c r="W71">
        <v>4.6782835088</v>
      </c>
      <c r="AA71" s="4">
        <v>24.271891457</v>
      </c>
      <c r="AD71">
        <v>0.0029160599</v>
      </c>
      <c r="AE71">
        <v>8.8592585822</v>
      </c>
      <c r="AF71">
        <v>0.7651557818</v>
      </c>
      <c r="AH71">
        <v>1</v>
      </c>
      <c r="AI71">
        <v>2</v>
      </c>
      <c r="AJ71" t="str">
        <f t="shared" si="1"/>
        <v>t</v>
      </c>
      <c r="AK71" t="s">
        <v>215</v>
      </c>
      <c r="AL71" t="s">
        <v>215</v>
      </c>
    </row>
    <row r="72" spans="1:38" ht="12.75">
      <c r="A72" t="s">
        <v>39</v>
      </c>
      <c r="B72">
        <v>97</v>
      </c>
      <c r="C72">
        <v>1729</v>
      </c>
      <c r="D72">
        <v>56.101792944</v>
      </c>
      <c r="G72">
        <v>0.2533702869</v>
      </c>
      <c r="I72">
        <v>5.4577420337</v>
      </c>
      <c r="N72">
        <v>1.3046241881</v>
      </c>
      <c r="P72">
        <v>74</v>
      </c>
      <c r="Q72">
        <v>1654</v>
      </c>
      <c r="R72">
        <v>44.740024184</v>
      </c>
      <c r="U72">
        <v>0.3386118754</v>
      </c>
      <c r="W72">
        <v>5.0514784081</v>
      </c>
      <c r="AA72">
        <v>0.9156798116</v>
      </c>
      <c r="AD72">
        <v>0.1289110526</v>
      </c>
      <c r="AE72">
        <v>2.3055691658</v>
      </c>
      <c r="AF72">
        <v>0.7974794001</v>
      </c>
      <c r="AH72" t="s">
        <v>215</v>
      </c>
      <c r="AI72" t="s">
        <v>215</v>
      </c>
      <c r="AJ72">
        <f t="shared" si="1"/>
      </c>
      <c r="AK72" t="s">
        <v>215</v>
      </c>
      <c r="AL72" t="s">
        <v>215</v>
      </c>
    </row>
    <row r="73" spans="1:38" ht="12.75">
      <c r="A73" t="s">
        <v>40</v>
      </c>
      <c r="B73">
        <v>223</v>
      </c>
      <c r="C73">
        <v>2192</v>
      </c>
      <c r="D73" s="4">
        <v>101.73357664</v>
      </c>
      <c r="G73" s="4">
        <v>7.327472E-15</v>
      </c>
      <c r="I73">
        <v>6.3312823922</v>
      </c>
      <c r="N73">
        <v>60.501621843</v>
      </c>
      <c r="P73">
        <v>220</v>
      </c>
      <c r="Q73">
        <v>2193</v>
      </c>
      <c r="R73">
        <v>100.31919745</v>
      </c>
      <c r="U73" s="4">
        <v>1E-100</v>
      </c>
      <c r="W73">
        <v>6.3163444594</v>
      </c>
      <c r="AA73" s="4">
        <v>123.40851542</v>
      </c>
      <c r="AD73">
        <v>0.8743430014</v>
      </c>
      <c r="AE73">
        <v>0.0250096566</v>
      </c>
      <c r="AF73">
        <v>0.9860972233</v>
      </c>
      <c r="AH73">
        <v>1</v>
      </c>
      <c r="AI73">
        <v>2</v>
      </c>
      <c r="AJ73">
        <f t="shared" si="1"/>
      </c>
      <c r="AK73" t="s">
        <v>215</v>
      </c>
      <c r="AL73" t="s">
        <v>215</v>
      </c>
    </row>
    <row r="74" spans="1:38" ht="12.75">
      <c r="A74" t="s">
        <v>41</v>
      </c>
      <c r="B74">
        <v>200</v>
      </c>
      <c r="C74">
        <v>1118</v>
      </c>
      <c r="D74" s="4">
        <v>178.89087657</v>
      </c>
      <c r="G74" s="4">
        <v>1E-100</v>
      </c>
      <c r="I74">
        <v>11.16043847</v>
      </c>
      <c r="N74">
        <v>282.45143791</v>
      </c>
      <c r="P74">
        <v>189</v>
      </c>
      <c r="Q74">
        <v>1307</v>
      </c>
      <c r="R74">
        <v>144.60596787</v>
      </c>
      <c r="U74" s="4">
        <v>1E-100</v>
      </c>
      <c r="W74">
        <v>9.3790235297</v>
      </c>
      <c r="AA74" s="4">
        <v>269.67416866</v>
      </c>
      <c r="AD74">
        <v>0.0180686437</v>
      </c>
      <c r="AE74">
        <v>5.5894815174</v>
      </c>
      <c r="AF74">
        <v>0.8083473604</v>
      </c>
      <c r="AH74">
        <v>1</v>
      </c>
      <c r="AI74">
        <v>2</v>
      </c>
      <c r="AJ74" t="str">
        <f t="shared" si="1"/>
        <v>t</v>
      </c>
      <c r="AK74" t="s">
        <v>215</v>
      </c>
      <c r="AL74" t="s">
        <v>215</v>
      </c>
    </row>
    <row r="75" spans="1:38" ht="12.75">
      <c r="A75" t="s">
        <v>46</v>
      </c>
      <c r="B75">
        <v>288</v>
      </c>
      <c r="C75">
        <v>3171</v>
      </c>
      <c r="D75" s="4">
        <v>90.823084201</v>
      </c>
      <c r="G75" s="4">
        <v>1.88346E-11</v>
      </c>
      <c r="I75">
        <v>5.0130696854</v>
      </c>
      <c r="N75">
        <v>45.088319481</v>
      </c>
      <c r="P75">
        <v>217</v>
      </c>
      <c r="Q75">
        <v>2889</v>
      </c>
      <c r="R75">
        <v>75.112495673</v>
      </c>
      <c r="U75" s="4">
        <v>1.677445E-10</v>
      </c>
      <c r="W75">
        <v>4.821604511</v>
      </c>
      <c r="AA75" s="4">
        <v>40.810325278</v>
      </c>
      <c r="AD75">
        <v>0.02486944</v>
      </c>
      <c r="AE75">
        <v>5.032954427</v>
      </c>
      <c r="AF75">
        <v>0.8270198742</v>
      </c>
      <c r="AH75">
        <v>1</v>
      </c>
      <c r="AI75">
        <v>2</v>
      </c>
      <c r="AJ75" t="str">
        <f t="shared" si="1"/>
        <v>t</v>
      </c>
      <c r="AK75" t="s">
        <v>215</v>
      </c>
      <c r="AL75" t="s">
        <v>215</v>
      </c>
    </row>
    <row r="76" spans="1:38" ht="12.75">
      <c r="A76" t="s">
        <v>48</v>
      </c>
      <c r="B76">
        <v>18</v>
      </c>
      <c r="C76">
        <v>237</v>
      </c>
      <c r="D76">
        <v>75.949367089</v>
      </c>
      <c r="G76">
        <v>0.3997206912</v>
      </c>
      <c r="I76">
        <v>17.296534592</v>
      </c>
      <c r="N76">
        <v>0.7091663839</v>
      </c>
      <c r="P76">
        <v>10</v>
      </c>
      <c r="Q76">
        <v>245</v>
      </c>
      <c r="R76">
        <v>40.816326531</v>
      </c>
      <c r="U76">
        <v>0.5170582246</v>
      </c>
      <c r="W76">
        <v>12.58904303</v>
      </c>
      <c r="AA76">
        <v>0.419757194</v>
      </c>
      <c r="AD76">
        <v>0.1053000869</v>
      </c>
      <c r="AE76">
        <v>2.6233775865</v>
      </c>
      <c r="AF76">
        <v>0.537414966</v>
      </c>
      <c r="AH76" t="s">
        <v>215</v>
      </c>
      <c r="AI76" t="s">
        <v>215</v>
      </c>
      <c r="AJ76">
        <f t="shared" si="1"/>
      </c>
      <c r="AK76" t="s">
        <v>215</v>
      </c>
      <c r="AL76" t="s">
        <v>215</v>
      </c>
    </row>
    <row r="77" spans="1:38" ht="12.75">
      <c r="A77" t="s">
        <v>47</v>
      </c>
      <c r="B77">
        <v>79</v>
      </c>
      <c r="C77">
        <v>704</v>
      </c>
      <c r="D77" s="4">
        <v>112.21590909</v>
      </c>
      <c r="G77" s="4">
        <v>3.0905174E-08</v>
      </c>
      <c r="I77">
        <v>11.799620711</v>
      </c>
      <c r="N77">
        <v>30.649842142</v>
      </c>
      <c r="P77">
        <v>59</v>
      </c>
      <c r="Q77">
        <v>574</v>
      </c>
      <c r="R77">
        <v>102.78745645</v>
      </c>
      <c r="U77" s="4">
        <v>2.6850113E-09</v>
      </c>
      <c r="W77">
        <v>12.50343021</v>
      </c>
      <c r="AA77" s="4">
        <v>35.399896668</v>
      </c>
      <c r="AD77">
        <v>0.5851971458</v>
      </c>
      <c r="AE77">
        <v>0.2979076079</v>
      </c>
      <c r="AF77">
        <v>0.9159793587</v>
      </c>
      <c r="AH77">
        <v>1</v>
      </c>
      <c r="AI77">
        <v>2</v>
      </c>
      <c r="AJ77">
        <f t="shared" si="1"/>
      </c>
      <c r="AK77" t="s">
        <v>215</v>
      </c>
      <c r="AL77" t="s">
        <v>215</v>
      </c>
    </row>
    <row r="78" spans="1:38" ht="12.75">
      <c r="A78" t="s">
        <v>53</v>
      </c>
      <c r="B78">
        <v>34</v>
      </c>
      <c r="C78">
        <v>219</v>
      </c>
      <c r="D78" s="4">
        <v>155.25114155</v>
      </c>
      <c r="G78" s="4">
        <v>4.1630043E-09</v>
      </c>
      <c r="I78">
        <v>23.951253716</v>
      </c>
      <c r="N78">
        <v>34.545979907</v>
      </c>
      <c r="P78">
        <v>19</v>
      </c>
      <c r="Q78">
        <v>189</v>
      </c>
      <c r="R78">
        <v>100.52910053</v>
      </c>
      <c r="U78">
        <v>0.0011054843</v>
      </c>
      <c r="W78">
        <v>21.618745664</v>
      </c>
      <c r="AA78">
        <v>10.641993721</v>
      </c>
      <c r="AD78">
        <v>0.1005751316</v>
      </c>
      <c r="AE78">
        <v>2.6963996921</v>
      </c>
      <c r="AF78">
        <v>0.6475256769</v>
      </c>
      <c r="AH78">
        <v>1</v>
      </c>
      <c r="AI78">
        <v>2</v>
      </c>
      <c r="AJ78">
        <f t="shared" si="1"/>
      </c>
      <c r="AK78" t="s">
        <v>215</v>
      </c>
      <c r="AL78" t="s">
        <v>215</v>
      </c>
    </row>
    <row r="79" spans="1:38" ht="12.75">
      <c r="A79" t="s">
        <v>55</v>
      </c>
      <c r="B79">
        <v>161</v>
      </c>
      <c r="C79">
        <v>767</v>
      </c>
      <c r="D79" s="4">
        <v>209.90873533</v>
      </c>
      <c r="G79" s="4">
        <v>1E-100</v>
      </c>
      <c r="I79">
        <v>14.532328002</v>
      </c>
      <c r="N79">
        <v>304.65182295</v>
      </c>
      <c r="P79">
        <v>126</v>
      </c>
      <c r="Q79">
        <v>816</v>
      </c>
      <c r="R79">
        <v>154.41176471</v>
      </c>
      <c r="U79" s="4">
        <v>1E-100</v>
      </c>
      <c r="W79">
        <v>12.166204289</v>
      </c>
      <c r="AA79" s="4">
        <v>205.94655794</v>
      </c>
      <c r="AD79">
        <v>0.0034172608</v>
      </c>
      <c r="AE79">
        <v>8.5701122979</v>
      </c>
      <c r="AF79">
        <v>0.7356138107</v>
      </c>
      <c r="AH79">
        <v>1</v>
      </c>
      <c r="AI79">
        <v>2</v>
      </c>
      <c r="AJ79" t="str">
        <f t="shared" si="1"/>
        <v>t</v>
      </c>
      <c r="AK79" t="s">
        <v>215</v>
      </c>
      <c r="AL79" t="s">
        <v>215</v>
      </c>
    </row>
    <row r="80" spans="1:38" ht="12.75">
      <c r="A80" t="s">
        <v>51</v>
      </c>
      <c r="B80">
        <v>153</v>
      </c>
      <c r="C80">
        <v>909</v>
      </c>
      <c r="D80" s="4">
        <v>168.31683168</v>
      </c>
      <c r="G80" s="4">
        <v>1E-100</v>
      </c>
      <c r="I80">
        <v>12.138325656</v>
      </c>
      <c r="N80">
        <v>187.52871801</v>
      </c>
      <c r="P80">
        <v>154</v>
      </c>
      <c r="Q80">
        <v>1125</v>
      </c>
      <c r="R80">
        <v>136.88888889</v>
      </c>
      <c r="U80" s="4">
        <v>1E-100</v>
      </c>
      <c r="W80">
        <v>9.9821663993</v>
      </c>
      <c r="AA80" s="4">
        <v>191.93403083</v>
      </c>
      <c r="AD80">
        <v>0.0438813131</v>
      </c>
      <c r="AE80">
        <v>4.0611227971</v>
      </c>
      <c r="AF80">
        <v>0.8132810458</v>
      </c>
      <c r="AH80">
        <v>1</v>
      </c>
      <c r="AI80">
        <v>2</v>
      </c>
      <c r="AJ80" t="str">
        <f t="shared" si="1"/>
        <v>t</v>
      </c>
      <c r="AK80" t="s">
        <v>215</v>
      </c>
      <c r="AL80" t="s">
        <v>215</v>
      </c>
    </row>
    <row r="81" spans="1:38" ht="12.75">
      <c r="A81" t="s">
        <v>54</v>
      </c>
      <c r="B81">
        <v>62</v>
      </c>
      <c r="C81">
        <v>364</v>
      </c>
      <c r="D81" s="4">
        <v>170.32967033</v>
      </c>
      <c r="G81" s="4">
        <v>1E-100</v>
      </c>
      <c r="I81">
        <v>19.179778033</v>
      </c>
      <c r="N81">
        <v>78.780155487</v>
      </c>
      <c r="P81">
        <v>64</v>
      </c>
      <c r="Q81">
        <v>448</v>
      </c>
      <c r="R81">
        <v>142.85714286</v>
      </c>
      <c r="U81" s="4">
        <v>1E-100</v>
      </c>
      <c r="W81">
        <v>16.150824853</v>
      </c>
      <c r="AA81" s="4">
        <v>86.739521231</v>
      </c>
      <c r="AD81">
        <v>0.2703276973</v>
      </c>
      <c r="AE81">
        <v>1.2150834101</v>
      </c>
      <c r="AF81">
        <v>0.8387096774</v>
      </c>
      <c r="AH81">
        <v>1</v>
      </c>
      <c r="AI81">
        <v>2</v>
      </c>
      <c r="AJ81">
        <f t="shared" si="1"/>
      </c>
      <c r="AK81" t="s">
        <v>215</v>
      </c>
      <c r="AL81" t="s">
        <v>215</v>
      </c>
    </row>
    <row r="82" spans="1:38" ht="12.75">
      <c r="A82" t="s">
        <v>50</v>
      </c>
      <c r="B82">
        <v>117</v>
      </c>
      <c r="C82">
        <v>974</v>
      </c>
      <c r="D82" s="4">
        <v>120.12320329</v>
      </c>
      <c r="G82" s="4">
        <v>2.176037E-14</v>
      </c>
      <c r="I82">
        <v>10.223706638</v>
      </c>
      <c r="N82">
        <v>58.368129061</v>
      </c>
      <c r="P82">
        <v>138</v>
      </c>
      <c r="Q82">
        <v>1244</v>
      </c>
      <c r="R82">
        <v>110.93247588</v>
      </c>
      <c r="U82" s="4">
        <v>1E-100</v>
      </c>
      <c r="W82">
        <v>8.7954912126</v>
      </c>
      <c r="AA82" s="4">
        <v>101.80964876</v>
      </c>
      <c r="AD82">
        <v>0.4937911691</v>
      </c>
      <c r="AE82">
        <v>0.4682547361</v>
      </c>
      <c r="AF82">
        <v>0.9234891582</v>
      </c>
      <c r="AH82">
        <v>1</v>
      </c>
      <c r="AI82">
        <v>2</v>
      </c>
      <c r="AJ82">
        <f t="shared" si="1"/>
      </c>
      <c r="AK82" t="s">
        <v>215</v>
      </c>
      <c r="AL82" t="s">
        <v>215</v>
      </c>
    </row>
    <row r="83" spans="1:38" ht="12.75">
      <c r="A83" t="s">
        <v>52</v>
      </c>
      <c r="B83">
        <v>282</v>
      </c>
      <c r="C83">
        <v>1612</v>
      </c>
      <c r="D83" s="4">
        <v>174.93796526</v>
      </c>
      <c r="G83" s="4">
        <v>1E-100</v>
      </c>
      <c r="I83">
        <v>9.1945651269</v>
      </c>
      <c r="N83">
        <v>381.17547855</v>
      </c>
      <c r="P83">
        <v>358</v>
      </c>
      <c r="Q83">
        <v>1814</v>
      </c>
      <c r="R83">
        <v>197.353914</v>
      </c>
      <c r="U83" s="4">
        <v>1E-100</v>
      </c>
      <c r="W83">
        <v>9.1671271377</v>
      </c>
      <c r="AA83" s="4">
        <v>877.64169405</v>
      </c>
      <c r="AD83">
        <v>0.0856376364</v>
      </c>
      <c r="AE83">
        <v>2.9545218058</v>
      </c>
      <c r="AF83">
        <v>1.1281365581</v>
      </c>
      <c r="AH83">
        <v>1</v>
      </c>
      <c r="AI83">
        <v>2</v>
      </c>
      <c r="AJ83">
        <f t="shared" si="1"/>
      </c>
      <c r="AK83" t="s">
        <v>215</v>
      </c>
      <c r="AL83" t="s">
        <v>215</v>
      </c>
    </row>
    <row r="84" spans="1:38" ht="12.75">
      <c r="A84" t="s">
        <v>56</v>
      </c>
      <c r="B84">
        <v>96</v>
      </c>
      <c r="C84">
        <v>665</v>
      </c>
      <c r="D84" s="4">
        <v>144.36090226</v>
      </c>
      <c r="G84" s="4">
        <v>1E-100</v>
      </c>
      <c r="I84">
        <v>13.519431195</v>
      </c>
      <c r="N84">
        <v>79.313627869</v>
      </c>
      <c r="P84">
        <v>99</v>
      </c>
      <c r="Q84">
        <v>699</v>
      </c>
      <c r="R84">
        <v>141.63090129</v>
      </c>
      <c r="U84" s="4">
        <v>1E-100</v>
      </c>
      <c r="W84">
        <v>12.929665937</v>
      </c>
      <c r="AA84" s="4">
        <v>130.85888933</v>
      </c>
      <c r="AD84">
        <v>0.8839360282</v>
      </c>
      <c r="AE84">
        <v>0.0213105853</v>
      </c>
      <c r="AF84">
        <v>0.9810890558</v>
      </c>
      <c r="AH84">
        <v>1</v>
      </c>
      <c r="AI84">
        <v>2</v>
      </c>
      <c r="AJ84">
        <f t="shared" si="1"/>
      </c>
      <c r="AK84" t="s">
        <v>215</v>
      </c>
      <c r="AL84" t="s">
        <v>215</v>
      </c>
    </row>
    <row r="85" spans="1:38" ht="12.75">
      <c r="A85" t="s">
        <v>49</v>
      </c>
      <c r="B85">
        <v>72</v>
      </c>
      <c r="C85">
        <v>363</v>
      </c>
      <c r="D85" s="4">
        <v>198.34710744</v>
      </c>
      <c r="G85" s="4">
        <v>1E-100</v>
      </c>
      <c r="I85">
        <v>20.433863647</v>
      </c>
      <c r="N85">
        <v>124.98424601</v>
      </c>
      <c r="P85">
        <v>75</v>
      </c>
      <c r="Q85">
        <v>505</v>
      </c>
      <c r="R85">
        <v>148.51485149</v>
      </c>
      <c r="U85" s="4">
        <v>1E-100</v>
      </c>
      <c r="W85">
        <v>15.350459743</v>
      </c>
      <c r="AA85" s="4">
        <v>111.57388817</v>
      </c>
      <c r="AD85">
        <v>0.0474072595</v>
      </c>
      <c r="AE85">
        <v>3.9308754357</v>
      </c>
      <c r="AF85">
        <v>0.7487623762</v>
      </c>
      <c r="AH85">
        <v>1</v>
      </c>
      <c r="AI85">
        <v>2</v>
      </c>
      <c r="AJ85" t="str">
        <f t="shared" si="1"/>
        <v>t</v>
      </c>
      <c r="AK85" t="s">
        <v>215</v>
      </c>
      <c r="AL85" t="s">
        <v>215</v>
      </c>
    </row>
    <row r="86" spans="1:38" ht="12.75">
      <c r="A86" t="s">
        <v>87</v>
      </c>
      <c r="B86">
        <v>230</v>
      </c>
      <c r="C86">
        <v>6322</v>
      </c>
      <c r="D86" s="4">
        <v>36.380892123</v>
      </c>
      <c r="G86" s="4">
        <v>1E-100</v>
      </c>
      <c r="I86">
        <v>2.3385718254</v>
      </c>
      <c r="N86">
        <v>71.684832024</v>
      </c>
      <c r="P86">
        <v>162</v>
      </c>
      <c r="Q86">
        <v>6370</v>
      </c>
      <c r="R86">
        <v>25.431711146</v>
      </c>
      <c r="U86" s="4">
        <v>1E-100</v>
      </c>
      <c r="W86">
        <v>1.9613054976</v>
      </c>
      <c r="AA86" s="4">
        <v>76.134202579</v>
      </c>
      <c r="AD86">
        <v>0.0003620323</v>
      </c>
      <c r="AE86">
        <v>12.718622697</v>
      </c>
      <c r="AF86">
        <v>0.6990403385</v>
      </c>
      <c r="AH86">
        <v>1</v>
      </c>
      <c r="AI86">
        <v>2</v>
      </c>
      <c r="AJ86" t="str">
        <f t="shared" si="1"/>
        <v>t</v>
      </c>
      <c r="AK86" t="s">
        <v>215</v>
      </c>
      <c r="AL86" t="s">
        <v>215</v>
      </c>
    </row>
    <row r="87" spans="1:39" ht="12.75">
      <c r="A87" t="s">
        <v>86</v>
      </c>
      <c r="B87">
        <v>107</v>
      </c>
      <c r="C87">
        <v>3727</v>
      </c>
      <c r="D87" s="4">
        <v>28.709417762</v>
      </c>
      <c r="G87" s="4">
        <v>2.220446E-16</v>
      </c>
      <c r="I87">
        <v>2.7225534146</v>
      </c>
      <c r="N87">
        <v>67.836560294</v>
      </c>
      <c r="P87">
        <v>63</v>
      </c>
      <c r="Q87">
        <v>4798</v>
      </c>
      <c r="R87">
        <v>13.13047103</v>
      </c>
      <c r="U87" s="4">
        <v>1E-100</v>
      </c>
      <c r="W87">
        <v>1.6341434576</v>
      </c>
      <c r="AA87" s="4">
        <v>114.88830778</v>
      </c>
      <c r="AD87" s="4">
        <v>5.7414641E-07</v>
      </c>
      <c r="AE87">
        <v>24.997166083</v>
      </c>
      <c r="AF87">
        <v>0.4573576218</v>
      </c>
      <c r="AH87">
        <v>1</v>
      </c>
      <c r="AI87">
        <v>2</v>
      </c>
      <c r="AJ87" t="str">
        <f t="shared" si="1"/>
        <v>t</v>
      </c>
      <c r="AK87" t="s">
        <v>215</v>
      </c>
      <c r="AL87" t="s">
        <v>215</v>
      </c>
      <c r="AM87" s="4"/>
    </row>
    <row r="88" spans="1:39" ht="12.75">
      <c r="A88" t="s">
        <v>82</v>
      </c>
      <c r="B88">
        <v>199</v>
      </c>
      <c r="C88">
        <v>6444</v>
      </c>
      <c r="D88" s="4">
        <v>30.881440099</v>
      </c>
      <c r="G88" s="4">
        <v>1E-100</v>
      </c>
      <c r="I88">
        <v>2.1460668392</v>
      </c>
      <c r="N88">
        <v>103.83251838</v>
      </c>
      <c r="P88">
        <v>111</v>
      </c>
      <c r="Q88">
        <v>7068</v>
      </c>
      <c r="R88">
        <v>15.704584041</v>
      </c>
      <c r="U88" s="4">
        <v>1E-100</v>
      </c>
      <c r="W88">
        <v>1.4762117738</v>
      </c>
      <c r="AA88" s="4">
        <v>150.96911011</v>
      </c>
      <c r="AD88" s="4">
        <v>7.2706076E-09</v>
      </c>
      <c r="AE88">
        <v>33.461035288</v>
      </c>
      <c r="AF88">
        <v>0.5085444199</v>
      </c>
      <c r="AH88">
        <v>1</v>
      </c>
      <c r="AI88">
        <v>2</v>
      </c>
      <c r="AJ88" t="str">
        <f t="shared" si="1"/>
        <v>t</v>
      </c>
      <c r="AK88" t="s">
        <v>215</v>
      </c>
      <c r="AL88" t="s">
        <v>215</v>
      </c>
      <c r="AM88" s="4"/>
    </row>
    <row r="89" spans="1:38" ht="12.75">
      <c r="A89" t="s">
        <v>91</v>
      </c>
      <c r="B89">
        <v>194</v>
      </c>
      <c r="C89">
        <v>5116</v>
      </c>
      <c r="D89" s="4">
        <v>37.920250195</v>
      </c>
      <c r="G89" s="4">
        <v>7.11653E-13</v>
      </c>
      <c r="I89">
        <v>2.6565163188</v>
      </c>
      <c r="N89">
        <v>51.51176176</v>
      </c>
      <c r="P89">
        <v>155</v>
      </c>
      <c r="Q89">
        <v>5278</v>
      </c>
      <c r="R89">
        <v>29.36718454</v>
      </c>
      <c r="U89" s="4">
        <v>1.642009E-11</v>
      </c>
      <c r="W89">
        <v>2.3068689905</v>
      </c>
      <c r="AA89" s="4">
        <v>45.35699462</v>
      </c>
      <c r="AD89">
        <v>0.0151615541</v>
      </c>
      <c r="AE89">
        <v>5.8975972651</v>
      </c>
      <c r="AF89">
        <v>0.7744459593</v>
      </c>
      <c r="AH89">
        <v>1</v>
      </c>
      <c r="AI89">
        <v>2</v>
      </c>
      <c r="AJ89" t="str">
        <f t="shared" si="1"/>
        <v>t</v>
      </c>
      <c r="AK89" t="s">
        <v>215</v>
      </c>
      <c r="AL89" t="s">
        <v>215</v>
      </c>
    </row>
    <row r="90" spans="1:38" ht="12.75">
      <c r="A90" t="s">
        <v>90</v>
      </c>
      <c r="B90">
        <v>129</v>
      </c>
      <c r="C90">
        <v>1901</v>
      </c>
      <c r="D90">
        <v>67.859021568</v>
      </c>
      <c r="G90">
        <v>0.3448951992</v>
      </c>
      <c r="I90">
        <v>5.6862801721</v>
      </c>
      <c r="N90">
        <v>0.8921505306</v>
      </c>
      <c r="P90">
        <v>86</v>
      </c>
      <c r="Q90">
        <v>2097</v>
      </c>
      <c r="R90">
        <v>41.01096805</v>
      </c>
      <c r="U90">
        <v>0.0637878329</v>
      </c>
      <c r="W90">
        <v>4.315820733</v>
      </c>
      <c r="AA90">
        <v>3.4360550041</v>
      </c>
      <c r="AD90">
        <v>0.0001814288</v>
      </c>
      <c r="AE90">
        <v>14.014267172</v>
      </c>
      <c r="AF90">
        <v>0.6043554284</v>
      </c>
      <c r="AH90" t="s">
        <v>215</v>
      </c>
      <c r="AI90" t="s">
        <v>215</v>
      </c>
      <c r="AJ90" t="str">
        <f t="shared" si="1"/>
        <v>t</v>
      </c>
      <c r="AK90" t="s">
        <v>215</v>
      </c>
      <c r="AL90" t="s">
        <v>215</v>
      </c>
    </row>
    <row r="91" spans="1:39" ht="12.75">
      <c r="A91" t="s">
        <v>89</v>
      </c>
      <c r="B91">
        <v>211</v>
      </c>
      <c r="C91">
        <v>6133</v>
      </c>
      <c r="D91" s="4">
        <v>34.404043698</v>
      </c>
      <c r="G91" s="4">
        <v>1E-100</v>
      </c>
      <c r="I91">
        <v>2.3134803701</v>
      </c>
      <c r="N91">
        <v>79.643340322</v>
      </c>
      <c r="P91">
        <v>135</v>
      </c>
      <c r="Q91">
        <v>6682</v>
      </c>
      <c r="R91">
        <v>20.203531877</v>
      </c>
      <c r="U91" s="4">
        <v>1E-100</v>
      </c>
      <c r="W91">
        <v>1.7143090991</v>
      </c>
      <c r="AA91" s="4">
        <v>113.26695616</v>
      </c>
      <c r="AD91" s="4">
        <v>8.8006802E-07</v>
      </c>
      <c r="AE91">
        <v>24.174124245</v>
      </c>
      <c r="AF91">
        <v>0.5872429431</v>
      </c>
      <c r="AH91">
        <v>1</v>
      </c>
      <c r="AI91">
        <v>2</v>
      </c>
      <c r="AJ91" t="str">
        <f t="shared" si="1"/>
        <v>t</v>
      </c>
      <c r="AK91" t="s">
        <v>215</v>
      </c>
      <c r="AL91" t="s">
        <v>215</v>
      </c>
      <c r="AM91" s="4"/>
    </row>
    <row r="92" spans="1:38" ht="12.75">
      <c r="A92" t="s">
        <v>88</v>
      </c>
      <c r="B92">
        <v>247</v>
      </c>
      <c r="C92">
        <v>3490</v>
      </c>
      <c r="D92">
        <v>70.773638968</v>
      </c>
      <c r="G92">
        <v>0.0462311639</v>
      </c>
      <c r="I92">
        <v>4.3034278593</v>
      </c>
      <c r="N92">
        <v>3.973151727</v>
      </c>
      <c r="P92">
        <v>160</v>
      </c>
      <c r="Q92">
        <v>3396</v>
      </c>
      <c r="R92">
        <v>47.114252061</v>
      </c>
      <c r="U92">
        <v>0.4611061451</v>
      </c>
      <c r="W92">
        <v>3.6012219033</v>
      </c>
      <c r="AA92">
        <v>0.5432082777</v>
      </c>
      <c r="AD92">
        <v>3.09842E-05</v>
      </c>
      <c r="AE92">
        <v>17.356468952</v>
      </c>
      <c r="AF92">
        <v>0.6657033996</v>
      </c>
      <c r="AH92" t="s">
        <v>215</v>
      </c>
      <c r="AI92" t="s">
        <v>215</v>
      </c>
      <c r="AJ92" t="str">
        <f t="shared" si="1"/>
        <v>t</v>
      </c>
      <c r="AK92" t="s">
        <v>215</v>
      </c>
      <c r="AL92" t="s">
        <v>215</v>
      </c>
    </row>
    <row r="93" spans="1:39" ht="12.75">
      <c r="A93" t="s">
        <v>83</v>
      </c>
      <c r="B93">
        <v>316</v>
      </c>
      <c r="C93">
        <v>5623</v>
      </c>
      <c r="D93">
        <v>56.197759203</v>
      </c>
      <c r="G93">
        <v>0.0436899069</v>
      </c>
      <c r="I93">
        <v>3.0482361589</v>
      </c>
      <c r="N93">
        <v>4.0685057362</v>
      </c>
      <c r="P93">
        <v>198</v>
      </c>
      <c r="Q93">
        <v>5851</v>
      </c>
      <c r="R93">
        <v>33.840369168</v>
      </c>
      <c r="U93" s="4">
        <v>2.5039323E-08</v>
      </c>
      <c r="W93">
        <v>2.3514994292</v>
      </c>
      <c r="AA93" s="4">
        <v>31.058300659</v>
      </c>
      <c r="AD93" s="4">
        <v>8.7164997E-09</v>
      </c>
      <c r="AE93">
        <v>33.108318768</v>
      </c>
      <c r="AF93">
        <v>0.6021658096</v>
      </c>
      <c r="AH93" t="s">
        <v>215</v>
      </c>
      <c r="AI93">
        <v>2</v>
      </c>
      <c r="AJ93" t="str">
        <f t="shared" si="1"/>
        <v>t</v>
      </c>
      <c r="AK93" t="s">
        <v>215</v>
      </c>
      <c r="AL93" t="s">
        <v>215</v>
      </c>
      <c r="AM93" s="4"/>
    </row>
    <row r="94" spans="1:38" ht="12.75">
      <c r="A94" t="s">
        <v>105</v>
      </c>
      <c r="B94">
        <v>138</v>
      </c>
      <c r="C94">
        <v>4464</v>
      </c>
      <c r="D94" s="4">
        <v>30.913978495</v>
      </c>
      <c r="G94" s="4">
        <v>1E-100</v>
      </c>
      <c r="I94">
        <v>2.5754808218</v>
      </c>
      <c r="N94">
        <v>72.031963776</v>
      </c>
      <c r="P94">
        <v>107</v>
      </c>
      <c r="Q94">
        <v>4846</v>
      </c>
      <c r="R94">
        <v>22.080066034</v>
      </c>
      <c r="U94" s="4">
        <v>1E-100</v>
      </c>
      <c r="W94">
        <v>2.1069053598</v>
      </c>
      <c r="AA94" s="4">
        <v>72.813333211</v>
      </c>
      <c r="AD94">
        <v>0.0078905767</v>
      </c>
      <c r="AE94">
        <v>7.0581425668</v>
      </c>
      <c r="AF94">
        <v>0.7142421361</v>
      </c>
      <c r="AH94">
        <v>1</v>
      </c>
      <c r="AI94">
        <v>2</v>
      </c>
      <c r="AJ94" t="str">
        <f t="shared" si="1"/>
        <v>t</v>
      </c>
      <c r="AK94" t="s">
        <v>215</v>
      </c>
      <c r="AL94" t="s">
        <v>215</v>
      </c>
    </row>
    <row r="95" spans="1:38" ht="12.75">
      <c r="A95" t="s">
        <v>106</v>
      </c>
      <c r="B95">
        <v>192</v>
      </c>
      <c r="C95">
        <v>2121</v>
      </c>
      <c r="D95" s="4">
        <v>90.523338048</v>
      </c>
      <c r="G95" s="4">
        <v>5.7457353E-08</v>
      </c>
      <c r="I95">
        <v>6.1275398978</v>
      </c>
      <c r="N95">
        <v>29.447322882</v>
      </c>
      <c r="P95">
        <v>149</v>
      </c>
      <c r="Q95">
        <v>2027</v>
      </c>
      <c r="R95">
        <v>73.507646769</v>
      </c>
      <c r="U95" s="4">
        <v>6.8347448E-07</v>
      </c>
      <c r="W95">
        <v>5.7503297034</v>
      </c>
      <c r="AA95" s="4">
        <v>24.661170268</v>
      </c>
      <c r="AD95">
        <v>0.0441379161</v>
      </c>
      <c r="AE95">
        <v>4.0512780806</v>
      </c>
      <c r="AF95">
        <v>0.8120297854</v>
      </c>
      <c r="AH95">
        <v>1</v>
      </c>
      <c r="AI95">
        <v>2</v>
      </c>
      <c r="AJ95" t="str">
        <f t="shared" si="1"/>
        <v>t</v>
      </c>
      <c r="AK95" t="s">
        <v>215</v>
      </c>
      <c r="AL95" t="s">
        <v>215</v>
      </c>
    </row>
    <row r="96" spans="1:38" ht="12.75">
      <c r="A96" t="s">
        <v>95</v>
      </c>
      <c r="B96">
        <v>39</v>
      </c>
      <c r="C96">
        <v>1345</v>
      </c>
      <c r="D96" s="4">
        <v>28.996282528</v>
      </c>
      <c r="G96" s="4">
        <v>9.0047648E-07</v>
      </c>
      <c r="I96">
        <v>4.5518088667</v>
      </c>
      <c r="N96">
        <v>24.12997549</v>
      </c>
      <c r="P96">
        <v>18</v>
      </c>
      <c r="Q96">
        <v>1850</v>
      </c>
      <c r="R96">
        <v>9.7297297297</v>
      </c>
      <c r="U96" s="4">
        <v>1.088307E-11</v>
      </c>
      <c r="W96">
        <v>2.3395601691</v>
      </c>
      <c r="AA96" s="4">
        <v>46.162666993</v>
      </c>
      <c r="AD96">
        <v>0.0001431322</v>
      </c>
      <c r="AE96">
        <v>14.460467774</v>
      </c>
      <c r="AF96">
        <v>0.3355509356</v>
      </c>
      <c r="AH96">
        <v>1</v>
      </c>
      <c r="AI96">
        <v>2</v>
      </c>
      <c r="AJ96" t="str">
        <f t="shared" si="1"/>
        <v>t</v>
      </c>
      <c r="AK96" t="s">
        <v>215</v>
      </c>
      <c r="AL96" t="s">
        <v>215</v>
      </c>
    </row>
    <row r="97" spans="1:39" ht="12.75">
      <c r="A97" t="s">
        <v>94</v>
      </c>
      <c r="B97">
        <v>308</v>
      </c>
      <c r="C97">
        <v>5075</v>
      </c>
      <c r="D97">
        <v>60.689655172</v>
      </c>
      <c r="G97">
        <v>0.5534889718</v>
      </c>
      <c r="I97">
        <v>3.3298822494</v>
      </c>
      <c r="N97">
        <v>0.3511037787</v>
      </c>
      <c r="P97">
        <v>178</v>
      </c>
      <c r="Q97">
        <v>5014</v>
      </c>
      <c r="R97">
        <v>35.500598325</v>
      </c>
      <c r="U97" s="4">
        <v>3.5792072E-06</v>
      </c>
      <c r="W97">
        <v>2.5995704749</v>
      </c>
      <c r="AA97" s="4">
        <v>21.477950004</v>
      </c>
      <c r="AD97" s="4">
        <v>4.6207644E-09</v>
      </c>
      <c r="AE97">
        <v>34.342927631</v>
      </c>
      <c r="AF97">
        <v>0.5849530406</v>
      </c>
      <c r="AH97" t="s">
        <v>215</v>
      </c>
      <c r="AI97">
        <v>2</v>
      </c>
      <c r="AJ97" t="str">
        <f t="shared" si="1"/>
        <v>t</v>
      </c>
      <c r="AK97" t="s">
        <v>215</v>
      </c>
      <c r="AL97" t="s">
        <v>215</v>
      </c>
      <c r="AM97" s="4"/>
    </row>
    <row r="98" spans="1:38" ht="12.75">
      <c r="A98" t="s">
        <v>93</v>
      </c>
      <c r="B98">
        <v>316</v>
      </c>
      <c r="C98">
        <v>5913</v>
      </c>
      <c r="D98">
        <v>53.441569423</v>
      </c>
      <c r="G98">
        <v>0.0032207275</v>
      </c>
      <c r="I98">
        <v>2.8970887729</v>
      </c>
      <c r="N98">
        <v>8.6780084226</v>
      </c>
      <c r="P98">
        <v>208</v>
      </c>
      <c r="Q98">
        <v>5673</v>
      </c>
      <c r="R98">
        <v>36.664903931</v>
      </c>
      <c r="U98" s="4">
        <v>5.6313504E-06</v>
      </c>
      <c r="W98">
        <v>2.4801779427</v>
      </c>
      <c r="AA98">
        <v>20.609583729</v>
      </c>
      <c r="AD98">
        <v>1.38427E-05</v>
      </c>
      <c r="AE98">
        <v>18.890680394</v>
      </c>
      <c r="AF98">
        <v>0.6860746106</v>
      </c>
      <c r="AH98">
        <v>1</v>
      </c>
      <c r="AI98">
        <v>2</v>
      </c>
      <c r="AJ98" t="str">
        <f t="shared" si="1"/>
        <v>t</v>
      </c>
      <c r="AK98" t="s">
        <v>215</v>
      </c>
      <c r="AL98" t="s">
        <v>215</v>
      </c>
    </row>
    <row r="99" spans="1:38" ht="12.75">
      <c r="A99" t="s">
        <v>92</v>
      </c>
      <c r="B99">
        <v>290</v>
      </c>
      <c r="C99">
        <v>2473</v>
      </c>
      <c r="D99" s="4">
        <v>117.26647796</v>
      </c>
      <c r="G99" s="4">
        <v>1E-100</v>
      </c>
      <c r="I99">
        <v>6.3070288659</v>
      </c>
      <c r="N99">
        <v>135.54237308</v>
      </c>
      <c r="P99">
        <v>248</v>
      </c>
      <c r="Q99">
        <v>2927</v>
      </c>
      <c r="R99">
        <v>84.728390844</v>
      </c>
      <c r="U99" s="4">
        <v>1E-100</v>
      </c>
      <c r="W99">
        <v>5.0685039739</v>
      </c>
      <c r="AA99" s="4">
        <v>78.656458573</v>
      </c>
      <c r="AD99">
        <v>5.34357E-05</v>
      </c>
      <c r="AE99">
        <v>16.322151398</v>
      </c>
      <c r="AF99">
        <v>0.7225286571</v>
      </c>
      <c r="AH99">
        <v>1</v>
      </c>
      <c r="AI99">
        <v>2</v>
      </c>
      <c r="AJ99" t="str">
        <f t="shared" si="1"/>
        <v>t</v>
      </c>
      <c r="AK99" t="s">
        <v>215</v>
      </c>
      <c r="AL99" t="s">
        <v>215</v>
      </c>
    </row>
    <row r="100" spans="1:38" ht="12.75">
      <c r="A100" t="s">
        <v>98</v>
      </c>
      <c r="B100">
        <v>19</v>
      </c>
      <c r="C100">
        <v>691</v>
      </c>
      <c r="D100">
        <v>27.496382055</v>
      </c>
      <c r="G100">
        <v>0.0002524342</v>
      </c>
      <c r="I100">
        <v>6.1925460873</v>
      </c>
      <c r="N100">
        <v>13.393972118</v>
      </c>
      <c r="P100">
        <v>16</v>
      </c>
      <c r="Q100">
        <v>766</v>
      </c>
      <c r="R100">
        <v>20.88772846</v>
      </c>
      <c r="U100">
        <v>0.0006489707</v>
      </c>
      <c r="W100">
        <v>5.3271581008</v>
      </c>
      <c r="AA100">
        <v>11.629985308</v>
      </c>
      <c r="AD100">
        <v>0.4191305052</v>
      </c>
      <c r="AE100">
        <v>0.652751937</v>
      </c>
      <c r="AF100">
        <v>0.7596537034</v>
      </c>
      <c r="AH100">
        <v>1</v>
      </c>
      <c r="AI100">
        <v>2</v>
      </c>
      <c r="AJ100">
        <f t="shared" si="1"/>
      </c>
      <c r="AK100" t="s">
        <v>215</v>
      </c>
      <c r="AL100" t="s">
        <v>215</v>
      </c>
    </row>
    <row r="101" spans="1:38" ht="12.75">
      <c r="A101" t="s">
        <v>96</v>
      </c>
      <c r="B101">
        <v>258</v>
      </c>
      <c r="C101">
        <v>4560</v>
      </c>
      <c r="D101">
        <v>56.578947368</v>
      </c>
      <c r="G101">
        <v>0.0867030292</v>
      </c>
      <c r="I101">
        <v>3.3902554775</v>
      </c>
      <c r="N101">
        <v>2.9345461167</v>
      </c>
      <c r="P101">
        <v>160</v>
      </c>
      <c r="Q101">
        <v>4043</v>
      </c>
      <c r="R101">
        <v>39.574573337</v>
      </c>
      <c r="U101">
        <v>0.0027373868</v>
      </c>
      <c r="W101">
        <v>3.0478833577</v>
      </c>
      <c r="AA101">
        <v>8.9747323165</v>
      </c>
      <c r="AD101">
        <v>0.0002491593</v>
      </c>
      <c r="AE101">
        <v>13.418466664</v>
      </c>
      <c r="AF101">
        <v>0.6994575753</v>
      </c>
      <c r="AH101" t="s">
        <v>215</v>
      </c>
      <c r="AI101">
        <v>2</v>
      </c>
      <c r="AJ101" t="str">
        <f t="shared" si="1"/>
        <v>t</v>
      </c>
      <c r="AK101" t="s">
        <v>215</v>
      </c>
      <c r="AL101" t="s">
        <v>215</v>
      </c>
    </row>
    <row r="102" spans="1:39" ht="12.75">
      <c r="A102" t="s">
        <v>97</v>
      </c>
      <c r="B102">
        <v>287</v>
      </c>
      <c r="C102">
        <v>4548</v>
      </c>
      <c r="D102">
        <v>63.10466139</v>
      </c>
      <c r="G102">
        <v>0.9084762158</v>
      </c>
      <c r="I102">
        <v>3.5736341638</v>
      </c>
      <c r="N102">
        <v>0.0132159789</v>
      </c>
      <c r="P102">
        <v>200</v>
      </c>
      <c r="Q102">
        <v>4923</v>
      </c>
      <c r="R102">
        <v>40.625634776</v>
      </c>
      <c r="U102">
        <v>0.002965303</v>
      </c>
      <c r="W102">
        <v>2.7962103826</v>
      </c>
      <c r="AA102">
        <v>8.8286953777</v>
      </c>
      <c r="AD102" s="4">
        <v>7.7732511E-07</v>
      </c>
      <c r="AE102">
        <v>24.413242997</v>
      </c>
      <c r="AF102">
        <v>0.6437818361</v>
      </c>
      <c r="AH102" t="s">
        <v>215</v>
      </c>
      <c r="AI102">
        <v>2</v>
      </c>
      <c r="AJ102" t="str">
        <f t="shared" si="1"/>
        <v>t</v>
      </c>
      <c r="AK102" t="s">
        <v>215</v>
      </c>
      <c r="AL102" t="s">
        <v>215</v>
      </c>
      <c r="AM102" s="4"/>
    </row>
    <row r="103" spans="1:38" ht="12.75">
      <c r="A103" t="s">
        <v>84</v>
      </c>
      <c r="B103">
        <v>235</v>
      </c>
      <c r="C103">
        <v>4830</v>
      </c>
      <c r="D103">
        <v>48.654244306</v>
      </c>
      <c r="G103">
        <v>6.11968E-05</v>
      </c>
      <c r="I103">
        <v>3.0777447847</v>
      </c>
      <c r="N103">
        <v>16.06525039</v>
      </c>
      <c r="P103">
        <v>166</v>
      </c>
      <c r="Q103">
        <v>4779</v>
      </c>
      <c r="R103">
        <v>34.735300272</v>
      </c>
      <c r="U103" s="4">
        <v>1.8377106E-06</v>
      </c>
      <c r="W103">
        <v>2.6296639529</v>
      </c>
      <c r="AA103" s="4">
        <v>22.757650656</v>
      </c>
      <c r="AD103">
        <v>0.0006360526</v>
      </c>
      <c r="AE103">
        <v>11.667387606</v>
      </c>
      <c r="AF103">
        <v>0.7139212779</v>
      </c>
      <c r="AH103">
        <v>1</v>
      </c>
      <c r="AI103">
        <v>2</v>
      </c>
      <c r="AJ103" t="str">
        <f t="shared" si="1"/>
        <v>t</v>
      </c>
      <c r="AK103" t="s">
        <v>215</v>
      </c>
      <c r="AL103" t="s">
        <v>215</v>
      </c>
    </row>
    <row r="104" spans="1:38" ht="12.75">
      <c r="A104" t="s">
        <v>85</v>
      </c>
      <c r="B104">
        <v>225</v>
      </c>
      <c r="C104">
        <v>3395</v>
      </c>
      <c r="D104">
        <v>66.273932253</v>
      </c>
      <c r="G104">
        <v>0.3853816988</v>
      </c>
      <c r="I104">
        <v>4.2383848132</v>
      </c>
      <c r="N104">
        <v>0.7534640645</v>
      </c>
      <c r="P104">
        <v>175</v>
      </c>
      <c r="Q104">
        <v>3553</v>
      </c>
      <c r="R104">
        <v>49.254151421</v>
      </c>
      <c r="U104">
        <v>0.8700358921</v>
      </c>
      <c r="W104">
        <v>3.5875662258</v>
      </c>
      <c r="AA104">
        <v>0.0267691797</v>
      </c>
      <c r="AD104">
        <v>0.0021982045</v>
      </c>
      <c r="AE104">
        <v>9.3762025267</v>
      </c>
      <c r="AF104">
        <v>0.7431904181</v>
      </c>
      <c r="AH104" t="s">
        <v>215</v>
      </c>
      <c r="AI104" t="s">
        <v>215</v>
      </c>
      <c r="AJ104" t="str">
        <f t="shared" si="1"/>
        <v>t</v>
      </c>
      <c r="AK104" t="s">
        <v>215</v>
      </c>
      <c r="AL104" t="s">
        <v>215</v>
      </c>
    </row>
    <row r="105" spans="1:38" ht="12.75">
      <c r="A105" t="s">
        <v>99</v>
      </c>
      <c r="B105">
        <v>197</v>
      </c>
      <c r="C105">
        <v>3807</v>
      </c>
      <c r="D105">
        <v>51.746782243</v>
      </c>
      <c r="G105">
        <v>0.0054200808</v>
      </c>
      <c r="I105">
        <v>3.5712141844</v>
      </c>
      <c r="N105">
        <v>7.7336587896</v>
      </c>
      <c r="P105">
        <v>147</v>
      </c>
      <c r="Q105">
        <v>3684</v>
      </c>
      <c r="R105">
        <v>39.90228013</v>
      </c>
      <c r="U105">
        <v>0.0055495371</v>
      </c>
      <c r="W105">
        <v>3.2010380081</v>
      </c>
      <c r="AA105">
        <v>7.6910487199</v>
      </c>
      <c r="AD105">
        <v>0.0140386525</v>
      </c>
      <c r="AE105">
        <v>6.0332762838</v>
      </c>
      <c r="AF105">
        <v>0.7711064998</v>
      </c>
      <c r="AH105" t="s">
        <v>215</v>
      </c>
      <c r="AI105" t="s">
        <v>215</v>
      </c>
      <c r="AJ105" t="str">
        <f t="shared" si="1"/>
        <v>t</v>
      </c>
      <c r="AK105" t="s">
        <v>215</v>
      </c>
      <c r="AL105" t="s">
        <v>215</v>
      </c>
    </row>
    <row r="106" spans="1:38" ht="12.75">
      <c r="A106" t="s">
        <v>100</v>
      </c>
      <c r="B106">
        <v>292</v>
      </c>
      <c r="C106">
        <v>2060</v>
      </c>
      <c r="D106" s="4">
        <v>141.74757282</v>
      </c>
      <c r="G106" s="4">
        <v>1E-100</v>
      </c>
      <c r="I106">
        <v>7.5409441582</v>
      </c>
      <c r="N106">
        <v>235.1301318</v>
      </c>
      <c r="P106">
        <v>270</v>
      </c>
      <c r="Q106">
        <v>2288</v>
      </c>
      <c r="R106">
        <v>118.00699301</v>
      </c>
      <c r="U106" s="4">
        <v>1E-100</v>
      </c>
      <c r="W106">
        <v>6.6708817787</v>
      </c>
      <c r="AA106" s="4">
        <v>232.43164541</v>
      </c>
      <c r="AD106">
        <v>0.0182075428</v>
      </c>
      <c r="AE106">
        <v>5.5760693908</v>
      </c>
      <c r="AF106">
        <v>0.8325150877</v>
      </c>
      <c r="AH106">
        <v>1</v>
      </c>
      <c r="AI106">
        <v>2</v>
      </c>
      <c r="AJ106" t="str">
        <f t="shared" si="1"/>
        <v>t</v>
      </c>
      <c r="AK106" t="s">
        <v>215</v>
      </c>
      <c r="AL106" t="s">
        <v>215</v>
      </c>
    </row>
    <row r="107" spans="1:38" ht="12.75">
      <c r="A107" t="s">
        <v>103</v>
      </c>
      <c r="B107">
        <v>542</v>
      </c>
      <c r="C107">
        <v>5659</v>
      </c>
      <c r="D107" s="4">
        <v>95.776638982</v>
      </c>
      <c r="G107" s="4">
        <v>1E-100</v>
      </c>
      <c r="I107">
        <v>3.8816476079</v>
      </c>
      <c r="N107">
        <v>109.31366786</v>
      </c>
      <c r="P107">
        <v>496</v>
      </c>
      <c r="Q107">
        <v>6156</v>
      </c>
      <c r="R107">
        <v>80.57179987</v>
      </c>
      <c r="U107" s="4">
        <v>1E-100</v>
      </c>
      <c r="W107">
        <v>3.4306544778</v>
      </c>
      <c r="AA107" s="4">
        <v>127.21107739</v>
      </c>
      <c r="AD107">
        <v>0.0032736779</v>
      </c>
      <c r="AE107">
        <v>8.6482936957</v>
      </c>
      <c r="AF107">
        <v>0.841246892</v>
      </c>
      <c r="AH107">
        <v>1</v>
      </c>
      <c r="AI107">
        <v>2</v>
      </c>
      <c r="AJ107" t="str">
        <f t="shared" si="1"/>
        <v>t</v>
      </c>
      <c r="AK107" t="s">
        <v>215</v>
      </c>
      <c r="AL107" t="s">
        <v>215</v>
      </c>
    </row>
    <row r="108" spans="1:39" ht="12.75">
      <c r="A108" t="s">
        <v>104</v>
      </c>
      <c r="B108">
        <v>684</v>
      </c>
      <c r="C108">
        <v>3779</v>
      </c>
      <c r="D108" s="4">
        <v>181.00026462</v>
      </c>
      <c r="G108" s="4">
        <v>1E-100</v>
      </c>
      <c r="I108">
        <v>6.1170808139</v>
      </c>
      <c r="N108">
        <v>984.1405931</v>
      </c>
      <c r="P108">
        <v>599</v>
      </c>
      <c r="Q108">
        <v>4442</v>
      </c>
      <c r="R108">
        <v>134.84916704</v>
      </c>
      <c r="U108" s="4">
        <v>1E-100</v>
      </c>
      <c r="W108">
        <v>5.0166557573</v>
      </c>
      <c r="AA108" s="4">
        <v>715.69638041</v>
      </c>
      <c r="AD108" s="4">
        <v>4.7335663E-09</v>
      </c>
      <c r="AE108">
        <v>34.295987829</v>
      </c>
      <c r="AF108">
        <v>0.7450219331</v>
      </c>
      <c r="AH108">
        <v>1</v>
      </c>
      <c r="AI108">
        <v>2</v>
      </c>
      <c r="AJ108" t="str">
        <f t="shared" si="1"/>
        <v>t</v>
      </c>
      <c r="AK108" t="s">
        <v>215</v>
      </c>
      <c r="AL108" t="s">
        <v>215</v>
      </c>
      <c r="AM108" s="4"/>
    </row>
    <row r="109" spans="1:39" ht="12.75">
      <c r="A109" t="s">
        <v>101</v>
      </c>
      <c r="B109">
        <v>510</v>
      </c>
      <c r="C109">
        <v>4019</v>
      </c>
      <c r="D109" s="4">
        <v>126.89723812</v>
      </c>
      <c r="G109" s="4">
        <v>1E-100</v>
      </c>
      <c r="I109">
        <v>5.1683459259</v>
      </c>
      <c r="N109">
        <v>299.70520236</v>
      </c>
      <c r="P109">
        <v>415</v>
      </c>
      <c r="Q109">
        <v>4472</v>
      </c>
      <c r="R109">
        <v>92.799642218</v>
      </c>
      <c r="U109" s="4">
        <v>1E-100</v>
      </c>
      <c r="W109">
        <v>4.2892636479</v>
      </c>
      <c r="AA109" s="4">
        <v>180.82313346</v>
      </c>
      <c r="AD109" s="4">
        <v>3.7802713E-07</v>
      </c>
      <c r="AE109">
        <v>25.803373703</v>
      </c>
      <c r="AF109">
        <v>0.7312975727</v>
      </c>
      <c r="AH109">
        <v>1</v>
      </c>
      <c r="AI109">
        <v>2</v>
      </c>
      <c r="AJ109" t="str">
        <f t="shared" si="1"/>
        <v>t</v>
      </c>
      <c r="AK109" t="s">
        <v>215</v>
      </c>
      <c r="AL109" t="s">
        <v>215</v>
      </c>
      <c r="AM109" s="4"/>
    </row>
    <row r="110" spans="1:38" ht="12.75">
      <c r="A110" t="s">
        <v>102</v>
      </c>
      <c r="B110">
        <v>353</v>
      </c>
      <c r="C110">
        <v>2080</v>
      </c>
      <c r="D110" s="4">
        <v>169.71153846</v>
      </c>
      <c r="G110" s="4">
        <v>1E-100</v>
      </c>
      <c r="I110">
        <v>8.09132096</v>
      </c>
      <c r="N110">
        <v>436.25648313</v>
      </c>
      <c r="P110">
        <v>467</v>
      </c>
      <c r="Q110">
        <v>2633</v>
      </c>
      <c r="R110">
        <v>177.36422332</v>
      </c>
      <c r="U110" s="4">
        <v>1E-100</v>
      </c>
      <c r="W110">
        <v>7.258348674</v>
      </c>
      <c r="AA110" s="4">
        <v>962.01355679</v>
      </c>
      <c r="AD110">
        <v>0.4827048181</v>
      </c>
      <c r="AE110">
        <v>0.4927462456</v>
      </c>
      <c r="AF110">
        <v>1.0450923074</v>
      </c>
      <c r="AH110">
        <v>1</v>
      </c>
      <c r="AI110">
        <v>2</v>
      </c>
      <c r="AJ110">
        <f t="shared" si="1"/>
      </c>
      <c r="AK110" t="s">
        <v>215</v>
      </c>
      <c r="AL110" t="s">
        <v>215</v>
      </c>
    </row>
  </sheetData>
  <printOptions/>
  <pageMargins left="0.75" right="0.75" top="1" bottom="1" header="0.5" footer="0.5"/>
  <pageSetup horizontalDpi="600" verticalDpi="600" orientation="portrait" r:id="rId1"/>
  <headerFooter alignWithMargins="0">
    <oddHeader>&amp;C&amp;Z&amp;F&amp;RPage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AngelaB</cp:lastModifiedBy>
  <cp:lastPrinted>2008-11-13T15:28:59Z</cp:lastPrinted>
  <dcterms:created xsi:type="dcterms:W3CDTF">2006-01-23T20:42:54Z</dcterms:created>
  <dcterms:modified xsi:type="dcterms:W3CDTF">2008-11-13T15:29:22Z</dcterms:modified>
  <cp:category/>
  <cp:version/>
  <cp:contentType/>
  <cp:contentStatus/>
</cp:coreProperties>
</file>