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649" activeTab="2"/>
  </bookViews>
  <sheets>
    <sheet name="all-rha " sheetId="1" r:id="rId1"/>
    <sheet name="districts " sheetId="2" r:id="rId2"/>
    <sheet name="wpg nbhd clus" sheetId="3" r:id="rId3"/>
    <sheet name="wpg comm areas " sheetId="4" r:id="rId4"/>
    <sheet name="crude rate table" sheetId="5" r:id="rId5"/>
    <sheet name="rha graph data" sheetId="6" r:id="rId6"/>
    <sheet name="district graph data" sheetId="7" r:id="rId7"/>
    <sheet name="orig. data" sheetId="8" r:id="rId8"/>
    <sheet name="agg rha " sheetId="9" r:id="rId9"/>
  </sheets>
  <definedNames>
    <definedName name="Criteria1">IF((CELL("contents",'district graph data'!E1))="2"," (2)")</definedName>
  </definedNames>
  <calcPr fullCalcOnLoad="1"/>
</workbook>
</file>

<file path=xl/sharedStrings.xml><?xml version="1.0" encoding="utf-8"?>
<sst xmlns="http://schemas.openxmlformats.org/spreadsheetml/2006/main" count="962" uniqueCount="291">
  <si>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</si>
  <si>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</si>
  <si>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</si>
  <si>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</si>
  <si>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</si>
  <si>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</si>
  <si>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</si>
  <si>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</si>
  <si>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</si>
  <si>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</si>
  <si>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</si>
  <si>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</si>
  <si>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</si>
  <si>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</si>
  <si>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</si>
  <si>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</si>
  <si>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</si>
  <si>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</si>
  <si>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</si>
  <si>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</si>
  <si>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</si>
  <si>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</si>
  <si>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</si>
  <si>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</si>
  <si>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</si>
  <si>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</si>
  <si>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</si>
  <si>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</si>
  <si>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</si>
  <si>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</si>
  <si>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</si>
  <si>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</si>
  <si>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</si>
  <si>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</si>
  <si>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</si>
  <si>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</si>
  <si>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</si>
  <si>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</si>
  <si>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</si>
  <si>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</si>
  <si>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</si>
  <si>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</si>
  <si>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</si>
  <si>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</si>
  <si>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</si>
  <si>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</si>
  <si>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</si>
  <si>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</si>
  <si>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</si>
  <si>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</si>
  <si>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</si>
  <si>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</si>
  <si>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</si>
  <si>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</si>
  <si>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</si>
  <si>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</si>
  <si>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</si>
  <si>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</si>
  <si>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</si>
  <si>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</si>
  <si>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</si>
  <si>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</si>
  <si>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</si>
  <si>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</si>
  <si>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</si>
  <si>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</si>
  <si>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</si>
  <si>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</si>
  <si>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</si>
  <si>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</si>
  <si>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</si>
  <si>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</si>
  <si>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</si>
  <si>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</si>
  <si>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</si>
  <si>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</si>
  <si>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</si>
  <si>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</si>
  <si>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</si>
  <si>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</si>
  <si>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</si>
  <si>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</si>
  <si>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</si>
  <si>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</si>
  <si>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</si>
  <si>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</si>
  <si>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</si>
  <si>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</si>
  <si>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</si>
  <si>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</si>
  <si>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</si>
  <si>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</si>
  <si>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</si>
  <si>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</si>
  <si>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</si>
  <si>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</si>
  <si>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</si>
  <si>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</si>
  <si>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</si>
  <si>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</si>
  <si>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</si>
  <si>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</si>
  <si>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</si>
  <si>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</si>
  <si>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</si>
  <si>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</si>
  <si>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</si>
  <si>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</si>
  <si>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 avg</t>
  </si>
  <si>
    <t>T2 avg</t>
  </si>
  <si>
    <t>T1 adj</t>
  </si>
  <si>
    <t>T2 adj</t>
  </si>
  <si>
    <t>T1 count</t>
  </si>
  <si>
    <t>T1 pop</t>
  </si>
  <si>
    <t>T1 prob</t>
  </si>
  <si>
    <t>T2 count</t>
  </si>
  <si>
    <t>T2 pop</t>
  </si>
  <si>
    <t>T2 prob</t>
  </si>
  <si>
    <t>CI work</t>
  </si>
  <si>
    <t>BDN Southeast</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</si>
  <si>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</si>
  <si>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</si>
  <si>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</si>
  <si>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</si>
  <si>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</si>
  <si>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</si>
  <si>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</si>
  <si>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</si>
  <si>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</si>
  <si>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</si>
  <si>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</si>
  <si>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</si>
  <si>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</si>
  <si>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</si>
  <si>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</si>
  <si>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</si>
  <si>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</si>
  <si>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</si>
  <si>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</si>
  <si>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</si>
  <si>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</si>
  <si>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</si>
  <si>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</si>
  <si>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</si>
  <si>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</si>
  <si>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</si>
  <si>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</si>
  <si>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</si>
  <si>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</si>
  <si>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</si>
  <si>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</si>
  <si>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</si>
  <si>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</si>
  <si>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</si>
  <si>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</si>
  <si>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</si>
  <si>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</si>
  <si>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</si>
  <si>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</si>
  <si>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</si>
  <si>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</si>
  <si>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</si>
  <si>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</si>
  <si>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</si>
  <si>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</si>
  <si>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</si>
  <si>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</si>
  <si>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</si>
  <si>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</si>
  <si>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</si>
  <si>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</si>
  <si>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</si>
  <si>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</si>
  <si>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</si>
  <si>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</si>
  <si>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</si>
  <si>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</si>
  <si>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</si>
  <si>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</si>
  <si>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</si>
  <si>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</si>
  <si>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</si>
  <si>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</si>
  <si>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</si>
  <si>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</si>
  <si>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</si>
  <si>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</si>
  <si>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rate</t>
  </si>
  <si>
    <t>per 1,000</t>
  </si>
  <si>
    <t>BDN Central</t>
  </si>
  <si>
    <t>IL Southwest</t>
  </si>
  <si>
    <t>BW Thick Por/Pik/Wab</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</si>
  <si>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</si>
  <si>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</si>
  <si>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</si>
  <si>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</si>
  <si>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</si>
  <si>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</si>
  <si>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</si>
  <si>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</si>
  <si>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</si>
  <si>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</si>
  <si>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</si>
  <si>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</si>
  <si>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</si>
  <si>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</si>
  <si>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</si>
  <si>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</si>
  <si>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</si>
  <si>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</si>
  <si>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</si>
  <si>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</si>
  <si>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</si>
  <si>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</si>
  <si>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</si>
  <si>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</si>
  <si>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</si>
  <si>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</si>
  <si>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</si>
  <si>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</si>
  <si>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</si>
  <si>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</si>
  <si>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</si>
  <si>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</si>
  <si>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</si>
  <si>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</si>
  <si>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</si>
  <si>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</si>
  <si>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</si>
  <si>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</si>
  <si>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</si>
  <si>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</si>
  <si>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</si>
  <si>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</si>
  <si>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</si>
  <si>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</si>
  <si>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</si>
  <si>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</si>
  <si>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</si>
  <si>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</si>
  <si>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</si>
  <si>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s</t>
  </si>
  <si>
    <t>*RHAs &amp; CAs testing @ .01</t>
  </si>
  <si>
    <t>*districts &amp; NCs testing @ .005</t>
  </si>
  <si>
    <t>FLU</t>
  </si>
  <si>
    <t>t1_adj_rate</t>
  </si>
  <si>
    <t>t1_lci_adj</t>
  </si>
  <si>
    <t>t1_uci_adj</t>
  </si>
  <si>
    <t>t1prob</t>
  </si>
  <si>
    <t>t1_crd_rate</t>
  </si>
  <si>
    <t>t1_std_error</t>
  </si>
  <si>
    <t>t1_estimate</t>
  </si>
  <si>
    <t>t1_lci_est</t>
  </si>
  <si>
    <t>t1_uci_est</t>
  </si>
  <si>
    <t>t1_rate_ratio</t>
  </si>
  <si>
    <t>t1_lci_ratio</t>
  </si>
  <si>
    <t>t1_uci_ratio</t>
  </si>
  <si>
    <t>t2_adj_rate</t>
  </si>
  <si>
    <t>t2_lci_adj</t>
  </si>
  <si>
    <t>t2_uci_adj</t>
  </si>
  <si>
    <t>t2prob</t>
  </si>
  <si>
    <t>t2_crd_rate</t>
  </si>
  <si>
    <t>t2_std_error</t>
  </si>
  <si>
    <t>t2_estimate</t>
  </si>
  <si>
    <t>t2_lci_est</t>
  </si>
  <si>
    <t>t2_uci_est</t>
  </si>
  <si>
    <t>t2_rate_ratio</t>
  </si>
  <si>
    <t>t2_lci_ratio</t>
  </si>
  <si>
    <t>t2_uci_ratio</t>
  </si>
  <si>
    <t>t2t1prob</t>
  </si>
  <si>
    <t>t2t1_estimate</t>
  </si>
  <si>
    <t>t2t1_lci_est</t>
  </si>
  <si>
    <t>t2t1_uci_est</t>
  </si>
  <si>
    <t>t1sign</t>
  </si>
  <si>
    <t>t2sign</t>
  </si>
  <si>
    <t>t2t1sign</t>
  </si>
  <si>
    <t>t1suppress</t>
  </si>
  <si>
    <t>t2suppress</t>
  </si>
  <si>
    <t>t1readmit</t>
  </si>
  <si>
    <t>t1alive</t>
  </si>
  <si>
    <t>t2readmit</t>
  </si>
  <si>
    <t>t2alive</t>
  </si>
  <si>
    <t>MB Avg 1996-99</t>
  </si>
  <si>
    <t>MB Avg 2000-03</t>
  </si>
  <si>
    <t>Newborn Hospital Readmission Rates</t>
  </si>
  <si>
    <t>PT Public Trustee</t>
  </si>
  <si>
    <t xml:space="preserve">Crude and Adjusted Rates for Newborn Hospital Readmission Rates Within 4 Weeks of Birth Discharge, cal yrs 96/00 (ref) and 01/05, per 1000, </t>
  </si>
  <si>
    <t>2001-2005</t>
  </si>
  <si>
    <t>1996-2000</t>
  </si>
  <si>
    <t>Churchill (s,2)</t>
  </si>
  <si>
    <t xml:space="preserve">Table A.3.34: Newborn Hospital Readmission Rates Within 4 Weeks of Birth Discharge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</si>
</sst>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22">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sz val="8.5"/>
      <name val="Univers 45 Light"/>
      <family val="0"/>
    </font>
    <font>
      <sz val="8.75"/>
      <name val="Univers 45 Light"/>
      <family val="0"/>
    </font>
    <font>
      <sz val="5.75"/>
      <name val="Arial MT"/>
      <family val="3"/>
    </font>
    <font>
      <b/>
      <sz val="20"/>
      <name val="Arial"/>
      <family val="2"/>
    </font>
    <font>
      <b/>
      <sz val="8"/>
      <name val="Univers 45 Light"/>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
      <sz val="10"/>
      <color indexed="14"/>
      <name val="Arial"/>
      <family val="0"/>
    </font>
    <font>
      <sz val="10"/>
      <color indexed="12"/>
      <name val="Arial"/>
      <family val="0"/>
    </font>
    <font>
      <sz val="10"/>
      <color indexed="21"/>
      <name val="Arial"/>
      <family val="0"/>
    </font>
    <font>
      <sz val="8.25"/>
      <name val="Univers 45 Light"/>
      <family val="0"/>
    </font>
    <font>
      <b/>
      <sz val="11.25"/>
      <name val="Univers 45 Light"/>
      <family val="2"/>
    </font>
  </fonts>
  <fills count="3">
    <fill>
      <patternFill/>
    </fill>
    <fill>
      <patternFill patternType="gray125"/>
    </fill>
    <fill>
      <patternFill patternType="solid">
        <fgColor indexed="22"/>
        <bgColor indexed="64"/>
      </patternFill>
    </fill>
  </fills>
  <borders count="23">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medium"/>
      <top>
        <color indexed="63"/>
      </top>
      <bottom style="thin"/>
    </border>
    <border>
      <left style="medium"/>
      <right>
        <color indexed="63"/>
      </right>
      <top style="thin"/>
      <bottom style="medium"/>
    </border>
    <border>
      <left style="medium"/>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79">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2" fontId="12" fillId="0" borderId="1" xfId="0" applyNumberFormat="1" applyFont="1" applyBorder="1" applyAlignment="1">
      <alignment horizontal="center"/>
    </xf>
    <xf numFmtId="0" fontId="12" fillId="0" borderId="2" xfId="0" applyFont="1" applyBorder="1" applyAlignment="1">
      <alignment horizontal="center"/>
    </xf>
    <xf numFmtId="1" fontId="12" fillId="0" borderId="3" xfId="0" applyNumberFormat="1" applyFont="1" applyBorder="1" applyAlignment="1">
      <alignment horizontal="center"/>
    </xf>
    <xf numFmtId="0" fontId="12" fillId="0" borderId="4" xfId="0" applyFont="1" applyBorder="1" applyAlignment="1">
      <alignment horizontal="center"/>
    </xf>
    <xf numFmtId="0" fontId="4" fillId="0" borderId="0" xfId="0" applyFont="1" applyAlignment="1">
      <alignment/>
    </xf>
    <xf numFmtId="2" fontId="12" fillId="0" borderId="5"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6" xfId="0" applyNumberFormat="1" applyFont="1" applyFill="1" applyBorder="1" applyAlignment="1" quotePrefix="1">
      <alignment horizontal="center"/>
    </xf>
    <xf numFmtId="174" fontId="4" fillId="2" borderId="6" xfId="0" applyNumberFormat="1" applyFont="1" applyFill="1" applyBorder="1" applyAlignment="1" quotePrefix="1">
      <alignment horizontal="center"/>
    </xf>
    <xf numFmtId="174" fontId="4" fillId="0" borderId="7" xfId="0" applyNumberFormat="1" applyFont="1" applyFill="1" applyBorder="1" applyAlignment="1">
      <alignment horizontal="center"/>
    </xf>
    <xf numFmtId="174" fontId="4" fillId="2" borderId="7" xfId="0" applyNumberFormat="1" applyFont="1" applyFill="1" applyBorder="1" applyAlignment="1">
      <alignment horizontal="center"/>
    </xf>
    <xf numFmtId="174" fontId="4" fillId="0" borderId="8" xfId="0" applyNumberFormat="1" applyFont="1" applyFill="1" applyBorder="1" applyAlignment="1">
      <alignment horizontal="center"/>
    </xf>
    <xf numFmtId="174" fontId="4" fillId="0" borderId="9" xfId="0" applyNumberFormat="1" applyFont="1" applyFill="1" applyBorder="1" applyAlignment="1" quotePrefix="1">
      <alignment horizontal="center"/>
    </xf>
    <xf numFmtId="0" fontId="7" fillId="0" borderId="0" xfId="0" applyFont="1" applyAlignment="1">
      <alignment horizontal="left"/>
    </xf>
    <xf numFmtId="0" fontId="1" fillId="0" borderId="0" xfId="0" applyFont="1" applyAlignment="1">
      <alignment/>
    </xf>
    <xf numFmtId="0" fontId="12" fillId="0" borderId="10"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2" fillId="2" borderId="11" xfId="0" applyFont="1" applyFill="1" applyBorder="1" applyAlignment="1">
      <alignment/>
    </xf>
    <xf numFmtId="0" fontId="1" fillId="2" borderId="12" xfId="0" applyFont="1" applyFill="1" applyBorder="1" applyAlignment="1">
      <alignment/>
    </xf>
    <xf numFmtId="0" fontId="12" fillId="0" borderId="13" xfId="0" applyFont="1" applyFill="1" applyBorder="1" applyAlignment="1">
      <alignment/>
    </xf>
    <xf numFmtId="0" fontId="12" fillId="0" borderId="14" xfId="0" applyFont="1" applyBorder="1" applyAlignment="1">
      <alignment/>
    </xf>
    <xf numFmtId="1" fontId="1" fillId="0" borderId="0" xfId="0" applyNumberFormat="1" applyFont="1" applyAlignment="1">
      <alignment/>
    </xf>
    <xf numFmtId="2" fontId="12" fillId="0" borderId="7" xfId="0" applyNumberFormat="1" applyFont="1" applyBorder="1" applyAlignment="1">
      <alignment horizontal="center"/>
    </xf>
    <xf numFmtId="1" fontId="12" fillId="0" borderId="15" xfId="0" applyNumberFormat="1" applyFont="1" applyBorder="1" applyAlignment="1">
      <alignment horizontal="center"/>
    </xf>
    <xf numFmtId="0" fontId="0" fillId="0" borderId="0" xfId="0" applyNumberFormat="1" applyAlignment="1">
      <alignment/>
    </xf>
    <xf numFmtId="0" fontId="3" fillId="0" borderId="0" xfId="0" applyNumberFormat="1" applyFont="1" applyAlignment="1">
      <alignment horizontal="center"/>
    </xf>
    <xf numFmtId="0" fontId="0" fillId="0" borderId="0" xfId="0" applyFont="1" applyFill="1" applyAlignment="1">
      <alignment/>
    </xf>
    <xf numFmtId="49" fontId="16" fillId="0" borderId="0" xfId="0" applyNumberFormat="1" applyFont="1" applyAlignment="1">
      <alignment/>
    </xf>
    <xf numFmtId="0" fontId="0" fillId="0" borderId="0" xfId="0" applyFill="1" applyAlignment="1">
      <alignment/>
    </xf>
    <xf numFmtId="173" fontId="0" fillId="0" borderId="0" xfId="22" applyNumberFormat="1" applyFont="1" applyFill="1" applyAlignment="1">
      <alignment horizontal="center"/>
      <protection/>
    </xf>
    <xf numFmtId="0" fontId="3" fillId="0" borderId="0" xfId="0" applyFon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174" fontId="4" fillId="0" borderId="9" xfId="0" applyNumberFormat="1" applyFont="1" applyBorder="1" applyAlignment="1">
      <alignment horizontal="center"/>
    </xf>
    <xf numFmtId="174" fontId="4" fillId="0" borderId="2" xfId="0" applyNumberFormat="1" applyFont="1" applyFill="1" applyBorder="1" applyAlignment="1" quotePrefix="1">
      <alignment horizontal="center"/>
    </xf>
    <xf numFmtId="174" fontId="4" fillId="2" borderId="2" xfId="0" applyNumberFormat="1" applyFont="1" applyFill="1" applyBorder="1" applyAlignment="1" quotePrefix="1">
      <alignment horizontal="center"/>
    </xf>
    <xf numFmtId="0" fontId="17" fillId="0" borderId="0" xfId="0" applyFont="1" applyAlignment="1">
      <alignment/>
    </xf>
    <xf numFmtId="174" fontId="4" fillId="0" borderId="0" xfId="0" applyNumberFormat="1" applyFont="1" applyFill="1" applyBorder="1" applyAlignment="1" quotePrefix="1">
      <alignment horizontal="center"/>
    </xf>
    <xf numFmtId="0" fontId="18" fillId="0" borderId="0" xfId="0" applyFont="1" applyAlignment="1">
      <alignment/>
    </xf>
    <xf numFmtId="0" fontId="16" fillId="0" borderId="0" xfId="0" applyFont="1" applyAlignment="1">
      <alignment/>
    </xf>
    <xf numFmtId="0" fontId="19" fillId="0" borderId="0" xfId="0" applyFont="1" applyAlignment="1">
      <alignment/>
    </xf>
    <xf numFmtId="11" fontId="0" fillId="0" borderId="0" xfId="0" applyNumberFormat="1" applyAlignment="1">
      <alignment/>
    </xf>
    <xf numFmtId="0" fontId="0" fillId="0" borderId="0" xfId="0" applyFont="1" applyAlignment="1">
      <alignment/>
    </xf>
    <xf numFmtId="11" fontId="0" fillId="0" borderId="0" xfId="0" applyNumberFormat="1" applyFill="1" applyAlignment="1">
      <alignment/>
    </xf>
    <xf numFmtId="0" fontId="12" fillId="0" borderId="16" xfId="0" applyFont="1" applyBorder="1" applyAlignment="1">
      <alignment horizontal="center"/>
    </xf>
    <xf numFmtId="0" fontId="0" fillId="0" borderId="0" xfId="0" applyNumberFormat="1" applyFill="1" applyAlignment="1">
      <alignment/>
    </xf>
    <xf numFmtId="0" fontId="3" fillId="0" borderId="0" xfId="22" applyFont="1" applyFill="1" applyAlignment="1">
      <alignment horizontal="center"/>
      <protection/>
    </xf>
    <xf numFmtId="0" fontId="12" fillId="0" borderId="16" xfId="0" applyFont="1" applyBorder="1" applyAlignment="1">
      <alignment/>
    </xf>
    <xf numFmtId="0" fontId="12" fillId="0" borderId="0" xfId="0" applyFont="1" applyBorder="1" applyAlignment="1">
      <alignment/>
    </xf>
    <xf numFmtId="0" fontId="4" fillId="0" borderId="0" xfId="0" applyFont="1" applyAlignment="1">
      <alignment/>
    </xf>
    <xf numFmtId="0" fontId="7" fillId="0" borderId="0" xfId="0" applyFont="1" applyAlignment="1">
      <alignment/>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5" fillId="0" borderId="0" xfId="0" applyFont="1" applyAlignment="1">
      <alignment horizontal="center"/>
    </xf>
    <xf numFmtId="0" fontId="3" fillId="0" borderId="0" xfId="22" applyFont="1" applyAlignment="1">
      <alignment horizontal="center"/>
      <protection/>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3975"/>
          <c:w val="0.935"/>
          <c:h val="0.7535"/>
        </c:manualLayout>
      </c:layout>
      <c:barChart>
        <c:barDir val="bar"/>
        <c:grouping val="clustered"/>
        <c:varyColors val="0"/>
        <c:ser>
          <c:idx val="0"/>
          <c:order val="0"/>
          <c:tx>
            <c:strRef>
              <c:f>'rha graph data'!$H$3</c:f>
              <c:strCache>
                <c:ptCount val="1"/>
                <c:pt idx="0">
                  <c:v>MB Avg 1996-99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'rha graph data'!$A$4:$A$19</c:f>
              <c:strCache>
                <c:ptCount val="16"/>
                <c:pt idx="0">
                  <c:v>South Eastman (1,2)</c:v>
                </c:pt>
                <c:pt idx="1">
                  <c:v>Central (t)</c:v>
                </c:pt>
                <c:pt idx="2">
                  <c:v>Assiniboine</c:v>
                </c:pt>
                <c:pt idx="3">
                  <c:v>Brandon</c:v>
                </c:pt>
                <c:pt idx="4">
                  <c:v>Winnipeg (1,t)</c:v>
                </c:pt>
                <c:pt idx="5">
                  <c:v>Interlake (2)</c:v>
                </c:pt>
                <c:pt idx="6">
                  <c:v>North Eastman</c:v>
                </c:pt>
                <c:pt idx="7">
                  <c:v>Parkland (1,2)</c:v>
                </c:pt>
                <c:pt idx="8">
                  <c:v>Churchill (s,2)</c:v>
                </c:pt>
                <c:pt idx="9">
                  <c:v>Nor-Man (1,2,t)</c:v>
                </c:pt>
                <c:pt idx="10">
                  <c:v>Burntwood (1,2)</c:v>
                </c:pt>
                <c:pt idx="12">
                  <c:v>South</c:v>
                </c:pt>
                <c:pt idx="13">
                  <c:v>Mid (1,t)</c:v>
                </c:pt>
                <c:pt idx="14">
                  <c:v>North (1,2,t)</c:v>
                </c:pt>
                <c:pt idx="15">
                  <c:v>Manitoba</c:v>
                </c:pt>
              </c:strCache>
            </c:strRef>
          </c:cat>
          <c:val>
            <c:numRef>
              <c:f>'rha graph data'!$H$4:$H$19</c:f>
              <c:numCache>
                <c:ptCount val="16"/>
                <c:pt idx="0">
                  <c:v>33.556196777</c:v>
                </c:pt>
                <c:pt idx="1">
                  <c:v>33.556196777</c:v>
                </c:pt>
                <c:pt idx="2">
                  <c:v>33.556196777</c:v>
                </c:pt>
                <c:pt idx="3">
                  <c:v>33.556196777</c:v>
                </c:pt>
                <c:pt idx="4">
                  <c:v>33.556196777</c:v>
                </c:pt>
                <c:pt idx="5">
                  <c:v>33.556196777</c:v>
                </c:pt>
                <c:pt idx="6">
                  <c:v>33.556196777</c:v>
                </c:pt>
                <c:pt idx="7">
                  <c:v>33.556196777</c:v>
                </c:pt>
                <c:pt idx="8">
                  <c:v>33.556196777</c:v>
                </c:pt>
                <c:pt idx="9">
                  <c:v>33.556196777</c:v>
                </c:pt>
                <c:pt idx="10">
                  <c:v>33.556196777</c:v>
                </c:pt>
                <c:pt idx="12">
                  <c:v>33.556196777</c:v>
                </c:pt>
                <c:pt idx="13">
                  <c:v>33.556196777</c:v>
                </c:pt>
                <c:pt idx="14">
                  <c:v>33.556196777</c:v>
                </c:pt>
                <c:pt idx="15">
                  <c:v>33.556196777</c:v>
                </c:pt>
              </c:numCache>
            </c:numRef>
          </c:val>
        </c:ser>
        <c:ser>
          <c:idx val="1"/>
          <c:order val="1"/>
          <c:tx>
            <c:strRef>
              <c:f>'rha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c:v>
                </c:pt>
                <c:pt idx="1">
                  <c:v>Central (t)</c:v>
                </c:pt>
                <c:pt idx="2">
                  <c:v>Assiniboine</c:v>
                </c:pt>
                <c:pt idx="3">
                  <c:v>Brandon</c:v>
                </c:pt>
                <c:pt idx="4">
                  <c:v>Winnipeg (1,t)</c:v>
                </c:pt>
                <c:pt idx="5">
                  <c:v>Interlake (2)</c:v>
                </c:pt>
                <c:pt idx="6">
                  <c:v>North Eastman</c:v>
                </c:pt>
                <c:pt idx="7">
                  <c:v>Parkland (1,2)</c:v>
                </c:pt>
                <c:pt idx="8">
                  <c:v>Churchill (s,2)</c:v>
                </c:pt>
                <c:pt idx="9">
                  <c:v>Nor-Man (1,2,t)</c:v>
                </c:pt>
                <c:pt idx="10">
                  <c:v>Burntwood (1,2)</c:v>
                </c:pt>
                <c:pt idx="12">
                  <c:v>South</c:v>
                </c:pt>
                <c:pt idx="13">
                  <c:v>Mid (1,t)</c:v>
                </c:pt>
                <c:pt idx="14">
                  <c:v>North (1,2,t)</c:v>
                </c:pt>
                <c:pt idx="15">
                  <c:v>Manitoba</c:v>
                </c:pt>
              </c:strCache>
            </c:strRef>
          </c:cat>
          <c:val>
            <c:numRef>
              <c:f>'rha graph data'!$I$4:$I$19</c:f>
              <c:numCache>
                <c:ptCount val="16"/>
                <c:pt idx="0">
                  <c:v>17.632161835</c:v>
                </c:pt>
                <c:pt idx="1">
                  <c:v>38.49487091</c:v>
                </c:pt>
                <c:pt idx="2">
                  <c:v>34.296768491</c:v>
                </c:pt>
                <c:pt idx="3">
                  <c:v>34.211301126</c:v>
                </c:pt>
                <c:pt idx="4">
                  <c:v>27.079761727</c:v>
                </c:pt>
                <c:pt idx="5">
                  <c:v>31.751466458</c:v>
                </c:pt>
                <c:pt idx="6">
                  <c:v>36.276736375</c:v>
                </c:pt>
                <c:pt idx="7">
                  <c:v>69.515092078</c:v>
                </c:pt>
                <c:pt idx="8">
                  <c:v>0</c:v>
                </c:pt>
                <c:pt idx="9">
                  <c:v>65.400120436</c:v>
                </c:pt>
                <c:pt idx="10">
                  <c:v>52.857672297</c:v>
                </c:pt>
                <c:pt idx="12">
                  <c:v>32.169235711</c:v>
                </c:pt>
                <c:pt idx="13">
                  <c:v>43.130759571</c:v>
                </c:pt>
                <c:pt idx="14">
                  <c:v>56.413555794</c:v>
                </c:pt>
                <c:pt idx="15">
                  <c:v>33.556196777</c:v>
                </c:pt>
              </c:numCache>
            </c:numRef>
          </c:val>
        </c:ser>
        <c:ser>
          <c:idx val="2"/>
          <c:order val="2"/>
          <c:tx>
            <c:strRef>
              <c:f>'rha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c:v>
                </c:pt>
                <c:pt idx="1">
                  <c:v>Central (t)</c:v>
                </c:pt>
                <c:pt idx="2">
                  <c:v>Assiniboine</c:v>
                </c:pt>
                <c:pt idx="3">
                  <c:v>Brandon</c:v>
                </c:pt>
                <c:pt idx="4">
                  <c:v>Winnipeg (1,t)</c:v>
                </c:pt>
                <c:pt idx="5">
                  <c:v>Interlake (2)</c:v>
                </c:pt>
                <c:pt idx="6">
                  <c:v>North Eastman</c:v>
                </c:pt>
                <c:pt idx="7">
                  <c:v>Parkland (1,2)</c:v>
                </c:pt>
                <c:pt idx="8">
                  <c:v>Churchill (s,2)</c:v>
                </c:pt>
                <c:pt idx="9">
                  <c:v>Nor-Man (1,2,t)</c:v>
                </c:pt>
                <c:pt idx="10">
                  <c:v>Burntwood (1,2)</c:v>
                </c:pt>
                <c:pt idx="12">
                  <c:v>South</c:v>
                </c:pt>
                <c:pt idx="13">
                  <c:v>Mid (1,t)</c:v>
                </c:pt>
                <c:pt idx="14">
                  <c:v>North (1,2,t)</c:v>
                </c:pt>
                <c:pt idx="15">
                  <c:v>Manitoba</c:v>
                </c:pt>
              </c:strCache>
            </c:strRef>
          </c:cat>
          <c:val>
            <c:numRef>
              <c:f>'rha graph data'!$J$4:$J$19</c:f>
              <c:numCache>
                <c:ptCount val="16"/>
                <c:pt idx="0">
                  <c:v>22.28735167</c:v>
                </c:pt>
                <c:pt idx="1">
                  <c:v>31.309034111</c:v>
                </c:pt>
                <c:pt idx="2">
                  <c:v>39.263068215</c:v>
                </c:pt>
                <c:pt idx="3">
                  <c:v>31.360054297</c:v>
                </c:pt>
                <c:pt idx="4">
                  <c:v>30.680850044</c:v>
                </c:pt>
                <c:pt idx="5">
                  <c:v>24.623319013</c:v>
                </c:pt>
                <c:pt idx="6">
                  <c:v>28.448339838</c:v>
                </c:pt>
                <c:pt idx="7">
                  <c:v>59.141444582</c:v>
                </c:pt>
                <c:pt idx="8">
                  <c:v>99.39471845</c:v>
                </c:pt>
                <c:pt idx="9">
                  <c:v>46.678168203</c:v>
                </c:pt>
                <c:pt idx="10">
                  <c:v>46.599146702</c:v>
                </c:pt>
                <c:pt idx="12">
                  <c:v>30.734528049</c:v>
                </c:pt>
                <c:pt idx="13">
                  <c:v>34.620811086</c:v>
                </c:pt>
                <c:pt idx="14">
                  <c:v>47.197490172</c:v>
                </c:pt>
                <c:pt idx="15">
                  <c:v>33.046354215</c:v>
                </c:pt>
              </c:numCache>
            </c:numRef>
          </c:val>
        </c:ser>
        <c:ser>
          <c:idx val="3"/>
          <c:order val="3"/>
          <c:tx>
            <c:strRef>
              <c:f>'rha graph data'!$K$3</c:f>
              <c:strCache>
                <c:ptCount val="1"/>
                <c:pt idx="0">
                  <c:v>MB Avg 2000-03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'rha graph data'!$A$4:$A$19</c:f>
              <c:strCache>
                <c:ptCount val="16"/>
                <c:pt idx="0">
                  <c:v>South Eastman (1,2)</c:v>
                </c:pt>
                <c:pt idx="1">
                  <c:v>Central (t)</c:v>
                </c:pt>
                <c:pt idx="2">
                  <c:v>Assiniboine</c:v>
                </c:pt>
                <c:pt idx="3">
                  <c:v>Brandon</c:v>
                </c:pt>
                <c:pt idx="4">
                  <c:v>Winnipeg (1,t)</c:v>
                </c:pt>
                <c:pt idx="5">
                  <c:v>Interlake (2)</c:v>
                </c:pt>
                <c:pt idx="6">
                  <c:v>North Eastman</c:v>
                </c:pt>
                <c:pt idx="7">
                  <c:v>Parkland (1,2)</c:v>
                </c:pt>
                <c:pt idx="8">
                  <c:v>Churchill (s,2)</c:v>
                </c:pt>
                <c:pt idx="9">
                  <c:v>Nor-Man (1,2,t)</c:v>
                </c:pt>
                <c:pt idx="10">
                  <c:v>Burntwood (1,2)</c:v>
                </c:pt>
                <c:pt idx="12">
                  <c:v>South</c:v>
                </c:pt>
                <c:pt idx="13">
                  <c:v>Mid (1,t)</c:v>
                </c:pt>
                <c:pt idx="14">
                  <c:v>North (1,2,t)</c:v>
                </c:pt>
                <c:pt idx="15">
                  <c:v>Manitoba</c:v>
                </c:pt>
              </c:strCache>
            </c:strRef>
          </c:cat>
          <c:val>
            <c:numRef>
              <c:f>'rha graph data'!$K$4:$K$19</c:f>
              <c:numCache>
                <c:ptCount val="16"/>
                <c:pt idx="0">
                  <c:v>33.046354215</c:v>
                </c:pt>
                <c:pt idx="1">
                  <c:v>33.046354215</c:v>
                </c:pt>
                <c:pt idx="2">
                  <c:v>33.046354215</c:v>
                </c:pt>
                <c:pt idx="3">
                  <c:v>33.046354215</c:v>
                </c:pt>
                <c:pt idx="4">
                  <c:v>33.046354215</c:v>
                </c:pt>
                <c:pt idx="5">
                  <c:v>33.046354215</c:v>
                </c:pt>
                <c:pt idx="6">
                  <c:v>33.046354215</c:v>
                </c:pt>
                <c:pt idx="7">
                  <c:v>33.046354215</c:v>
                </c:pt>
                <c:pt idx="8">
                  <c:v>33.046354215</c:v>
                </c:pt>
                <c:pt idx="9">
                  <c:v>33.046354215</c:v>
                </c:pt>
                <c:pt idx="10">
                  <c:v>33.046354215</c:v>
                </c:pt>
                <c:pt idx="12">
                  <c:v>33.046354215</c:v>
                </c:pt>
                <c:pt idx="13">
                  <c:v>33.046354215</c:v>
                </c:pt>
                <c:pt idx="14">
                  <c:v>33.046354215</c:v>
                </c:pt>
                <c:pt idx="15">
                  <c:v>33.046354215</c:v>
                </c:pt>
              </c:numCache>
            </c:numRef>
          </c:val>
        </c:ser>
        <c:axId val="9886027"/>
        <c:axId val="21865380"/>
      </c:barChart>
      <c:catAx>
        <c:axId val="9886027"/>
        <c:scaling>
          <c:orientation val="maxMin"/>
        </c:scaling>
        <c:axPos val="l"/>
        <c:delete val="0"/>
        <c:numFmt formatCode="General" sourceLinked="1"/>
        <c:majorTickMark val="none"/>
        <c:minorTickMark val="none"/>
        <c:tickLblPos val="nextTo"/>
        <c:crossAx val="21865380"/>
        <c:crosses val="autoZero"/>
        <c:auto val="1"/>
        <c:lblOffset val="100"/>
        <c:noMultiLvlLbl val="0"/>
      </c:catAx>
      <c:valAx>
        <c:axId val="21865380"/>
        <c:scaling>
          <c:orientation val="minMax"/>
          <c:max val="100"/>
          <c:min val="0"/>
        </c:scaling>
        <c:axPos val="t"/>
        <c:majorGridlines>
          <c:spPr>
            <a:ln w="12700">
              <a:solidFill/>
            </a:ln>
          </c:spPr>
        </c:majorGridlines>
        <c:delete val="0"/>
        <c:numFmt formatCode="0" sourceLinked="0"/>
        <c:majorTickMark val="none"/>
        <c:minorTickMark val="none"/>
        <c:tickLblPos val="nextTo"/>
        <c:crossAx val="9886027"/>
        <c:crosses val="max"/>
        <c:crossBetween val="between"/>
        <c:dispUnits/>
        <c:majorUnit val="1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6375"/>
          <c:y val="0.15675"/>
          <c:w val="0.24275"/>
          <c:h val="0.114"/>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3625"/>
          <c:w val="0.98825"/>
          <c:h val="0.949"/>
        </c:manualLayout>
      </c:layout>
      <c:barChart>
        <c:barDir val="bar"/>
        <c:grouping val="clustered"/>
        <c:varyColors val="0"/>
        <c:ser>
          <c:idx val="0"/>
          <c:order val="0"/>
          <c:tx>
            <c:strRef>
              <c:f>'district graph data'!$H$3</c:f>
              <c:strCache>
                <c:ptCount val="1"/>
                <c:pt idx="0">
                  <c:v>MB Avg 1996-99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969696"/>
                </a:solidFill>
                <a:prstDash val="sysDot"/>
              </a:ln>
            </c:spPr>
            <c:trendlineType val="linear"/>
            <c:forward val="0.5"/>
            <c:backward val="0.5"/>
            <c:dispEq val="0"/>
            <c:dispRSqr val="0"/>
          </c:trendline>
          <c:cat>
            <c:strRef>
              <c:f>'district graph data'!$A$4:$A$65</c:f>
              <c:strCache>
                <c:ptCount val="62"/>
                <c:pt idx="0">
                  <c:v>SE Northern</c:v>
                </c:pt>
                <c:pt idx="1">
                  <c:v>SE Central (1,2)</c:v>
                </c:pt>
                <c:pt idx="2">
                  <c:v>SE Western (1,t)</c:v>
                </c:pt>
                <c:pt idx="3">
                  <c:v>SE Southern</c:v>
                </c:pt>
                <c:pt idx="5">
                  <c:v>CE Altona</c:v>
                </c:pt>
                <c:pt idx="6">
                  <c:v>CE Cartier/SFX (s)</c:v>
                </c:pt>
                <c:pt idx="7">
                  <c:v>CE Louise/Pembina</c:v>
                </c:pt>
                <c:pt idx="8">
                  <c:v>CE Morden/Winkler </c:v>
                </c:pt>
                <c:pt idx="9">
                  <c:v>CE Carman</c:v>
                </c:pt>
                <c:pt idx="10">
                  <c:v>CE Red River</c:v>
                </c:pt>
                <c:pt idx="11">
                  <c:v>CE Swan Lake (t)</c:v>
                </c:pt>
                <c:pt idx="12">
                  <c:v>CE Portage (1)</c:v>
                </c:pt>
                <c:pt idx="13">
                  <c:v>CE Seven Regions (1,t)</c:v>
                </c:pt>
                <c:pt idx="15">
                  <c:v>AS East 2</c:v>
                </c:pt>
                <c:pt idx="16">
                  <c:v>AS West 1</c:v>
                </c:pt>
                <c:pt idx="17">
                  <c:v>AS North 1 (1)</c:v>
                </c:pt>
                <c:pt idx="18">
                  <c:v>AS West 2 (t)</c:v>
                </c:pt>
                <c:pt idx="19">
                  <c:v>AS East 1 (1)</c:v>
                </c:pt>
                <c:pt idx="20">
                  <c:v>AS North 2</c:v>
                </c:pt>
                <c:pt idx="22">
                  <c:v>BDN Rural</c:v>
                </c:pt>
                <c:pt idx="23">
                  <c:v>BDN Southeast</c:v>
                </c:pt>
                <c:pt idx="24">
                  <c:v>BDN West</c:v>
                </c:pt>
                <c:pt idx="25">
                  <c:v>BDN Southwest</c:v>
                </c:pt>
                <c:pt idx="26">
                  <c:v>BDN North End</c:v>
                </c:pt>
                <c:pt idx="27">
                  <c:v>BDN East</c:v>
                </c:pt>
                <c:pt idx="28">
                  <c:v>BDN Central</c:v>
                </c:pt>
                <c:pt idx="30">
                  <c:v>IL Southwest (2,t)</c:v>
                </c:pt>
                <c:pt idx="31">
                  <c:v>IL Northeast</c:v>
                </c:pt>
                <c:pt idx="32">
                  <c:v>IL Southeast</c:v>
                </c:pt>
                <c:pt idx="33">
                  <c:v>IL Northwest</c:v>
                </c:pt>
                <c:pt idx="35">
                  <c:v>NE Iron Rose (s)</c:v>
                </c:pt>
                <c:pt idx="36">
                  <c:v>NE Springfield</c:v>
                </c:pt>
                <c:pt idx="37">
                  <c:v>NE Winnipeg River (s)</c:v>
                </c:pt>
                <c:pt idx="38">
                  <c:v>NE Brokenhead (s)</c:v>
                </c:pt>
                <c:pt idx="39">
                  <c:v>NE Blue Water</c:v>
                </c:pt>
                <c:pt idx="40">
                  <c:v>NE Northern Remote (1,t)</c:v>
                </c:pt>
                <c:pt idx="42">
                  <c:v>PL West (2,s)</c:v>
                </c:pt>
                <c:pt idx="43">
                  <c:v>PL East (1,2,t)</c:v>
                </c:pt>
                <c:pt idx="44">
                  <c:v>PL Central</c:v>
                </c:pt>
                <c:pt idx="45">
                  <c:v>PL North (1,2)</c:v>
                </c:pt>
                <c:pt idx="47">
                  <c:v>NM F Flon/Snow L/Cran</c:v>
                </c:pt>
                <c:pt idx="48">
                  <c:v>NM The Pas/OCN/Kelsey (1,t)</c:v>
                </c:pt>
                <c:pt idx="49">
                  <c:v>NM Nor-Man Other (1,2,t)</c:v>
                </c:pt>
                <c:pt idx="51">
                  <c:v>BW Thompson</c:v>
                </c:pt>
                <c:pt idx="52">
                  <c:v>BW Gillam/Fox Lake (s)</c:v>
                </c:pt>
                <c:pt idx="53">
                  <c:v>BW Lynn/Leaf/SIL</c:v>
                </c:pt>
                <c:pt idx="54">
                  <c:v>BW Thick Por/Pik/Wab (s)</c:v>
                </c:pt>
                <c:pt idx="55">
                  <c:v>BW Oxford H &amp; Gods (1)</c:v>
                </c:pt>
                <c:pt idx="56">
                  <c:v>BW Cross Lake</c:v>
                </c:pt>
                <c:pt idx="57">
                  <c:v>BW Tad/Broch/Lac Br</c:v>
                </c:pt>
                <c:pt idx="58">
                  <c:v>BW Norway House (1,t)</c:v>
                </c:pt>
                <c:pt idx="59">
                  <c:v>BW Island Lake (1,2)</c:v>
                </c:pt>
                <c:pt idx="60">
                  <c:v>BW Sha/York/Split/War (2)</c:v>
                </c:pt>
                <c:pt idx="61">
                  <c:v>BW Nelson House </c:v>
                </c:pt>
              </c:strCache>
            </c:strRef>
          </c:cat>
          <c:val>
            <c:numRef>
              <c:f>'district graph data'!$H$4:$H$65</c:f>
              <c:numCache>
                <c:ptCount val="62"/>
                <c:pt idx="0">
                  <c:v>33.556196777</c:v>
                </c:pt>
                <c:pt idx="1">
                  <c:v>33.556196777</c:v>
                </c:pt>
                <c:pt idx="2">
                  <c:v>33.556196777</c:v>
                </c:pt>
                <c:pt idx="3">
                  <c:v>33.556196777</c:v>
                </c:pt>
                <c:pt idx="5">
                  <c:v>33.556196777</c:v>
                </c:pt>
                <c:pt idx="6">
                  <c:v>33.556196777</c:v>
                </c:pt>
                <c:pt idx="7">
                  <c:v>33.556196777</c:v>
                </c:pt>
                <c:pt idx="8">
                  <c:v>33.556196777</c:v>
                </c:pt>
                <c:pt idx="9">
                  <c:v>33.556196777</c:v>
                </c:pt>
                <c:pt idx="10">
                  <c:v>33.556196777</c:v>
                </c:pt>
                <c:pt idx="11">
                  <c:v>33.556196777</c:v>
                </c:pt>
                <c:pt idx="12">
                  <c:v>33.556196777</c:v>
                </c:pt>
                <c:pt idx="13">
                  <c:v>33.556196777</c:v>
                </c:pt>
                <c:pt idx="15">
                  <c:v>33.556196777</c:v>
                </c:pt>
                <c:pt idx="16">
                  <c:v>33.556196777</c:v>
                </c:pt>
                <c:pt idx="17">
                  <c:v>33.556196777</c:v>
                </c:pt>
                <c:pt idx="18">
                  <c:v>33.556196777</c:v>
                </c:pt>
                <c:pt idx="19">
                  <c:v>33.556196777</c:v>
                </c:pt>
                <c:pt idx="20">
                  <c:v>33.556196777</c:v>
                </c:pt>
                <c:pt idx="22">
                  <c:v>33.556196777</c:v>
                </c:pt>
                <c:pt idx="23">
                  <c:v>33.556196777</c:v>
                </c:pt>
                <c:pt idx="24">
                  <c:v>33.556196777</c:v>
                </c:pt>
                <c:pt idx="25">
                  <c:v>33.556196777</c:v>
                </c:pt>
                <c:pt idx="26">
                  <c:v>33.556196777</c:v>
                </c:pt>
                <c:pt idx="27">
                  <c:v>33.556196777</c:v>
                </c:pt>
                <c:pt idx="28">
                  <c:v>33.556196777</c:v>
                </c:pt>
                <c:pt idx="30">
                  <c:v>33.556196777</c:v>
                </c:pt>
                <c:pt idx="31">
                  <c:v>33.556196777</c:v>
                </c:pt>
                <c:pt idx="32">
                  <c:v>33.556196777</c:v>
                </c:pt>
                <c:pt idx="33">
                  <c:v>33.556196777</c:v>
                </c:pt>
                <c:pt idx="35">
                  <c:v>33.556196777</c:v>
                </c:pt>
                <c:pt idx="36">
                  <c:v>33.556196777</c:v>
                </c:pt>
                <c:pt idx="37">
                  <c:v>33.556196777</c:v>
                </c:pt>
                <c:pt idx="38">
                  <c:v>33.556196777</c:v>
                </c:pt>
                <c:pt idx="39">
                  <c:v>33.556196777</c:v>
                </c:pt>
                <c:pt idx="40">
                  <c:v>33.556196777</c:v>
                </c:pt>
                <c:pt idx="42">
                  <c:v>33.556196777</c:v>
                </c:pt>
                <c:pt idx="43">
                  <c:v>33.556196777</c:v>
                </c:pt>
                <c:pt idx="44">
                  <c:v>33.556196777</c:v>
                </c:pt>
                <c:pt idx="45">
                  <c:v>33.556196777</c:v>
                </c:pt>
                <c:pt idx="47">
                  <c:v>33.556196777</c:v>
                </c:pt>
                <c:pt idx="48">
                  <c:v>33.556196777</c:v>
                </c:pt>
                <c:pt idx="49">
                  <c:v>33.556196777</c:v>
                </c:pt>
                <c:pt idx="51">
                  <c:v>33.556196777</c:v>
                </c:pt>
                <c:pt idx="52">
                  <c:v>33.556196777</c:v>
                </c:pt>
                <c:pt idx="53">
                  <c:v>33.556196777</c:v>
                </c:pt>
                <c:pt idx="54">
                  <c:v>33.556196777</c:v>
                </c:pt>
                <c:pt idx="55">
                  <c:v>33.556196777</c:v>
                </c:pt>
                <c:pt idx="56">
                  <c:v>33.556196777</c:v>
                </c:pt>
                <c:pt idx="57">
                  <c:v>33.556196777</c:v>
                </c:pt>
                <c:pt idx="58">
                  <c:v>33.556196777</c:v>
                </c:pt>
                <c:pt idx="59">
                  <c:v>33.556196777</c:v>
                </c:pt>
                <c:pt idx="60">
                  <c:v>33.556196777</c:v>
                </c:pt>
                <c:pt idx="61">
                  <c:v>33.556196777</c:v>
                </c:pt>
              </c:numCache>
            </c:numRef>
          </c:val>
        </c:ser>
        <c:ser>
          <c:idx val="1"/>
          <c:order val="1"/>
          <c:tx>
            <c:strRef>
              <c:f>'district graph data'!$I$3</c:f>
              <c:strCache>
                <c:ptCount val="1"/>
                <c:pt idx="0">
                  <c:v>1996-2000</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c:v>
                </c:pt>
                <c:pt idx="1">
                  <c:v>SE Central (1,2)</c:v>
                </c:pt>
                <c:pt idx="2">
                  <c:v>SE Western (1,t)</c:v>
                </c:pt>
                <c:pt idx="3">
                  <c:v>SE Southern</c:v>
                </c:pt>
                <c:pt idx="5">
                  <c:v>CE Altona</c:v>
                </c:pt>
                <c:pt idx="6">
                  <c:v>CE Cartier/SFX (s)</c:v>
                </c:pt>
                <c:pt idx="7">
                  <c:v>CE Louise/Pembina</c:v>
                </c:pt>
                <c:pt idx="8">
                  <c:v>CE Morden/Winkler </c:v>
                </c:pt>
                <c:pt idx="9">
                  <c:v>CE Carman</c:v>
                </c:pt>
                <c:pt idx="10">
                  <c:v>CE Red River</c:v>
                </c:pt>
                <c:pt idx="11">
                  <c:v>CE Swan Lake (t)</c:v>
                </c:pt>
                <c:pt idx="12">
                  <c:v>CE Portage (1)</c:v>
                </c:pt>
                <c:pt idx="13">
                  <c:v>CE Seven Regions (1,t)</c:v>
                </c:pt>
                <c:pt idx="15">
                  <c:v>AS East 2</c:v>
                </c:pt>
                <c:pt idx="16">
                  <c:v>AS West 1</c:v>
                </c:pt>
                <c:pt idx="17">
                  <c:v>AS North 1 (1)</c:v>
                </c:pt>
                <c:pt idx="18">
                  <c:v>AS West 2 (t)</c:v>
                </c:pt>
                <c:pt idx="19">
                  <c:v>AS East 1 (1)</c:v>
                </c:pt>
                <c:pt idx="20">
                  <c:v>AS North 2</c:v>
                </c:pt>
                <c:pt idx="22">
                  <c:v>BDN Rural</c:v>
                </c:pt>
                <c:pt idx="23">
                  <c:v>BDN Southeast</c:v>
                </c:pt>
                <c:pt idx="24">
                  <c:v>BDN West</c:v>
                </c:pt>
                <c:pt idx="25">
                  <c:v>BDN Southwest</c:v>
                </c:pt>
                <c:pt idx="26">
                  <c:v>BDN North End</c:v>
                </c:pt>
                <c:pt idx="27">
                  <c:v>BDN East</c:v>
                </c:pt>
                <c:pt idx="28">
                  <c:v>BDN Central</c:v>
                </c:pt>
                <c:pt idx="30">
                  <c:v>IL Southwest (2,t)</c:v>
                </c:pt>
                <c:pt idx="31">
                  <c:v>IL Northeast</c:v>
                </c:pt>
                <c:pt idx="32">
                  <c:v>IL Southeast</c:v>
                </c:pt>
                <c:pt idx="33">
                  <c:v>IL Northwest</c:v>
                </c:pt>
                <c:pt idx="35">
                  <c:v>NE Iron Rose (s)</c:v>
                </c:pt>
                <c:pt idx="36">
                  <c:v>NE Springfield</c:v>
                </c:pt>
                <c:pt idx="37">
                  <c:v>NE Winnipeg River (s)</c:v>
                </c:pt>
                <c:pt idx="38">
                  <c:v>NE Brokenhead (s)</c:v>
                </c:pt>
                <c:pt idx="39">
                  <c:v>NE Blue Water</c:v>
                </c:pt>
                <c:pt idx="40">
                  <c:v>NE Northern Remote (1,t)</c:v>
                </c:pt>
                <c:pt idx="42">
                  <c:v>PL West (2,s)</c:v>
                </c:pt>
                <c:pt idx="43">
                  <c:v>PL East (1,2,t)</c:v>
                </c:pt>
                <c:pt idx="44">
                  <c:v>PL Central</c:v>
                </c:pt>
                <c:pt idx="45">
                  <c:v>PL North (1,2)</c:v>
                </c:pt>
                <c:pt idx="47">
                  <c:v>NM F Flon/Snow L/Cran</c:v>
                </c:pt>
                <c:pt idx="48">
                  <c:v>NM The Pas/OCN/Kelsey (1,t)</c:v>
                </c:pt>
                <c:pt idx="49">
                  <c:v>NM Nor-Man Other (1,2,t)</c:v>
                </c:pt>
                <c:pt idx="51">
                  <c:v>BW Thompson</c:v>
                </c:pt>
                <c:pt idx="52">
                  <c:v>BW Gillam/Fox Lake (s)</c:v>
                </c:pt>
                <c:pt idx="53">
                  <c:v>BW Lynn/Leaf/SIL</c:v>
                </c:pt>
                <c:pt idx="54">
                  <c:v>BW Thick Por/Pik/Wab (s)</c:v>
                </c:pt>
                <c:pt idx="55">
                  <c:v>BW Oxford H &amp; Gods (1)</c:v>
                </c:pt>
                <c:pt idx="56">
                  <c:v>BW Cross Lake</c:v>
                </c:pt>
                <c:pt idx="57">
                  <c:v>BW Tad/Broch/Lac Br</c:v>
                </c:pt>
                <c:pt idx="58">
                  <c:v>BW Norway House (1,t)</c:v>
                </c:pt>
                <c:pt idx="59">
                  <c:v>BW Island Lake (1,2)</c:v>
                </c:pt>
                <c:pt idx="60">
                  <c:v>BW Sha/York/Split/War (2)</c:v>
                </c:pt>
                <c:pt idx="61">
                  <c:v>BW Nelson House </c:v>
                </c:pt>
              </c:strCache>
            </c:strRef>
          </c:cat>
          <c:val>
            <c:numRef>
              <c:f>'district graph data'!$I$4:$I$65</c:f>
              <c:numCache>
                <c:ptCount val="62"/>
                <c:pt idx="0">
                  <c:v>16.553490261</c:v>
                </c:pt>
                <c:pt idx="1">
                  <c:v>17.995129258</c:v>
                </c:pt>
                <c:pt idx="2">
                  <c:v>9.7606823862</c:v>
                </c:pt>
                <c:pt idx="3">
                  <c:v>36.813705205</c:v>
                </c:pt>
                <c:pt idx="5">
                  <c:v>18.445634091</c:v>
                </c:pt>
                <c:pt idx="6">
                  <c:v>28.612060311</c:v>
                </c:pt>
                <c:pt idx="7">
                  <c:v>23.132064778</c:v>
                </c:pt>
                <c:pt idx="8">
                  <c:v>26.827157516</c:v>
                </c:pt>
                <c:pt idx="9">
                  <c:v>51.050313808</c:v>
                </c:pt>
                <c:pt idx="10">
                  <c:v>18.29294252</c:v>
                </c:pt>
                <c:pt idx="11">
                  <c:v>23.641135253</c:v>
                </c:pt>
                <c:pt idx="12">
                  <c:v>48.760795944</c:v>
                </c:pt>
                <c:pt idx="13">
                  <c:v>94.736412123</c:v>
                </c:pt>
                <c:pt idx="15">
                  <c:v>36.489947547</c:v>
                </c:pt>
                <c:pt idx="16">
                  <c:v>51.455947799</c:v>
                </c:pt>
                <c:pt idx="17">
                  <c:v>57.328590174</c:v>
                </c:pt>
                <c:pt idx="18">
                  <c:v>25.608888479</c:v>
                </c:pt>
                <c:pt idx="19">
                  <c:v>10.618035394</c:v>
                </c:pt>
                <c:pt idx="20">
                  <c:v>25.603200446</c:v>
                </c:pt>
                <c:pt idx="22">
                  <c:v>41.343061741</c:v>
                </c:pt>
                <c:pt idx="23">
                  <c:v>25.334907491</c:v>
                </c:pt>
                <c:pt idx="24">
                  <c:v>25.466711797</c:v>
                </c:pt>
                <c:pt idx="25">
                  <c:v>37.513889583</c:v>
                </c:pt>
                <c:pt idx="26">
                  <c:v>31.967387203</c:v>
                </c:pt>
                <c:pt idx="27">
                  <c:v>34.642719202</c:v>
                </c:pt>
                <c:pt idx="28">
                  <c:v>40.257587715</c:v>
                </c:pt>
                <c:pt idx="30">
                  <c:v>29.600888143</c:v>
                </c:pt>
                <c:pt idx="31">
                  <c:v>37.765456427</c:v>
                </c:pt>
                <c:pt idx="32">
                  <c:v>24.486622621</c:v>
                </c:pt>
                <c:pt idx="33">
                  <c:v>40.166762405</c:v>
                </c:pt>
                <c:pt idx="35">
                  <c:v>0</c:v>
                </c:pt>
                <c:pt idx="36">
                  <c:v>23.23005784</c:v>
                </c:pt>
                <c:pt idx="37">
                  <c:v>0</c:v>
                </c:pt>
                <c:pt idx="38">
                  <c:v>27.478904625</c:v>
                </c:pt>
                <c:pt idx="39">
                  <c:v>40.2754523</c:v>
                </c:pt>
                <c:pt idx="40">
                  <c:v>71.071128464</c:v>
                </c:pt>
                <c:pt idx="42">
                  <c:v>0</c:v>
                </c:pt>
                <c:pt idx="43">
                  <c:v>116.93311283</c:v>
                </c:pt>
                <c:pt idx="44">
                  <c:v>32.850631263</c:v>
                </c:pt>
                <c:pt idx="45">
                  <c:v>73.023738941</c:v>
                </c:pt>
                <c:pt idx="47">
                  <c:v>33.612042192</c:v>
                </c:pt>
                <c:pt idx="48">
                  <c:v>64.117444124</c:v>
                </c:pt>
                <c:pt idx="49">
                  <c:v>85.380731938</c:v>
                </c:pt>
                <c:pt idx="51">
                  <c:v>36.662595754</c:v>
                </c:pt>
                <c:pt idx="52">
                  <c:v>43.107718702</c:v>
                </c:pt>
                <c:pt idx="53">
                  <c:v>24.321986234</c:v>
                </c:pt>
                <c:pt idx="54">
                  <c:v>0</c:v>
                </c:pt>
                <c:pt idx="55">
                  <c:v>69.779454152</c:v>
                </c:pt>
                <c:pt idx="56">
                  <c:v>54.126327443</c:v>
                </c:pt>
                <c:pt idx="57">
                  <c:v>52.741081952</c:v>
                </c:pt>
                <c:pt idx="58">
                  <c:v>96.984309138</c:v>
                </c:pt>
                <c:pt idx="59">
                  <c:v>61.916241313</c:v>
                </c:pt>
                <c:pt idx="60">
                  <c:v>58.18405172</c:v>
                </c:pt>
                <c:pt idx="61">
                  <c:v>42.576067979</c:v>
                </c:pt>
              </c:numCache>
            </c:numRef>
          </c:val>
        </c:ser>
        <c:ser>
          <c:idx val="2"/>
          <c:order val="2"/>
          <c:tx>
            <c:strRef>
              <c:f>'district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c:v>
                </c:pt>
                <c:pt idx="1">
                  <c:v>SE Central (1,2)</c:v>
                </c:pt>
                <c:pt idx="2">
                  <c:v>SE Western (1,t)</c:v>
                </c:pt>
                <c:pt idx="3">
                  <c:v>SE Southern</c:v>
                </c:pt>
                <c:pt idx="5">
                  <c:v>CE Altona</c:v>
                </c:pt>
                <c:pt idx="6">
                  <c:v>CE Cartier/SFX (s)</c:v>
                </c:pt>
                <c:pt idx="7">
                  <c:v>CE Louise/Pembina</c:v>
                </c:pt>
                <c:pt idx="8">
                  <c:v>CE Morden/Winkler </c:v>
                </c:pt>
                <c:pt idx="9">
                  <c:v>CE Carman</c:v>
                </c:pt>
                <c:pt idx="10">
                  <c:v>CE Red River</c:v>
                </c:pt>
                <c:pt idx="11">
                  <c:v>CE Swan Lake (t)</c:v>
                </c:pt>
                <c:pt idx="12">
                  <c:v>CE Portage (1)</c:v>
                </c:pt>
                <c:pt idx="13">
                  <c:v>CE Seven Regions (1,t)</c:v>
                </c:pt>
                <c:pt idx="15">
                  <c:v>AS East 2</c:v>
                </c:pt>
                <c:pt idx="16">
                  <c:v>AS West 1</c:v>
                </c:pt>
                <c:pt idx="17">
                  <c:v>AS North 1 (1)</c:v>
                </c:pt>
                <c:pt idx="18">
                  <c:v>AS West 2 (t)</c:v>
                </c:pt>
                <c:pt idx="19">
                  <c:v>AS East 1 (1)</c:v>
                </c:pt>
                <c:pt idx="20">
                  <c:v>AS North 2</c:v>
                </c:pt>
                <c:pt idx="22">
                  <c:v>BDN Rural</c:v>
                </c:pt>
                <c:pt idx="23">
                  <c:v>BDN Southeast</c:v>
                </c:pt>
                <c:pt idx="24">
                  <c:v>BDN West</c:v>
                </c:pt>
                <c:pt idx="25">
                  <c:v>BDN Southwest</c:v>
                </c:pt>
                <c:pt idx="26">
                  <c:v>BDN North End</c:v>
                </c:pt>
                <c:pt idx="27">
                  <c:v>BDN East</c:v>
                </c:pt>
                <c:pt idx="28">
                  <c:v>BDN Central</c:v>
                </c:pt>
                <c:pt idx="30">
                  <c:v>IL Southwest (2,t)</c:v>
                </c:pt>
                <c:pt idx="31">
                  <c:v>IL Northeast</c:v>
                </c:pt>
                <c:pt idx="32">
                  <c:v>IL Southeast</c:v>
                </c:pt>
                <c:pt idx="33">
                  <c:v>IL Northwest</c:v>
                </c:pt>
                <c:pt idx="35">
                  <c:v>NE Iron Rose (s)</c:v>
                </c:pt>
                <c:pt idx="36">
                  <c:v>NE Springfield</c:v>
                </c:pt>
                <c:pt idx="37">
                  <c:v>NE Winnipeg River (s)</c:v>
                </c:pt>
                <c:pt idx="38">
                  <c:v>NE Brokenhead (s)</c:v>
                </c:pt>
                <c:pt idx="39">
                  <c:v>NE Blue Water</c:v>
                </c:pt>
                <c:pt idx="40">
                  <c:v>NE Northern Remote (1,t)</c:v>
                </c:pt>
                <c:pt idx="42">
                  <c:v>PL West (2,s)</c:v>
                </c:pt>
                <c:pt idx="43">
                  <c:v>PL East (1,2,t)</c:v>
                </c:pt>
                <c:pt idx="44">
                  <c:v>PL Central</c:v>
                </c:pt>
                <c:pt idx="45">
                  <c:v>PL North (1,2)</c:v>
                </c:pt>
                <c:pt idx="47">
                  <c:v>NM F Flon/Snow L/Cran</c:v>
                </c:pt>
                <c:pt idx="48">
                  <c:v>NM The Pas/OCN/Kelsey (1,t)</c:v>
                </c:pt>
                <c:pt idx="49">
                  <c:v>NM Nor-Man Other (1,2,t)</c:v>
                </c:pt>
                <c:pt idx="51">
                  <c:v>BW Thompson</c:v>
                </c:pt>
                <c:pt idx="52">
                  <c:v>BW Gillam/Fox Lake (s)</c:v>
                </c:pt>
                <c:pt idx="53">
                  <c:v>BW Lynn/Leaf/SIL</c:v>
                </c:pt>
                <c:pt idx="54">
                  <c:v>BW Thick Por/Pik/Wab (s)</c:v>
                </c:pt>
                <c:pt idx="55">
                  <c:v>BW Oxford H &amp; Gods (1)</c:v>
                </c:pt>
                <c:pt idx="56">
                  <c:v>BW Cross Lake</c:v>
                </c:pt>
                <c:pt idx="57">
                  <c:v>BW Tad/Broch/Lac Br</c:v>
                </c:pt>
                <c:pt idx="58">
                  <c:v>BW Norway House (1,t)</c:v>
                </c:pt>
                <c:pt idx="59">
                  <c:v>BW Island Lake (1,2)</c:v>
                </c:pt>
                <c:pt idx="60">
                  <c:v>BW Sha/York/Split/War (2)</c:v>
                </c:pt>
                <c:pt idx="61">
                  <c:v>BW Nelson House </c:v>
                </c:pt>
              </c:strCache>
            </c:strRef>
          </c:cat>
          <c:val>
            <c:numRef>
              <c:f>'district graph data'!$J$4:$J$65</c:f>
              <c:numCache>
                <c:ptCount val="62"/>
                <c:pt idx="0">
                  <c:v>19.486948294</c:v>
                </c:pt>
                <c:pt idx="1">
                  <c:v>20.271782034</c:v>
                </c:pt>
                <c:pt idx="2">
                  <c:v>26.686890141</c:v>
                </c:pt>
                <c:pt idx="3">
                  <c:v>31.988880761</c:v>
                </c:pt>
                <c:pt idx="5">
                  <c:v>29.856879846</c:v>
                </c:pt>
                <c:pt idx="6">
                  <c:v>0</c:v>
                </c:pt>
                <c:pt idx="7">
                  <c:v>30.749162736</c:v>
                </c:pt>
                <c:pt idx="8">
                  <c:v>29.482839046</c:v>
                </c:pt>
                <c:pt idx="9">
                  <c:v>28.999514504</c:v>
                </c:pt>
                <c:pt idx="10">
                  <c:v>20.088090492</c:v>
                </c:pt>
                <c:pt idx="11">
                  <c:v>64.486341165</c:v>
                </c:pt>
                <c:pt idx="12">
                  <c:v>40.875218448</c:v>
                </c:pt>
                <c:pt idx="13">
                  <c:v>29.579097641</c:v>
                </c:pt>
                <c:pt idx="15">
                  <c:v>20.747678153</c:v>
                </c:pt>
                <c:pt idx="16">
                  <c:v>39.764031765</c:v>
                </c:pt>
                <c:pt idx="17">
                  <c:v>52.484126169</c:v>
                </c:pt>
                <c:pt idx="18">
                  <c:v>50.491909803</c:v>
                </c:pt>
                <c:pt idx="19">
                  <c:v>24.359315675</c:v>
                </c:pt>
                <c:pt idx="20">
                  <c:v>50.619658805</c:v>
                </c:pt>
                <c:pt idx="22">
                  <c:v>29.181633032</c:v>
                </c:pt>
                <c:pt idx="23">
                  <c:v>46.605727326</c:v>
                </c:pt>
                <c:pt idx="24">
                  <c:v>18.5053214</c:v>
                </c:pt>
                <c:pt idx="25">
                  <c:v>21.004295612</c:v>
                </c:pt>
                <c:pt idx="26">
                  <c:v>28.435123657</c:v>
                </c:pt>
                <c:pt idx="27">
                  <c:v>35.545927962</c:v>
                </c:pt>
                <c:pt idx="28">
                  <c:v>42.721854988</c:v>
                </c:pt>
                <c:pt idx="30">
                  <c:v>14.029387155</c:v>
                </c:pt>
                <c:pt idx="31">
                  <c:v>25.601810034</c:v>
                </c:pt>
                <c:pt idx="32">
                  <c:v>30.544957683</c:v>
                </c:pt>
                <c:pt idx="33">
                  <c:v>26.863715453</c:v>
                </c:pt>
                <c:pt idx="35">
                  <c:v>50.555880234</c:v>
                </c:pt>
                <c:pt idx="36">
                  <c:v>12.562586975</c:v>
                </c:pt>
                <c:pt idx="37">
                  <c:v>0</c:v>
                </c:pt>
                <c:pt idx="38">
                  <c:v>0</c:v>
                </c:pt>
                <c:pt idx="39">
                  <c:v>43.714149238</c:v>
                </c:pt>
                <c:pt idx="40">
                  <c:v>36.63354282</c:v>
                </c:pt>
                <c:pt idx="42">
                  <c:v>80.058417629</c:v>
                </c:pt>
                <c:pt idx="43">
                  <c:v>63.60961713</c:v>
                </c:pt>
                <c:pt idx="44">
                  <c:v>47.446941588</c:v>
                </c:pt>
                <c:pt idx="45">
                  <c:v>60.559543047</c:v>
                </c:pt>
                <c:pt idx="47">
                  <c:v>56.508152543</c:v>
                </c:pt>
                <c:pt idx="48">
                  <c:v>35.906241525</c:v>
                </c:pt>
                <c:pt idx="49">
                  <c:v>54.061362038</c:v>
                </c:pt>
                <c:pt idx="51">
                  <c:v>27.180865697</c:v>
                </c:pt>
                <c:pt idx="52">
                  <c:v>0</c:v>
                </c:pt>
                <c:pt idx="53">
                  <c:v>33.038731843</c:v>
                </c:pt>
                <c:pt idx="54">
                  <c:v>0</c:v>
                </c:pt>
                <c:pt idx="55">
                  <c:v>47.891328386</c:v>
                </c:pt>
                <c:pt idx="56">
                  <c:v>54.655628083</c:v>
                </c:pt>
                <c:pt idx="57">
                  <c:v>54.159226226</c:v>
                </c:pt>
                <c:pt idx="58">
                  <c:v>36.814950044</c:v>
                </c:pt>
                <c:pt idx="59">
                  <c:v>60.125482878</c:v>
                </c:pt>
                <c:pt idx="60">
                  <c:v>63.622008102</c:v>
                </c:pt>
                <c:pt idx="61">
                  <c:v>61.927026275</c:v>
                </c:pt>
              </c:numCache>
            </c:numRef>
          </c:val>
        </c:ser>
        <c:ser>
          <c:idx val="3"/>
          <c:order val="3"/>
          <c:tx>
            <c:strRef>
              <c:f>'district graph data'!$K$3</c:f>
              <c:strCache>
                <c:ptCount val="1"/>
                <c:pt idx="0">
                  <c:v>MB Avg 2000-03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'district graph data'!$A$4:$A$65</c:f>
              <c:strCache>
                <c:ptCount val="62"/>
                <c:pt idx="0">
                  <c:v>SE Northern</c:v>
                </c:pt>
                <c:pt idx="1">
                  <c:v>SE Central (1,2)</c:v>
                </c:pt>
                <c:pt idx="2">
                  <c:v>SE Western (1,t)</c:v>
                </c:pt>
                <c:pt idx="3">
                  <c:v>SE Southern</c:v>
                </c:pt>
                <c:pt idx="5">
                  <c:v>CE Altona</c:v>
                </c:pt>
                <c:pt idx="6">
                  <c:v>CE Cartier/SFX (s)</c:v>
                </c:pt>
                <c:pt idx="7">
                  <c:v>CE Louise/Pembina</c:v>
                </c:pt>
                <c:pt idx="8">
                  <c:v>CE Morden/Winkler </c:v>
                </c:pt>
                <c:pt idx="9">
                  <c:v>CE Carman</c:v>
                </c:pt>
                <c:pt idx="10">
                  <c:v>CE Red River</c:v>
                </c:pt>
                <c:pt idx="11">
                  <c:v>CE Swan Lake (t)</c:v>
                </c:pt>
                <c:pt idx="12">
                  <c:v>CE Portage (1)</c:v>
                </c:pt>
                <c:pt idx="13">
                  <c:v>CE Seven Regions (1,t)</c:v>
                </c:pt>
                <c:pt idx="15">
                  <c:v>AS East 2</c:v>
                </c:pt>
                <c:pt idx="16">
                  <c:v>AS West 1</c:v>
                </c:pt>
                <c:pt idx="17">
                  <c:v>AS North 1 (1)</c:v>
                </c:pt>
                <c:pt idx="18">
                  <c:v>AS West 2 (t)</c:v>
                </c:pt>
                <c:pt idx="19">
                  <c:v>AS East 1 (1)</c:v>
                </c:pt>
                <c:pt idx="20">
                  <c:v>AS North 2</c:v>
                </c:pt>
                <c:pt idx="22">
                  <c:v>BDN Rural</c:v>
                </c:pt>
                <c:pt idx="23">
                  <c:v>BDN Southeast</c:v>
                </c:pt>
                <c:pt idx="24">
                  <c:v>BDN West</c:v>
                </c:pt>
                <c:pt idx="25">
                  <c:v>BDN Southwest</c:v>
                </c:pt>
                <c:pt idx="26">
                  <c:v>BDN North End</c:v>
                </c:pt>
                <c:pt idx="27">
                  <c:v>BDN East</c:v>
                </c:pt>
                <c:pt idx="28">
                  <c:v>BDN Central</c:v>
                </c:pt>
                <c:pt idx="30">
                  <c:v>IL Southwest (2,t)</c:v>
                </c:pt>
                <c:pt idx="31">
                  <c:v>IL Northeast</c:v>
                </c:pt>
                <c:pt idx="32">
                  <c:v>IL Southeast</c:v>
                </c:pt>
                <c:pt idx="33">
                  <c:v>IL Northwest</c:v>
                </c:pt>
                <c:pt idx="35">
                  <c:v>NE Iron Rose (s)</c:v>
                </c:pt>
                <c:pt idx="36">
                  <c:v>NE Springfield</c:v>
                </c:pt>
                <c:pt idx="37">
                  <c:v>NE Winnipeg River (s)</c:v>
                </c:pt>
                <c:pt idx="38">
                  <c:v>NE Brokenhead (s)</c:v>
                </c:pt>
                <c:pt idx="39">
                  <c:v>NE Blue Water</c:v>
                </c:pt>
                <c:pt idx="40">
                  <c:v>NE Northern Remote (1,t)</c:v>
                </c:pt>
                <c:pt idx="42">
                  <c:v>PL West (2,s)</c:v>
                </c:pt>
                <c:pt idx="43">
                  <c:v>PL East (1,2,t)</c:v>
                </c:pt>
                <c:pt idx="44">
                  <c:v>PL Central</c:v>
                </c:pt>
                <c:pt idx="45">
                  <c:v>PL North (1,2)</c:v>
                </c:pt>
                <c:pt idx="47">
                  <c:v>NM F Flon/Snow L/Cran</c:v>
                </c:pt>
                <c:pt idx="48">
                  <c:v>NM The Pas/OCN/Kelsey (1,t)</c:v>
                </c:pt>
                <c:pt idx="49">
                  <c:v>NM Nor-Man Other (1,2,t)</c:v>
                </c:pt>
                <c:pt idx="51">
                  <c:v>BW Thompson</c:v>
                </c:pt>
                <c:pt idx="52">
                  <c:v>BW Gillam/Fox Lake (s)</c:v>
                </c:pt>
                <c:pt idx="53">
                  <c:v>BW Lynn/Leaf/SIL</c:v>
                </c:pt>
                <c:pt idx="54">
                  <c:v>BW Thick Por/Pik/Wab (s)</c:v>
                </c:pt>
                <c:pt idx="55">
                  <c:v>BW Oxford H &amp; Gods (1)</c:v>
                </c:pt>
                <c:pt idx="56">
                  <c:v>BW Cross Lake</c:v>
                </c:pt>
                <c:pt idx="57">
                  <c:v>BW Tad/Broch/Lac Br</c:v>
                </c:pt>
                <c:pt idx="58">
                  <c:v>BW Norway House (1,t)</c:v>
                </c:pt>
                <c:pt idx="59">
                  <c:v>BW Island Lake (1,2)</c:v>
                </c:pt>
                <c:pt idx="60">
                  <c:v>BW Sha/York/Split/War (2)</c:v>
                </c:pt>
                <c:pt idx="61">
                  <c:v>BW Nelson House </c:v>
                </c:pt>
              </c:strCache>
            </c:strRef>
          </c:cat>
          <c:val>
            <c:numRef>
              <c:f>'district graph data'!$K$4:$K$65</c:f>
              <c:numCache>
                <c:ptCount val="62"/>
                <c:pt idx="0">
                  <c:v>33.046354215</c:v>
                </c:pt>
                <c:pt idx="1">
                  <c:v>33.046354215</c:v>
                </c:pt>
                <c:pt idx="2">
                  <c:v>33.046354215</c:v>
                </c:pt>
                <c:pt idx="3">
                  <c:v>33.046354215</c:v>
                </c:pt>
                <c:pt idx="5">
                  <c:v>33.046354215</c:v>
                </c:pt>
                <c:pt idx="6">
                  <c:v>33.046354215</c:v>
                </c:pt>
                <c:pt idx="7">
                  <c:v>33.046354215</c:v>
                </c:pt>
                <c:pt idx="8">
                  <c:v>33.046354215</c:v>
                </c:pt>
                <c:pt idx="9">
                  <c:v>33.046354215</c:v>
                </c:pt>
                <c:pt idx="10">
                  <c:v>33.046354215</c:v>
                </c:pt>
                <c:pt idx="11">
                  <c:v>33.046354215</c:v>
                </c:pt>
                <c:pt idx="12">
                  <c:v>33.046354215</c:v>
                </c:pt>
                <c:pt idx="13">
                  <c:v>33.046354215</c:v>
                </c:pt>
                <c:pt idx="15">
                  <c:v>33.046354215</c:v>
                </c:pt>
                <c:pt idx="16">
                  <c:v>33.046354215</c:v>
                </c:pt>
                <c:pt idx="17">
                  <c:v>33.046354215</c:v>
                </c:pt>
                <c:pt idx="18">
                  <c:v>33.046354215</c:v>
                </c:pt>
                <c:pt idx="19">
                  <c:v>33.046354215</c:v>
                </c:pt>
                <c:pt idx="20">
                  <c:v>33.046354215</c:v>
                </c:pt>
                <c:pt idx="22">
                  <c:v>33.046354215</c:v>
                </c:pt>
                <c:pt idx="23">
                  <c:v>33.046354215</c:v>
                </c:pt>
                <c:pt idx="24">
                  <c:v>33.046354215</c:v>
                </c:pt>
                <c:pt idx="25">
                  <c:v>33.046354215</c:v>
                </c:pt>
                <c:pt idx="26">
                  <c:v>33.046354215</c:v>
                </c:pt>
                <c:pt idx="27">
                  <c:v>33.046354215</c:v>
                </c:pt>
                <c:pt idx="28">
                  <c:v>33.046354215</c:v>
                </c:pt>
                <c:pt idx="30">
                  <c:v>33.046354215</c:v>
                </c:pt>
                <c:pt idx="31">
                  <c:v>33.046354215</c:v>
                </c:pt>
                <c:pt idx="32">
                  <c:v>33.046354215</c:v>
                </c:pt>
                <c:pt idx="33">
                  <c:v>33.046354215</c:v>
                </c:pt>
                <c:pt idx="35">
                  <c:v>33.046354215</c:v>
                </c:pt>
                <c:pt idx="36">
                  <c:v>33.046354215</c:v>
                </c:pt>
                <c:pt idx="37">
                  <c:v>33.046354215</c:v>
                </c:pt>
                <c:pt idx="38">
                  <c:v>33.046354215</c:v>
                </c:pt>
                <c:pt idx="39">
                  <c:v>33.046354215</c:v>
                </c:pt>
                <c:pt idx="40">
                  <c:v>33.046354215</c:v>
                </c:pt>
                <c:pt idx="42">
                  <c:v>33.046354215</c:v>
                </c:pt>
                <c:pt idx="43">
                  <c:v>33.046354215</c:v>
                </c:pt>
                <c:pt idx="44">
                  <c:v>33.046354215</c:v>
                </c:pt>
                <c:pt idx="45">
                  <c:v>33.046354215</c:v>
                </c:pt>
                <c:pt idx="47">
                  <c:v>33.046354215</c:v>
                </c:pt>
                <c:pt idx="48">
                  <c:v>33.046354215</c:v>
                </c:pt>
                <c:pt idx="49">
                  <c:v>33.046354215</c:v>
                </c:pt>
                <c:pt idx="51">
                  <c:v>33.046354215</c:v>
                </c:pt>
                <c:pt idx="52">
                  <c:v>33.046354215</c:v>
                </c:pt>
                <c:pt idx="53">
                  <c:v>33.046354215</c:v>
                </c:pt>
                <c:pt idx="54">
                  <c:v>33.046354215</c:v>
                </c:pt>
                <c:pt idx="55">
                  <c:v>33.046354215</c:v>
                </c:pt>
                <c:pt idx="56">
                  <c:v>33.046354215</c:v>
                </c:pt>
                <c:pt idx="57">
                  <c:v>33.046354215</c:v>
                </c:pt>
                <c:pt idx="58">
                  <c:v>33.046354215</c:v>
                </c:pt>
                <c:pt idx="59">
                  <c:v>33.046354215</c:v>
                </c:pt>
                <c:pt idx="60">
                  <c:v>33.046354215</c:v>
                </c:pt>
                <c:pt idx="61">
                  <c:v>33.046354215</c:v>
                </c:pt>
              </c:numCache>
            </c:numRef>
          </c:val>
        </c:ser>
        <c:axId val="62570693"/>
        <c:axId val="26265326"/>
      </c:barChart>
      <c:catAx>
        <c:axId val="62570693"/>
        <c:scaling>
          <c:orientation val="maxMin"/>
        </c:scaling>
        <c:axPos val="l"/>
        <c:delete val="0"/>
        <c:numFmt formatCode="General" sourceLinked="1"/>
        <c:majorTickMark val="none"/>
        <c:minorTickMark val="none"/>
        <c:tickLblPos val="nextTo"/>
        <c:txPr>
          <a:bodyPr/>
          <a:lstStyle/>
          <a:p>
            <a:pPr>
              <a:defRPr lang="en-US" cap="none" sz="575" b="0" i="0" u="none" baseline="0"/>
            </a:pPr>
          </a:p>
        </c:txPr>
        <c:crossAx val="26265326"/>
        <c:crosses val="autoZero"/>
        <c:auto val="1"/>
        <c:lblOffset val="100"/>
        <c:noMultiLvlLbl val="0"/>
      </c:catAx>
      <c:valAx>
        <c:axId val="26265326"/>
        <c:scaling>
          <c:orientation val="minMax"/>
          <c:max val="100"/>
          <c:min val="0"/>
        </c:scaling>
        <c:axPos val="t"/>
        <c:majorGridlines/>
        <c:delete val="0"/>
        <c:numFmt formatCode="0" sourceLinked="0"/>
        <c:majorTickMark val="none"/>
        <c:minorTickMark val="none"/>
        <c:tickLblPos val="nextTo"/>
        <c:crossAx val="62570693"/>
        <c:crosses val="max"/>
        <c:crossBetween val="between"/>
        <c:dispUnits/>
        <c:majorUnit val="10"/>
      </c:valAx>
      <c:spPr>
        <a:solidFill>
          <a:srgbClr val="FFFFFF"/>
        </a:solidFill>
        <a:ln w="12700">
          <a:solidFill/>
        </a:ln>
      </c:spPr>
    </c:plotArea>
    <c:legend>
      <c:legendPos val="r"/>
      <c:legendEntry>
        <c:idx val="0"/>
        <c:delete val="1"/>
      </c:legendEntry>
      <c:legendEntry>
        <c:idx val="3"/>
        <c:delete val="1"/>
      </c:legendEntry>
      <c:layout>
        <c:manualLayout>
          <c:xMode val="edge"/>
          <c:yMode val="edge"/>
          <c:x val="0.7235"/>
          <c:y val="0.08175"/>
          <c:w val="0.2045"/>
          <c:h val="0.073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5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81"/>
          <c:w val="0.96575"/>
          <c:h val="0.88375"/>
        </c:manualLayout>
      </c:layout>
      <c:barChart>
        <c:barDir val="bar"/>
        <c:grouping val="clustered"/>
        <c:varyColors val="0"/>
        <c:ser>
          <c:idx val="0"/>
          <c:order val="0"/>
          <c:tx>
            <c:strRef>
              <c:f>'district graph data'!$H$3</c:f>
              <c:strCache>
                <c:ptCount val="1"/>
                <c:pt idx="0">
                  <c:v>MB Avg 1996-99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c:v>
                </c:pt>
                <c:pt idx="1">
                  <c:v>Fort Garry N</c:v>
                </c:pt>
                <c:pt idx="3">
                  <c:v>Assiniboine South (2)</c:v>
                </c:pt>
                <c:pt idx="5">
                  <c:v>St. Boniface E</c:v>
                </c:pt>
                <c:pt idx="6">
                  <c:v>St. Boniface W</c:v>
                </c:pt>
                <c:pt idx="8">
                  <c:v>St. Vital S (2)</c:v>
                </c:pt>
                <c:pt idx="9">
                  <c:v>St. Vital N</c:v>
                </c:pt>
                <c:pt idx="11">
                  <c:v>Transcona (1,t)</c:v>
                </c:pt>
                <c:pt idx="13">
                  <c:v>River Heights W</c:v>
                </c:pt>
                <c:pt idx="14">
                  <c:v>River Heights E (t)</c:v>
                </c:pt>
                <c:pt idx="16">
                  <c:v>River East N (s)</c:v>
                </c:pt>
                <c:pt idx="17">
                  <c:v>River East E</c:v>
                </c:pt>
                <c:pt idx="18">
                  <c:v>River East W</c:v>
                </c:pt>
                <c:pt idx="19">
                  <c:v>River East S</c:v>
                </c:pt>
                <c:pt idx="21">
                  <c:v>Seven Oaks N (s)</c:v>
                </c:pt>
                <c:pt idx="22">
                  <c:v>Seven Oaks W</c:v>
                </c:pt>
                <c:pt idx="23">
                  <c:v>Seven Oaks E</c:v>
                </c:pt>
                <c:pt idx="25">
                  <c:v>St. James - Assiniboia W (1,t)</c:v>
                </c:pt>
                <c:pt idx="26">
                  <c:v>St. James - Assiniboia E (1)</c:v>
                </c:pt>
                <c:pt idx="28">
                  <c:v>Inkster West</c:v>
                </c:pt>
                <c:pt idx="29">
                  <c:v>Inkster East (2)</c:v>
                </c:pt>
                <c:pt idx="31">
                  <c:v>Downtown W</c:v>
                </c:pt>
                <c:pt idx="32">
                  <c:v>Downtown E</c:v>
                </c:pt>
                <c:pt idx="34">
                  <c:v>Point Douglas N</c:v>
                </c:pt>
                <c:pt idx="35">
                  <c:v>Point Douglas S</c:v>
                </c:pt>
                <c:pt idx="37">
                  <c:v>Winnipeg (1,t)</c:v>
                </c:pt>
                <c:pt idx="38">
                  <c:v>Manitoba </c:v>
                </c:pt>
              </c:strCache>
            </c:strRef>
          </c:cat>
          <c:val>
            <c:numRef>
              <c:f>'district graph data'!$H$67:$H$105</c:f>
              <c:numCache>
                <c:ptCount val="39"/>
                <c:pt idx="0">
                  <c:v>33.556196777</c:v>
                </c:pt>
                <c:pt idx="1">
                  <c:v>33.556196777</c:v>
                </c:pt>
                <c:pt idx="3">
                  <c:v>33.556196777</c:v>
                </c:pt>
                <c:pt idx="5">
                  <c:v>33.556196777</c:v>
                </c:pt>
                <c:pt idx="6">
                  <c:v>33.556196777</c:v>
                </c:pt>
                <c:pt idx="8">
                  <c:v>33.556196777</c:v>
                </c:pt>
                <c:pt idx="9">
                  <c:v>33.556196777</c:v>
                </c:pt>
                <c:pt idx="11">
                  <c:v>33.556196777</c:v>
                </c:pt>
                <c:pt idx="13">
                  <c:v>33.556196777</c:v>
                </c:pt>
                <c:pt idx="14">
                  <c:v>33.556196777</c:v>
                </c:pt>
                <c:pt idx="16">
                  <c:v>33.556196777</c:v>
                </c:pt>
                <c:pt idx="17">
                  <c:v>33.556196777</c:v>
                </c:pt>
                <c:pt idx="18">
                  <c:v>33.556196777</c:v>
                </c:pt>
                <c:pt idx="19">
                  <c:v>33.556196777</c:v>
                </c:pt>
                <c:pt idx="21">
                  <c:v>33.556196777</c:v>
                </c:pt>
                <c:pt idx="22">
                  <c:v>33.556196777</c:v>
                </c:pt>
                <c:pt idx="23">
                  <c:v>33.556196777</c:v>
                </c:pt>
                <c:pt idx="25">
                  <c:v>33.556196777</c:v>
                </c:pt>
                <c:pt idx="26">
                  <c:v>33.556196777</c:v>
                </c:pt>
                <c:pt idx="28">
                  <c:v>33.556196777</c:v>
                </c:pt>
                <c:pt idx="29">
                  <c:v>33.556196777</c:v>
                </c:pt>
                <c:pt idx="31">
                  <c:v>33.556196777</c:v>
                </c:pt>
                <c:pt idx="32">
                  <c:v>33.556196777</c:v>
                </c:pt>
                <c:pt idx="34">
                  <c:v>33.556196777</c:v>
                </c:pt>
                <c:pt idx="35">
                  <c:v>33.556196777</c:v>
                </c:pt>
                <c:pt idx="37">
                  <c:v>33.556196777</c:v>
                </c:pt>
                <c:pt idx="38">
                  <c:v>33.556196777</c:v>
                </c:pt>
              </c:numCache>
            </c:numRef>
          </c:val>
        </c:ser>
        <c:ser>
          <c:idx val="1"/>
          <c:order val="1"/>
          <c:tx>
            <c:strRef>
              <c:f>'district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c:v>
                </c:pt>
                <c:pt idx="1">
                  <c:v>Fort Garry N</c:v>
                </c:pt>
                <c:pt idx="3">
                  <c:v>Assiniboine South (2)</c:v>
                </c:pt>
                <c:pt idx="5">
                  <c:v>St. Boniface E</c:v>
                </c:pt>
                <c:pt idx="6">
                  <c:v>St. Boniface W</c:v>
                </c:pt>
                <c:pt idx="8">
                  <c:v>St. Vital S (2)</c:v>
                </c:pt>
                <c:pt idx="9">
                  <c:v>St. Vital N</c:v>
                </c:pt>
                <c:pt idx="11">
                  <c:v>Transcona (1,t)</c:v>
                </c:pt>
                <c:pt idx="13">
                  <c:v>River Heights W</c:v>
                </c:pt>
                <c:pt idx="14">
                  <c:v>River Heights E (t)</c:v>
                </c:pt>
                <c:pt idx="16">
                  <c:v>River East N (s)</c:v>
                </c:pt>
                <c:pt idx="17">
                  <c:v>River East E</c:v>
                </c:pt>
                <c:pt idx="18">
                  <c:v>River East W</c:v>
                </c:pt>
                <c:pt idx="19">
                  <c:v>River East S</c:v>
                </c:pt>
                <c:pt idx="21">
                  <c:v>Seven Oaks N (s)</c:v>
                </c:pt>
                <c:pt idx="22">
                  <c:v>Seven Oaks W</c:v>
                </c:pt>
                <c:pt idx="23">
                  <c:v>Seven Oaks E</c:v>
                </c:pt>
                <c:pt idx="25">
                  <c:v>St. James - Assiniboia W (1,t)</c:v>
                </c:pt>
                <c:pt idx="26">
                  <c:v>St. James - Assiniboia E (1)</c:v>
                </c:pt>
                <c:pt idx="28">
                  <c:v>Inkster West</c:v>
                </c:pt>
                <c:pt idx="29">
                  <c:v>Inkster East (2)</c:v>
                </c:pt>
                <c:pt idx="31">
                  <c:v>Downtown W</c:v>
                </c:pt>
                <c:pt idx="32">
                  <c:v>Downtown E</c:v>
                </c:pt>
                <c:pt idx="34">
                  <c:v>Point Douglas N</c:v>
                </c:pt>
                <c:pt idx="35">
                  <c:v>Point Douglas S</c:v>
                </c:pt>
                <c:pt idx="37">
                  <c:v>Winnipeg (1,t)</c:v>
                </c:pt>
                <c:pt idx="38">
                  <c:v>Manitoba </c:v>
                </c:pt>
              </c:strCache>
            </c:strRef>
          </c:cat>
          <c:val>
            <c:numRef>
              <c:f>'district graph data'!$I$67:$I$105</c:f>
              <c:numCache>
                <c:ptCount val="39"/>
                <c:pt idx="0">
                  <c:v>27.104081811</c:v>
                </c:pt>
                <c:pt idx="1">
                  <c:v>25.494755632</c:v>
                </c:pt>
                <c:pt idx="3">
                  <c:v>20.826702969</c:v>
                </c:pt>
                <c:pt idx="5">
                  <c:v>21.385515</c:v>
                </c:pt>
                <c:pt idx="6">
                  <c:v>23.545891665</c:v>
                </c:pt>
                <c:pt idx="8">
                  <c:v>22.486976648</c:v>
                </c:pt>
                <c:pt idx="9">
                  <c:v>20.97607897</c:v>
                </c:pt>
                <c:pt idx="11">
                  <c:v>18.442744179</c:v>
                </c:pt>
                <c:pt idx="13">
                  <c:v>24.36872915</c:v>
                </c:pt>
                <c:pt idx="14">
                  <c:v>21.763343726</c:v>
                </c:pt>
                <c:pt idx="16">
                  <c:v>0</c:v>
                </c:pt>
                <c:pt idx="17">
                  <c:v>27.871978427</c:v>
                </c:pt>
                <c:pt idx="18">
                  <c:v>28.053926075</c:v>
                </c:pt>
                <c:pt idx="19">
                  <c:v>28.450888079</c:v>
                </c:pt>
                <c:pt idx="21">
                  <c:v>38.019506016</c:v>
                </c:pt>
                <c:pt idx="22">
                  <c:v>29.559578689</c:v>
                </c:pt>
                <c:pt idx="23">
                  <c:v>32.701452212</c:v>
                </c:pt>
                <c:pt idx="25">
                  <c:v>18.29436658</c:v>
                </c:pt>
                <c:pt idx="26">
                  <c:v>18.975183439</c:v>
                </c:pt>
                <c:pt idx="28">
                  <c:v>20.227503698</c:v>
                </c:pt>
                <c:pt idx="29">
                  <c:v>44.054237064</c:v>
                </c:pt>
                <c:pt idx="31">
                  <c:v>34.251169519</c:v>
                </c:pt>
                <c:pt idx="32">
                  <c:v>33.595032355</c:v>
                </c:pt>
                <c:pt idx="34">
                  <c:v>33.450584688</c:v>
                </c:pt>
                <c:pt idx="35">
                  <c:v>45.294750609</c:v>
                </c:pt>
                <c:pt idx="37">
                  <c:v>27.079761727</c:v>
                </c:pt>
                <c:pt idx="38">
                  <c:v>33.556196777</c:v>
                </c:pt>
              </c:numCache>
            </c:numRef>
          </c:val>
        </c:ser>
        <c:ser>
          <c:idx val="2"/>
          <c:order val="2"/>
          <c:tx>
            <c:strRef>
              <c:f>'district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c:v>
                </c:pt>
                <c:pt idx="1">
                  <c:v>Fort Garry N</c:v>
                </c:pt>
                <c:pt idx="3">
                  <c:v>Assiniboine South (2)</c:v>
                </c:pt>
                <c:pt idx="5">
                  <c:v>St. Boniface E</c:v>
                </c:pt>
                <c:pt idx="6">
                  <c:v>St. Boniface W</c:v>
                </c:pt>
                <c:pt idx="8">
                  <c:v>St. Vital S (2)</c:v>
                </c:pt>
                <c:pt idx="9">
                  <c:v>St. Vital N</c:v>
                </c:pt>
                <c:pt idx="11">
                  <c:v>Transcona (1,t)</c:v>
                </c:pt>
                <c:pt idx="13">
                  <c:v>River Heights W</c:v>
                </c:pt>
                <c:pt idx="14">
                  <c:v>River Heights E (t)</c:v>
                </c:pt>
                <c:pt idx="16">
                  <c:v>River East N (s)</c:v>
                </c:pt>
                <c:pt idx="17">
                  <c:v>River East E</c:v>
                </c:pt>
                <c:pt idx="18">
                  <c:v>River East W</c:v>
                </c:pt>
                <c:pt idx="19">
                  <c:v>River East S</c:v>
                </c:pt>
                <c:pt idx="21">
                  <c:v>Seven Oaks N (s)</c:v>
                </c:pt>
                <c:pt idx="22">
                  <c:v>Seven Oaks W</c:v>
                </c:pt>
                <c:pt idx="23">
                  <c:v>Seven Oaks E</c:v>
                </c:pt>
                <c:pt idx="25">
                  <c:v>St. James - Assiniboia W (1,t)</c:v>
                </c:pt>
                <c:pt idx="26">
                  <c:v>St. James - Assiniboia E (1)</c:v>
                </c:pt>
                <c:pt idx="28">
                  <c:v>Inkster West</c:v>
                </c:pt>
                <c:pt idx="29">
                  <c:v>Inkster East (2)</c:v>
                </c:pt>
                <c:pt idx="31">
                  <c:v>Downtown W</c:v>
                </c:pt>
                <c:pt idx="32">
                  <c:v>Downtown E</c:v>
                </c:pt>
                <c:pt idx="34">
                  <c:v>Point Douglas N</c:v>
                </c:pt>
                <c:pt idx="35">
                  <c:v>Point Douglas S</c:v>
                </c:pt>
                <c:pt idx="37">
                  <c:v>Winnipeg (1,t)</c:v>
                </c:pt>
                <c:pt idx="38">
                  <c:v>Manitoba </c:v>
                </c:pt>
              </c:strCache>
            </c:strRef>
          </c:cat>
          <c:val>
            <c:numRef>
              <c:f>'district graph data'!$J$67:$J$105</c:f>
              <c:numCache>
                <c:ptCount val="39"/>
                <c:pt idx="0">
                  <c:v>31.606745462</c:v>
                </c:pt>
                <c:pt idx="1">
                  <c:v>24.195415901</c:v>
                </c:pt>
                <c:pt idx="3">
                  <c:v>16.634729251</c:v>
                </c:pt>
                <c:pt idx="5">
                  <c:v>24.342095463</c:v>
                </c:pt>
                <c:pt idx="6">
                  <c:v>25.076079838</c:v>
                </c:pt>
                <c:pt idx="8">
                  <c:v>18.569167425</c:v>
                </c:pt>
                <c:pt idx="9">
                  <c:v>27.999887149</c:v>
                </c:pt>
                <c:pt idx="11">
                  <c:v>28.675964203</c:v>
                </c:pt>
                <c:pt idx="13">
                  <c:v>27.489835357</c:v>
                </c:pt>
                <c:pt idx="14">
                  <c:v>36.342329618</c:v>
                </c:pt>
                <c:pt idx="16">
                  <c:v>18.919277177</c:v>
                </c:pt>
                <c:pt idx="17">
                  <c:v>29.663778423</c:v>
                </c:pt>
                <c:pt idx="18">
                  <c:v>29.735600956</c:v>
                </c:pt>
                <c:pt idx="19">
                  <c:v>33.443702213</c:v>
                </c:pt>
                <c:pt idx="21">
                  <c:v>0</c:v>
                </c:pt>
                <c:pt idx="22">
                  <c:v>33.964276159</c:v>
                </c:pt>
                <c:pt idx="23">
                  <c:v>30.40719061</c:v>
                </c:pt>
                <c:pt idx="25">
                  <c:v>38.104539561</c:v>
                </c:pt>
                <c:pt idx="26">
                  <c:v>21.349968396</c:v>
                </c:pt>
                <c:pt idx="28">
                  <c:v>22.078748532</c:v>
                </c:pt>
                <c:pt idx="29">
                  <c:v>55.782650608</c:v>
                </c:pt>
                <c:pt idx="31">
                  <c:v>37.714383163</c:v>
                </c:pt>
                <c:pt idx="32">
                  <c:v>40.048343299</c:v>
                </c:pt>
                <c:pt idx="34">
                  <c:v>36.237023619</c:v>
                </c:pt>
                <c:pt idx="35">
                  <c:v>35.089453956</c:v>
                </c:pt>
                <c:pt idx="37">
                  <c:v>30.680850044</c:v>
                </c:pt>
                <c:pt idx="38">
                  <c:v>33.046354215</c:v>
                </c:pt>
              </c:numCache>
            </c:numRef>
          </c:val>
        </c:ser>
        <c:ser>
          <c:idx val="3"/>
          <c:order val="3"/>
          <c:tx>
            <c:strRef>
              <c:f>'district graph data'!$K$3</c:f>
              <c:strCache>
                <c:ptCount val="1"/>
                <c:pt idx="0">
                  <c:v>MB Avg 2000-03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c:v>
                </c:pt>
                <c:pt idx="1">
                  <c:v>Fort Garry N</c:v>
                </c:pt>
                <c:pt idx="3">
                  <c:v>Assiniboine South (2)</c:v>
                </c:pt>
                <c:pt idx="5">
                  <c:v>St. Boniface E</c:v>
                </c:pt>
                <c:pt idx="6">
                  <c:v>St. Boniface W</c:v>
                </c:pt>
                <c:pt idx="8">
                  <c:v>St. Vital S (2)</c:v>
                </c:pt>
                <c:pt idx="9">
                  <c:v>St. Vital N</c:v>
                </c:pt>
                <c:pt idx="11">
                  <c:v>Transcona (1,t)</c:v>
                </c:pt>
                <c:pt idx="13">
                  <c:v>River Heights W</c:v>
                </c:pt>
                <c:pt idx="14">
                  <c:v>River Heights E (t)</c:v>
                </c:pt>
                <c:pt idx="16">
                  <c:v>River East N (s)</c:v>
                </c:pt>
                <c:pt idx="17">
                  <c:v>River East E</c:v>
                </c:pt>
                <c:pt idx="18">
                  <c:v>River East W</c:v>
                </c:pt>
                <c:pt idx="19">
                  <c:v>River East S</c:v>
                </c:pt>
                <c:pt idx="21">
                  <c:v>Seven Oaks N (s)</c:v>
                </c:pt>
                <c:pt idx="22">
                  <c:v>Seven Oaks W</c:v>
                </c:pt>
                <c:pt idx="23">
                  <c:v>Seven Oaks E</c:v>
                </c:pt>
                <c:pt idx="25">
                  <c:v>St. James - Assiniboia W (1,t)</c:v>
                </c:pt>
                <c:pt idx="26">
                  <c:v>St. James - Assiniboia E (1)</c:v>
                </c:pt>
                <c:pt idx="28">
                  <c:v>Inkster West</c:v>
                </c:pt>
                <c:pt idx="29">
                  <c:v>Inkster East (2)</c:v>
                </c:pt>
                <c:pt idx="31">
                  <c:v>Downtown W</c:v>
                </c:pt>
                <c:pt idx="32">
                  <c:v>Downtown E</c:v>
                </c:pt>
                <c:pt idx="34">
                  <c:v>Point Douglas N</c:v>
                </c:pt>
                <c:pt idx="35">
                  <c:v>Point Douglas S</c:v>
                </c:pt>
                <c:pt idx="37">
                  <c:v>Winnipeg (1,t)</c:v>
                </c:pt>
                <c:pt idx="38">
                  <c:v>Manitoba </c:v>
                </c:pt>
              </c:strCache>
            </c:strRef>
          </c:cat>
          <c:val>
            <c:numRef>
              <c:f>'district graph data'!$K$67:$K$105</c:f>
              <c:numCache>
                <c:ptCount val="39"/>
                <c:pt idx="0">
                  <c:v>33.046354215</c:v>
                </c:pt>
                <c:pt idx="1">
                  <c:v>33.046354215</c:v>
                </c:pt>
                <c:pt idx="3">
                  <c:v>33.046354215</c:v>
                </c:pt>
                <c:pt idx="5">
                  <c:v>33.046354215</c:v>
                </c:pt>
                <c:pt idx="6">
                  <c:v>33.046354215</c:v>
                </c:pt>
                <c:pt idx="8">
                  <c:v>33.046354215</c:v>
                </c:pt>
                <c:pt idx="9">
                  <c:v>33.046354215</c:v>
                </c:pt>
                <c:pt idx="11">
                  <c:v>33.046354215</c:v>
                </c:pt>
                <c:pt idx="13">
                  <c:v>33.046354215</c:v>
                </c:pt>
                <c:pt idx="14">
                  <c:v>33.046354215</c:v>
                </c:pt>
                <c:pt idx="16">
                  <c:v>33.046354215</c:v>
                </c:pt>
                <c:pt idx="17">
                  <c:v>33.046354215</c:v>
                </c:pt>
                <c:pt idx="18">
                  <c:v>33.046354215</c:v>
                </c:pt>
                <c:pt idx="19">
                  <c:v>33.046354215</c:v>
                </c:pt>
                <c:pt idx="21">
                  <c:v>33.046354215</c:v>
                </c:pt>
                <c:pt idx="22">
                  <c:v>33.046354215</c:v>
                </c:pt>
                <c:pt idx="23">
                  <c:v>33.046354215</c:v>
                </c:pt>
                <c:pt idx="25">
                  <c:v>33.046354215</c:v>
                </c:pt>
                <c:pt idx="26">
                  <c:v>33.046354215</c:v>
                </c:pt>
                <c:pt idx="28">
                  <c:v>33.046354215</c:v>
                </c:pt>
                <c:pt idx="29">
                  <c:v>33.046354215</c:v>
                </c:pt>
                <c:pt idx="31">
                  <c:v>33.046354215</c:v>
                </c:pt>
                <c:pt idx="32">
                  <c:v>33.046354215</c:v>
                </c:pt>
                <c:pt idx="34">
                  <c:v>33.046354215</c:v>
                </c:pt>
                <c:pt idx="35">
                  <c:v>33.046354215</c:v>
                </c:pt>
                <c:pt idx="37">
                  <c:v>33.046354215</c:v>
                </c:pt>
                <c:pt idx="38">
                  <c:v>33.046354215</c:v>
                </c:pt>
              </c:numCache>
            </c:numRef>
          </c:val>
        </c:ser>
        <c:axId val="35061343"/>
        <c:axId val="47116632"/>
      </c:barChart>
      <c:catAx>
        <c:axId val="35061343"/>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47116632"/>
        <c:crosses val="autoZero"/>
        <c:auto val="1"/>
        <c:lblOffset val="100"/>
        <c:noMultiLvlLbl val="0"/>
      </c:catAx>
      <c:valAx>
        <c:axId val="47116632"/>
        <c:scaling>
          <c:orientation val="minMax"/>
          <c:max val="100"/>
          <c:min val="0"/>
        </c:scaling>
        <c:axPos val="t"/>
        <c:majorGridlines/>
        <c:delete val="0"/>
        <c:numFmt formatCode="0" sourceLinked="0"/>
        <c:majorTickMark val="none"/>
        <c:minorTickMark val="none"/>
        <c:tickLblPos val="nextTo"/>
        <c:crossAx val="35061343"/>
        <c:crosses val="max"/>
        <c:crossBetween val="between"/>
        <c:dispUnits/>
        <c:majorUnit val="1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7075"/>
          <c:y val="0.107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18"/>
          <c:w val="0.95425"/>
          <c:h val="0.78525"/>
        </c:manualLayout>
      </c:layout>
      <c:barChart>
        <c:barDir val="bar"/>
        <c:grouping val="clustered"/>
        <c:varyColors val="0"/>
        <c:ser>
          <c:idx val="0"/>
          <c:order val="0"/>
          <c:tx>
            <c:strRef>
              <c:f>'rha graph data'!$H$3</c:f>
              <c:strCache>
                <c:ptCount val="1"/>
                <c:pt idx="0">
                  <c:v>MB Avg 1996-99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('rha graph data'!$A$21:$A$33,'rha graph data'!$A$8,'rha graph data'!$A$19)</c:f>
              <c:strCache>
                <c:ptCount val="15"/>
                <c:pt idx="0">
                  <c:v>Fort Garry</c:v>
                </c:pt>
                <c:pt idx="1">
                  <c:v>Assiniboine South (1,2)</c:v>
                </c:pt>
                <c:pt idx="2">
                  <c:v>St. Boniface (1)</c:v>
                </c:pt>
                <c:pt idx="3">
                  <c:v>St. Vital (1,2)</c:v>
                </c:pt>
                <c:pt idx="4">
                  <c:v>Transcona (1,t)</c:v>
                </c:pt>
                <c:pt idx="5">
                  <c:v>River Heights (1)</c:v>
                </c:pt>
                <c:pt idx="6">
                  <c:v>River East</c:v>
                </c:pt>
                <c:pt idx="7">
                  <c:v>Seven Oaks</c:v>
                </c:pt>
                <c:pt idx="8">
                  <c:v>St. James - Assiniboia (1,t)</c:v>
                </c:pt>
                <c:pt idx="9">
                  <c:v>Inkster</c:v>
                </c:pt>
                <c:pt idx="10">
                  <c:v>Downtown</c:v>
                </c:pt>
                <c:pt idx="11">
                  <c:v>Point Douglas</c:v>
                </c:pt>
                <c:pt idx="12">
                  <c:v>0</c:v>
                </c:pt>
                <c:pt idx="13">
                  <c:v>Winnipeg (1,t)</c:v>
                </c:pt>
                <c:pt idx="14">
                  <c:v>Manitoba</c:v>
                </c:pt>
              </c:strCache>
            </c:strRef>
          </c:cat>
          <c:val>
            <c:numRef>
              <c:f>('rha graph data'!$H$21:$H$33,'rha graph data'!$H$8,'rha graph data'!$H$19)</c:f>
              <c:numCache>
                <c:ptCount val="15"/>
                <c:pt idx="0">
                  <c:v>33.556196777</c:v>
                </c:pt>
                <c:pt idx="1">
                  <c:v>33.556196777</c:v>
                </c:pt>
                <c:pt idx="2">
                  <c:v>33.556196777</c:v>
                </c:pt>
                <c:pt idx="3">
                  <c:v>33.556196777</c:v>
                </c:pt>
                <c:pt idx="4">
                  <c:v>33.556196777</c:v>
                </c:pt>
                <c:pt idx="5">
                  <c:v>33.556196777</c:v>
                </c:pt>
                <c:pt idx="6">
                  <c:v>33.556196777</c:v>
                </c:pt>
                <c:pt idx="7">
                  <c:v>33.556196777</c:v>
                </c:pt>
                <c:pt idx="8">
                  <c:v>33.556196777</c:v>
                </c:pt>
                <c:pt idx="9">
                  <c:v>33.556196777</c:v>
                </c:pt>
                <c:pt idx="10">
                  <c:v>33.556196777</c:v>
                </c:pt>
                <c:pt idx="11">
                  <c:v>33.556196777</c:v>
                </c:pt>
                <c:pt idx="13">
                  <c:v>33.556196777</c:v>
                </c:pt>
                <c:pt idx="14">
                  <c:v>33.556196777</c:v>
                </c:pt>
              </c:numCache>
            </c:numRef>
          </c:val>
        </c:ser>
        <c:ser>
          <c:idx val="1"/>
          <c:order val="1"/>
          <c:tx>
            <c:strRef>
              <c:f>'rha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c:v>
                </c:pt>
                <c:pt idx="1">
                  <c:v>Assiniboine South (1,2)</c:v>
                </c:pt>
                <c:pt idx="2">
                  <c:v>St. Boniface (1)</c:v>
                </c:pt>
                <c:pt idx="3">
                  <c:v>St. Vital (1,2)</c:v>
                </c:pt>
                <c:pt idx="4">
                  <c:v>Transcona (1,t)</c:v>
                </c:pt>
                <c:pt idx="5">
                  <c:v>River Heights (1)</c:v>
                </c:pt>
                <c:pt idx="6">
                  <c:v>River East</c:v>
                </c:pt>
                <c:pt idx="7">
                  <c:v>Seven Oaks</c:v>
                </c:pt>
                <c:pt idx="8">
                  <c:v>St. James - Assiniboia (1,t)</c:v>
                </c:pt>
                <c:pt idx="9">
                  <c:v>Inkster</c:v>
                </c:pt>
                <c:pt idx="10">
                  <c:v>Downtown</c:v>
                </c:pt>
                <c:pt idx="11">
                  <c:v>Point Douglas</c:v>
                </c:pt>
                <c:pt idx="12">
                  <c:v>0</c:v>
                </c:pt>
                <c:pt idx="13">
                  <c:v>Winnipeg (1,t)</c:v>
                </c:pt>
                <c:pt idx="14">
                  <c:v>Manitoba</c:v>
                </c:pt>
              </c:strCache>
            </c:strRef>
          </c:cat>
          <c:val>
            <c:numRef>
              <c:f>('rha graph data'!$I$21:$I$33,'rha graph data'!$I$8,'rha graph data'!$I$19)</c:f>
              <c:numCache>
                <c:ptCount val="15"/>
                <c:pt idx="0">
                  <c:v>26.436494815</c:v>
                </c:pt>
                <c:pt idx="1">
                  <c:v>20.826521127</c:v>
                </c:pt>
                <c:pt idx="2">
                  <c:v>22.147708885</c:v>
                </c:pt>
                <c:pt idx="3">
                  <c:v>21.784898621</c:v>
                </c:pt>
                <c:pt idx="4">
                  <c:v>18.442578366</c:v>
                </c:pt>
                <c:pt idx="5">
                  <c:v>23.396264319</c:v>
                </c:pt>
                <c:pt idx="6">
                  <c:v>27.291923395</c:v>
                </c:pt>
                <c:pt idx="7">
                  <c:v>31.748405677</c:v>
                </c:pt>
                <c:pt idx="8">
                  <c:v>18.652873244</c:v>
                </c:pt>
                <c:pt idx="9">
                  <c:v>31.761621877</c:v>
                </c:pt>
                <c:pt idx="10">
                  <c:v>33.937999417</c:v>
                </c:pt>
                <c:pt idx="11">
                  <c:v>38.005429951</c:v>
                </c:pt>
                <c:pt idx="13">
                  <c:v>27.079761727</c:v>
                </c:pt>
                <c:pt idx="14">
                  <c:v>33.556196777</c:v>
                </c:pt>
              </c:numCache>
            </c:numRef>
          </c:val>
        </c:ser>
        <c:ser>
          <c:idx val="2"/>
          <c:order val="2"/>
          <c:tx>
            <c:strRef>
              <c:f>'rha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c:v>
                </c:pt>
                <c:pt idx="1">
                  <c:v>Assiniboine South (1,2)</c:v>
                </c:pt>
                <c:pt idx="2">
                  <c:v>St. Boniface (1)</c:v>
                </c:pt>
                <c:pt idx="3">
                  <c:v>St. Vital (1,2)</c:v>
                </c:pt>
                <c:pt idx="4">
                  <c:v>Transcona (1,t)</c:v>
                </c:pt>
                <c:pt idx="5">
                  <c:v>River Heights (1)</c:v>
                </c:pt>
                <c:pt idx="6">
                  <c:v>River East</c:v>
                </c:pt>
                <c:pt idx="7">
                  <c:v>Seven Oaks</c:v>
                </c:pt>
                <c:pt idx="8">
                  <c:v>St. James - Assiniboia (1,t)</c:v>
                </c:pt>
                <c:pt idx="9">
                  <c:v>Inkster</c:v>
                </c:pt>
                <c:pt idx="10">
                  <c:v>Downtown</c:v>
                </c:pt>
                <c:pt idx="11">
                  <c:v>Point Douglas</c:v>
                </c:pt>
                <c:pt idx="12">
                  <c:v>0</c:v>
                </c:pt>
                <c:pt idx="13">
                  <c:v>Winnipeg (1,t)</c:v>
                </c:pt>
                <c:pt idx="14">
                  <c:v>Manitoba</c:v>
                </c:pt>
              </c:strCache>
            </c:strRef>
          </c:cat>
          <c:val>
            <c:numRef>
              <c:f>('rha graph data'!$J$21:$J$33,'rha graph data'!$J$8,'rha graph data'!$J$19)</c:f>
              <c:numCache>
                <c:ptCount val="15"/>
                <c:pt idx="0">
                  <c:v>28.477979933</c:v>
                </c:pt>
                <c:pt idx="1">
                  <c:v>16.63443569</c:v>
                </c:pt>
                <c:pt idx="2">
                  <c:v>24.551136098</c:v>
                </c:pt>
                <c:pt idx="3">
                  <c:v>23.109529839</c:v>
                </c:pt>
                <c:pt idx="4">
                  <c:v>28.676507886</c:v>
                </c:pt>
                <c:pt idx="5">
                  <c:v>30.805632706</c:v>
                </c:pt>
                <c:pt idx="6">
                  <c:v>29.971579634</c:v>
                </c:pt>
                <c:pt idx="7">
                  <c:v>31.520770018</c:v>
                </c:pt>
                <c:pt idx="8">
                  <c:v>29.582381022</c:v>
                </c:pt>
                <c:pt idx="9">
                  <c:v>39.534545926</c:v>
                </c:pt>
                <c:pt idx="10">
                  <c:v>38.858280791</c:v>
                </c:pt>
                <c:pt idx="11">
                  <c:v>35.758840916</c:v>
                </c:pt>
                <c:pt idx="13">
                  <c:v>30.680850044</c:v>
                </c:pt>
                <c:pt idx="14">
                  <c:v>33.046354215</c:v>
                </c:pt>
              </c:numCache>
            </c:numRef>
          </c:val>
        </c:ser>
        <c:ser>
          <c:idx val="3"/>
          <c:order val="3"/>
          <c:tx>
            <c:strRef>
              <c:f>'rha graph data'!$K$3</c:f>
              <c:strCache>
                <c:ptCount val="1"/>
                <c:pt idx="0">
                  <c:v>MB Avg 2000-03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('rha graph data'!$A$21:$A$33,'rha graph data'!$A$8,'rha graph data'!$A$19)</c:f>
              <c:strCache>
                <c:ptCount val="15"/>
                <c:pt idx="0">
                  <c:v>Fort Garry</c:v>
                </c:pt>
                <c:pt idx="1">
                  <c:v>Assiniboine South (1,2)</c:v>
                </c:pt>
                <c:pt idx="2">
                  <c:v>St. Boniface (1)</c:v>
                </c:pt>
                <c:pt idx="3">
                  <c:v>St. Vital (1,2)</c:v>
                </c:pt>
                <c:pt idx="4">
                  <c:v>Transcona (1,t)</c:v>
                </c:pt>
                <c:pt idx="5">
                  <c:v>River Heights (1)</c:v>
                </c:pt>
                <c:pt idx="6">
                  <c:v>River East</c:v>
                </c:pt>
                <c:pt idx="7">
                  <c:v>Seven Oaks</c:v>
                </c:pt>
                <c:pt idx="8">
                  <c:v>St. James - Assiniboia (1,t)</c:v>
                </c:pt>
                <c:pt idx="9">
                  <c:v>Inkster</c:v>
                </c:pt>
                <c:pt idx="10">
                  <c:v>Downtown</c:v>
                </c:pt>
                <c:pt idx="11">
                  <c:v>Point Douglas</c:v>
                </c:pt>
                <c:pt idx="12">
                  <c:v>0</c:v>
                </c:pt>
                <c:pt idx="13">
                  <c:v>Winnipeg (1,t)</c:v>
                </c:pt>
                <c:pt idx="14">
                  <c:v>Manitoba</c:v>
                </c:pt>
              </c:strCache>
            </c:strRef>
          </c:cat>
          <c:val>
            <c:numRef>
              <c:f>('rha graph data'!$K$21:$K$33,'rha graph data'!$K$8,'rha graph data'!$K$19)</c:f>
              <c:numCache>
                <c:ptCount val="15"/>
                <c:pt idx="0">
                  <c:v>33.046354215</c:v>
                </c:pt>
                <c:pt idx="1">
                  <c:v>33.046354215</c:v>
                </c:pt>
                <c:pt idx="2">
                  <c:v>33.046354215</c:v>
                </c:pt>
                <c:pt idx="3">
                  <c:v>33.046354215</c:v>
                </c:pt>
                <c:pt idx="4">
                  <c:v>33.046354215</c:v>
                </c:pt>
                <c:pt idx="5">
                  <c:v>33.046354215</c:v>
                </c:pt>
                <c:pt idx="6">
                  <c:v>33.046354215</c:v>
                </c:pt>
                <c:pt idx="7">
                  <c:v>33.046354215</c:v>
                </c:pt>
                <c:pt idx="8">
                  <c:v>33.046354215</c:v>
                </c:pt>
                <c:pt idx="9">
                  <c:v>33.046354215</c:v>
                </c:pt>
                <c:pt idx="10">
                  <c:v>33.046354215</c:v>
                </c:pt>
                <c:pt idx="11">
                  <c:v>33.046354215</c:v>
                </c:pt>
                <c:pt idx="13">
                  <c:v>33.046354215</c:v>
                </c:pt>
                <c:pt idx="14">
                  <c:v>33.046354215</c:v>
                </c:pt>
              </c:numCache>
            </c:numRef>
          </c:val>
        </c:ser>
        <c:axId val="21396505"/>
        <c:axId val="58350818"/>
      </c:barChart>
      <c:catAx>
        <c:axId val="21396505"/>
        <c:scaling>
          <c:orientation val="maxMin"/>
        </c:scaling>
        <c:axPos val="l"/>
        <c:delete val="0"/>
        <c:numFmt formatCode="General" sourceLinked="1"/>
        <c:majorTickMark val="none"/>
        <c:minorTickMark val="none"/>
        <c:tickLblPos val="nextTo"/>
        <c:crossAx val="58350818"/>
        <c:crosses val="autoZero"/>
        <c:auto val="1"/>
        <c:lblOffset val="100"/>
        <c:noMultiLvlLbl val="0"/>
      </c:catAx>
      <c:valAx>
        <c:axId val="58350818"/>
        <c:scaling>
          <c:orientation val="minMax"/>
          <c:max val="100"/>
          <c:min val="0"/>
        </c:scaling>
        <c:axPos val="t"/>
        <c:majorGridlines/>
        <c:delete val="0"/>
        <c:numFmt formatCode="0" sourceLinked="0"/>
        <c:majorTickMark val="none"/>
        <c:minorTickMark val="none"/>
        <c:tickLblPos val="nextTo"/>
        <c:crossAx val="21396505"/>
        <c:crosses val="max"/>
        <c:crossBetween val="between"/>
        <c:dispUnits/>
        <c:majorUnit val="10"/>
      </c:valAx>
      <c:spPr>
        <a:solidFill>
          <a:srgbClr val="FFFFFF"/>
        </a:solidFill>
        <a:ln w="12700">
          <a:solidFill/>
        </a:ln>
      </c:spPr>
    </c:plotArea>
    <c:legend>
      <c:legendPos val="r"/>
      <c:legendEntry>
        <c:idx val="0"/>
        <c:delete val="1"/>
      </c:legendEntry>
      <c:legendEntry>
        <c:idx val="3"/>
        <c:delete val="1"/>
      </c:legendEntry>
      <c:layout>
        <c:manualLayout>
          <c:xMode val="edge"/>
          <c:yMode val="edge"/>
          <c:x val="0.703"/>
          <c:y val="0.147"/>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1555"/>
          <c:w val="0.96975"/>
          <c:h val="0.77625"/>
        </c:manualLayout>
      </c:layout>
      <c:barChart>
        <c:barDir val="bar"/>
        <c:grouping val="clustered"/>
        <c:varyColors val="0"/>
        <c:ser>
          <c:idx val="0"/>
          <c:order val="0"/>
          <c:tx>
            <c:strRef>
              <c:f>'rha graph data'!$H$3</c:f>
              <c:strCache>
                <c:ptCount val="1"/>
                <c:pt idx="0">
                  <c:v>MB Avg 1996-99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('rha graph data'!$A$16:$A$18,'rha graph data'!$A$8,'rha graph data'!$A$19:$A$19)</c:f>
              <c:strCache>
                <c:ptCount val="5"/>
                <c:pt idx="0">
                  <c:v>South</c:v>
                </c:pt>
                <c:pt idx="1">
                  <c:v>Mid (1,t)</c:v>
                </c:pt>
                <c:pt idx="2">
                  <c:v>North (1,2,t)</c:v>
                </c:pt>
                <c:pt idx="3">
                  <c:v>Winnipeg (1,t)</c:v>
                </c:pt>
                <c:pt idx="4">
                  <c:v>Manitoba</c:v>
                </c:pt>
              </c:strCache>
            </c:strRef>
          </c:cat>
          <c:val>
            <c:numRef>
              <c:f>('rha graph data'!$H$16:$H$18,'rha graph data'!$H$8,'rha graph data'!$H$19:$H$19)</c:f>
              <c:numCache>
                <c:ptCount val="5"/>
                <c:pt idx="0">
                  <c:v>33.556196777</c:v>
                </c:pt>
                <c:pt idx="1">
                  <c:v>33.556196777</c:v>
                </c:pt>
                <c:pt idx="2">
                  <c:v>33.556196777</c:v>
                </c:pt>
                <c:pt idx="3">
                  <c:v>33.556196777</c:v>
                </c:pt>
                <c:pt idx="4">
                  <c:v>33.556196777</c:v>
                </c:pt>
              </c:numCache>
            </c:numRef>
          </c:val>
        </c:ser>
        <c:ser>
          <c:idx val="1"/>
          <c:order val="1"/>
          <c:tx>
            <c:strRef>
              <c:f>'rha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data'!$A$19:$A$19)</c:f>
              <c:strCache>
                <c:ptCount val="5"/>
                <c:pt idx="0">
                  <c:v>South</c:v>
                </c:pt>
                <c:pt idx="1">
                  <c:v>Mid (1,t)</c:v>
                </c:pt>
                <c:pt idx="2">
                  <c:v>North (1,2,t)</c:v>
                </c:pt>
                <c:pt idx="3">
                  <c:v>Winnipeg (1,t)</c:v>
                </c:pt>
                <c:pt idx="4">
                  <c:v>Manitoba</c:v>
                </c:pt>
              </c:strCache>
            </c:strRef>
          </c:cat>
          <c:val>
            <c:numRef>
              <c:f>('rha graph data'!$I$16:$I$18,'rha graph data'!$I$8,'rha graph data'!$I$19:$I$19)</c:f>
              <c:numCache>
                <c:ptCount val="5"/>
                <c:pt idx="0">
                  <c:v>32.169235711</c:v>
                </c:pt>
                <c:pt idx="1">
                  <c:v>43.130759571</c:v>
                </c:pt>
                <c:pt idx="2">
                  <c:v>56.413555794</c:v>
                </c:pt>
                <c:pt idx="3">
                  <c:v>27.079761727</c:v>
                </c:pt>
                <c:pt idx="4">
                  <c:v>33.556196777</c:v>
                </c:pt>
              </c:numCache>
            </c:numRef>
          </c:val>
        </c:ser>
        <c:ser>
          <c:idx val="2"/>
          <c:order val="2"/>
          <c:tx>
            <c:strRef>
              <c:f>'rha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data'!$A$19:$A$19)</c:f>
              <c:strCache>
                <c:ptCount val="5"/>
                <c:pt idx="0">
                  <c:v>South</c:v>
                </c:pt>
                <c:pt idx="1">
                  <c:v>Mid (1,t)</c:v>
                </c:pt>
                <c:pt idx="2">
                  <c:v>North (1,2,t)</c:v>
                </c:pt>
                <c:pt idx="3">
                  <c:v>Winnipeg (1,t)</c:v>
                </c:pt>
                <c:pt idx="4">
                  <c:v>Manitoba</c:v>
                </c:pt>
              </c:strCache>
            </c:strRef>
          </c:cat>
          <c:val>
            <c:numRef>
              <c:f>('rha graph data'!$J$16:$J$18,'rha graph data'!$J$8,'rha graph data'!$J$19:$J$19)</c:f>
              <c:numCache>
                <c:ptCount val="5"/>
                <c:pt idx="0">
                  <c:v>30.734528049</c:v>
                </c:pt>
                <c:pt idx="1">
                  <c:v>34.620811086</c:v>
                </c:pt>
                <c:pt idx="2">
                  <c:v>47.197490172</c:v>
                </c:pt>
                <c:pt idx="3">
                  <c:v>30.680850044</c:v>
                </c:pt>
                <c:pt idx="4">
                  <c:v>33.046354215</c:v>
                </c:pt>
              </c:numCache>
            </c:numRef>
          </c:val>
        </c:ser>
        <c:ser>
          <c:idx val="3"/>
          <c:order val="3"/>
          <c:tx>
            <c:strRef>
              <c:f>'rha graph data'!$K$3</c:f>
              <c:strCache>
                <c:ptCount val="1"/>
                <c:pt idx="0">
                  <c:v>MB Avg 2000-03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('rha graph data'!$A$16:$A$18,'rha graph data'!$A$8,'rha graph data'!$A$19:$A$19)</c:f>
              <c:strCache>
                <c:ptCount val="5"/>
                <c:pt idx="0">
                  <c:v>South</c:v>
                </c:pt>
                <c:pt idx="1">
                  <c:v>Mid (1,t)</c:v>
                </c:pt>
                <c:pt idx="2">
                  <c:v>North (1,2,t)</c:v>
                </c:pt>
                <c:pt idx="3">
                  <c:v>Winnipeg (1,t)</c:v>
                </c:pt>
                <c:pt idx="4">
                  <c:v>Manitoba</c:v>
                </c:pt>
              </c:strCache>
            </c:strRef>
          </c:cat>
          <c:val>
            <c:numRef>
              <c:f>('rha graph data'!$K$16:$K$18,'rha graph data'!$K$8,'rha graph data'!$K$19:$K$19)</c:f>
              <c:numCache>
                <c:ptCount val="5"/>
                <c:pt idx="0">
                  <c:v>33.046354215</c:v>
                </c:pt>
                <c:pt idx="1">
                  <c:v>33.046354215</c:v>
                </c:pt>
                <c:pt idx="2">
                  <c:v>33.046354215</c:v>
                </c:pt>
                <c:pt idx="3">
                  <c:v>33.046354215</c:v>
                </c:pt>
                <c:pt idx="4">
                  <c:v>33.046354215</c:v>
                </c:pt>
              </c:numCache>
            </c:numRef>
          </c:val>
        </c:ser>
        <c:axId val="55395315"/>
        <c:axId val="28795788"/>
      </c:barChart>
      <c:catAx>
        <c:axId val="55395315"/>
        <c:scaling>
          <c:orientation val="maxMin"/>
        </c:scaling>
        <c:axPos val="l"/>
        <c:delete val="0"/>
        <c:numFmt formatCode="General" sourceLinked="1"/>
        <c:majorTickMark val="none"/>
        <c:minorTickMark val="none"/>
        <c:tickLblPos val="nextTo"/>
        <c:crossAx val="28795788"/>
        <c:crosses val="autoZero"/>
        <c:auto val="1"/>
        <c:lblOffset val="100"/>
        <c:noMultiLvlLbl val="0"/>
      </c:catAx>
      <c:valAx>
        <c:axId val="28795788"/>
        <c:scaling>
          <c:orientation val="minMax"/>
          <c:max val="100"/>
          <c:min val="0"/>
        </c:scaling>
        <c:axPos val="t"/>
        <c:majorGridlines>
          <c:spPr>
            <a:ln w="12700">
              <a:solidFill/>
            </a:ln>
          </c:spPr>
        </c:majorGridlines>
        <c:delete val="0"/>
        <c:numFmt formatCode="0" sourceLinked="0"/>
        <c:majorTickMark val="none"/>
        <c:minorTickMark val="none"/>
        <c:tickLblPos val="nextTo"/>
        <c:spPr>
          <a:ln w="12700">
            <a:solidFill/>
          </a:ln>
        </c:spPr>
        <c:crossAx val="55395315"/>
        <c:crosses val="max"/>
        <c:crossBetween val="between"/>
        <c:dispUnits/>
        <c:majorUnit val="1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7225"/>
          <c:y val="0.18125"/>
          <c:w val="0.249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tabSelected="1" workbookViewId="0"/>
  </sheetViews>
  <pageMargins left="1.125" right="1.12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0.87775</cdr:y>
    </cdr:from>
    <cdr:to>
      <cdr:x>0.91925</cdr:x>
      <cdr:y>0.98775</cdr:y>
    </cdr:to>
    <cdr:sp>
      <cdr:nvSpPr>
        <cdr:cNvPr id="1" name="TextBox 4"/>
        <cdr:cNvSpPr txBox="1">
          <a:spLocks noChangeArrowheads="1"/>
        </cdr:cNvSpPr>
      </cdr:nvSpPr>
      <cdr:spPr>
        <a:xfrm>
          <a:off x="1152525" y="4400550"/>
          <a:ext cx="4086225" cy="5524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0.62925</cdr:x>
      <cdr:y>0.96725</cdr:y>
    </cdr:from>
    <cdr:to>
      <cdr:x>0.99575</cdr:x>
      <cdr:y>1</cdr:y>
    </cdr:to>
    <cdr:sp>
      <cdr:nvSpPr>
        <cdr:cNvPr id="2" name="mchp"/>
        <cdr:cNvSpPr txBox="1">
          <a:spLocks noChangeArrowheads="1"/>
        </cdr:cNvSpPr>
      </cdr:nvSpPr>
      <cdr:spPr>
        <a:xfrm>
          <a:off x="3581400" y="4848225"/>
          <a:ext cx="2095500" cy="1619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cdr:x>
      <cdr:y>0.01075</cdr:y>
    </cdr:from>
    <cdr:to>
      <cdr:x>0.995</cdr:x>
      <cdr:y>0.1315</cdr:y>
    </cdr:to>
    <cdr:sp>
      <cdr:nvSpPr>
        <cdr:cNvPr id="3" name="TextBox 8"/>
        <cdr:cNvSpPr txBox="1">
          <a:spLocks noChangeArrowheads="1"/>
        </cdr:cNvSpPr>
      </cdr:nvSpPr>
      <cdr:spPr>
        <a:xfrm>
          <a:off x="0" y="47625"/>
          <a:ext cx="5676900" cy="6096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A.3.118: Newborn Hospital Readmission Rates
 Within 4 Weeks of Birth Discharge by RHA</a:t>
          </a:r>
          <a:r>
            <a:rPr lang="en-US" cap="none" sz="800" b="0" i="0" u="none" baseline="0">
              <a:latin typeface="Univers 45 Light"/>
              <a:ea typeface="Univers 45 Light"/>
              <a:cs typeface="Univers 45 Light"/>
            </a:rPr>
            <a:t>
Sex-adjusted rates per 1,000 infants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0.6205</cdr:x>
      <cdr:y>0.98375</cdr:y>
    </cdr:from>
    <cdr:to>
      <cdr:x>0.97075</cdr:x>
      <cdr:y>1</cdr:y>
    </cdr:to>
    <cdr:sp>
      <cdr:nvSpPr>
        <cdr:cNvPr id="1" name="TextBox 1"/>
        <cdr:cNvSpPr txBox="1">
          <a:spLocks noChangeArrowheads="1"/>
        </cdr:cNvSpPr>
      </cdr:nvSpPr>
      <cdr:spPr>
        <a:xfrm>
          <a:off x="4562475" y="9734550"/>
          <a:ext cx="2581275" cy="161925"/>
        </a:xfrm>
        <a:prstGeom prst="rect">
          <a:avLst/>
        </a:prstGeom>
        <a:noFill/>
        <a:ln w="9525" cmpd="sng">
          <a:noFill/>
        </a:ln>
      </cdr:spPr>
      <cdr:txBody>
        <a:bodyPr vertOverflow="clip" wrap="square"/>
        <a:p>
          <a:pPr algn="r">
            <a:defRPr/>
          </a:pPr>
          <a:r>
            <a:rPr lang="en-US" cap="none" sz="800" b="0" i="0" u="none" baseline="0"/>
            <a:t>Source: Manitoba Centre for Health Policy, 2008  </a:t>
          </a:r>
        </a:p>
      </cdr:txBody>
    </cdr:sp>
  </cdr:relSizeAnchor>
  <cdr:relSizeAnchor xmlns:cdr="http://schemas.openxmlformats.org/drawingml/2006/chartDrawing">
    <cdr:from>
      <cdr:x>0.942</cdr:x>
      <cdr:y>0.66625</cdr:y>
    </cdr:from>
    <cdr:to>
      <cdr:x>0.98725</cdr:x>
      <cdr:y>0.68475</cdr:y>
    </cdr:to>
    <cdr:sp>
      <cdr:nvSpPr>
        <cdr:cNvPr id="2" name="TextBox 5"/>
        <cdr:cNvSpPr txBox="1">
          <a:spLocks noChangeArrowheads="1"/>
        </cdr:cNvSpPr>
      </cdr:nvSpPr>
      <cdr:spPr>
        <a:xfrm>
          <a:off x="6934200" y="6591300"/>
          <a:ext cx="333375" cy="180975"/>
        </a:xfrm>
        <a:prstGeom prst="rect">
          <a:avLst/>
        </a:prstGeom>
        <a:noFill/>
        <a:ln w="9525" cmpd="sng">
          <a:noFill/>
        </a:ln>
      </cdr:spPr>
      <cdr:txBody>
        <a:bodyPr vertOverflow="clip" wrap="square"/>
        <a:p>
          <a:pPr algn="l">
            <a:defRPr/>
          </a:pPr>
          <a:r>
            <a:rPr lang="en-US" cap="none" sz="825" b="0" i="0" u="none" baseline="0"/>
            <a:t>117</a:t>
          </a:r>
        </a:p>
      </cdr:txBody>
    </cdr:sp>
  </cdr:relSizeAnchor>
  <cdr:relSizeAnchor xmlns:cdr="http://schemas.openxmlformats.org/drawingml/2006/chartDrawing">
    <cdr:from>
      <cdr:x>0.004</cdr:x>
      <cdr:y>0</cdr:y>
    </cdr:from>
    <cdr:to>
      <cdr:x>0.98675</cdr:x>
      <cdr:y>0.034</cdr:y>
    </cdr:to>
    <cdr:sp>
      <cdr:nvSpPr>
        <cdr:cNvPr id="3" name="TextBox 6"/>
        <cdr:cNvSpPr txBox="1">
          <a:spLocks noChangeArrowheads="1"/>
        </cdr:cNvSpPr>
      </cdr:nvSpPr>
      <cdr:spPr>
        <a:xfrm>
          <a:off x="28575" y="0"/>
          <a:ext cx="7239000" cy="333375"/>
        </a:xfrm>
        <a:prstGeom prst="rect">
          <a:avLst/>
        </a:prstGeom>
        <a:noFill/>
        <a:ln w="9525" cmpd="sng">
          <a:noFill/>
        </a:ln>
      </cdr:spPr>
      <cdr:txBody>
        <a:bodyPr vertOverflow="clip" wrap="square"/>
        <a:p>
          <a:pPr algn="ctr">
            <a:defRPr/>
          </a:pPr>
          <a:r>
            <a:rPr lang="en-US" cap="none" sz="1125" b="1" i="0" u="none" baseline="0">
              <a:latin typeface="Univers 45 Light"/>
              <a:ea typeface="Univers 45 Light"/>
              <a:cs typeface="Univers 45 Light"/>
            </a:rPr>
            <a:t>Figure A.3.115: Newborn Hospital Readmission Rates Within 4 Weeks of Birth Discharge by District</a:t>
          </a:r>
          <a:r>
            <a:rPr lang="en-US" cap="none" sz="800" b="0" i="0" u="none" baseline="0">
              <a:latin typeface="Univers 45 Light"/>
              <a:ea typeface="Univers 45 Light"/>
              <a:cs typeface="Univers 45 Light"/>
            </a:rPr>
            <a:t>
Sex-adjusted rates per 1,000 infants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6282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0.62825</cdr:x>
      <cdr:y>0.9825</cdr:y>
    </cdr:from>
    <cdr:to>
      <cdr:x>0.989</cdr:x>
      <cdr:y>1</cdr:y>
    </cdr:to>
    <cdr:sp>
      <cdr:nvSpPr>
        <cdr:cNvPr id="1" name="TextBox 1"/>
        <cdr:cNvSpPr txBox="1">
          <a:spLocks noChangeArrowheads="1"/>
        </cdr:cNvSpPr>
      </cdr:nvSpPr>
      <cdr:spPr>
        <a:xfrm>
          <a:off x="3581400" y="8067675"/>
          <a:ext cx="2057400" cy="14287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0.0015</cdr:x>
      <cdr:y>0</cdr:y>
    </cdr:from>
    <cdr:to>
      <cdr:x>1</cdr:x>
      <cdr:y>0.0645</cdr:y>
    </cdr:to>
    <cdr:sp>
      <cdr:nvSpPr>
        <cdr:cNvPr id="2" name="TextBox 2"/>
        <cdr:cNvSpPr txBox="1">
          <a:spLocks noChangeArrowheads="1"/>
        </cdr:cNvSpPr>
      </cdr:nvSpPr>
      <cdr:spPr>
        <a:xfrm>
          <a:off x="0" y="0"/>
          <a:ext cx="5695950" cy="5334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A.3.116: Newborn Hospital Readmission Rates 
Within 4 Weeks of Birth Discharge by Winnipeg Neighbourhood Cluster
</a:t>
          </a:r>
          <a:r>
            <a:rPr lang="en-US" cap="none" sz="800" b="0" i="0" u="none" baseline="0">
              <a:latin typeface="Univers 45 Light"/>
              <a:ea typeface="Univers 45 Light"/>
              <a:cs typeface="Univers 45 Light"/>
            </a:rPr>
            <a:t>Sex-adjusted rates per 1,000 infants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0.89525</cdr:y>
    </cdr:from>
    <cdr:to>
      <cdr:x>0.96975</cdr:x>
      <cdr:y>0.98875</cdr:y>
    </cdr:to>
    <cdr:sp>
      <cdr:nvSpPr>
        <cdr:cNvPr id="1" name="TextBox 6"/>
        <cdr:cNvSpPr txBox="1">
          <a:spLocks noChangeArrowheads="1"/>
        </cdr:cNvSpPr>
      </cdr:nvSpPr>
      <cdr:spPr>
        <a:xfrm>
          <a:off x="1371600" y="4895850"/>
          <a:ext cx="4162425"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0.6165</cdr:x>
      <cdr:y>0.97525</cdr:y>
    </cdr:from>
    <cdr:to>
      <cdr:x>0.9825</cdr:x>
      <cdr:y>1</cdr:y>
    </cdr:to>
    <cdr:sp>
      <cdr:nvSpPr>
        <cdr:cNvPr id="2" name="mchp"/>
        <cdr:cNvSpPr txBox="1">
          <a:spLocks noChangeArrowheads="1"/>
        </cdr:cNvSpPr>
      </cdr:nvSpPr>
      <cdr:spPr>
        <a:xfrm>
          <a:off x="3514725" y="5334000"/>
          <a:ext cx="2085975"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0.00675</cdr:x>
      <cdr:y>0.012</cdr:y>
    </cdr:from>
    <cdr:to>
      <cdr:x>0.98475</cdr:x>
      <cdr:y>0.13225</cdr:y>
    </cdr:to>
    <cdr:sp>
      <cdr:nvSpPr>
        <cdr:cNvPr id="3" name="TextBox 8"/>
        <cdr:cNvSpPr txBox="1">
          <a:spLocks noChangeArrowheads="1"/>
        </cdr:cNvSpPr>
      </cdr:nvSpPr>
      <cdr:spPr>
        <a:xfrm>
          <a:off x="38100" y="57150"/>
          <a:ext cx="5581650" cy="6572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A.3.119: Newborn Hospital Readmission Rates 
Within 4 Weeks of Birth Discharge by Winnipeg Community Area
</a:t>
          </a:r>
          <a:r>
            <a:rPr lang="en-US" cap="none" sz="800" b="0" i="0" u="none" baseline="0">
              <a:latin typeface="Univers 45 Light"/>
              <a:ea typeface="Univers 45 Light"/>
              <a:cs typeface="Univers 45 Light"/>
            </a:rPr>
            <a:t>Sex-adjusted rates per 1,000 infants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cdr:x>
      <cdr:y>0.96975</cdr:y>
    </cdr:from>
    <cdr:to>
      <cdr:x>0.99275</cdr:x>
      <cdr:y>1</cdr:y>
    </cdr:to>
    <cdr:sp>
      <cdr:nvSpPr>
        <cdr:cNvPr id="1" name="TextBox 1"/>
        <cdr:cNvSpPr txBox="1">
          <a:spLocks noChangeArrowheads="1"/>
        </cdr:cNvSpPr>
      </cdr:nvSpPr>
      <cdr:spPr>
        <a:xfrm>
          <a:off x="3495675" y="4419600"/>
          <a:ext cx="2162175" cy="1333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0.003</cdr:x>
      <cdr:y>0.01725</cdr:y>
    </cdr:from>
    <cdr:to>
      <cdr:x>0.993</cdr:x>
      <cdr:y>0.1425</cdr:y>
    </cdr:to>
    <cdr:sp>
      <cdr:nvSpPr>
        <cdr:cNvPr id="2" name="TextBox 3"/>
        <cdr:cNvSpPr txBox="1">
          <a:spLocks noChangeArrowheads="1"/>
        </cdr:cNvSpPr>
      </cdr:nvSpPr>
      <cdr:spPr>
        <a:xfrm>
          <a:off x="9525" y="76200"/>
          <a:ext cx="5648325" cy="5715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A.3.117: Newborn Hospital Readmission Rates 
Within 4 Weeks of Birth Discharge by Aggregate RHA Area
</a:t>
          </a:r>
          <a:r>
            <a:rPr lang="en-US" cap="none" sz="800" b="0" i="0" u="none" baseline="0">
              <a:latin typeface="Univers 45 Light"/>
              <a:ea typeface="Univers 45 Light"/>
              <a:cs typeface="Univers 45 Light"/>
            </a:rPr>
            <a:t>Sex-adjusted rates per 1,000 infants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6"/>
  <sheetViews>
    <sheetView workbookViewId="0" topLeftCell="A1">
      <selection activeCell="B2" sqref="B2:D2"/>
    </sheetView>
  </sheetViews>
  <sheetFormatPr defaultColWidth="9.140625" defaultRowHeight="12.75"/>
  <cols>
    <col min="1" max="1" width="12.421875" style="30" customWidth="1"/>
    <col min="2" max="5" width="8.00390625" style="30" customWidth="1"/>
    <col min="6" max="6" width="9.140625" style="30" customWidth="1"/>
    <col min="7" max="7" width="18.140625" style="30" customWidth="1"/>
    <col min="8" max="11" width="8.00390625" style="30" customWidth="1"/>
    <col min="12" max="16384" width="9.140625" style="30" customWidth="1"/>
  </cols>
  <sheetData>
    <row r="1" spans="1:5" ht="15.75" thickBot="1">
      <c r="A1" s="14" t="s">
        <v>290</v>
      </c>
      <c r="B1" s="14"/>
      <c r="C1" s="14"/>
      <c r="D1" s="14"/>
      <c r="E1" s="14"/>
    </row>
    <row r="2" spans="1:11" ht="13.5" thickBot="1">
      <c r="A2" s="68" t="s">
        <v>123</v>
      </c>
      <c r="B2" s="74" t="s">
        <v>284</v>
      </c>
      <c r="C2" s="75"/>
      <c r="D2" s="76"/>
      <c r="E2" s="65"/>
      <c r="G2" s="71" t="s">
        <v>123</v>
      </c>
      <c r="H2" s="74" t="s">
        <v>284</v>
      </c>
      <c r="I2" s="75"/>
      <c r="J2" s="76"/>
      <c r="K2" s="65"/>
    </row>
    <row r="3" spans="1:10" ht="12.75">
      <c r="A3" s="69"/>
      <c r="B3" s="15" t="s">
        <v>125</v>
      </c>
      <c r="C3" s="16" t="s">
        <v>124</v>
      </c>
      <c r="D3" s="20" t="s">
        <v>125</v>
      </c>
      <c r="G3" s="69"/>
      <c r="H3" s="15" t="s">
        <v>125</v>
      </c>
      <c r="I3" s="16" t="s">
        <v>124</v>
      </c>
      <c r="J3" s="39" t="s">
        <v>125</v>
      </c>
    </row>
    <row r="4" spans="1:10" ht="12.75">
      <c r="A4" s="69"/>
      <c r="B4" s="15" t="s">
        <v>187</v>
      </c>
      <c r="C4" s="16" t="s">
        <v>126</v>
      </c>
      <c r="D4" s="39" t="s">
        <v>187</v>
      </c>
      <c r="G4" s="69"/>
      <c r="H4" s="15" t="s">
        <v>187</v>
      </c>
      <c r="I4" s="16" t="s">
        <v>126</v>
      </c>
      <c r="J4" s="39" t="s">
        <v>187</v>
      </c>
    </row>
    <row r="5" spans="1:10" ht="12.75">
      <c r="A5" s="69"/>
      <c r="B5" s="17" t="s">
        <v>188</v>
      </c>
      <c r="C5" s="18" t="s">
        <v>127</v>
      </c>
      <c r="D5" s="40" t="s">
        <v>188</v>
      </c>
      <c r="G5" s="69"/>
      <c r="H5" s="17" t="s">
        <v>188</v>
      </c>
      <c r="I5" s="18" t="s">
        <v>127</v>
      </c>
      <c r="J5" s="40" t="s">
        <v>188</v>
      </c>
    </row>
    <row r="6" spans="1:10" ht="13.5" thickBot="1">
      <c r="A6" s="70"/>
      <c r="B6" s="64" t="s">
        <v>288</v>
      </c>
      <c r="C6" s="72" t="s">
        <v>287</v>
      </c>
      <c r="D6" s="73"/>
      <c r="G6" s="70"/>
      <c r="H6" s="61" t="s">
        <v>288</v>
      </c>
      <c r="I6" s="72" t="s">
        <v>287</v>
      </c>
      <c r="J6" s="73"/>
    </row>
    <row r="7" spans="1:10" ht="12.75">
      <c r="A7" s="31" t="s">
        <v>128</v>
      </c>
      <c r="B7" s="54">
        <f>'orig. data'!H4</f>
        <v>17.574186114</v>
      </c>
      <c r="C7" s="51">
        <f>'orig. data'!P4/5</f>
        <v>16.6</v>
      </c>
      <c r="D7" s="25">
        <f>'orig. data'!V4</f>
        <v>22.192513369</v>
      </c>
      <c r="G7" s="31" t="s">
        <v>143</v>
      </c>
      <c r="H7" s="23">
        <f>'orig. data'!H20</f>
        <v>26.462805057</v>
      </c>
      <c r="I7" s="51">
        <f>'orig. data'!P20/5</f>
        <v>18.4</v>
      </c>
      <c r="J7" s="25">
        <f>'orig. data'!V20</f>
        <v>28.421377819</v>
      </c>
    </row>
    <row r="8" spans="1:10" ht="12.75">
      <c r="A8" s="33" t="s">
        <v>129</v>
      </c>
      <c r="B8" s="54">
        <f>'orig. data'!H5</f>
        <v>38.524225811</v>
      </c>
      <c r="C8" s="51">
        <f>'orig. data'!P5/5</f>
        <v>42.2</v>
      </c>
      <c r="D8" s="25">
        <f>'orig. data'!V5</f>
        <v>31.342840166</v>
      </c>
      <c r="G8" s="33" t="s">
        <v>144</v>
      </c>
      <c r="H8" s="23">
        <f>'orig. data'!H21</f>
        <v>20.889487871</v>
      </c>
      <c r="I8" s="51">
        <f>'orig. data'!P21/5</f>
        <v>4.8</v>
      </c>
      <c r="J8" s="25">
        <f>'orig. data'!V21</f>
        <v>16.736401674</v>
      </c>
    </row>
    <row r="9" spans="1:10" ht="12.75">
      <c r="A9" s="33" t="s">
        <v>130</v>
      </c>
      <c r="B9" s="54">
        <f>'orig. data'!H6</f>
        <v>34.327518289</v>
      </c>
      <c r="C9" s="51">
        <f>'orig. data'!P6/5</f>
        <v>25.4</v>
      </c>
      <c r="D9" s="25">
        <f>'orig. data'!V6</f>
        <v>39.221741816</v>
      </c>
      <c r="G9" s="33" t="s">
        <v>148</v>
      </c>
      <c r="H9" s="23">
        <f>'orig. data'!H22</f>
        <v>22.090729783</v>
      </c>
      <c r="I9" s="51">
        <f>'orig. data'!P22/5</f>
        <v>12.4</v>
      </c>
      <c r="J9" s="25">
        <f>'orig. data'!V22</f>
        <v>24.409448819</v>
      </c>
    </row>
    <row r="10" spans="1:10" ht="12.75">
      <c r="A10" s="33" t="s">
        <v>107</v>
      </c>
      <c r="B10" s="54">
        <f>'orig. data'!H7</f>
        <v>34.0826686</v>
      </c>
      <c r="C10" s="51">
        <f>'orig. data'!P7/5</f>
        <v>18.6</v>
      </c>
      <c r="D10" s="25">
        <f>'orig. data'!V7</f>
        <v>31.440162272</v>
      </c>
      <c r="G10" s="33" t="s">
        <v>146</v>
      </c>
      <c r="H10" s="23">
        <f>'orig. data'!H23</f>
        <v>21.814006889</v>
      </c>
      <c r="I10" s="51">
        <f>'orig. data'!P23/5</f>
        <v>14.4</v>
      </c>
      <c r="J10" s="25">
        <f>'orig. data'!V23</f>
        <v>23.136246787</v>
      </c>
    </row>
    <row r="11" spans="1:10" ht="12.75">
      <c r="A11" s="33" t="s">
        <v>138</v>
      </c>
      <c r="B11" s="54">
        <f>'orig. data'!H8</f>
        <v>27.101345813</v>
      </c>
      <c r="C11" s="51">
        <f>'orig. data'!P8/5</f>
        <v>215.4</v>
      </c>
      <c r="D11" s="25">
        <f>'orig. data'!V8</f>
        <v>30.655812365</v>
      </c>
      <c r="G11" s="33" t="s">
        <v>149</v>
      </c>
      <c r="H11" s="23">
        <f>'orig. data'!H24</f>
        <v>18.5</v>
      </c>
      <c r="I11" s="51">
        <f>'orig. data'!P24/5</f>
        <v>10</v>
      </c>
      <c r="J11" s="25">
        <f>'orig. data'!V24</f>
        <v>28.49002849</v>
      </c>
    </row>
    <row r="12" spans="1:10" ht="12.75">
      <c r="A12" s="33" t="s">
        <v>132</v>
      </c>
      <c r="B12" s="54">
        <f>'orig. data'!H9</f>
        <v>31.703775411</v>
      </c>
      <c r="C12" s="51">
        <f>'orig. data'!P9/5</f>
        <v>19</v>
      </c>
      <c r="D12" s="25">
        <f>'orig. data'!V9</f>
        <v>24.624157595</v>
      </c>
      <c r="G12" s="33" t="s">
        <v>145</v>
      </c>
      <c r="H12" s="23">
        <f>'orig. data'!H25</f>
        <v>23.376623377</v>
      </c>
      <c r="I12" s="51">
        <f>'orig. data'!P25/5</f>
        <v>17.2</v>
      </c>
      <c r="J12" s="25">
        <f>'orig. data'!V25</f>
        <v>30.747229174</v>
      </c>
    </row>
    <row r="13" spans="1:10" ht="12.75">
      <c r="A13" s="33" t="s">
        <v>133</v>
      </c>
      <c r="B13" s="54">
        <f>'orig. data'!H10</f>
        <v>36.326530612</v>
      </c>
      <c r="C13" s="51">
        <f>'orig. data'!P10/5</f>
        <v>12.6</v>
      </c>
      <c r="D13" s="25">
        <f>'orig. data'!V10</f>
        <v>28.481012658</v>
      </c>
      <c r="G13" s="33" t="s">
        <v>147</v>
      </c>
      <c r="H13" s="23">
        <f>'orig. data'!H26</f>
        <v>27.304415182</v>
      </c>
      <c r="I13" s="51">
        <f>'orig. data'!P26/5</f>
        <v>28.4</v>
      </c>
      <c r="J13" s="25">
        <f>'orig. data'!V26</f>
        <v>29.938857263</v>
      </c>
    </row>
    <row r="14" spans="1:10" ht="12.75">
      <c r="A14" s="33" t="s">
        <v>131</v>
      </c>
      <c r="B14" s="54">
        <f>'orig. data'!H11</f>
        <v>69.36416185</v>
      </c>
      <c r="C14" s="51">
        <f>'orig. data'!P11/5</f>
        <v>25.2</v>
      </c>
      <c r="D14" s="25">
        <f>'orig. data'!V11</f>
        <v>58.961160505</v>
      </c>
      <c r="G14" s="33" t="s">
        <v>150</v>
      </c>
      <c r="H14" s="23">
        <f>'orig. data'!H27</f>
        <v>31.851360319</v>
      </c>
      <c r="I14" s="51">
        <f>'orig. data'!P27/5</f>
        <v>18</v>
      </c>
      <c r="J14" s="25">
        <f>'orig. data'!V27</f>
        <v>31.490552834</v>
      </c>
    </row>
    <row r="15" spans="1:10" ht="12.75">
      <c r="A15" s="33" t="s">
        <v>134</v>
      </c>
      <c r="B15" s="54" t="str">
        <f>'orig. data'!H12</f>
        <v> </v>
      </c>
      <c r="C15" s="51">
        <f>'orig. data'!P12/5</f>
        <v>1.6</v>
      </c>
      <c r="D15" s="25">
        <f>'orig. data'!V12</f>
        <v>97.56097561</v>
      </c>
      <c r="G15" s="33" t="s">
        <v>151</v>
      </c>
      <c r="H15" s="23">
        <f>'orig. data'!H28</f>
        <v>18.660446518</v>
      </c>
      <c r="I15" s="51">
        <f>'orig. data'!P28/5</f>
        <v>15.8</v>
      </c>
      <c r="J15" s="25">
        <f>'orig. data'!V28</f>
        <v>29.632408102</v>
      </c>
    </row>
    <row r="16" spans="1:10" ht="12.75">
      <c r="A16" s="33" t="s">
        <v>135</v>
      </c>
      <c r="B16" s="54">
        <f>'orig. data'!H13</f>
        <v>65.217391304</v>
      </c>
      <c r="C16" s="51">
        <f>'orig. data'!P13/5</f>
        <v>19.2</v>
      </c>
      <c r="D16" s="25">
        <f>'orig. data'!V13</f>
        <v>46.738072055</v>
      </c>
      <c r="G16" s="33" t="s">
        <v>152</v>
      </c>
      <c r="H16" s="23">
        <f>'orig. data'!H29</f>
        <v>31.688546854</v>
      </c>
      <c r="I16" s="51">
        <f>'orig. data'!P29/5</f>
        <v>15.6</v>
      </c>
      <c r="J16" s="25">
        <f>'orig. data'!V29</f>
        <v>39.493670886</v>
      </c>
    </row>
    <row r="17" spans="1:10" ht="12.75">
      <c r="A17" s="33" t="s">
        <v>136</v>
      </c>
      <c r="B17" s="54">
        <f>'orig. data'!H14</f>
        <v>52.839413313</v>
      </c>
      <c r="C17" s="51">
        <f>'orig. data'!P14/5</f>
        <v>48.8</v>
      </c>
      <c r="D17" s="25">
        <f>'orig. data'!V14</f>
        <v>46.48504477</v>
      </c>
      <c r="G17" s="33" t="s">
        <v>153</v>
      </c>
      <c r="H17" s="23">
        <f>'orig. data'!H30</f>
        <v>33.994334278</v>
      </c>
      <c r="I17" s="51">
        <f>'orig. data'!P30/5</f>
        <v>38.4</v>
      </c>
      <c r="J17" s="25">
        <f>'orig. data'!V30</f>
        <v>38.929440389</v>
      </c>
    </row>
    <row r="18" spans="1:10" ht="12.75">
      <c r="A18" s="34"/>
      <c r="B18" s="24"/>
      <c r="C18" s="52"/>
      <c r="D18" s="26"/>
      <c r="G18" s="33" t="s">
        <v>154</v>
      </c>
      <c r="H18" s="23">
        <f>'orig. data'!H31</f>
        <v>38.04692454</v>
      </c>
      <c r="I18" s="51">
        <f>'orig. data'!P31/5</f>
        <v>22</v>
      </c>
      <c r="J18" s="25">
        <f>'orig. data'!V31</f>
        <v>35.679532922</v>
      </c>
    </row>
    <row r="19" spans="1:10" ht="12.75">
      <c r="A19" s="32" t="s">
        <v>141</v>
      </c>
      <c r="B19" s="23">
        <f>'orig. data'!H15</f>
        <v>32.162044432</v>
      </c>
      <c r="C19" s="51">
        <f>'orig. data'!P15/5</f>
        <v>84.2</v>
      </c>
      <c r="D19" s="25">
        <f>'orig. data'!V15</f>
        <v>30.707512764</v>
      </c>
      <c r="G19" s="35"/>
      <c r="H19" s="24"/>
      <c r="I19" s="52"/>
      <c r="J19" s="26"/>
    </row>
    <row r="20" spans="1:10" ht="13.5" thickBot="1">
      <c r="A20" s="32" t="s">
        <v>142</v>
      </c>
      <c r="B20" s="23">
        <f>'orig. data'!H16</f>
        <v>43.091959129</v>
      </c>
      <c r="C20" s="51">
        <f>'orig. data'!P16/5</f>
        <v>56.8</v>
      </c>
      <c r="D20" s="25">
        <f>'orig. data'!V16</f>
        <v>34.604605824</v>
      </c>
      <c r="G20" s="37" t="s">
        <v>138</v>
      </c>
      <c r="H20" s="28">
        <f>'orig. data'!H8</f>
        <v>27.101345813</v>
      </c>
      <c r="I20" s="28">
        <f>'orig. data'!P8/5</f>
        <v>215.4</v>
      </c>
      <c r="J20" s="27">
        <f>'orig. data'!V8</f>
        <v>30.655812365</v>
      </c>
    </row>
    <row r="21" spans="1:8" ht="12.75">
      <c r="A21" s="32" t="s">
        <v>137</v>
      </c>
      <c r="B21" s="23">
        <f>'orig. data'!H17</f>
        <v>56.350978589</v>
      </c>
      <c r="C21" s="51">
        <f>'orig. data'!P17/5</f>
        <v>69.6</v>
      </c>
      <c r="D21" s="25">
        <f>'orig. data'!V17</f>
        <v>47.122545701</v>
      </c>
      <c r="G21" s="66" t="s">
        <v>140</v>
      </c>
      <c r="H21" s="38"/>
    </row>
    <row r="22" spans="1:10" ht="12.75">
      <c r="A22" s="34"/>
      <c r="B22" s="24"/>
      <c r="C22" s="52"/>
      <c r="D22" s="26"/>
      <c r="G22" s="67" t="s">
        <v>186</v>
      </c>
      <c r="H22" s="67"/>
      <c r="I22" s="67"/>
      <c r="J22" s="67"/>
    </row>
    <row r="23" spans="1:4" ht="12.75">
      <c r="A23" s="32" t="s">
        <v>139</v>
      </c>
      <c r="B23" s="23">
        <f>'orig. data'!H18</f>
        <v>33.556196777</v>
      </c>
      <c r="C23" s="51">
        <f>'orig. data'!P18/5</f>
        <v>445.8</v>
      </c>
      <c r="D23" s="25">
        <f>'orig. data'!V18</f>
        <v>33.022711448</v>
      </c>
    </row>
    <row r="24" spans="1:4" ht="13.5" thickBot="1">
      <c r="A24" s="36" t="s">
        <v>162</v>
      </c>
      <c r="B24" s="50" t="str">
        <f>'orig. data'!H19</f>
        <v> </v>
      </c>
      <c r="C24" s="28"/>
      <c r="D24" s="27">
        <f>'orig. data'!V19</f>
        <v>56.074766355</v>
      </c>
    </row>
    <row r="25" spans="1:3" ht="12.75">
      <c r="A25" s="19" t="s">
        <v>140</v>
      </c>
      <c r="C25" s="38"/>
    </row>
    <row r="26" spans="1:5" ht="12.75">
      <c r="A26" s="29" t="s">
        <v>186</v>
      </c>
      <c r="B26" s="29"/>
      <c r="C26" s="29"/>
      <c r="D26" s="29"/>
      <c r="E26" s="29"/>
    </row>
  </sheetData>
  <mergeCells count="6">
    <mergeCell ref="A2:A6"/>
    <mergeCell ref="G2:G6"/>
    <mergeCell ref="I6:J6"/>
    <mergeCell ref="B2:D2"/>
    <mergeCell ref="H2:J2"/>
    <mergeCell ref="C6:D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6"/>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X26" sqref="X26"/>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10" customWidth="1"/>
    <col min="11" max="14" width="9.140625" style="2" customWidth="1"/>
    <col min="15" max="15" width="2.8515625" style="9" customWidth="1"/>
    <col min="16" max="18" width="9.140625" style="2" customWidth="1"/>
    <col min="19" max="19" width="2.8515625" style="9" customWidth="1"/>
    <col min="20" max="20" width="9.28125" style="2" bestFit="1" customWidth="1"/>
    <col min="21" max="16384" width="9.140625" style="2" customWidth="1"/>
  </cols>
  <sheetData>
    <row r="1" spans="1:20" ht="12.75">
      <c r="A1" s="43" t="s">
        <v>242</v>
      </c>
      <c r="B1" s="4" t="s">
        <v>192</v>
      </c>
      <c r="C1" s="77" t="s">
        <v>118</v>
      </c>
      <c r="D1" s="77"/>
      <c r="E1" s="77"/>
      <c r="F1" s="77" t="s">
        <v>121</v>
      </c>
      <c r="G1" s="77"/>
      <c r="H1" s="5" t="s">
        <v>108</v>
      </c>
      <c r="I1" s="3" t="s">
        <v>110</v>
      </c>
      <c r="J1" s="3" t="s">
        <v>111</v>
      </c>
      <c r="K1" s="5" t="s">
        <v>109</v>
      </c>
      <c r="L1" s="5" t="s">
        <v>112</v>
      </c>
      <c r="M1" s="5" t="s">
        <v>113</v>
      </c>
      <c r="N1" s="5" t="s">
        <v>114</v>
      </c>
      <c r="O1" s="6"/>
      <c r="P1" s="5" t="s">
        <v>115</v>
      </c>
      <c r="Q1" s="5" t="s">
        <v>116</v>
      </c>
      <c r="R1" s="5" t="s">
        <v>117</v>
      </c>
      <c r="S1" s="6"/>
      <c r="T1" s="5" t="s">
        <v>122</v>
      </c>
    </row>
    <row r="2" spans="2:20" ht="12.75">
      <c r="B2" s="4"/>
      <c r="C2" s="12"/>
      <c r="D2" s="12"/>
      <c r="E2" s="12"/>
      <c r="F2" s="13"/>
      <c r="G2" s="13"/>
      <c r="H2" s="5"/>
      <c r="I2" s="78" t="s">
        <v>244</v>
      </c>
      <c r="J2" s="78"/>
      <c r="K2" s="5"/>
      <c r="L2" s="5"/>
      <c r="M2" s="5"/>
      <c r="N2" s="5"/>
      <c r="O2" s="6"/>
      <c r="P2" s="5"/>
      <c r="Q2" s="5"/>
      <c r="R2" s="5"/>
      <c r="S2" s="6"/>
      <c r="T2" s="5"/>
    </row>
    <row r="3" spans="1:27" ht="12.75">
      <c r="A3" s="4" t="s">
        <v>0</v>
      </c>
      <c r="B3" s="4"/>
      <c r="C3" s="12">
        <v>1</v>
      </c>
      <c r="D3" s="12">
        <v>2</v>
      </c>
      <c r="E3" s="12" t="s">
        <v>120</v>
      </c>
      <c r="F3" s="12" t="s">
        <v>218</v>
      </c>
      <c r="G3" s="12" t="s">
        <v>219</v>
      </c>
      <c r="H3" s="2" t="s">
        <v>282</v>
      </c>
      <c r="I3" s="4" t="s">
        <v>288</v>
      </c>
      <c r="J3" s="4" t="s">
        <v>287</v>
      </c>
      <c r="K3" s="2" t="s">
        <v>283</v>
      </c>
      <c r="U3" s="5"/>
      <c r="V3" s="5"/>
      <c r="W3" s="5"/>
      <c r="X3" s="5"/>
      <c r="Y3" s="5"/>
      <c r="Z3" s="5"/>
      <c r="AA3" s="5"/>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(1,2)</v>
      </c>
      <c r="B4" t="s">
        <v>128</v>
      </c>
      <c r="C4">
        <f>'orig. data'!AH4</f>
        <v>1</v>
      </c>
      <c r="D4">
        <f>'orig. data'!AI4</f>
        <v>2</v>
      </c>
      <c r="E4">
        <f ca="1">IF(CELL("contents",F4)="s","s",IF(CELL("contents",G4)="s","s",IF(CELL("contents",'orig. data'!AJ4)="t","t","")))</f>
      </c>
      <c r="F4" t="str">
        <f>'orig. data'!AK4</f>
        <v> </v>
      </c>
      <c r="G4" t="str">
        <f>'orig. data'!AL4</f>
        <v> </v>
      </c>
      <c r="H4" s="21">
        <f aca="true" t="shared" si="0" ref="H4:H14">I$19</f>
        <v>33.556196777</v>
      </c>
      <c r="I4" s="3">
        <f>'orig. data'!D4</f>
        <v>17.632161835</v>
      </c>
      <c r="J4" s="3">
        <f>'orig. data'!R4</f>
        <v>22.28735167</v>
      </c>
      <c r="K4" s="21">
        <f aca="true" t="shared" si="1" ref="K4:K14">J$19</f>
        <v>33.046354215</v>
      </c>
      <c r="L4" s="5"/>
      <c r="M4" s="5">
        <f>'orig. data'!C4</f>
        <v>3471</v>
      </c>
      <c r="N4" s="11">
        <f>'orig. data'!G4</f>
        <v>6.9495135E-07</v>
      </c>
      <c r="O4" s="7"/>
      <c r="P4" s="5">
        <f>'orig. data'!P4</f>
        <v>83</v>
      </c>
      <c r="Q4" s="5">
        <f>'orig. data'!Q4</f>
        <v>3740</v>
      </c>
      <c r="R4" s="11">
        <f>'orig. data'!U4</f>
        <v>0.0004258692</v>
      </c>
      <c r="S4" s="7"/>
      <c r="T4" s="11">
        <f>'orig. data'!AD4</f>
        <v>0.1647521188</v>
      </c>
      <c r="U4" s="3"/>
      <c r="V4" s="3"/>
      <c r="W4" s="3"/>
      <c r="X4" s="3"/>
      <c r="Y4" s="3"/>
      <c r="Z4" s="3"/>
      <c r="AA4" s="3"/>
    </row>
    <row r="5" spans="1:27" ht="12.75">
      <c r="A5" s="2" t="str">
        <f aca="true" ca="1" t="shared" si="2" ref="A5:A32">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(t)</v>
      </c>
      <c r="B5" t="s">
        <v>129</v>
      </c>
      <c r="C5" t="str">
        <f>'orig. data'!AH5</f>
        <v> </v>
      </c>
      <c r="D5" t="str">
        <f>'orig. data'!AI5</f>
        <v> </v>
      </c>
      <c r="E5" t="str">
        <f ca="1">IF(CELL("contents",F5)="s","s",IF(CELL("contents",G5)="s","s",IF(CELL("contents",'orig. data'!AJ5)="t","t","")))</f>
        <v>t</v>
      </c>
      <c r="F5" t="str">
        <f>'orig. data'!AK5</f>
        <v> </v>
      </c>
      <c r="G5" t="str">
        <f>'orig. data'!AL5</f>
        <v> </v>
      </c>
      <c r="H5" s="21">
        <f t="shared" si="0"/>
        <v>33.556196777</v>
      </c>
      <c r="I5" s="3">
        <f>'orig. data'!D5</f>
        <v>38.49487091</v>
      </c>
      <c r="J5" s="3">
        <f>'orig. data'!R5</f>
        <v>31.309034111</v>
      </c>
      <c r="K5" s="21">
        <f t="shared" si="1"/>
        <v>33.046354215</v>
      </c>
      <c r="L5" s="5"/>
      <c r="M5" s="5">
        <f>'orig. data'!C5</f>
        <v>6749</v>
      </c>
      <c r="N5" s="11">
        <f>'orig. data'!G5</f>
        <v>0.035528847</v>
      </c>
      <c r="O5" s="8"/>
      <c r="P5" s="5">
        <f>'orig. data'!P5</f>
        <v>211</v>
      </c>
      <c r="Q5" s="5">
        <f>'orig. data'!Q5</f>
        <v>6732</v>
      </c>
      <c r="R5" s="11">
        <f>'orig. data'!U5</f>
        <v>0.4533903536</v>
      </c>
      <c r="S5" s="8"/>
      <c r="T5" s="11">
        <f>'orig. data'!AD5</f>
        <v>0.0257537838</v>
      </c>
      <c r="U5" s="1"/>
      <c r="V5" s="1"/>
      <c r="W5" s="1"/>
      <c r="X5" s="1"/>
      <c r="Y5" s="1"/>
      <c r="Z5" s="1"/>
      <c r="AA5" s="1"/>
    </row>
    <row r="6" spans="1:27" ht="12.75">
      <c r="A6" s="2" t="str">
        <f ca="1" t="shared" si="2"/>
        <v>Assiniboine</v>
      </c>
      <c r="B6" t="s">
        <v>130</v>
      </c>
      <c r="C6" t="str">
        <f>'orig. data'!AH6</f>
        <v> </v>
      </c>
      <c r="D6" t="str">
        <f>'orig. data'!AI6</f>
        <v> </v>
      </c>
      <c r="E6">
        <f ca="1">IF(CELL("contents",F6)="s","s",IF(CELL("contents",G6)="s","s",IF(CELL("contents",'orig. data'!AJ6)="t","t","")))</f>
      </c>
      <c r="F6" t="str">
        <f>'orig. data'!AK6</f>
        <v> </v>
      </c>
      <c r="G6" t="str">
        <f>'orig. data'!AL6</f>
        <v> </v>
      </c>
      <c r="H6" s="21">
        <f t="shared" si="0"/>
        <v>33.556196777</v>
      </c>
      <c r="I6" s="3">
        <f>'orig. data'!D6</f>
        <v>34.296768491</v>
      </c>
      <c r="J6" s="3">
        <f>'orig. data'!R6</f>
        <v>39.263068215</v>
      </c>
      <c r="K6" s="21">
        <f t="shared" si="1"/>
        <v>33.046354215</v>
      </c>
      <c r="L6" s="5"/>
      <c r="M6" s="5">
        <f>'orig. data'!C6</f>
        <v>3554</v>
      </c>
      <c r="N6" s="11">
        <f>'orig. data'!G6</f>
        <v>0.8140742795</v>
      </c>
      <c r="O6" s="8"/>
      <c r="P6" s="5">
        <f>'orig. data'!P6</f>
        <v>127</v>
      </c>
      <c r="Q6" s="5">
        <f>'orig. data'!Q6</f>
        <v>3238</v>
      </c>
      <c r="R6" s="11">
        <f>'orig. data'!U6</f>
        <v>0.0588296413</v>
      </c>
      <c r="S6" s="8"/>
      <c r="T6" s="11">
        <f>'orig. data'!AD6</f>
        <v>0.2860820731</v>
      </c>
      <c r="U6" s="1"/>
      <c r="V6" s="1"/>
      <c r="W6" s="1"/>
      <c r="X6" s="1"/>
      <c r="Y6" s="1"/>
      <c r="Z6" s="1"/>
      <c r="AA6" s="1"/>
    </row>
    <row r="7" spans="1:27" ht="12.75">
      <c r="A7" s="2" t="str">
        <f ca="1" t="shared" si="2"/>
        <v>Brandon</v>
      </c>
      <c r="B7" t="s">
        <v>107</v>
      </c>
      <c r="C7" t="str">
        <f>'orig. data'!AH7</f>
        <v> </v>
      </c>
      <c r="D7" t="str">
        <f>'orig. data'!AI7</f>
        <v> </v>
      </c>
      <c r="E7">
        <f ca="1">IF(CELL("contents",F7)="s","s",IF(CELL("contents",G7)="s","s",IF(CELL("contents",'orig. data'!AJ7)="t","t","")))</f>
      </c>
      <c r="F7" t="str">
        <f>'orig. data'!AK7</f>
        <v> </v>
      </c>
      <c r="G7" t="str">
        <f>'orig. data'!AL7</f>
        <v> </v>
      </c>
      <c r="H7" s="21">
        <f t="shared" si="0"/>
        <v>33.556196777</v>
      </c>
      <c r="I7" s="3">
        <f>'orig. data'!D7</f>
        <v>34.211301126</v>
      </c>
      <c r="J7" s="3">
        <f>'orig. data'!R7</f>
        <v>31.360054297</v>
      </c>
      <c r="K7" s="21">
        <f t="shared" si="1"/>
        <v>33.046354215</v>
      </c>
      <c r="L7" s="5"/>
      <c r="M7" s="5">
        <f>'orig. data'!C7</f>
        <v>2758</v>
      </c>
      <c r="N7" s="11">
        <f>'orig. data'!G7</f>
        <v>0.8541200696</v>
      </c>
      <c r="O7" s="8"/>
      <c r="P7" s="5">
        <f>'orig. data'!P7</f>
        <v>93</v>
      </c>
      <c r="Q7" s="5">
        <f>'orig. data'!Q7</f>
        <v>2958</v>
      </c>
      <c r="R7" s="11">
        <f>'orig. data'!U7</f>
        <v>0.6206856286</v>
      </c>
      <c r="S7" s="8"/>
      <c r="T7" s="11">
        <f>'orig. data'!AD7</f>
        <v>0.5518532739</v>
      </c>
      <c r="U7" s="1"/>
      <c r="V7" s="1"/>
      <c r="W7" s="1"/>
      <c r="X7" s="1"/>
      <c r="Y7" s="1"/>
      <c r="Z7" s="1"/>
      <c r="AA7" s="1"/>
    </row>
    <row r="8" spans="1:27" ht="12.75">
      <c r="A8" s="2" t="str">
        <f ca="1" t="shared" si="2"/>
        <v>Winnipeg (1,t)</v>
      </c>
      <c r="B8" t="s">
        <v>138</v>
      </c>
      <c r="C8">
        <f>'orig. data'!AH8</f>
        <v>1</v>
      </c>
      <c r="D8" t="str">
        <f>'orig. data'!AI8</f>
        <v> </v>
      </c>
      <c r="E8" t="str">
        <f ca="1">IF(CELL("contents",F8)="s","s",IF(CELL("contents",G8)="s","s",IF(CELL("contents",'orig. data'!AJ8)="t","t","")))</f>
        <v>t</v>
      </c>
      <c r="F8" t="str">
        <f>'orig. data'!AK8</f>
        <v> </v>
      </c>
      <c r="G8" t="str">
        <f>'orig. data'!AL8</f>
        <v> </v>
      </c>
      <c r="H8" s="21">
        <f t="shared" si="0"/>
        <v>33.556196777</v>
      </c>
      <c r="I8" s="3">
        <f>'orig. data'!D8</f>
        <v>27.079761727</v>
      </c>
      <c r="J8" s="3">
        <f>'orig. data'!R8</f>
        <v>30.680850044</v>
      </c>
      <c r="K8" s="21">
        <f t="shared" si="1"/>
        <v>33.046354215</v>
      </c>
      <c r="L8" s="5"/>
      <c r="M8" s="5">
        <f>'orig. data'!C8</f>
        <v>37821</v>
      </c>
      <c r="N8" s="11">
        <f>'orig. data'!G8</f>
        <v>9.405469E-09</v>
      </c>
      <c r="O8" s="8"/>
      <c r="P8" s="5">
        <f>'orig. data'!P8</f>
        <v>1077</v>
      </c>
      <c r="Q8" s="5">
        <f>'orig. data'!Q8</f>
        <v>35132</v>
      </c>
      <c r="R8" s="11">
        <f>'orig. data'!U8</f>
        <v>0.0453468441</v>
      </c>
      <c r="S8" s="8"/>
      <c r="T8" s="11">
        <f>'orig. data'!AD8</f>
        <v>0.0042205221</v>
      </c>
      <c r="U8" s="1"/>
      <c r="V8" s="1"/>
      <c r="W8" s="1"/>
      <c r="X8" s="1"/>
      <c r="Y8" s="1"/>
      <c r="Z8" s="1"/>
      <c r="AA8" s="1"/>
    </row>
    <row r="9" spans="1:27" ht="12.75">
      <c r="A9" s="2" t="str">
        <f ca="1" t="shared" si="2"/>
        <v>Interlake (2)</v>
      </c>
      <c r="B9" t="s">
        <v>132</v>
      </c>
      <c r="C9" t="str">
        <f>'orig. data'!AH9</f>
        <v> </v>
      </c>
      <c r="D9">
        <f>'orig. data'!AI9</f>
        <v>2</v>
      </c>
      <c r="E9">
        <f ca="1">IF(CELL("contents",F9)="s","s",IF(CELL("contents",G9)="s","s",IF(CELL("contents",'orig. data'!AJ9)="t","t","")))</f>
      </c>
      <c r="F9" t="str">
        <f>'orig. data'!AK9</f>
        <v> </v>
      </c>
      <c r="G9" t="str">
        <f>'orig. data'!AL9</f>
        <v> </v>
      </c>
      <c r="H9" s="21">
        <f t="shared" si="0"/>
        <v>33.556196777</v>
      </c>
      <c r="I9" s="3">
        <f>'orig. data'!D9</f>
        <v>31.751466458</v>
      </c>
      <c r="J9" s="3">
        <f>'orig. data'!R9</f>
        <v>24.623319013</v>
      </c>
      <c r="K9" s="21">
        <f t="shared" si="1"/>
        <v>33.046354215</v>
      </c>
      <c r="L9" s="5"/>
      <c r="M9" s="5">
        <f>'orig. data'!C9</f>
        <v>4132</v>
      </c>
      <c r="N9" s="11">
        <f>'orig. data'!G9</f>
        <v>0.5378688897</v>
      </c>
      <c r="O9" s="8"/>
      <c r="P9" s="5">
        <f>'orig. data'!P9</f>
        <v>95</v>
      </c>
      <c r="Q9" s="5">
        <f>'orig. data'!Q9</f>
        <v>3858</v>
      </c>
      <c r="R9" s="11">
        <f>'orig. data'!U9</f>
        <v>0.0049780367</v>
      </c>
      <c r="S9" s="8"/>
      <c r="T9" s="11">
        <f>'orig. data'!AD9</f>
        <v>0.0592050247</v>
      </c>
      <c r="U9" s="1"/>
      <c r="V9" s="1"/>
      <c r="W9" s="1"/>
      <c r="X9" s="1"/>
      <c r="Y9" s="1"/>
      <c r="Z9" s="1"/>
      <c r="AA9" s="1"/>
    </row>
    <row r="10" spans="1:20" ht="12.75">
      <c r="A10" s="2" t="str">
        <f ca="1" t="shared" si="2"/>
        <v>North Eastman</v>
      </c>
      <c r="B10" t="s">
        <v>133</v>
      </c>
      <c r="C10" t="str">
        <f>'orig. data'!AH10</f>
        <v> </v>
      </c>
      <c r="D10" t="str">
        <f>'orig. data'!AI10</f>
        <v> </v>
      </c>
      <c r="E10">
        <f ca="1">IF(CELL("contents",F10)="s","s",IF(CELL("contents",G10)="s","s",IF(CELL("contents",'orig. data'!AJ10)="t","t","")))</f>
      </c>
      <c r="F10" t="str">
        <f>'orig. data'!AK10</f>
        <v> </v>
      </c>
      <c r="G10" t="str">
        <f>'orig. data'!AL10</f>
        <v> </v>
      </c>
      <c r="H10" s="21">
        <f t="shared" si="0"/>
        <v>33.556196777</v>
      </c>
      <c r="I10" s="3">
        <f>'orig. data'!D10</f>
        <v>36.276736375</v>
      </c>
      <c r="J10" s="3">
        <f>'orig. data'!R10</f>
        <v>28.448339838</v>
      </c>
      <c r="K10" s="21">
        <f t="shared" si="1"/>
        <v>33.046354215</v>
      </c>
      <c r="L10" s="5"/>
      <c r="M10" s="5">
        <f>'orig. data'!C10</f>
        <v>2450</v>
      </c>
      <c r="N10" s="11">
        <f>'orig. data'!G10</f>
        <v>0.4702502807</v>
      </c>
      <c r="P10" s="5">
        <f>'orig. data'!P10</f>
        <v>63</v>
      </c>
      <c r="Q10" s="5">
        <f>'orig. data'!Q10</f>
        <v>2212</v>
      </c>
      <c r="R10" s="11">
        <f>'orig. data'!U10</f>
        <v>0.2409110167</v>
      </c>
      <c r="T10" s="11">
        <f>'orig. data'!AD10</f>
        <v>0.1398356968</v>
      </c>
    </row>
    <row r="11" spans="1:27" ht="12.75">
      <c r="A11" s="2" t="str">
        <f ca="1" t="shared" si="2"/>
        <v>Parkland (1,2)</v>
      </c>
      <c r="B11" t="s">
        <v>131</v>
      </c>
      <c r="C11">
        <f>'orig. data'!AH11</f>
        <v>1</v>
      </c>
      <c r="D11">
        <f>'orig. data'!AI11</f>
        <v>2</v>
      </c>
      <c r="E11">
        <f ca="1">IF(CELL("contents",F11)="s","s",IF(CELL("contents",G11)="s","s",IF(CELL("contents",'orig. data'!AJ11)="t","t","")))</f>
      </c>
      <c r="F11" t="str">
        <f>'orig. data'!AK11</f>
        <v> </v>
      </c>
      <c r="G11" t="str">
        <f>'orig. data'!AL11</f>
        <v> </v>
      </c>
      <c r="H11" s="21">
        <f t="shared" si="0"/>
        <v>33.556196777</v>
      </c>
      <c r="I11" s="3">
        <f>'orig. data'!D11</f>
        <v>69.515092078</v>
      </c>
      <c r="J11" s="3">
        <f>'orig. data'!R11</f>
        <v>59.141444582</v>
      </c>
      <c r="K11" s="21">
        <f t="shared" si="1"/>
        <v>33.046354215</v>
      </c>
      <c r="L11" s="5"/>
      <c r="M11" s="5">
        <f>'orig. data'!C11</f>
        <v>2422</v>
      </c>
      <c r="N11" s="11">
        <f>'orig. data'!G11</f>
        <v>7.233677E-20</v>
      </c>
      <c r="O11" s="8"/>
      <c r="P11" s="5">
        <f>'orig. data'!P11</f>
        <v>126</v>
      </c>
      <c r="Q11" s="5">
        <f>'orig. data'!Q11</f>
        <v>2137</v>
      </c>
      <c r="R11" s="11">
        <f>'orig. data'!U11</f>
        <v>2.071073E-10</v>
      </c>
      <c r="S11" s="8"/>
      <c r="T11" s="11">
        <f>'orig. data'!AD11</f>
        <v>0.1702744409</v>
      </c>
      <c r="U11" s="1"/>
      <c r="V11" s="1"/>
      <c r="W11" s="1"/>
      <c r="X11" s="1"/>
      <c r="Y11" s="1"/>
      <c r="Z11" s="1"/>
      <c r="AA11" s="1"/>
    </row>
    <row r="12" spans="1:27" ht="12.75">
      <c r="A12" t="s">
        <v>289</v>
      </c>
      <c r="B12" t="s">
        <v>289</v>
      </c>
      <c r="C12" t="str">
        <f>'orig. data'!AH12</f>
        <v> </v>
      </c>
      <c r="D12">
        <f>'orig. data'!AI12</f>
        <v>2</v>
      </c>
      <c r="E12" t="str">
        <f ca="1">IF(CELL("contents",F12)="s","s",IF(CELL("contents",G12)="s","s",IF(CELL("contents",'orig. data'!AJ12)="t","t","")))</f>
        <v>s</v>
      </c>
      <c r="F12" t="str">
        <f>'orig. data'!AK12</f>
        <v>s</v>
      </c>
      <c r="G12" t="str">
        <f>'orig. data'!AL12</f>
        <v> </v>
      </c>
      <c r="H12" s="21">
        <f t="shared" si="0"/>
        <v>33.556196777</v>
      </c>
      <c r="I12" s="3" t="str">
        <f>'orig. data'!D12</f>
        <v> </v>
      </c>
      <c r="J12" s="3">
        <f>'orig. data'!R12</f>
        <v>99.39471845</v>
      </c>
      <c r="K12" s="21">
        <f t="shared" si="1"/>
        <v>33.046354215</v>
      </c>
      <c r="L12" s="5"/>
      <c r="M12" s="5" t="str">
        <f>'orig. data'!C12</f>
        <v> </v>
      </c>
      <c r="N12" s="11" t="str">
        <f>'orig. data'!G12</f>
        <v> </v>
      </c>
      <c r="O12" s="8"/>
      <c r="P12" s="5">
        <f>'orig. data'!P12</f>
        <v>8</v>
      </c>
      <c r="Q12" s="5">
        <f>'orig. data'!Q12</f>
        <v>82</v>
      </c>
      <c r="R12" s="11">
        <f>'orig. data'!U12</f>
        <v>0.0018770538</v>
      </c>
      <c r="S12" s="8"/>
      <c r="T12" s="11" t="str">
        <f>'orig. data'!AD12</f>
        <v> </v>
      </c>
      <c r="U12" s="1"/>
      <c r="V12" s="1"/>
      <c r="W12" s="1"/>
      <c r="X12" s="1"/>
      <c r="Y12" s="1"/>
      <c r="Z12" s="1"/>
      <c r="AA12" s="1"/>
    </row>
    <row r="13" spans="1:27" ht="12.75">
      <c r="A13" s="2" t="str">
        <f ca="1" t="shared" si="2"/>
        <v>Nor-Man (1,2,t)</v>
      </c>
      <c r="B13" t="s">
        <v>135</v>
      </c>
      <c r="C13">
        <f>'orig. data'!AH13</f>
        <v>1</v>
      </c>
      <c r="D13">
        <f>'orig. data'!AI13</f>
        <v>2</v>
      </c>
      <c r="E13" t="str">
        <f ca="1">IF(CELL("contents",F13)="s","s",IF(CELL("contents",G13)="s","s",IF(CELL("contents",'orig. data'!AJ13)="t","t","")))</f>
        <v>t</v>
      </c>
      <c r="F13" t="str">
        <f>'orig. data'!AK13</f>
        <v> </v>
      </c>
      <c r="G13" t="str">
        <f>'orig. data'!AL13</f>
        <v> </v>
      </c>
      <c r="H13" s="21">
        <f t="shared" si="0"/>
        <v>33.556196777</v>
      </c>
      <c r="I13" s="3">
        <f>'orig. data'!D13</f>
        <v>65.400120436</v>
      </c>
      <c r="J13" s="3">
        <f>'orig. data'!R13</f>
        <v>46.678168203</v>
      </c>
      <c r="K13" s="21">
        <f t="shared" si="1"/>
        <v>33.046354215</v>
      </c>
      <c r="L13" s="5"/>
      <c r="M13" s="5">
        <f>'orig. data'!C13</f>
        <v>2208</v>
      </c>
      <c r="N13" s="11">
        <f>'orig. data'!G13</f>
        <v>7.474051E-15</v>
      </c>
      <c r="O13" s="8"/>
      <c r="P13" s="5">
        <f>'orig. data'!P13</f>
        <v>96</v>
      </c>
      <c r="Q13" s="5">
        <f>'orig. data'!Q13</f>
        <v>2054</v>
      </c>
      <c r="R13" s="11">
        <f>'orig. data'!U13</f>
        <v>0.0009221069</v>
      </c>
      <c r="S13" s="8"/>
      <c r="T13" s="11">
        <f>'orig. data'!AD13</f>
        <v>0.0104816838</v>
      </c>
      <c r="U13" s="1"/>
      <c r="V13" s="1"/>
      <c r="W13" s="1"/>
      <c r="X13" s="1"/>
      <c r="Y13" s="1"/>
      <c r="Z13" s="1"/>
      <c r="AA13" s="1"/>
    </row>
    <row r="14" spans="1:27" ht="12.75">
      <c r="A14" s="2" t="str">
        <f ca="1" t="shared" si="2"/>
        <v>Burntwood (1,2)</v>
      </c>
      <c r="B14" t="s">
        <v>136</v>
      </c>
      <c r="C14">
        <f>'orig. data'!AH14</f>
        <v>1</v>
      </c>
      <c r="D14">
        <f>'orig. data'!AI14</f>
        <v>2</v>
      </c>
      <c r="E14">
        <f ca="1">IF(CELL("contents",F14)="s","s",IF(CELL("contents",G14)="s","s",IF(CELL("contents",'orig. data'!AJ14)="t","t","")))</f>
      </c>
      <c r="F14" t="str">
        <f>'orig. data'!AK14</f>
        <v> </v>
      </c>
      <c r="G14" t="str">
        <f>'orig. data'!AL14</f>
        <v> </v>
      </c>
      <c r="H14" s="21">
        <f t="shared" si="0"/>
        <v>33.556196777</v>
      </c>
      <c r="I14" s="3">
        <f>'orig. data'!D14</f>
        <v>52.857672297</v>
      </c>
      <c r="J14" s="3">
        <f>'orig. data'!R14</f>
        <v>46.599146702</v>
      </c>
      <c r="K14" s="21">
        <f t="shared" si="1"/>
        <v>33.046354215</v>
      </c>
      <c r="L14" s="5"/>
      <c r="M14" s="5">
        <f>'orig. data'!C14</f>
        <v>5318</v>
      </c>
      <c r="N14" s="11">
        <f>'orig. data'!G14</f>
        <v>5.844006E-13</v>
      </c>
      <c r="O14" s="8"/>
      <c r="P14" s="5">
        <f>'orig. data'!P14</f>
        <v>244</v>
      </c>
      <c r="Q14" s="5">
        <f>'orig. data'!Q14</f>
        <v>5249</v>
      </c>
      <c r="R14" s="11">
        <f>'orig. data'!U14</f>
        <v>3.4582594E-07</v>
      </c>
      <c r="S14" s="8"/>
      <c r="T14" s="11">
        <f>'orig. data'!AD14</f>
        <v>0.1498235836</v>
      </c>
      <c r="U14" s="1"/>
      <c r="V14" s="1"/>
      <c r="W14" s="1"/>
      <c r="X14" s="1"/>
      <c r="Y14" s="1"/>
      <c r="Z14" s="1"/>
      <c r="AA14" s="1"/>
    </row>
    <row r="15" spans="1:27" ht="12.75">
      <c r="B15"/>
      <c r="C15"/>
      <c r="D15"/>
      <c r="E15"/>
      <c r="F15"/>
      <c r="G15"/>
      <c r="H15" s="21"/>
      <c r="I15" s="3"/>
      <c r="J15" s="3"/>
      <c r="K15" s="21"/>
      <c r="L15" s="5"/>
      <c r="M15" s="5"/>
      <c r="N15" s="11"/>
      <c r="O15" s="8"/>
      <c r="P15" s="5"/>
      <c r="Q15" s="5"/>
      <c r="R15" s="11"/>
      <c r="S15" s="8"/>
      <c r="T15" s="11"/>
      <c r="U15" s="1"/>
      <c r="V15" s="1"/>
      <c r="W15" s="1"/>
      <c r="X15" s="1"/>
      <c r="Y15" s="1"/>
      <c r="Z15" s="1"/>
      <c r="AA15" s="1"/>
    </row>
    <row r="16" spans="1:27" ht="12.75">
      <c r="A16" s="2" t="str">
        <f ca="1" t="shared" si="2"/>
        <v>South</v>
      </c>
      <c r="B16" t="s">
        <v>141</v>
      </c>
      <c r="C16" t="str">
        <f>'orig. data'!AH15</f>
        <v> </v>
      </c>
      <c r="D16" t="str">
        <f>'orig. data'!AI15</f>
        <v> </v>
      </c>
      <c r="E16">
        <f ca="1">IF(CELL("contents",F16)="s","s",IF(CELL("contents",G16)="s","s",IF(CELL("contents",'orig. data'!AJ15)="t","t","")))</f>
      </c>
      <c r="F16" t="str">
        <f>'orig. data'!AK15</f>
        <v> </v>
      </c>
      <c r="G16" t="str">
        <f>'orig. data'!AL15</f>
        <v> </v>
      </c>
      <c r="H16" s="21">
        <f>I$19</f>
        <v>33.556196777</v>
      </c>
      <c r="I16" s="3">
        <f>'orig. data'!D15</f>
        <v>32.169235711</v>
      </c>
      <c r="J16" s="3">
        <f>'orig. data'!R15</f>
        <v>30.734528049</v>
      </c>
      <c r="K16" s="21">
        <f>J$19</f>
        <v>33.046354215</v>
      </c>
      <c r="L16" s="5"/>
      <c r="M16" s="5">
        <f>'orig. data'!C15</f>
        <v>13774</v>
      </c>
      <c r="N16" s="11">
        <f>'orig. data'!G15</f>
        <v>0.4145783803</v>
      </c>
      <c r="O16" s="8"/>
      <c r="P16" s="5">
        <f>'orig. data'!P15</f>
        <v>421</v>
      </c>
      <c r="Q16" s="5">
        <f>'orig. data'!Q15</f>
        <v>13710</v>
      </c>
      <c r="R16" s="11">
        <f>'orig. data'!U15</f>
        <v>0.1723277674</v>
      </c>
      <c r="S16" s="8"/>
      <c r="T16" s="11">
        <f>'orig. data'!AD15</f>
        <v>0.5026579299</v>
      </c>
      <c r="U16" s="1"/>
      <c r="V16" s="1"/>
      <c r="W16" s="1"/>
      <c r="X16" s="1"/>
      <c r="Y16" s="1"/>
      <c r="Z16" s="1"/>
      <c r="AA16" s="1"/>
    </row>
    <row r="17" spans="1:20" ht="12.75">
      <c r="A17" s="2" t="str">
        <f ca="1" t="shared" si="2"/>
        <v>Mid (1,t)</v>
      </c>
      <c r="B17" t="s">
        <v>142</v>
      </c>
      <c r="C17">
        <f>'orig. data'!AH16</f>
        <v>1</v>
      </c>
      <c r="D17" t="str">
        <f>'orig. data'!AI16</f>
        <v> </v>
      </c>
      <c r="E17" t="str">
        <f ca="1">IF(CELL("contents",F17)="s","s",IF(CELL("contents",G17)="s","s",IF(CELL("contents",'orig. data'!AJ16)="t","t","")))</f>
        <v>t</v>
      </c>
      <c r="F17" t="str">
        <f>'orig. data'!AK16</f>
        <v> </v>
      </c>
      <c r="G17" t="str">
        <f>'orig. data'!AL16</f>
        <v> </v>
      </c>
      <c r="H17" s="21">
        <f>I$19</f>
        <v>33.556196777</v>
      </c>
      <c r="I17" s="3">
        <f>'orig. data'!D16</f>
        <v>43.130759571</v>
      </c>
      <c r="J17" s="3">
        <f>'orig. data'!R16</f>
        <v>34.620811086</v>
      </c>
      <c r="K17" s="21">
        <f>J$19</f>
        <v>33.046354215</v>
      </c>
      <c r="L17" s="5"/>
      <c r="M17" s="5">
        <f>'orig. data'!C16</f>
        <v>9004</v>
      </c>
      <c r="N17" s="11">
        <f>'orig. data'!G16</f>
        <v>4.5325143E-06</v>
      </c>
      <c r="P17" s="5">
        <f>'orig. data'!P16</f>
        <v>284</v>
      </c>
      <c r="Q17" s="5">
        <f>'orig. data'!Q16</f>
        <v>8207</v>
      </c>
      <c r="R17" s="11">
        <f>'orig. data'!U16</f>
        <v>0.46007611</v>
      </c>
      <c r="T17" s="11">
        <f>'orig. data'!AD16</f>
        <v>0.0048872765</v>
      </c>
    </row>
    <row r="18" spans="1:20" ht="12.75">
      <c r="A18" s="2" t="str">
        <f ca="1" t="shared" si="2"/>
        <v>North (1,2,t)</v>
      </c>
      <c r="B18" t="s">
        <v>137</v>
      </c>
      <c r="C18">
        <f>'orig. data'!AH17</f>
        <v>1</v>
      </c>
      <c r="D18">
        <f>'orig. data'!AI17</f>
        <v>2</v>
      </c>
      <c r="E18" t="str">
        <f ca="1">IF(CELL("contents",F18)="s","s",IF(CELL("contents",G18)="s","s",IF(CELL("contents",'orig. data'!AJ17)="t","t","")))</f>
        <v>t</v>
      </c>
      <c r="F18" t="str">
        <f>'orig. data'!AK17</f>
        <v> </v>
      </c>
      <c r="G18" t="str">
        <f>'orig. data'!AL17</f>
        <v> </v>
      </c>
      <c r="H18" s="21">
        <f>I$19</f>
        <v>33.556196777</v>
      </c>
      <c r="I18" s="3">
        <f>'orig. data'!D17</f>
        <v>56.413555794</v>
      </c>
      <c r="J18" s="3">
        <f>'orig. data'!R17</f>
        <v>47.197490172</v>
      </c>
      <c r="K18" s="21">
        <f>J$19</f>
        <v>33.046354215</v>
      </c>
      <c r="L18" s="5"/>
      <c r="M18" s="5">
        <f>'orig. data'!C17</f>
        <v>7613</v>
      </c>
      <c r="N18" s="11">
        <f>'orig. data'!G17</f>
        <v>3.944204E-23</v>
      </c>
      <c r="P18" s="5">
        <f>'orig. data'!P17</f>
        <v>348</v>
      </c>
      <c r="Q18" s="5">
        <f>'orig. data'!Q17</f>
        <v>7385</v>
      </c>
      <c r="R18" s="11">
        <f>'orig. data'!U17</f>
        <v>6.254577E-10</v>
      </c>
      <c r="T18" s="11">
        <f>'orig. data'!AD17</f>
        <v>0.0134192677</v>
      </c>
    </row>
    <row r="19" spans="1:20" ht="12.75">
      <c r="A19" s="2" t="str">
        <f ca="1" t="shared" si="2"/>
        <v>Manitoba</v>
      </c>
      <c r="B19" t="s">
        <v>139</v>
      </c>
      <c r="C19" t="str">
        <f>'orig. data'!AH18</f>
        <v> </v>
      </c>
      <c r="D19" t="str">
        <f>'orig. data'!AI18</f>
        <v> </v>
      </c>
      <c r="E19">
        <f ca="1">IF(CELL("contents",F19)="s","s",IF(CELL("contents",G19)="s","s",IF(CELL("contents",'orig. data'!AJ18)="t","t","")))</f>
      </c>
      <c r="F19" t="str">
        <f>'orig. data'!AK18</f>
        <v> </v>
      </c>
      <c r="G19" t="str">
        <f>'orig. data'!AL18</f>
        <v> </v>
      </c>
      <c r="H19" s="21">
        <f>I$19</f>
        <v>33.556196777</v>
      </c>
      <c r="I19" s="3">
        <f>'orig. data'!D18</f>
        <v>33.556196777</v>
      </c>
      <c r="J19" s="3">
        <f>'orig. data'!R18</f>
        <v>33.046354215</v>
      </c>
      <c r="K19" s="21">
        <f>J$19</f>
        <v>33.046354215</v>
      </c>
      <c r="L19" s="5"/>
      <c r="M19" s="5">
        <f>'orig. data'!C18</f>
        <v>71045</v>
      </c>
      <c r="N19" s="11" t="str">
        <f>'orig. data'!G18</f>
        <v> </v>
      </c>
      <c r="P19" s="5">
        <f>'orig. data'!P18</f>
        <v>2229</v>
      </c>
      <c r="Q19" s="5">
        <f>'orig. data'!Q18</f>
        <v>67499</v>
      </c>
      <c r="R19" s="11" t="str">
        <f>'orig. data'!U18</f>
        <v> </v>
      </c>
      <c r="T19" s="11">
        <f>'orig. data'!AD18</f>
        <v>0.6033173198</v>
      </c>
    </row>
    <row r="20" spans="2:20" ht="12.75">
      <c r="B20"/>
      <c r="C20"/>
      <c r="D20"/>
      <c r="E20"/>
      <c r="F20"/>
      <c r="G20"/>
      <c r="H20" s="21"/>
      <c r="I20" s="3"/>
      <c r="J20" s="3"/>
      <c r="K20" s="21"/>
      <c r="L20" s="5"/>
      <c r="M20" s="5"/>
      <c r="N20" s="11"/>
      <c r="P20" s="5"/>
      <c r="Q20" s="5"/>
      <c r="R20" s="11"/>
      <c r="T20" s="11"/>
    </row>
    <row r="21" spans="1:20" ht="12.75">
      <c r="A21" s="2" t="str">
        <f ca="1" t="shared" si="2"/>
        <v>Fort Garry</v>
      </c>
      <c r="B21" t="s">
        <v>143</v>
      </c>
      <c r="C21" t="str">
        <f>'orig. data'!AH20</f>
        <v> </v>
      </c>
      <c r="D21" t="str">
        <f>'orig. data'!AI20</f>
        <v> </v>
      </c>
      <c r="E21">
        <f ca="1">IF(CELL("contents",F21)="s","s",IF(CELL("contents",G21)="s","s",IF(CELL("contents",'orig. data'!AJ20)="t","t","")))</f>
      </c>
      <c r="F21" t="str">
        <f>'orig. data'!AK20</f>
        <v> </v>
      </c>
      <c r="G21" t="str">
        <f>'orig. data'!AL20</f>
        <v> </v>
      </c>
      <c r="H21" s="21">
        <f aca="true" t="shared" si="3" ref="H21:H32">I$19</f>
        <v>33.556196777</v>
      </c>
      <c r="I21" s="3">
        <f>'orig. data'!D20</f>
        <v>26.436494815</v>
      </c>
      <c r="J21" s="3">
        <f>'orig. data'!R20</f>
        <v>28.477979933</v>
      </c>
      <c r="K21" s="21">
        <f aca="true" t="shared" si="4" ref="K21:K32">J$19</f>
        <v>33.046354215</v>
      </c>
      <c r="L21" s="5"/>
      <c r="M21" s="5">
        <f>'orig. data'!C20</f>
        <v>3401</v>
      </c>
      <c r="N21" s="11">
        <f>'orig. data'!G20</f>
        <v>0.0263611026</v>
      </c>
      <c r="P21" s="5">
        <f>'orig. data'!P20</f>
        <v>92</v>
      </c>
      <c r="Q21" s="5">
        <f>'orig. data'!Q20</f>
        <v>3237</v>
      </c>
      <c r="R21" s="11">
        <f>'orig. data'!U20</f>
        <v>0.1619692429</v>
      </c>
      <c r="T21" s="11">
        <f>'orig. data'!AD20</f>
        <v>0.6158588089</v>
      </c>
    </row>
    <row r="22" spans="1:20" ht="12.75">
      <c r="A22" s="2" t="str">
        <f ca="1" t="shared" si="2"/>
        <v>Assiniboine South (1,2)</v>
      </c>
      <c r="B22" t="s">
        <v>144</v>
      </c>
      <c r="C22">
        <f>'orig. data'!AH21</f>
        <v>1</v>
      </c>
      <c r="D22">
        <f>'orig. data'!AI21</f>
        <v>2</v>
      </c>
      <c r="E22">
        <f ca="1">IF(CELL("contents",F22)="s","s",IF(CELL("contents",G22)="s","s",IF(CELL("contents",'orig. data'!AJ21)="t","t","")))</f>
      </c>
      <c r="F22" t="str">
        <f>'orig. data'!AK21</f>
        <v> </v>
      </c>
      <c r="G22" t="str">
        <f>'orig. data'!AL21</f>
        <v> </v>
      </c>
      <c r="H22" s="21">
        <f t="shared" si="3"/>
        <v>33.556196777</v>
      </c>
      <c r="I22" s="3">
        <f>'orig. data'!D21</f>
        <v>20.826521127</v>
      </c>
      <c r="J22" s="3">
        <f>'orig. data'!R21</f>
        <v>16.63443569</v>
      </c>
      <c r="K22" s="21">
        <f t="shared" si="4"/>
        <v>33.046354215</v>
      </c>
      <c r="L22" s="5"/>
      <c r="M22" s="5">
        <f>'orig. data'!C21</f>
        <v>1484</v>
      </c>
      <c r="N22" s="11">
        <f>'orig. data'!G21</f>
        <v>0.0083227338</v>
      </c>
      <c r="P22" s="5">
        <f>'orig. data'!P21</f>
        <v>24</v>
      </c>
      <c r="Q22" s="5">
        <f>'orig. data'!Q21</f>
        <v>1434</v>
      </c>
      <c r="R22" s="11">
        <f>'orig. data'!U21</f>
        <v>0.0008232273</v>
      </c>
      <c r="T22" s="11">
        <f>'orig. data'!AD21</f>
        <v>0.4084491889</v>
      </c>
    </row>
    <row r="23" spans="1:20" ht="12.75">
      <c r="A23" s="2" t="str">
        <f ca="1" t="shared" si="2"/>
        <v>St. Boniface (1)</v>
      </c>
      <c r="B23" t="s">
        <v>148</v>
      </c>
      <c r="C23">
        <f>'orig. data'!AH22</f>
        <v>1</v>
      </c>
      <c r="D23" t="str">
        <f>'orig. data'!AI22</f>
        <v> </v>
      </c>
      <c r="E23">
        <f ca="1">IF(CELL("contents",F23)="s","s",IF(CELL("contents",G23)="s","s",IF(CELL("contents",'orig. data'!AJ22)="t","t","")))</f>
      </c>
      <c r="F23" t="str">
        <f>'orig. data'!AK22</f>
        <v> </v>
      </c>
      <c r="G23" t="str">
        <f>'orig. data'!AL22</f>
        <v> </v>
      </c>
      <c r="H23" s="21">
        <f t="shared" si="3"/>
        <v>33.556196777</v>
      </c>
      <c r="I23" s="3">
        <f>'orig. data'!D22</f>
        <v>22.147708885</v>
      </c>
      <c r="J23" s="3">
        <f>'orig. data'!R22</f>
        <v>24.551136098</v>
      </c>
      <c r="K23" s="21">
        <f t="shared" si="4"/>
        <v>33.046354215</v>
      </c>
      <c r="L23" s="5"/>
      <c r="M23" s="5">
        <f>'orig. data'!C22</f>
        <v>2535</v>
      </c>
      <c r="N23" s="11">
        <f>'orig. data'!G22</f>
        <v>0.0021168217</v>
      </c>
      <c r="P23" s="5">
        <f>'orig. data'!P22</f>
        <v>62</v>
      </c>
      <c r="Q23" s="5">
        <f>'orig. data'!Q22</f>
        <v>2540</v>
      </c>
      <c r="R23" s="11">
        <f>'orig. data'!U22</f>
        <v>0.0210049382</v>
      </c>
      <c r="T23" s="11">
        <f>'orig. data'!AD22</f>
        <v>0.5762712582</v>
      </c>
    </row>
    <row r="24" spans="1:20" ht="12.75">
      <c r="A24" s="2" t="str">
        <f ca="1" t="shared" si="2"/>
        <v>St. Vital (1,2)</v>
      </c>
      <c r="B24" t="s">
        <v>146</v>
      </c>
      <c r="C24">
        <f>'orig. data'!AH23</f>
        <v>1</v>
      </c>
      <c r="D24">
        <f>'orig. data'!AI23</f>
        <v>2</v>
      </c>
      <c r="E24">
        <f ca="1">IF(CELL("contents",F24)="s","s",IF(CELL("contents",G24)="s","s",IF(CELL("contents",'orig. data'!AJ23)="t","t","")))</f>
      </c>
      <c r="F24" t="str">
        <f>'orig. data'!AK23</f>
        <v> </v>
      </c>
      <c r="G24" t="str">
        <f>'orig. data'!AL23</f>
        <v> </v>
      </c>
      <c r="H24" s="21">
        <f t="shared" si="3"/>
        <v>33.556196777</v>
      </c>
      <c r="I24" s="3">
        <f>'orig. data'!D23</f>
        <v>21.784898621</v>
      </c>
      <c r="J24" s="3">
        <f>'orig. data'!R23</f>
        <v>23.109529839</v>
      </c>
      <c r="K24" s="21">
        <f t="shared" si="4"/>
        <v>33.046354215</v>
      </c>
      <c r="L24" s="5"/>
      <c r="M24" s="5">
        <f>'orig. data'!C23</f>
        <v>3484</v>
      </c>
      <c r="N24" s="11">
        <f>'orig. data'!G23</f>
        <v>0.0002093202</v>
      </c>
      <c r="P24" s="5">
        <f>'orig. data'!P23</f>
        <v>72</v>
      </c>
      <c r="Q24" s="5">
        <f>'orig. data'!Q23</f>
        <v>3112</v>
      </c>
      <c r="R24" s="11">
        <f>'orig. data'!U23</f>
        <v>0.0028169657</v>
      </c>
      <c r="T24" s="11">
        <f>'orig. data'!AD23</f>
        <v>0.7196529983</v>
      </c>
    </row>
    <row r="25" spans="1:20" ht="12.75">
      <c r="A25" s="2" t="str">
        <f ca="1" t="shared" si="2"/>
        <v>Transcona (1,t)</v>
      </c>
      <c r="B25" t="s">
        <v>149</v>
      </c>
      <c r="C25">
        <f>'orig. data'!AH24</f>
        <v>1</v>
      </c>
      <c r="D25" t="str">
        <f>'orig. data'!AI24</f>
        <v> </v>
      </c>
      <c r="E25" t="str">
        <f ca="1">IF(CELL("contents",F25)="s","s",IF(CELL("contents",G25)="s","s",IF(CELL("contents",'orig. data'!AJ24)="t","t","")))</f>
        <v>t</v>
      </c>
      <c r="F25" t="str">
        <f>'orig. data'!AK24</f>
        <v> </v>
      </c>
      <c r="G25" t="str">
        <f>'orig. data'!AL24</f>
        <v> </v>
      </c>
      <c r="H25" s="21">
        <f t="shared" si="3"/>
        <v>33.556196777</v>
      </c>
      <c r="I25" s="3">
        <f>'orig. data'!D24</f>
        <v>18.442578366</v>
      </c>
      <c r="J25" s="3">
        <f>'orig. data'!R24</f>
        <v>28.676507886</v>
      </c>
      <c r="K25" s="21">
        <f t="shared" si="4"/>
        <v>33.046354215</v>
      </c>
      <c r="L25" s="5"/>
      <c r="M25" s="5">
        <f>'orig. data'!C24</f>
        <v>2000</v>
      </c>
      <c r="N25" s="11">
        <f>'orig. data'!G24</f>
        <v>0.0003027192</v>
      </c>
      <c r="P25" s="5">
        <f>'orig. data'!P24</f>
        <v>50</v>
      </c>
      <c r="Q25" s="5">
        <f>'orig. data'!Q24</f>
        <v>1755</v>
      </c>
      <c r="R25" s="11">
        <f>'orig. data'!U24</f>
        <v>0.3212745293</v>
      </c>
      <c r="T25" s="11">
        <f>'orig. data'!AD24</f>
        <v>0.0418004432</v>
      </c>
    </row>
    <row r="26" spans="1:23" ht="12.75">
      <c r="A26" s="2" t="str">
        <f ca="1" t="shared" si="2"/>
        <v>River Heights (1)</v>
      </c>
      <c r="B26" t="s">
        <v>145</v>
      </c>
      <c r="C26">
        <f>'orig. data'!AH25</f>
        <v>1</v>
      </c>
      <c r="D26" t="str">
        <f>'orig. data'!AI25</f>
        <v> </v>
      </c>
      <c r="E26">
        <f ca="1">IF(CELL("contents",F26)="s","s",IF(CELL("contents",G26)="s","s",IF(CELL("contents",'orig. data'!AJ25)="t","t","")))</f>
      </c>
      <c r="F26" t="str">
        <f>'orig. data'!AK25</f>
        <v> </v>
      </c>
      <c r="G26" t="str">
        <f>'orig. data'!AL25</f>
        <v> </v>
      </c>
      <c r="H26" s="21">
        <f t="shared" si="3"/>
        <v>33.556196777</v>
      </c>
      <c r="I26" s="3">
        <f>'orig. data'!D25</f>
        <v>23.396264319</v>
      </c>
      <c r="J26" s="3">
        <f>'orig. data'!R25</f>
        <v>30.805632706</v>
      </c>
      <c r="K26" s="21">
        <f t="shared" si="4"/>
        <v>33.046354215</v>
      </c>
      <c r="L26" s="5"/>
      <c r="M26" s="5">
        <f>'orig. data'!C25</f>
        <v>3080</v>
      </c>
      <c r="N26" s="11">
        <f>'orig. data'!G25</f>
        <v>0.002569914</v>
      </c>
      <c r="P26" s="5">
        <f>'orig. data'!P25</f>
        <v>86</v>
      </c>
      <c r="Q26" s="5">
        <f>'orig. data'!Q25</f>
        <v>2797</v>
      </c>
      <c r="R26" s="11">
        <f>'orig. data'!U25</f>
        <v>0.522871215</v>
      </c>
      <c r="T26" s="11">
        <f>'orig. data'!AD25</f>
        <v>0.0850136811</v>
      </c>
      <c r="U26" s="1"/>
      <c r="V26" s="1"/>
      <c r="W26" s="1"/>
    </row>
    <row r="27" spans="1:23" ht="12.75">
      <c r="A27" s="2" t="str">
        <f ca="1" t="shared" si="2"/>
        <v>River East</v>
      </c>
      <c r="B27" t="s">
        <v>147</v>
      </c>
      <c r="C27" t="str">
        <f>'orig. data'!AH26</f>
        <v> </v>
      </c>
      <c r="D27" t="str">
        <f>'orig. data'!AI26</f>
        <v> </v>
      </c>
      <c r="E27">
        <f ca="1">IF(CELL("contents",F27)="s","s",IF(CELL("contents",G27)="s","s",IF(CELL("contents",'orig. data'!AJ26)="t","t","")))</f>
      </c>
      <c r="F27" t="str">
        <f>'orig. data'!AK26</f>
        <v> </v>
      </c>
      <c r="G27" t="str">
        <f>'orig. data'!AL26</f>
        <v> </v>
      </c>
      <c r="H27" s="21">
        <f t="shared" si="3"/>
        <v>33.556196777</v>
      </c>
      <c r="I27" s="3">
        <f>'orig. data'!D26</f>
        <v>27.291923395</v>
      </c>
      <c r="J27" s="3">
        <f>'orig. data'!R26</f>
        <v>29.971579634</v>
      </c>
      <c r="K27" s="21">
        <f t="shared" si="4"/>
        <v>33.046354215</v>
      </c>
      <c r="L27" s="5"/>
      <c r="M27" s="5">
        <f>'orig. data'!C26</f>
        <v>5164</v>
      </c>
      <c r="N27" s="11">
        <f>'orig. data'!G26</f>
        <v>0.0171203353</v>
      </c>
      <c r="P27" s="5">
        <f>'orig. data'!P26</f>
        <v>142</v>
      </c>
      <c r="Q27" s="5">
        <f>'orig. data'!Q26</f>
        <v>4743</v>
      </c>
      <c r="R27" s="11">
        <f>'orig. data'!U26</f>
        <v>0.2591571341</v>
      </c>
      <c r="T27" s="11">
        <f>'orig. data'!AD26</f>
        <v>0.4308214046</v>
      </c>
      <c r="U27" s="1"/>
      <c r="V27" s="1"/>
      <c r="W27" s="1"/>
    </row>
    <row r="28" spans="1:23" ht="12.75">
      <c r="A28" s="2" t="str">
        <f ca="1" t="shared" si="2"/>
        <v>Seven Oaks</v>
      </c>
      <c r="B28" t="s">
        <v>150</v>
      </c>
      <c r="C28" t="str">
        <f>'orig. data'!AH27</f>
        <v> </v>
      </c>
      <c r="D28" t="str">
        <f>'orig. data'!AI27</f>
        <v> </v>
      </c>
      <c r="E28">
        <f ca="1">IF(CELL("contents",F28)="s","s",IF(CELL("contents",G28)="s","s",IF(CELL("contents",'orig. data'!AJ27)="t","t","")))</f>
      </c>
      <c r="F28" t="str">
        <f>'orig. data'!AK27</f>
        <v> </v>
      </c>
      <c r="G28" t="str">
        <f>'orig. data'!AL27</f>
        <v> </v>
      </c>
      <c r="H28" s="21">
        <f t="shared" si="3"/>
        <v>33.556196777</v>
      </c>
      <c r="I28" s="3">
        <f>'orig. data'!D27</f>
        <v>31.748405677</v>
      </c>
      <c r="J28" s="3">
        <f>'orig. data'!R27</f>
        <v>31.520770018</v>
      </c>
      <c r="K28" s="21">
        <f t="shared" si="4"/>
        <v>33.046354215</v>
      </c>
      <c r="L28" s="5"/>
      <c r="M28" s="5">
        <f>'orig. data'!C27</f>
        <v>3014</v>
      </c>
      <c r="N28" s="11">
        <f>'orig. data'!G27</f>
        <v>0.5947300849</v>
      </c>
      <c r="P28" s="5">
        <f>'orig. data'!P27</f>
        <v>90</v>
      </c>
      <c r="Q28" s="5">
        <f>'orig. data'!Q27</f>
        <v>2858</v>
      </c>
      <c r="R28" s="11">
        <f>'orig. data'!U27</f>
        <v>0.6602240582</v>
      </c>
      <c r="T28" s="11">
        <f>'orig. data'!AD27</f>
        <v>0.9608848409</v>
      </c>
      <c r="U28" s="1"/>
      <c r="V28" s="1"/>
      <c r="W28" s="1"/>
    </row>
    <row r="29" spans="1:23" ht="12.75">
      <c r="A29" s="2" t="str">
        <f ca="1" t="shared" si="2"/>
        <v>St. James - Assiniboia (1,t)</v>
      </c>
      <c r="B29" t="s">
        <v>151</v>
      </c>
      <c r="C29">
        <f>'orig. data'!AH28</f>
        <v>1</v>
      </c>
      <c r="D29" t="str">
        <f>'orig. data'!AI28</f>
        <v> </v>
      </c>
      <c r="E29" t="str">
        <f ca="1">IF(CELL("contents",F29)="s","s",IF(CELL("contents",G29)="s","s",IF(CELL("contents",'orig. data'!AJ28)="t","t","")))</f>
        <v>t</v>
      </c>
      <c r="F29" t="str">
        <f>'orig. data'!AK28</f>
        <v> </v>
      </c>
      <c r="G29" t="str">
        <f>'orig. data'!AL28</f>
        <v> </v>
      </c>
      <c r="H29" s="21">
        <f t="shared" si="3"/>
        <v>33.556196777</v>
      </c>
      <c r="I29" s="3">
        <f>'orig. data'!D28</f>
        <v>18.652873244</v>
      </c>
      <c r="J29" s="3">
        <f>'orig. data'!R28</f>
        <v>29.582381022</v>
      </c>
      <c r="K29" s="21">
        <f t="shared" si="4"/>
        <v>33.046354215</v>
      </c>
      <c r="L29" s="5"/>
      <c r="M29" s="5">
        <f>'orig. data'!C28</f>
        <v>3001</v>
      </c>
      <c r="N29" s="11">
        <f>'orig. data'!G28</f>
        <v>1.4014E-05</v>
      </c>
      <c r="O29" s="8"/>
      <c r="P29" s="5">
        <f>'orig. data'!P28</f>
        <v>79</v>
      </c>
      <c r="Q29" s="5">
        <f>'orig. data'!Q28</f>
        <v>2666</v>
      </c>
      <c r="R29" s="11">
        <f>'orig. data'!U28</f>
        <v>0.3334351333</v>
      </c>
      <c r="T29" s="11">
        <f>'orig. data'!AD28</f>
        <v>0.0082897174</v>
      </c>
      <c r="U29" s="1"/>
      <c r="V29" s="1"/>
      <c r="W29" s="1"/>
    </row>
    <row r="30" spans="1:23" ht="12.75">
      <c r="A30" s="2" t="str">
        <f ca="1" t="shared" si="2"/>
        <v>Inkster</v>
      </c>
      <c r="B30" t="s">
        <v>152</v>
      </c>
      <c r="C30" t="str">
        <f>'orig. data'!AH29</f>
        <v> </v>
      </c>
      <c r="D30" t="str">
        <f>'orig. data'!AI29</f>
        <v> </v>
      </c>
      <c r="E30">
        <f ca="1">IF(CELL("contents",F30)="s","s",IF(CELL("contents",G30)="s","s",IF(CELL("contents",'orig. data'!AJ29)="t","t","")))</f>
      </c>
      <c r="F30" t="str">
        <f>'orig. data'!AK29</f>
        <v> </v>
      </c>
      <c r="G30" t="str">
        <f>'orig. data'!AL29</f>
        <v> </v>
      </c>
      <c r="H30" s="21">
        <f t="shared" si="3"/>
        <v>33.556196777</v>
      </c>
      <c r="I30" s="3">
        <f>'orig. data'!D29</f>
        <v>31.761621877</v>
      </c>
      <c r="J30" s="3">
        <f>'orig. data'!R29</f>
        <v>39.534545926</v>
      </c>
      <c r="K30" s="21">
        <f t="shared" si="4"/>
        <v>33.046354215</v>
      </c>
      <c r="L30" s="5"/>
      <c r="M30" s="5">
        <f>'orig. data'!C29</f>
        <v>2209</v>
      </c>
      <c r="N30" s="11">
        <f>'orig. data'!G29</f>
        <v>0.6503719559</v>
      </c>
      <c r="O30" s="8"/>
      <c r="P30" s="5">
        <f>'orig. data'!P29</f>
        <v>78</v>
      </c>
      <c r="Q30" s="5">
        <f>'orig. data'!Q29</f>
        <v>1975</v>
      </c>
      <c r="R30" s="11">
        <f>'orig. data'!U29</f>
        <v>0.1196560438</v>
      </c>
      <c r="T30" s="11">
        <f>'orig. data'!AD29</f>
        <v>0.1836276914</v>
      </c>
      <c r="U30" s="1"/>
      <c r="V30" s="1"/>
      <c r="W30" s="1"/>
    </row>
    <row r="31" spans="1:23" ht="12.75">
      <c r="A31" s="2" t="str">
        <f ca="1" t="shared" si="2"/>
        <v>Downtown</v>
      </c>
      <c r="B31" t="s">
        <v>153</v>
      </c>
      <c r="C31" t="str">
        <f>'orig. data'!AH30</f>
        <v> </v>
      </c>
      <c r="D31" t="str">
        <f>'orig. data'!AI30</f>
        <v> </v>
      </c>
      <c r="E31">
        <f ca="1">IF(CELL("contents",F31)="s","s",IF(CELL("contents",G31)="s","s",IF(CELL("contents",'orig. data'!AJ30)="t","t","")))</f>
      </c>
      <c r="F31" t="str">
        <f>'orig. data'!AK30</f>
        <v> </v>
      </c>
      <c r="G31" t="str">
        <f>'orig. data'!AL30</f>
        <v> </v>
      </c>
      <c r="H31" s="21">
        <f t="shared" si="3"/>
        <v>33.556196777</v>
      </c>
      <c r="I31" s="3">
        <f>'orig. data'!D30</f>
        <v>33.937999417</v>
      </c>
      <c r="J31" s="3">
        <f>'orig. data'!R30</f>
        <v>38.858280791</v>
      </c>
      <c r="K31" s="21">
        <f t="shared" si="4"/>
        <v>33.046354215</v>
      </c>
      <c r="L31" s="5"/>
      <c r="M31" s="5">
        <f>'orig. data'!C30</f>
        <v>5295</v>
      </c>
      <c r="N31" s="11">
        <f>'orig. data'!G30</f>
        <v>0.8836333793</v>
      </c>
      <c r="O31" s="8"/>
      <c r="P31" s="5">
        <f>'orig. data'!P30</f>
        <v>192</v>
      </c>
      <c r="Q31" s="5">
        <f>'orig. data'!Q30</f>
        <v>4932</v>
      </c>
      <c r="R31" s="11">
        <f>'orig. data'!U30</f>
        <v>0.0312392163</v>
      </c>
      <c r="T31" s="11">
        <f>'orig. data'!AD30</f>
        <v>0.1919150715</v>
      </c>
      <c r="U31" s="1"/>
      <c r="V31" s="1"/>
      <c r="W31" s="1"/>
    </row>
    <row r="32" spans="1:23" ht="12.75">
      <c r="A32" s="2" t="str">
        <f ca="1" t="shared" si="2"/>
        <v>Point Douglas</v>
      </c>
      <c r="B32" t="s">
        <v>154</v>
      </c>
      <c r="C32" t="str">
        <f>'orig. data'!AH31</f>
        <v> </v>
      </c>
      <c r="D32" t="str">
        <f>'orig. data'!AI31</f>
        <v> </v>
      </c>
      <c r="E32">
        <f ca="1">IF(CELL("contents",F32)="s","s",IF(CELL("contents",G32)="s","s",IF(CELL("contents",'orig. data'!AJ31)="t","t","")))</f>
      </c>
      <c r="F32" t="str">
        <f>'orig. data'!AK31</f>
        <v> </v>
      </c>
      <c r="G32" t="str">
        <f>'orig. data'!AL31</f>
        <v> </v>
      </c>
      <c r="H32" s="21">
        <f t="shared" si="3"/>
        <v>33.556196777</v>
      </c>
      <c r="I32" s="3">
        <f>'orig. data'!D31</f>
        <v>38.005429951</v>
      </c>
      <c r="J32" s="3">
        <f>'orig. data'!R31</f>
        <v>35.758840916</v>
      </c>
      <c r="K32" s="21">
        <f t="shared" si="4"/>
        <v>33.046354215</v>
      </c>
      <c r="L32" s="5"/>
      <c r="M32" s="5">
        <f>'orig. data'!C31</f>
        <v>3154</v>
      </c>
      <c r="N32" s="11">
        <f>'orig. data'!G31</f>
        <v>0.1832456779</v>
      </c>
      <c r="O32" s="8"/>
      <c r="P32" s="5">
        <f>'orig. data'!P31</f>
        <v>110</v>
      </c>
      <c r="Q32" s="5">
        <f>'orig. data'!Q31</f>
        <v>3083</v>
      </c>
      <c r="R32" s="11">
        <f>'orig. data'!U31</f>
        <v>0.4192768716</v>
      </c>
      <c r="T32" s="11">
        <f>'orig. data'!AD31</f>
        <v>0.6443695878</v>
      </c>
      <c r="U32" s="1"/>
      <c r="V32" s="1"/>
      <c r="W32" s="1"/>
    </row>
    <row r="33" spans="1:23" ht="12.75">
      <c r="B33"/>
      <c r="C33"/>
      <c r="D33"/>
      <c r="E33"/>
      <c r="F33"/>
      <c r="G33"/>
      <c r="H33" s="21"/>
      <c r="I33" s="3"/>
      <c r="J33" s="3"/>
      <c r="K33" s="21"/>
      <c r="L33" s="5"/>
      <c r="M33" s="5"/>
      <c r="N33" s="11"/>
      <c r="O33" s="8"/>
      <c r="P33" s="5"/>
      <c r="Q33" s="5"/>
      <c r="R33" s="11"/>
      <c r="T33" s="11"/>
      <c r="U33" s="1"/>
      <c r="V33" s="1"/>
      <c r="W33" s="1"/>
    </row>
    <row r="34" spans="2:8" ht="12.75">
      <c r="B34"/>
      <c r="C34"/>
      <c r="D34"/>
      <c r="E34"/>
      <c r="F34"/>
      <c r="G34"/>
      <c r="H34" s="22"/>
    </row>
    <row r="35" spans="2:8" ht="12.75">
      <c r="B35"/>
      <c r="C35"/>
      <c r="D35"/>
      <c r="E35"/>
      <c r="F35"/>
      <c r="G35"/>
      <c r="H35" s="22"/>
    </row>
    <row r="36" spans="2:8" ht="12.75">
      <c r="B36"/>
      <c r="C36"/>
      <c r="D36"/>
      <c r="E36"/>
      <c r="F36"/>
      <c r="G36"/>
      <c r="H36" s="22"/>
    </row>
    <row r="37" spans="2:8" ht="12.75">
      <c r="B37"/>
      <c r="C37"/>
      <c r="D37"/>
      <c r="E37"/>
      <c r="F37"/>
      <c r="G37"/>
      <c r="H37" s="22"/>
    </row>
    <row r="38" spans="2:8" ht="12.75">
      <c r="B38"/>
      <c r="C38"/>
      <c r="D38"/>
      <c r="E38"/>
      <c r="F38"/>
      <c r="G38"/>
      <c r="H38" s="22"/>
    </row>
    <row r="39" spans="2:8" ht="12.75">
      <c r="B39"/>
      <c r="C39"/>
      <c r="D39"/>
      <c r="E39"/>
      <c r="F39"/>
      <c r="G39"/>
      <c r="H39" s="22"/>
    </row>
    <row r="40" spans="2:8" ht="12.75">
      <c r="B40"/>
      <c r="C40"/>
      <c r="D40"/>
      <c r="E40"/>
      <c r="F40"/>
      <c r="G40"/>
      <c r="H40" s="22"/>
    </row>
    <row r="41" ht="12.75">
      <c r="H41" s="22"/>
    </row>
    <row r="42" ht="12.75">
      <c r="H42" s="22"/>
    </row>
    <row r="43" ht="12.75">
      <c r="H43" s="22"/>
    </row>
    <row r="44" ht="12.75">
      <c r="H44" s="22"/>
    </row>
    <row r="45" ht="12.75">
      <c r="H45" s="22"/>
    </row>
    <row r="46" ht="12.75">
      <c r="H46" s="22"/>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4" activePane="bottomLeft" state="frozen"/>
      <selection pane="topLeft" activeCell="A1" sqref="A1"/>
      <selection pane="bottomLeft" activeCell="W27" sqref="W27"/>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0" customWidth="1"/>
    <col min="19" max="19" width="2.8515625" style="0" customWidth="1"/>
  </cols>
  <sheetData>
    <row r="1" spans="1:20" ht="12.75">
      <c r="A1" s="43" t="s">
        <v>243</v>
      </c>
      <c r="B1" s="4" t="s">
        <v>193</v>
      </c>
      <c r="C1" s="77" t="s">
        <v>118</v>
      </c>
      <c r="D1" s="77"/>
      <c r="E1" s="77"/>
      <c r="F1" s="77" t="s">
        <v>121</v>
      </c>
      <c r="G1" s="77"/>
      <c r="H1" s="5" t="s">
        <v>108</v>
      </c>
      <c r="I1" s="3" t="s">
        <v>110</v>
      </c>
      <c r="J1" s="3" t="s">
        <v>111</v>
      </c>
      <c r="K1" s="5" t="s">
        <v>109</v>
      </c>
      <c r="L1" s="5" t="s">
        <v>112</v>
      </c>
      <c r="M1" s="5" t="s">
        <v>113</v>
      </c>
      <c r="N1" s="5" t="s">
        <v>114</v>
      </c>
      <c r="O1" s="6"/>
      <c r="P1" s="5" t="s">
        <v>115</v>
      </c>
      <c r="Q1" s="5" t="s">
        <v>116</v>
      </c>
      <c r="R1" s="5" t="s">
        <v>117</v>
      </c>
      <c r="S1" s="6"/>
      <c r="T1" s="5" t="s">
        <v>122</v>
      </c>
    </row>
    <row r="2" spans="1:20" ht="12.75">
      <c r="A2" s="44"/>
      <c r="B2" s="2"/>
      <c r="C2" s="12"/>
      <c r="D2" s="12"/>
      <c r="E2" s="12"/>
      <c r="F2" s="13"/>
      <c r="G2" s="13"/>
      <c r="H2" s="5"/>
      <c r="I2" s="78" t="s">
        <v>244</v>
      </c>
      <c r="J2" s="78"/>
      <c r="K2" s="5"/>
      <c r="L2" s="5"/>
      <c r="M2" s="5"/>
      <c r="N2" s="5"/>
      <c r="O2" s="6"/>
      <c r="P2" s="5"/>
      <c r="Q2" s="5"/>
      <c r="R2" s="5"/>
      <c r="S2" s="6"/>
      <c r="T2" s="5"/>
    </row>
    <row r="3" spans="1:20" ht="12.75">
      <c r="A3" s="42" t="s">
        <v>0</v>
      </c>
      <c r="B3" s="4"/>
      <c r="C3" s="12">
        <v>1</v>
      </c>
      <c r="D3" s="12">
        <v>2</v>
      </c>
      <c r="E3" s="12" t="s">
        <v>120</v>
      </c>
      <c r="F3" s="12" t="s">
        <v>218</v>
      </c>
      <c r="G3" s="12" t="s">
        <v>219</v>
      </c>
      <c r="H3" s="2" t="s">
        <v>282</v>
      </c>
      <c r="I3" s="4" t="s">
        <v>288</v>
      </c>
      <c r="J3" s="4" t="s">
        <v>287</v>
      </c>
      <c r="K3" s="2" t="s">
        <v>283</v>
      </c>
      <c r="L3" s="2"/>
      <c r="M3" s="2"/>
      <c r="N3" s="2"/>
      <c r="O3" s="9"/>
      <c r="P3" s="2"/>
      <c r="Q3" s="2"/>
      <c r="R3" s="2"/>
      <c r="S3" s="9"/>
      <c r="T3" s="2"/>
    </row>
    <row r="4" spans="1:20" ht="12.75">
      <c r="A4" s="41"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v>
      </c>
      <c r="B4" s="2" t="s">
        <v>201</v>
      </c>
      <c r="C4" t="str">
        <f>'orig. data'!AH32</f>
        <v> </v>
      </c>
      <c r="D4" t="str">
        <f>'orig. data'!AI32</f>
        <v> </v>
      </c>
      <c r="E4">
        <f ca="1">IF(CELL("contents",F4)="s","s",IF(CELL("contents",G4)="s","s",IF(CELL("contents",'orig. data'!AJ32)="t","t","")))</f>
      </c>
      <c r="F4" t="str">
        <f>'orig. data'!AK32</f>
        <v> </v>
      </c>
      <c r="G4" t="str">
        <f>'orig. data'!AL32</f>
        <v> </v>
      </c>
      <c r="H4" s="21">
        <f>'orig. data'!D$18</f>
        <v>33.556196777</v>
      </c>
      <c r="I4" s="3">
        <f>'orig. data'!D32</f>
        <v>16.553490261</v>
      </c>
      <c r="J4" s="3">
        <f>'orig. data'!R32</f>
        <v>19.486948294</v>
      </c>
      <c r="K4" s="21">
        <f>'orig. data'!R$18</f>
        <v>33.046354215</v>
      </c>
      <c r="L4" s="5">
        <f>'orig. data'!B32</f>
        <v>0</v>
      </c>
      <c r="M4" s="5">
        <f>'orig. data'!C32</f>
        <v>913</v>
      </c>
      <c r="N4" s="11">
        <f>'orig. data'!G32</f>
        <v>0.0063687265</v>
      </c>
      <c r="O4" s="8"/>
      <c r="P4" s="5">
        <f>'orig. data'!P32</f>
        <v>18</v>
      </c>
      <c r="Q4" s="5">
        <f>'orig. data'!Q32</f>
        <v>930</v>
      </c>
      <c r="R4" s="11">
        <f>'orig. data'!U32</f>
        <v>0.0256273593</v>
      </c>
      <c r="S4" s="9"/>
      <c r="T4" s="11">
        <f>'orig. data'!AD32</f>
        <v>0.640738574</v>
      </c>
    </row>
    <row r="5" spans="1:20" ht="12.75">
      <c r="A5" s="41"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(1,2)</v>
      </c>
      <c r="B5" s="2" t="s">
        <v>196</v>
      </c>
      <c r="C5">
        <f>'orig. data'!AH33</f>
        <v>1</v>
      </c>
      <c r="D5">
        <f>'orig. data'!AI33</f>
        <v>2</v>
      </c>
      <c r="E5">
        <f ca="1">IF(CELL("contents",F5)="s","s",IF(CELL("contents",G5)="s","s",IF(CELL("contents",'orig. data'!AJ33)="t","t","")))</f>
      </c>
      <c r="F5" t="str">
        <f>'orig. data'!AK33</f>
        <v> </v>
      </c>
      <c r="G5" t="str">
        <f>'orig. data'!AL33</f>
        <v> </v>
      </c>
      <c r="H5" s="21">
        <f>'orig. data'!D$18</f>
        <v>33.556196777</v>
      </c>
      <c r="I5" s="3">
        <f>'orig. data'!D33</f>
        <v>17.995129258</v>
      </c>
      <c r="J5" s="3">
        <f>'orig. data'!R33</f>
        <v>20.271782034</v>
      </c>
      <c r="K5" s="21">
        <f>'orig. data'!R$18</f>
        <v>33.046354215</v>
      </c>
      <c r="L5" s="5">
        <f>'orig. data'!B33</f>
        <v>0</v>
      </c>
      <c r="M5" s="5">
        <f>'orig. data'!C33</f>
        <v>1669</v>
      </c>
      <c r="N5" s="11">
        <f>'orig. data'!G33</f>
        <v>0.0006946121</v>
      </c>
      <c r="O5" s="8"/>
      <c r="P5" s="5">
        <f>'orig. data'!P33</f>
        <v>36</v>
      </c>
      <c r="Q5" s="5">
        <f>'orig. data'!Q33</f>
        <v>1783</v>
      </c>
      <c r="R5" s="11">
        <f>'orig. data'!U33</f>
        <v>0.0036296148</v>
      </c>
      <c r="S5" s="9"/>
      <c r="T5" s="11">
        <f>'orig. data'!AD33</f>
        <v>0.6298775046</v>
      </c>
    </row>
    <row r="6" spans="1:20" ht="12.75">
      <c r="A6" s="41" t="str">
        <f ca="1" t="shared" si="0"/>
        <v>SE Western (1,t)</v>
      </c>
      <c r="B6" s="2" t="s">
        <v>197</v>
      </c>
      <c r="C6">
        <f>'orig. data'!AH34</f>
        <v>1</v>
      </c>
      <c r="D6" t="str">
        <f>'orig. data'!AI34</f>
        <v> </v>
      </c>
      <c r="E6" t="str">
        <f ca="1">IF(CELL("contents",F6)="s","s",IF(CELL("contents",G6)="s","s",IF(CELL("contents",'orig. data'!AJ34)="t","t","")))</f>
        <v>t</v>
      </c>
      <c r="F6" t="str">
        <f>'orig. data'!AK34</f>
        <v> </v>
      </c>
      <c r="G6" t="str">
        <f>'orig. data'!AL34</f>
        <v> </v>
      </c>
      <c r="H6" s="21">
        <f>'orig. data'!D$18</f>
        <v>33.556196777</v>
      </c>
      <c r="I6" s="3">
        <f>'orig. data'!D34</f>
        <v>9.7606823862</v>
      </c>
      <c r="J6" s="3">
        <f>'orig. data'!R34</f>
        <v>26.686890141</v>
      </c>
      <c r="K6" s="21">
        <f>'orig. data'!R$18</f>
        <v>33.046354215</v>
      </c>
      <c r="L6" s="5">
        <f>'orig. data'!B34</f>
        <v>0</v>
      </c>
      <c r="M6" s="5">
        <f>'orig. data'!C34</f>
        <v>616</v>
      </c>
      <c r="N6" s="11">
        <f>'orig. data'!G34</f>
        <v>0.0025196169</v>
      </c>
      <c r="O6" s="8"/>
      <c r="P6" s="5">
        <f>'orig. data'!P34</f>
        <v>19</v>
      </c>
      <c r="Q6" s="5">
        <f>'orig. data'!Q34</f>
        <v>713</v>
      </c>
      <c r="R6" s="11">
        <f>'orig. data'!U34</f>
        <v>0.3535573545</v>
      </c>
      <c r="S6" s="9"/>
      <c r="T6" s="11">
        <f>'orig. data'!AD34</f>
        <v>0.0317278457</v>
      </c>
    </row>
    <row r="7" spans="1:20" ht="12.75">
      <c r="A7" s="41" t="str">
        <f ca="1" t="shared" si="0"/>
        <v>SE Southern</v>
      </c>
      <c r="B7" s="2" t="s">
        <v>163</v>
      </c>
      <c r="C7" t="str">
        <f>'orig. data'!AH35</f>
        <v> </v>
      </c>
      <c r="D7" t="str">
        <f>'orig. data'!AI35</f>
        <v> </v>
      </c>
      <c r="E7">
        <f ca="1">IF(CELL("contents",F7)="s","s",IF(CELL("contents",G7)="s","s",IF(CELL("contents",'orig. data'!AJ35)="t","t","")))</f>
      </c>
      <c r="F7" t="str">
        <f>'orig. data'!AK35</f>
        <v> </v>
      </c>
      <c r="G7" t="str">
        <f>'orig. data'!AL35</f>
        <v> </v>
      </c>
      <c r="H7" s="21">
        <f>'orig. data'!D$18</f>
        <v>33.556196777</v>
      </c>
      <c r="I7" s="3">
        <f>'orig. data'!D35</f>
        <v>36.813705205</v>
      </c>
      <c r="J7" s="3">
        <f>'orig. data'!R35</f>
        <v>31.988880761</v>
      </c>
      <c r="K7" s="21">
        <f>'orig. data'!R$18</f>
        <v>33.046354215</v>
      </c>
      <c r="L7" s="5">
        <f>'orig. data'!B35</f>
        <v>0</v>
      </c>
      <c r="M7" s="5">
        <f>'orig. data'!C35</f>
        <v>273</v>
      </c>
      <c r="N7" s="11">
        <f>'orig. data'!G35</f>
        <v>0.7700053135</v>
      </c>
      <c r="O7" s="8"/>
      <c r="P7" s="5">
        <f>'orig. data'!P35</f>
        <v>10</v>
      </c>
      <c r="Q7" s="5">
        <f>'orig. data'!Q35</f>
        <v>314</v>
      </c>
      <c r="R7" s="11">
        <f>'orig. data'!U35</f>
        <v>0.9182726088</v>
      </c>
      <c r="S7" s="9"/>
      <c r="T7" s="11">
        <f>'orig. data'!AD35</f>
        <v>0.7534246301</v>
      </c>
    </row>
    <row r="8" spans="1:20" ht="12.75">
      <c r="A8" s="41"/>
      <c r="B8" s="2"/>
      <c r="H8" s="21"/>
      <c r="I8" s="3"/>
      <c r="J8" s="3"/>
      <c r="K8" s="21"/>
      <c r="L8" s="5"/>
      <c r="M8" s="5"/>
      <c r="N8" s="11"/>
      <c r="O8" s="8"/>
      <c r="P8" s="5"/>
      <c r="Q8" s="5"/>
      <c r="R8" s="11"/>
      <c r="S8" s="9"/>
      <c r="T8" s="11"/>
    </row>
    <row r="9" spans="1:20" ht="12.75">
      <c r="A9" s="41" t="str">
        <f ca="1" t="shared" si="0"/>
        <v>CE Altona</v>
      </c>
      <c r="B9" s="2" t="s">
        <v>198</v>
      </c>
      <c r="C9" t="str">
        <f>'orig. data'!AH36</f>
        <v> </v>
      </c>
      <c r="D9" t="str">
        <f>'orig. data'!AI36</f>
        <v> </v>
      </c>
      <c r="E9">
        <f ca="1">IF(CELL("contents",F9)="s","s",IF(CELL("contents",G9)="s","s",IF(CELL("contents",'orig. data'!AJ36)="t","t","")))</f>
      </c>
      <c r="F9" t="str">
        <f>'orig. data'!AK36</f>
        <v> </v>
      </c>
      <c r="G9" t="str">
        <f>'orig. data'!AL36</f>
        <v> </v>
      </c>
      <c r="H9" s="21">
        <f>'orig. data'!D$18</f>
        <v>33.556196777</v>
      </c>
      <c r="I9" s="3">
        <f>'orig. data'!D36</f>
        <v>18.445634091</v>
      </c>
      <c r="J9" s="3">
        <f>'orig. data'!R36</f>
        <v>29.856879846</v>
      </c>
      <c r="K9" s="21">
        <f>'orig. data'!R$18</f>
        <v>33.046354215</v>
      </c>
      <c r="L9" s="5">
        <f>'orig. data'!B36</f>
        <v>0</v>
      </c>
      <c r="M9" s="5">
        <f>'orig. data'!C36</f>
        <v>707</v>
      </c>
      <c r="N9" s="11">
        <f>'orig. data'!G36</f>
        <v>0.0314225606</v>
      </c>
      <c r="O9" s="8"/>
      <c r="P9" s="5">
        <f>'orig. data'!P36</f>
        <v>21</v>
      </c>
      <c r="Q9" s="5">
        <f>'orig. data'!Q36</f>
        <v>704</v>
      </c>
      <c r="R9" s="11">
        <f>'orig. data'!U36</f>
        <v>0.6434161046</v>
      </c>
      <c r="S9" s="9"/>
      <c r="T9" s="11">
        <f>'orig. data'!AD36</f>
        <v>0.1723672253</v>
      </c>
    </row>
    <row r="10" spans="1:20" ht="12.75">
      <c r="A10" s="41" t="str">
        <f ca="1" t="shared" si="0"/>
        <v>CE Cartier/SFX (s)</v>
      </c>
      <c r="B10" s="2" t="s">
        <v>220</v>
      </c>
      <c r="C10" t="str">
        <f>'orig. data'!AH37</f>
        <v> </v>
      </c>
      <c r="D10" t="str">
        <f>'orig. data'!AI37</f>
        <v> </v>
      </c>
      <c r="E10" t="str">
        <f ca="1">IF(CELL("contents",F10)="s","s",IF(CELL("contents",G10)="s","s",IF(CELL("contents",'orig. data'!AJ37)="t","t","")))</f>
        <v>s</v>
      </c>
      <c r="F10" t="str">
        <f>'orig. data'!AK37</f>
        <v> </v>
      </c>
      <c r="G10" t="str">
        <f>'orig. data'!AL37</f>
        <v>s</v>
      </c>
      <c r="H10" s="21">
        <f>'orig. data'!D$18</f>
        <v>33.556196777</v>
      </c>
      <c r="I10" s="3">
        <f>'orig. data'!D37</f>
        <v>28.612060311</v>
      </c>
      <c r="J10" s="3" t="str">
        <f>'orig. data'!R37</f>
        <v> </v>
      </c>
      <c r="K10" s="21">
        <f>'orig. data'!R$18</f>
        <v>33.046354215</v>
      </c>
      <c r="L10" s="5">
        <f>'orig. data'!B37</f>
        <v>0</v>
      </c>
      <c r="M10" s="5">
        <f>'orig. data'!C37</f>
        <v>352</v>
      </c>
      <c r="N10" s="11">
        <f>'orig. data'!G37</f>
        <v>0.614970673</v>
      </c>
      <c r="O10" s="8"/>
      <c r="P10" s="5" t="str">
        <f>'orig. data'!P37</f>
        <v> </v>
      </c>
      <c r="Q10" s="5" t="str">
        <f>'orig. data'!Q37</f>
        <v> </v>
      </c>
      <c r="R10" s="11" t="str">
        <f>'orig. data'!U37</f>
        <v> </v>
      </c>
      <c r="S10" s="9"/>
      <c r="T10" s="11" t="str">
        <f>'orig. data'!AD37</f>
        <v> </v>
      </c>
    </row>
    <row r="11" spans="1:20" ht="12.75">
      <c r="A11" s="41" t="str">
        <f ca="1" t="shared" si="0"/>
        <v>CE Louise/Pembina</v>
      </c>
      <c r="B11" s="2" t="s">
        <v>199</v>
      </c>
      <c r="C11" t="str">
        <f>'orig. data'!AH38</f>
        <v> </v>
      </c>
      <c r="D11" t="str">
        <f>'orig. data'!AI38</f>
        <v> </v>
      </c>
      <c r="E11">
        <f ca="1">IF(CELL("contents",F11)="s","s",IF(CELL("contents",G11)="s","s",IF(CELL("contents",'orig. data'!AJ38)="t","t","")))</f>
      </c>
      <c r="F11" t="str">
        <f>'orig. data'!AK38</f>
        <v> </v>
      </c>
      <c r="G11" t="str">
        <f>'orig. data'!AL38</f>
        <v> </v>
      </c>
      <c r="H11" s="21">
        <f>'orig. data'!D$18</f>
        <v>33.556196777</v>
      </c>
      <c r="I11" s="3">
        <f>'orig. data'!D38</f>
        <v>23.132064778</v>
      </c>
      <c r="J11" s="3">
        <f>'orig. data'!R38</f>
        <v>30.749162736</v>
      </c>
      <c r="K11" s="21">
        <f>'orig. data'!R$18</f>
        <v>33.046354215</v>
      </c>
      <c r="L11" s="5">
        <f>'orig. data'!B38</f>
        <v>0</v>
      </c>
      <c r="M11" s="5">
        <f>'orig. data'!C38</f>
        <v>259</v>
      </c>
      <c r="N11" s="11">
        <f>'orig. data'!G38</f>
        <v>0.3627851</v>
      </c>
      <c r="O11" s="9"/>
      <c r="P11" s="5">
        <f>'orig. data'!P38</f>
        <v>7</v>
      </c>
      <c r="Q11" s="5">
        <f>'orig. data'!Q38</f>
        <v>228</v>
      </c>
      <c r="R11" s="11">
        <f>'orig. data'!U38</f>
        <v>0.8490597353</v>
      </c>
      <c r="S11" s="9"/>
      <c r="T11" s="11">
        <f>'orig. data'!AD38</f>
        <v>0.6089118893</v>
      </c>
    </row>
    <row r="12" spans="1:20" ht="12.75">
      <c r="A12" s="41" t="str">
        <f ca="1" t="shared" si="0"/>
        <v>CE Morden/Winkler </v>
      </c>
      <c r="B12" s="2" t="s">
        <v>200</v>
      </c>
      <c r="C12" t="str">
        <f>'orig. data'!AH39</f>
        <v> </v>
      </c>
      <c r="D12" t="str">
        <f>'orig. data'!AI39</f>
        <v> </v>
      </c>
      <c r="E12">
        <f ca="1">IF(CELL("contents",F12)="s","s",IF(CELL("contents",G12)="s","s",IF(CELL("contents",'orig. data'!AJ39)="t","t","")))</f>
      </c>
      <c r="F12" t="str">
        <f>'orig. data'!AK39</f>
        <v> </v>
      </c>
      <c r="G12" t="str">
        <f>'orig. data'!AL39</f>
        <v> </v>
      </c>
      <c r="H12" s="21">
        <f>'orig. data'!D$18</f>
        <v>33.556196777</v>
      </c>
      <c r="I12" s="3">
        <f>'orig. data'!D39</f>
        <v>26.827157516</v>
      </c>
      <c r="J12" s="3">
        <f>'orig. data'!R39</f>
        <v>29.482839046</v>
      </c>
      <c r="K12" s="21">
        <f>'orig. data'!R$18</f>
        <v>33.046354215</v>
      </c>
      <c r="L12" s="5">
        <f>'orig. data'!B39</f>
        <v>0</v>
      </c>
      <c r="M12" s="5">
        <f>'orig. data'!C39</f>
        <v>1454</v>
      </c>
      <c r="N12" s="11">
        <f>'orig. data'!G39</f>
        <v>0.1656311143</v>
      </c>
      <c r="O12" s="9"/>
      <c r="P12" s="5">
        <f>'orig. data'!P39</f>
        <v>49</v>
      </c>
      <c r="Q12" s="5">
        <f>'orig. data'!Q39</f>
        <v>1667</v>
      </c>
      <c r="R12" s="11">
        <f>'orig. data'!U39</f>
        <v>0.4294879911</v>
      </c>
      <c r="S12" s="9"/>
      <c r="T12" s="11">
        <f>'orig. data'!AD39</f>
        <v>0.6600260003</v>
      </c>
    </row>
    <row r="13" spans="1:20" ht="12.75">
      <c r="A13" s="41" t="str">
        <f ca="1" t="shared" si="0"/>
        <v>CE Carman</v>
      </c>
      <c r="B13" s="2" t="s">
        <v>221</v>
      </c>
      <c r="C13" t="str">
        <f>'orig. data'!AH40</f>
        <v> </v>
      </c>
      <c r="D13" t="str">
        <f>'orig. data'!AI40</f>
        <v> </v>
      </c>
      <c r="E13">
        <f ca="1">IF(CELL("contents",F13)="s","s",IF(CELL("contents",G13)="s","s",IF(CELL("contents",'orig. data'!AJ40)="t","t","")))</f>
      </c>
      <c r="F13" t="str">
        <f>'orig. data'!AK40</f>
        <v> </v>
      </c>
      <c r="G13" t="str">
        <f>'orig. data'!AL40</f>
        <v> </v>
      </c>
      <c r="H13" s="21">
        <f>'orig. data'!D$18</f>
        <v>33.556196777</v>
      </c>
      <c r="I13" s="3">
        <f>'orig. data'!D40</f>
        <v>51.050313808</v>
      </c>
      <c r="J13" s="3">
        <f>'orig. data'!R40</f>
        <v>28.999514504</v>
      </c>
      <c r="K13" s="21">
        <f>'orig. data'!R$18</f>
        <v>33.046354215</v>
      </c>
      <c r="L13" s="5">
        <f>'orig. data'!B40</f>
        <v>0</v>
      </c>
      <c r="M13" s="5">
        <f>'orig. data'!C40</f>
        <v>563</v>
      </c>
      <c r="N13" s="11">
        <f>'orig. data'!G40</f>
        <v>0.0247088475</v>
      </c>
      <c r="O13" s="9"/>
      <c r="P13" s="5">
        <f>'orig. data'!P40</f>
        <v>16</v>
      </c>
      <c r="Q13" s="5">
        <f>'orig. data'!Q40</f>
        <v>546</v>
      </c>
      <c r="R13" s="11">
        <f>'orig. data'!U40</f>
        <v>0.6026096899</v>
      </c>
      <c r="S13" s="9"/>
      <c r="T13" s="11">
        <f>'orig. data'!AD40</f>
        <v>0.0693738994</v>
      </c>
    </row>
    <row r="14" spans="1:20" ht="12.75">
      <c r="A14" s="41" t="str">
        <f ca="1" t="shared" si="0"/>
        <v>CE Red River</v>
      </c>
      <c r="B14" s="2" t="s">
        <v>164</v>
      </c>
      <c r="C14" t="str">
        <f>'orig. data'!AH41</f>
        <v> </v>
      </c>
      <c r="D14" t="str">
        <f>'orig. data'!AI41</f>
        <v> </v>
      </c>
      <c r="E14">
        <f ca="1">IF(CELL("contents",F14)="s","s",IF(CELL("contents",G14)="s","s",IF(CELL("contents",'orig. data'!AJ41)="t","t","")))</f>
      </c>
      <c r="F14" t="str">
        <f>'orig. data'!AK41</f>
        <v> </v>
      </c>
      <c r="G14" t="str">
        <f>'orig. data'!AL41</f>
        <v> </v>
      </c>
      <c r="H14" s="21">
        <f>'orig. data'!D$18</f>
        <v>33.556196777</v>
      </c>
      <c r="I14" s="3">
        <f>'orig. data'!D41</f>
        <v>18.29294252</v>
      </c>
      <c r="J14" s="3">
        <f>'orig. data'!R41</f>
        <v>20.088090492</v>
      </c>
      <c r="K14" s="21">
        <f>'orig. data'!R$18</f>
        <v>33.046354215</v>
      </c>
      <c r="L14" s="5">
        <f>'orig. data'!B41</f>
        <v>0</v>
      </c>
      <c r="M14" s="5">
        <f>'orig. data'!C41</f>
        <v>819</v>
      </c>
      <c r="N14" s="11">
        <f>'orig. data'!G41</f>
        <v>0.0191598954</v>
      </c>
      <c r="O14" s="9"/>
      <c r="P14" s="5">
        <f>'orig. data'!P41</f>
        <v>15</v>
      </c>
      <c r="Q14" s="5">
        <f>'orig. data'!Q41</f>
        <v>748</v>
      </c>
      <c r="R14" s="11">
        <f>'orig. data'!U41</f>
        <v>0.0546753589</v>
      </c>
      <c r="S14" s="9"/>
      <c r="T14" s="11">
        <f>'orig. data'!AD41</f>
        <v>0.7976679293</v>
      </c>
    </row>
    <row r="15" spans="1:20" ht="12.75">
      <c r="A15" s="41" t="str">
        <f ca="1" t="shared" si="0"/>
        <v>CE Swan Lake (t)</v>
      </c>
      <c r="B15" s="2" t="s">
        <v>165</v>
      </c>
      <c r="C15" t="str">
        <f>'orig. data'!AH42</f>
        <v> </v>
      </c>
      <c r="D15" t="str">
        <f>'orig. data'!AI42</f>
        <v> </v>
      </c>
      <c r="E15" t="str">
        <f ca="1">IF(CELL("contents",F15)="s","s",IF(CELL("contents",G15)="s","s",IF(CELL("contents",'orig. data'!AJ42)="t","t","")))</f>
        <v>t</v>
      </c>
      <c r="F15" t="str">
        <f>'orig. data'!AK42</f>
        <v> </v>
      </c>
      <c r="G15" t="str">
        <f>'orig. data'!AL42</f>
        <v> </v>
      </c>
      <c r="H15" s="21">
        <f>'orig. data'!D$18</f>
        <v>33.556196777</v>
      </c>
      <c r="I15" s="3">
        <f>'orig. data'!D42</f>
        <v>23.641135253</v>
      </c>
      <c r="J15" s="3">
        <f>'orig. data'!R42</f>
        <v>64.486341165</v>
      </c>
      <c r="K15" s="21">
        <f>'orig. data'!R$18</f>
        <v>33.046354215</v>
      </c>
      <c r="L15" s="5">
        <f>'orig. data'!B42</f>
        <v>0</v>
      </c>
      <c r="M15" s="5">
        <f>'orig. data'!C42</f>
        <v>254</v>
      </c>
      <c r="N15" s="11">
        <f>'orig. data'!G42</f>
        <v>0.3915469022</v>
      </c>
      <c r="O15" s="9"/>
      <c r="P15" s="5">
        <f>'orig. data'!P42</f>
        <v>13</v>
      </c>
      <c r="Q15" s="5">
        <f>'orig. data'!Q42</f>
        <v>201</v>
      </c>
      <c r="R15" s="11">
        <f>'orig. data'!U42</f>
        <v>0.0162402766</v>
      </c>
      <c r="S15" s="9"/>
      <c r="T15" s="11">
        <f>'orig. data'!AD42</f>
        <v>0.0420358036</v>
      </c>
    </row>
    <row r="16" spans="1:20" ht="12.75">
      <c r="A16" s="41" t="str">
        <f ca="1" t="shared" si="0"/>
        <v>CE Portage (1)</v>
      </c>
      <c r="B16" s="2" t="s">
        <v>166</v>
      </c>
      <c r="C16">
        <f>'orig. data'!AH43</f>
        <v>1</v>
      </c>
      <c r="D16" t="str">
        <f>'orig. data'!AI43</f>
        <v> </v>
      </c>
      <c r="E16">
        <f ca="1">IF(CELL("contents",F16)="s","s",IF(CELL("contents",G16)="s","s",IF(CELL("contents",'orig. data'!AJ43)="t","t","")))</f>
      </c>
      <c r="F16" t="str">
        <f>'orig. data'!AK43</f>
        <v> </v>
      </c>
      <c r="G16" t="str">
        <f>'orig. data'!AL43</f>
        <v> </v>
      </c>
      <c r="H16" s="21">
        <f>'orig. data'!D$18</f>
        <v>33.556196777</v>
      </c>
      <c r="I16" s="3">
        <f>'orig. data'!D43</f>
        <v>48.760795944</v>
      </c>
      <c r="J16" s="3">
        <f>'orig. data'!R43</f>
        <v>40.875218448</v>
      </c>
      <c r="K16" s="21">
        <f>'orig. data'!R$18</f>
        <v>33.046354215</v>
      </c>
      <c r="L16" s="5">
        <f>'orig. data'!B43</f>
        <v>0</v>
      </c>
      <c r="M16" s="5">
        <f>'orig. data'!C43</f>
        <v>1741</v>
      </c>
      <c r="N16" s="11">
        <f>'orig. data'!G43</f>
        <v>0.0007103253</v>
      </c>
      <c r="O16" s="9"/>
      <c r="P16" s="5">
        <f>'orig. data'!P43</f>
        <v>70</v>
      </c>
      <c r="Q16" s="5">
        <f>'orig. data'!Q43</f>
        <v>1709</v>
      </c>
      <c r="R16" s="11">
        <f>'orig. data'!U43</f>
        <v>0.079847959</v>
      </c>
      <c r="S16" s="9"/>
      <c r="T16" s="11">
        <f>'orig. data'!AD43</f>
        <v>0.2744186071</v>
      </c>
    </row>
    <row r="17" spans="1:20" ht="12.75">
      <c r="A17" s="41" t="str">
        <f ca="1" t="shared" si="0"/>
        <v>CE Seven Regions (1,t)</v>
      </c>
      <c r="B17" s="2" t="s">
        <v>167</v>
      </c>
      <c r="C17">
        <f>'orig. data'!AH44</f>
        <v>1</v>
      </c>
      <c r="D17" t="str">
        <f>'orig. data'!AI44</f>
        <v> </v>
      </c>
      <c r="E17" t="str">
        <f ca="1">IF(CELL("contents",F17)="s","s",IF(CELL("contents",G17)="s","s",IF(CELL("contents",'orig. data'!AJ44)="t","t","")))</f>
        <v>t</v>
      </c>
      <c r="F17" t="str">
        <f>'orig. data'!AK44</f>
        <v> </v>
      </c>
      <c r="G17" t="str">
        <f>'orig. data'!AL44</f>
        <v> </v>
      </c>
      <c r="H17" s="21">
        <f>'orig. data'!D$18</f>
        <v>33.556196777</v>
      </c>
      <c r="I17" s="3">
        <f>'orig. data'!D44</f>
        <v>94.736412123</v>
      </c>
      <c r="J17" s="3">
        <f>'orig. data'!R44</f>
        <v>29.579097641</v>
      </c>
      <c r="K17" s="21">
        <f>'orig. data'!R$18</f>
        <v>33.046354215</v>
      </c>
      <c r="L17" s="5">
        <f>'orig. data'!B44</f>
        <v>0</v>
      </c>
      <c r="M17" s="5">
        <f>'orig. data'!C44</f>
        <v>600</v>
      </c>
      <c r="N17" s="11">
        <f>'orig. data'!G44</f>
        <v>9.651994E-15</v>
      </c>
      <c r="O17" s="9"/>
      <c r="P17" s="5">
        <f>'orig. data'!P44</f>
        <v>16</v>
      </c>
      <c r="Q17" s="5">
        <f>'orig. data'!Q44</f>
        <v>540</v>
      </c>
      <c r="R17" s="11">
        <f>'orig. data'!U44</f>
        <v>0.6586469633</v>
      </c>
      <c r="S17" s="9"/>
      <c r="T17" s="11">
        <f>'orig. data'!AD44</f>
        <v>3.88287E-05</v>
      </c>
    </row>
    <row r="18" spans="1:20" ht="12.75">
      <c r="A18" s="41"/>
      <c r="B18" s="2"/>
      <c r="H18" s="21"/>
      <c r="I18" s="3"/>
      <c r="J18" s="3"/>
      <c r="K18" s="21"/>
      <c r="L18" s="5"/>
      <c r="M18" s="5"/>
      <c r="N18" s="11"/>
      <c r="O18" s="9"/>
      <c r="P18" s="5"/>
      <c r="Q18" s="5"/>
      <c r="R18" s="11"/>
      <c r="S18" s="9"/>
      <c r="T18" s="11"/>
    </row>
    <row r="19" spans="1:20" ht="12.75">
      <c r="A19" s="41" t="str">
        <f ca="1" t="shared" si="0"/>
        <v>AS East 2</v>
      </c>
      <c r="B19" s="2" t="s">
        <v>222</v>
      </c>
      <c r="C19" t="str">
        <f>'orig. data'!AH45</f>
        <v> </v>
      </c>
      <c r="D19" t="str">
        <f>'orig. data'!AI45</f>
        <v> </v>
      </c>
      <c r="E19">
        <f ca="1">IF(CELL("contents",F19)="s","s",IF(CELL("contents",G19)="s","s",IF(CELL("contents",'orig. data'!AJ45)="t","t","")))</f>
      </c>
      <c r="F19" t="str">
        <f>'orig. data'!AK45</f>
        <v> </v>
      </c>
      <c r="G19" t="str">
        <f>'orig. data'!AL45</f>
        <v> </v>
      </c>
      <c r="H19" s="21">
        <f>'orig. data'!D$18</f>
        <v>33.556196777</v>
      </c>
      <c r="I19" s="3">
        <f>'orig. data'!D45</f>
        <v>36.489947547</v>
      </c>
      <c r="J19" s="3">
        <f>'orig. data'!R45</f>
        <v>20.747678153</v>
      </c>
      <c r="K19" s="21">
        <f>'orig. data'!R$18</f>
        <v>33.046354215</v>
      </c>
      <c r="L19" s="5">
        <f>'orig. data'!B45</f>
        <v>0</v>
      </c>
      <c r="M19" s="5">
        <f>'orig. data'!C45</f>
        <v>684</v>
      </c>
      <c r="N19" s="11">
        <f>'orig. data'!G45</f>
        <v>0.6767544696</v>
      </c>
      <c r="O19" s="9"/>
      <c r="P19" s="5">
        <f>'orig. data'!P45</f>
        <v>13</v>
      </c>
      <c r="Q19" s="5">
        <f>'orig. data'!Q45</f>
        <v>629</v>
      </c>
      <c r="R19" s="11">
        <f>'orig. data'!U45</f>
        <v>0.0942446804</v>
      </c>
      <c r="S19" s="9"/>
      <c r="T19" s="11">
        <f>'orig. data'!AD45</f>
        <v>0.0987035124</v>
      </c>
    </row>
    <row r="20" spans="1:20" ht="12.75">
      <c r="A20" s="41" t="str">
        <f ca="1" t="shared" si="0"/>
        <v>AS West 1</v>
      </c>
      <c r="B20" s="2" t="s">
        <v>223</v>
      </c>
      <c r="C20" t="str">
        <f>'orig. data'!AH46</f>
        <v> </v>
      </c>
      <c r="D20" t="str">
        <f>'orig. data'!AI46</f>
        <v> </v>
      </c>
      <c r="E20">
        <f ca="1">IF(CELL("contents",F20)="s","s",IF(CELL("contents",G20)="s","s",IF(CELL("contents",'orig. data'!AJ46)="t","t","")))</f>
      </c>
      <c r="F20" t="str">
        <f>'orig. data'!AK46</f>
        <v> </v>
      </c>
      <c r="G20" t="str">
        <f>'orig. data'!AL46</f>
        <v> </v>
      </c>
      <c r="H20" s="21">
        <f>'orig. data'!D$18</f>
        <v>33.556196777</v>
      </c>
      <c r="I20" s="3">
        <f>'orig. data'!D46</f>
        <v>51.455947799</v>
      </c>
      <c r="J20" s="3">
        <f>'orig. data'!R46</f>
        <v>39.764031765</v>
      </c>
      <c r="K20" s="21">
        <f>'orig. data'!R$18</f>
        <v>33.046354215</v>
      </c>
      <c r="L20" s="5">
        <f>'orig. data'!B46</f>
        <v>0</v>
      </c>
      <c r="M20" s="5">
        <f>'orig. data'!C46</f>
        <v>484</v>
      </c>
      <c r="N20" s="11">
        <f>'orig. data'!G46</f>
        <v>0.0334700087</v>
      </c>
      <c r="O20" s="9"/>
      <c r="P20" s="5">
        <f>'orig. data'!P46</f>
        <v>18</v>
      </c>
      <c r="Q20" s="5">
        <f>'orig. data'!Q46</f>
        <v>453</v>
      </c>
      <c r="R20" s="11">
        <f>'orig. data'!U46</f>
        <v>0.4342351608</v>
      </c>
      <c r="S20" s="9"/>
      <c r="T20" s="11">
        <f>'orig. data'!AD46</f>
        <v>0.4043603166</v>
      </c>
    </row>
    <row r="21" spans="1:20" ht="12.75">
      <c r="A21" s="41" t="str">
        <f ca="1" t="shared" si="0"/>
        <v>AS North 1 (1)</v>
      </c>
      <c r="B21" t="s">
        <v>224</v>
      </c>
      <c r="C21">
        <f>'orig. data'!AH47</f>
        <v>1</v>
      </c>
      <c r="D21" t="str">
        <f>'orig. data'!AI47</f>
        <v> </v>
      </c>
      <c r="E21">
        <f ca="1">IF(CELL("contents",F21)="s","s",IF(CELL("contents",G21)="s","s",IF(CELL("contents",'orig. data'!AJ47)="t","t","")))</f>
      </c>
      <c r="F21" t="str">
        <f>'orig. data'!AK47</f>
        <v> </v>
      </c>
      <c r="G21" t="str">
        <f>'orig. data'!AL47</f>
        <v> </v>
      </c>
      <c r="H21" s="21">
        <f>'orig. data'!D$18</f>
        <v>33.556196777</v>
      </c>
      <c r="I21" s="3">
        <f>'orig. data'!D47</f>
        <v>57.328590174</v>
      </c>
      <c r="J21" s="3">
        <f>'orig. data'!R47</f>
        <v>52.484126169</v>
      </c>
      <c r="K21" s="21">
        <f>'orig. data'!R$18</f>
        <v>33.046354215</v>
      </c>
      <c r="L21" s="5">
        <f>'orig. data'!B47</f>
        <v>0</v>
      </c>
      <c r="M21" s="5">
        <f>'orig. data'!C47</f>
        <v>609</v>
      </c>
      <c r="N21" s="11">
        <f>'orig. data'!G47</f>
        <v>0.0016579563</v>
      </c>
      <c r="O21" s="9"/>
      <c r="P21" s="5">
        <f>'orig. data'!P47</f>
        <v>28</v>
      </c>
      <c r="Q21" s="5">
        <f>'orig. data'!Q47</f>
        <v>534</v>
      </c>
      <c r="R21" s="11">
        <f>'orig. data'!U47</f>
        <v>0.0149897647</v>
      </c>
      <c r="S21" s="9"/>
      <c r="T21" s="11">
        <f>'orig. data'!AD47</f>
        <v>0.7276786801</v>
      </c>
    </row>
    <row r="22" spans="1:20" ht="12.75">
      <c r="A22" s="41" t="str">
        <f ca="1" t="shared" si="0"/>
        <v>AS West 2 (t)</v>
      </c>
      <c r="B22" t="s">
        <v>168</v>
      </c>
      <c r="C22" t="str">
        <f>'orig. data'!AH48</f>
        <v> </v>
      </c>
      <c r="D22" t="str">
        <f>'orig. data'!AI48</f>
        <v> </v>
      </c>
      <c r="E22" t="str">
        <f ca="1">IF(CELL("contents",F22)="s","s",IF(CELL("contents",G22)="s","s",IF(CELL("contents",'orig. data'!AJ48)="t","t","")))</f>
        <v>t</v>
      </c>
      <c r="F22" t="str">
        <f>'orig. data'!AK48</f>
        <v> </v>
      </c>
      <c r="G22" t="str">
        <f>'orig. data'!AL48</f>
        <v> </v>
      </c>
      <c r="H22" s="21">
        <f>'orig. data'!D$18</f>
        <v>33.556196777</v>
      </c>
      <c r="I22" s="3">
        <f>'orig. data'!D48</f>
        <v>25.608888479</v>
      </c>
      <c r="J22" s="3">
        <f>'orig. data'!R48</f>
        <v>50.491909803</v>
      </c>
      <c r="K22" s="21">
        <f>'orig. data'!R$18</f>
        <v>33.046354215</v>
      </c>
      <c r="L22" s="5">
        <f>'orig. data'!B48</f>
        <v>0</v>
      </c>
      <c r="M22" s="5">
        <f>'orig. data'!C48</f>
        <v>783</v>
      </c>
      <c r="N22" s="11">
        <f>'orig. data'!G48</f>
        <v>0.2287059505</v>
      </c>
      <c r="O22" s="9"/>
      <c r="P22" s="5">
        <f>'orig. data'!P48</f>
        <v>33</v>
      </c>
      <c r="Q22" s="5">
        <f>'orig. data'!Q48</f>
        <v>651</v>
      </c>
      <c r="R22" s="11">
        <f>'orig. data'!U48</f>
        <v>0.0156357646</v>
      </c>
      <c r="S22" s="9"/>
      <c r="T22" s="11">
        <f>'orig. data'!AD48</f>
        <v>0.0165912327</v>
      </c>
    </row>
    <row r="23" spans="1:20" ht="12.75">
      <c r="A23" s="41" t="str">
        <f ca="1" t="shared" si="0"/>
        <v>AS East 1 (1)</v>
      </c>
      <c r="B23" t="s">
        <v>169</v>
      </c>
      <c r="C23">
        <f>'orig. data'!AH49</f>
        <v>1</v>
      </c>
      <c r="D23" t="str">
        <f>'orig. data'!AI49</f>
        <v> </v>
      </c>
      <c r="E23">
        <f ca="1">IF(CELL("contents",F23)="s","s",IF(CELL("contents",G23)="s","s",IF(CELL("contents",'orig. data'!AJ49)="t","t","")))</f>
      </c>
      <c r="F23" t="str">
        <f>'orig. data'!AK49</f>
        <v> </v>
      </c>
      <c r="G23" t="str">
        <f>'orig. data'!AL49</f>
        <v> </v>
      </c>
      <c r="H23" s="21">
        <f>'orig. data'!D$18</f>
        <v>33.556196777</v>
      </c>
      <c r="I23" s="3">
        <f>'orig. data'!D49</f>
        <v>10.618035394</v>
      </c>
      <c r="J23" s="3">
        <f>'orig. data'!R49</f>
        <v>24.359315675</v>
      </c>
      <c r="K23" s="21">
        <f>'orig. data'!R$18</f>
        <v>33.046354215</v>
      </c>
      <c r="L23" s="5">
        <f>'orig. data'!B49</f>
        <v>0</v>
      </c>
      <c r="M23" s="5">
        <f>'orig. data'!C49</f>
        <v>564</v>
      </c>
      <c r="N23" s="11">
        <f>'orig. data'!G49</f>
        <v>0.0048776024</v>
      </c>
      <c r="O23" s="9"/>
      <c r="P23" s="5">
        <f>'orig. data'!P49</f>
        <v>13</v>
      </c>
      <c r="Q23" s="5">
        <f>'orig. data'!Q49</f>
        <v>532</v>
      </c>
      <c r="R23" s="11">
        <f>'orig. data'!U49</f>
        <v>0.2728683741</v>
      </c>
      <c r="S23" s="9"/>
      <c r="T23" s="11">
        <f>'orig. data'!AD49</f>
        <v>0.0924854229</v>
      </c>
    </row>
    <row r="24" spans="1:20" ht="12.75">
      <c r="A24" s="41" t="str">
        <f ca="1" t="shared" si="0"/>
        <v>AS North 2</v>
      </c>
      <c r="B24" t="s">
        <v>170</v>
      </c>
      <c r="C24" t="str">
        <f>'orig. data'!AH50</f>
        <v> </v>
      </c>
      <c r="D24" t="str">
        <f>'orig. data'!AI50</f>
        <v> </v>
      </c>
      <c r="E24">
        <f ca="1">IF(CELL("contents",F24)="s","s",IF(CELL("contents",G24)="s","s",IF(CELL("contents",'orig. data'!AJ50)="t","t","")))</f>
      </c>
      <c r="F24" t="str">
        <f>'orig. data'!AK50</f>
        <v> </v>
      </c>
      <c r="G24" t="str">
        <f>'orig. data'!AL50</f>
        <v> </v>
      </c>
      <c r="H24" s="21">
        <f>'orig. data'!D$18</f>
        <v>33.556196777</v>
      </c>
      <c r="I24" s="3">
        <f>'orig. data'!D50</f>
        <v>25.603200446</v>
      </c>
      <c r="J24" s="3">
        <f>'orig. data'!R50</f>
        <v>50.619658805</v>
      </c>
      <c r="K24" s="21">
        <f>'orig. data'!R$18</f>
        <v>33.046354215</v>
      </c>
      <c r="L24" s="5">
        <f>'orig. data'!B50</f>
        <v>0</v>
      </c>
      <c r="M24" s="5">
        <f>'orig. data'!C50</f>
        <v>430</v>
      </c>
      <c r="N24" s="11">
        <f>'orig. data'!G50</f>
        <v>0.3707345892</v>
      </c>
      <c r="O24" s="9"/>
      <c r="P24" s="5">
        <f>'orig. data'!P50</f>
        <v>22</v>
      </c>
      <c r="Q24" s="5">
        <f>'orig. data'!Q50</f>
        <v>439</v>
      </c>
      <c r="R24" s="11">
        <f>'orig. data'!U50</f>
        <v>0.0465550394</v>
      </c>
      <c r="S24" s="9"/>
      <c r="T24" s="11">
        <f>'orig. data'!AD50</f>
        <v>0.0649156335</v>
      </c>
    </row>
    <row r="25" spans="1:20" ht="12.75">
      <c r="A25" s="41"/>
      <c r="H25" s="21"/>
      <c r="I25" s="3"/>
      <c r="J25" s="3"/>
      <c r="K25" s="21"/>
      <c r="L25" s="5"/>
      <c r="M25" s="5"/>
      <c r="N25" s="11"/>
      <c r="O25" s="9"/>
      <c r="P25" s="5"/>
      <c r="Q25" s="5"/>
      <c r="R25" s="11"/>
      <c r="S25" s="9"/>
      <c r="T25" s="11"/>
    </row>
    <row r="26" spans="1:20" ht="12.75">
      <c r="A26" s="41" t="str">
        <f ca="1" t="shared" si="0"/>
        <v>BDN Rural</v>
      </c>
      <c r="B26" t="s">
        <v>225</v>
      </c>
      <c r="C26" t="str">
        <f>'orig. data'!AH51</f>
        <v> </v>
      </c>
      <c r="D26" t="str">
        <f>'orig. data'!AI51</f>
        <v> </v>
      </c>
      <c r="E26">
        <f ca="1">IF(CELL("contents",F26)="s","s",IF(CELL("contents",G26)="s","s",IF(CELL("contents",'orig. data'!AJ51)="t","t","")))</f>
      </c>
      <c r="F26" t="str">
        <f>'orig. data'!AK51</f>
        <v> </v>
      </c>
      <c r="G26" t="str">
        <f>'orig. data'!AL51</f>
        <v> </v>
      </c>
      <c r="H26" s="21">
        <f>'orig. data'!D$18</f>
        <v>33.556196777</v>
      </c>
      <c r="I26" s="3">
        <f>'orig. data'!D51</f>
        <v>41.343061741</v>
      </c>
      <c r="J26" s="3">
        <f>'orig. data'!R51</f>
        <v>29.181633032</v>
      </c>
      <c r="K26" s="21">
        <f>'orig. data'!R$18</f>
        <v>33.046354215</v>
      </c>
      <c r="L26" s="5">
        <f>'orig. data'!B51</f>
        <v>0</v>
      </c>
      <c r="M26" s="5">
        <f>'orig. data'!C51</f>
        <v>365</v>
      </c>
      <c r="N26" s="11">
        <f>'orig. data'!G51</f>
        <v>0.4204194628</v>
      </c>
      <c r="O26" s="9"/>
      <c r="P26" s="5">
        <f>'orig. data'!P51</f>
        <v>9</v>
      </c>
      <c r="Q26" s="5">
        <f>'orig. data'!Q51</f>
        <v>307</v>
      </c>
      <c r="R26" s="11">
        <f>'orig. data'!U51</f>
        <v>0.7096265484</v>
      </c>
      <c r="S26" s="9"/>
      <c r="T26" s="11">
        <f>'orig. data'!AD51</f>
        <v>0.4086801536</v>
      </c>
    </row>
    <row r="27" spans="1:20" ht="12.75">
      <c r="A27" s="41" t="str">
        <f ca="1" t="shared" si="0"/>
        <v>BDN Southeast</v>
      </c>
      <c r="B27" t="s">
        <v>119</v>
      </c>
      <c r="C27" t="str">
        <f>'orig. data'!AH52</f>
        <v> </v>
      </c>
      <c r="D27" t="str">
        <f>'orig. data'!AI52</f>
        <v> </v>
      </c>
      <c r="E27">
        <f ca="1">IF(CELL("contents",F27)="s","s",IF(CELL("contents",G27)="s","s",IF(CELL("contents",'orig. data'!AJ52)="t","t","")))</f>
      </c>
      <c r="F27" t="str">
        <f>'orig. data'!AK52</f>
        <v> </v>
      </c>
      <c r="G27" t="str">
        <f>'orig. data'!AL52</f>
        <v> </v>
      </c>
      <c r="H27" s="21">
        <f>'orig. data'!D$18</f>
        <v>33.556196777</v>
      </c>
      <c r="I27" s="3">
        <f>'orig. data'!D52</f>
        <v>25.334907491</v>
      </c>
      <c r="J27" s="3">
        <f>'orig. data'!R52</f>
        <v>46.605727326</v>
      </c>
      <c r="K27" s="21">
        <f>'orig. data'!R$18</f>
        <v>33.046354215</v>
      </c>
      <c r="L27" s="5">
        <f>'orig. data'!B52</f>
        <v>0</v>
      </c>
      <c r="M27" s="5">
        <f>'orig. data'!C52</f>
        <v>236</v>
      </c>
      <c r="N27" s="11">
        <f>'orig. data'!G52</f>
        <v>0.4917451756</v>
      </c>
      <c r="O27" s="9"/>
      <c r="P27" s="5">
        <f>'orig. data'!P52</f>
        <v>12</v>
      </c>
      <c r="Q27" s="5">
        <f>'orig. data'!Q52</f>
        <v>256</v>
      </c>
      <c r="R27" s="11">
        <f>'orig. data'!U52</f>
        <v>0.2349073526</v>
      </c>
      <c r="S27" s="9"/>
      <c r="T27" s="11">
        <f>'orig. data'!AD52</f>
        <v>0.2228136742</v>
      </c>
    </row>
    <row r="28" spans="1:20" ht="12.75">
      <c r="A28" s="41" t="str">
        <f ca="1" t="shared" si="0"/>
        <v>BDN West</v>
      </c>
      <c r="B28" t="s">
        <v>202</v>
      </c>
      <c r="C28" t="str">
        <f>'orig. data'!AH53</f>
        <v> </v>
      </c>
      <c r="D28" t="str">
        <f>'orig. data'!AI53</f>
        <v> </v>
      </c>
      <c r="E28">
        <f ca="1">IF(CELL("contents",F28)="s","s",IF(CELL("contents",G28)="s","s",IF(CELL("contents",'orig. data'!AJ53)="t","t","")))</f>
      </c>
      <c r="F28" t="str">
        <f>'orig. data'!AK53</f>
        <v> </v>
      </c>
      <c r="G28" t="str">
        <f>'orig. data'!AL53</f>
        <v> </v>
      </c>
      <c r="H28" s="21">
        <f>'orig. data'!D$18</f>
        <v>33.556196777</v>
      </c>
      <c r="I28" s="3">
        <f>'orig. data'!D53</f>
        <v>25.466711797</v>
      </c>
      <c r="J28" s="3">
        <f>'orig. data'!R53</f>
        <v>18.5053214</v>
      </c>
      <c r="K28" s="21">
        <f>'orig. data'!R$18</f>
        <v>33.046354215</v>
      </c>
      <c r="L28" s="5">
        <f>'orig. data'!B53</f>
        <v>0</v>
      </c>
      <c r="M28" s="5">
        <f>'orig. data'!C53</f>
        <v>552</v>
      </c>
      <c r="N28" s="11">
        <f>'orig. data'!G53</f>
        <v>0.3034253387</v>
      </c>
      <c r="O28" s="9"/>
      <c r="P28" s="5">
        <f>'orig. data'!P53</f>
        <v>11</v>
      </c>
      <c r="Q28" s="5">
        <f>'orig. data'!Q53</f>
        <v>592</v>
      </c>
      <c r="R28" s="11">
        <f>'orig. data'!U53</f>
        <v>0.0550580181</v>
      </c>
      <c r="S28" s="9"/>
      <c r="T28" s="11">
        <f>'orig. data'!AD53</f>
        <v>0.4280604885</v>
      </c>
    </row>
    <row r="29" spans="1:20" ht="12.75">
      <c r="A29" s="41" t="str">
        <f ca="1" t="shared" si="0"/>
        <v>BDN Southwest</v>
      </c>
      <c r="B29" t="s">
        <v>171</v>
      </c>
      <c r="C29" t="str">
        <f>'orig. data'!AH54</f>
        <v> </v>
      </c>
      <c r="D29" t="str">
        <f>'orig. data'!AI54</f>
        <v> </v>
      </c>
      <c r="E29">
        <f ca="1">IF(CELL("contents",F29)="s","s",IF(CELL("contents",G29)="s","s",IF(CELL("contents",'orig. data'!AJ54)="t","t","")))</f>
      </c>
      <c r="F29" t="str">
        <f>'orig. data'!AK54</f>
        <v> </v>
      </c>
      <c r="G29" t="str">
        <f>'orig. data'!AL54</f>
        <v> </v>
      </c>
      <c r="H29" s="21">
        <f>'orig. data'!D$18</f>
        <v>33.556196777</v>
      </c>
      <c r="I29" s="3">
        <f>'orig. data'!D54</f>
        <v>37.513889583</v>
      </c>
      <c r="J29" s="3">
        <f>'orig. data'!R54</f>
        <v>21.004295612</v>
      </c>
      <c r="K29" s="21">
        <f>'orig. data'!R$18</f>
        <v>33.046354215</v>
      </c>
      <c r="L29" s="5">
        <f>'orig. data'!B54</f>
        <v>0</v>
      </c>
      <c r="M29" s="5">
        <f>'orig. data'!C54</f>
        <v>296</v>
      </c>
      <c r="N29" s="11">
        <f>'orig. data'!G54</f>
        <v>0.7121887962</v>
      </c>
      <c r="O29" s="9"/>
      <c r="P29" s="5">
        <f>'orig. data'!P54</f>
        <v>8</v>
      </c>
      <c r="Q29" s="5">
        <f>'orig. data'!Q54</f>
        <v>379</v>
      </c>
      <c r="R29" s="11">
        <f>'orig. data'!U54</f>
        <v>0.2007218747</v>
      </c>
      <c r="S29" s="9"/>
      <c r="T29" s="11">
        <f>'orig. data'!AD54</f>
        <v>0.2119630117</v>
      </c>
    </row>
    <row r="30" spans="1:20" ht="12.75">
      <c r="A30" s="41" t="str">
        <f ca="1" t="shared" si="0"/>
        <v>BDN North End</v>
      </c>
      <c r="B30" t="s">
        <v>172</v>
      </c>
      <c r="C30" t="str">
        <f>'orig. data'!AH55</f>
        <v> </v>
      </c>
      <c r="D30" t="str">
        <f>'orig. data'!AI55</f>
        <v> </v>
      </c>
      <c r="E30">
        <f ca="1">IF(CELL("contents",F30)="s","s",IF(CELL("contents",G30)="s","s",IF(CELL("contents",'orig. data'!AJ55)="t","t","")))</f>
      </c>
      <c r="F30" t="str">
        <f>'orig. data'!AK55</f>
        <v> </v>
      </c>
      <c r="G30" t="str">
        <f>'orig. data'!AL55</f>
        <v> </v>
      </c>
      <c r="H30" s="21">
        <f>'orig. data'!D$18</f>
        <v>33.556196777</v>
      </c>
      <c r="I30" s="3">
        <f>'orig. data'!D55</f>
        <v>31.967387203</v>
      </c>
      <c r="J30" s="3">
        <f>'orig. data'!R55</f>
        <v>28.435123657</v>
      </c>
      <c r="K30" s="21">
        <f>'orig. data'!R$18</f>
        <v>33.046354215</v>
      </c>
      <c r="L30" s="5">
        <f>'orig. data'!B55</f>
        <v>0</v>
      </c>
      <c r="M30" s="5">
        <f>'orig. data'!C55</f>
        <v>317</v>
      </c>
      <c r="N30" s="11">
        <f>'orig. data'!G55</f>
        <v>0.8783465478</v>
      </c>
      <c r="O30" s="9"/>
      <c r="P30" s="5">
        <f>'orig. data'!P55</f>
        <v>10</v>
      </c>
      <c r="Q30" s="5">
        <f>'orig. data'!Q55</f>
        <v>352</v>
      </c>
      <c r="R30" s="11">
        <f>'orig. data'!U55</f>
        <v>0.6353733974</v>
      </c>
      <c r="S30" s="9"/>
      <c r="T30" s="11">
        <f>'orig. data'!AD55</f>
        <v>0.7934579599</v>
      </c>
    </row>
    <row r="31" spans="1:20" ht="12.75">
      <c r="A31" s="41" t="str">
        <f ca="1" t="shared" si="0"/>
        <v>BDN East</v>
      </c>
      <c r="B31" t="s">
        <v>155</v>
      </c>
      <c r="C31" t="str">
        <f>'orig. data'!AH56</f>
        <v> </v>
      </c>
      <c r="D31" t="str">
        <f>'orig. data'!AI56</f>
        <v> </v>
      </c>
      <c r="E31">
        <f ca="1">IF(CELL("contents",F31)="s","s",IF(CELL("contents",G31)="s","s",IF(CELL("contents",'orig. data'!AJ56)="t","t","")))</f>
      </c>
      <c r="F31" t="str">
        <f>'orig. data'!AK56</f>
        <v> </v>
      </c>
      <c r="G31" t="str">
        <f>'orig. data'!AL56</f>
        <v> </v>
      </c>
      <c r="H31" s="21">
        <f>'orig. data'!D$18</f>
        <v>33.556196777</v>
      </c>
      <c r="I31" s="3">
        <f>'orig. data'!D56</f>
        <v>34.642719202</v>
      </c>
      <c r="J31" s="3">
        <f>'orig. data'!R56</f>
        <v>35.545927962</v>
      </c>
      <c r="K31" s="21">
        <f>'orig. data'!R$18</f>
        <v>33.046354215</v>
      </c>
      <c r="L31" s="5">
        <f>'orig. data'!B56</f>
        <v>0</v>
      </c>
      <c r="M31" s="5">
        <f>'orig. data'!C56</f>
        <v>349</v>
      </c>
      <c r="N31" s="11">
        <f>'orig. data'!G56</f>
        <v>0.9123220413</v>
      </c>
      <c r="O31" s="9"/>
      <c r="P31" s="5">
        <f>'orig. data'!P56</f>
        <v>14</v>
      </c>
      <c r="Q31" s="5">
        <f>'orig. data'!Q56</f>
        <v>393</v>
      </c>
      <c r="R31" s="11">
        <f>'orig. data'!U56</f>
        <v>0.7856409305</v>
      </c>
      <c r="S31" s="9"/>
      <c r="T31" s="11">
        <f>'orig. data'!AD56</f>
        <v>0.9478357978</v>
      </c>
    </row>
    <row r="32" spans="1:20" ht="12.75">
      <c r="A32" s="41" t="str">
        <f ca="1" t="shared" si="0"/>
        <v>BDN Central</v>
      </c>
      <c r="B32" t="s">
        <v>189</v>
      </c>
      <c r="C32" t="str">
        <f>'orig. data'!AH57</f>
        <v> </v>
      </c>
      <c r="D32" t="str">
        <f>'orig. data'!AI57</f>
        <v> </v>
      </c>
      <c r="E32">
        <f ca="1">IF(CELL("contents",F32)="s","s",IF(CELL("contents",G32)="s","s",IF(CELL("contents",'orig. data'!AJ57)="t","t","")))</f>
      </c>
      <c r="F32" t="str">
        <f>'orig. data'!AK57</f>
        <v> </v>
      </c>
      <c r="G32" t="str">
        <f>'orig. data'!AL57</f>
        <v> </v>
      </c>
      <c r="H32" s="21">
        <f>'orig. data'!D$18</f>
        <v>33.556196777</v>
      </c>
      <c r="I32" s="3">
        <f>'orig. data'!D57</f>
        <v>40.257587715</v>
      </c>
      <c r="J32" s="3">
        <f>'orig. data'!R57</f>
        <v>42.721854988</v>
      </c>
      <c r="K32" s="21">
        <f>'orig. data'!R$18</f>
        <v>33.046354215</v>
      </c>
      <c r="L32" s="5">
        <f>'orig. data'!B57</f>
        <v>0</v>
      </c>
      <c r="M32" s="5">
        <f>'orig. data'!C57</f>
        <v>643</v>
      </c>
      <c r="N32" s="11">
        <f>'orig. data'!G57</f>
        <v>0.3558036692</v>
      </c>
      <c r="O32" s="9"/>
      <c r="P32" s="5">
        <f>'orig. data'!P57</f>
        <v>29</v>
      </c>
      <c r="Q32" s="5">
        <f>'orig. data'!Q57</f>
        <v>679</v>
      </c>
      <c r="R32" s="11">
        <f>'orig. data'!U57</f>
        <v>0.1694389532</v>
      </c>
      <c r="S32" s="9"/>
      <c r="T32" s="11">
        <f>'orig. data'!AD57</f>
        <v>0.8258884392</v>
      </c>
    </row>
    <row r="33" spans="1:20" ht="12.75">
      <c r="A33" s="41"/>
      <c r="H33" s="21"/>
      <c r="I33" s="3"/>
      <c r="J33" s="3"/>
      <c r="K33" s="21"/>
      <c r="L33" s="5"/>
      <c r="M33" s="5"/>
      <c r="N33" s="11"/>
      <c r="O33" s="9"/>
      <c r="P33" s="5"/>
      <c r="Q33" s="5"/>
      <c r="R33" s="11"/>
      <c r="S33" s="9"/>
      <c r="T33" s="11"/>
    </row>
    <row r="34" spans="1:20" ht="12.75">
      <c r="A34" s="41" t="str">
        <f ca="1" t="shared" si="0"/>
        <v>IL Southwest (2,t)</v>
      </c>
      <c r="B34" t="s">
        <v>190</v>
      </c>
      <c r="C34" t="str">
        <f>'orig. data'!AH58</f>
        <v> </v>
      </c>
      <c r="D34">
        <f>'orig. data'!AI58</f>
        <v>2</v>
      </c>
      <c r="E34" t="str">
        <f ca="1">IF(CELL("contents",F34)="s","s",IF(CELL("contents",G34)="s","s",IF(CELL("contents",'orig. data'!AJ58)="t","t","")))</f>
        <v>t</v>
      </c>
      <c r="F34" t="str">
        <f>'orig. data'!AK58</f>
        <v> </v>
      </c>
      <c r="G34" t="str">
        <f>'orig. data'!AL58</f>
        <v> </v>
      </c>
      <c r="H34" s="21">
        <f>'orig. data'!D$18</f>
        <v>33.556196777</v>
      </c>
      <c r="I34" s="3">
        <f>'orig. data'!D58</f>
        <v>29.600888143</v>
      </c>
      <c r="J34" s="3">
        <f>'orig. data'!R58</f>
        <v>14.029387155</v>
      </c>
      <c r="K34" s="21">
        <f>'orig. data'!R$18</f>
        <v>33.046354215</v>
      </c>
      <c r="L34" s="5">
        <f>'orig. data'!B58</f>
        <v>0</v>
      </c>
      <c r="M34" s="5">
        <f>'orig. data'!C58</f>
        <v>911</v>
      </c>
      <c r="N34" s="11">
        <f>'orig. data'!G58</f>
        <v>0.5169672177</v>
      </c>
      <c r="O34" s="9"/>
      <c r="P34" s="5">
        <f>'orig. data'!P58</f>
        <v>13</v>
      </c>
      <c r="Q34" s="5">
        <f>'orig. data'!Q58</f>
        <v>927</v>
      </c>
      <c r="R34" s="11">
        <f>'orig. data'!U58</f>
        <v>0.0020692757</v>
      </c>
      <c r="S34" s="9"/>
      <c r="T34" s="11">
        <f>'orig. data'!AD58</f>
        <v>0.0269823073</v>
      </c>
    </row>
    <row r="35" spans="1:20" ht="12.75">
      <c r="A35" s="41" t="str">
        <f ca="1" t="shared" si="0"/>
        <v>IL Northeast</v>
      </c>
      <c r="B35" t="s">
        <v>173</v>
      </c>
      <c r="C35" t="str">
        <f>'orig. data'!AH59</f>
        <v> </v>
      </c>
      <c r="D35" t="str">
        <f>'orig. data'!AI59</f>
        <v> </v>
      </c>
      <c r="E35">
        <f ca="1">IF(CELL("contents",F35)="s","s",IF(CELL("contents",G35)="s","s",IF(CELL("contents",'orig. data'!AJ59)="t","t","")))</f>
      </c>
      <c r="F35" t="str">
        <f>'orig. data'!AK59</f>
        <v> </v>
      </c>
      <c r="G35" t="str">
        <f>'orig. data'!AL59</f>
        <v> </v>
      </c>
      <c r="H35" s="21">
        <f>'orig. data'!D$18</f>
        <v>33.556196777</v>
      </c>
      <c r="I35" s="3">
        <f>'orig. data'!D59</f>
        <v>37.765456427</v>
      </c>
      <c r="J35" s="3">
        <f>'orig. data'!R59</f>
        <v>25.601810034</v>
      </c>
      <c r="K35" s="21">
        <f>'orig. data'!R$18</f>
        <v>33.046354215</v>
      </c>
      <c r="L35" s="5">
        <f>'orig. data'!B59</f>
        <v>0</v>
      </c>
      <c r="M35" s="5">
        <f>'orig. data'!C59</f>
        <v>1111</v>
      </c>
      <c r="N35" s="11">
        <f>'orig. data'!G59</f>
        <v>0.4477377222</v>
      </c>
      <c r="O35" s="9"/>
      <c r="P35" s="5">
        <f>'orig. data'!P59</f>
        <v>27</v>
      </c>
      <c r="Q35" s="5">
        <f>'orig. data'!Q59</f>
        <v>1050</v>
      </c>
      <c r="R35" s="11">
        <f>'orig. data'!U59</f>
        <v>0.1873918861</v>
      </c>
      <c r="S35" s="9"/>
      <c r="T35" s="11">
        <f>'orig. data'!AD59</f>
        <v>0.1150462743</v>
      </c>
    </row>
    <row r="36" spans="1:20" ht="12.75">
      <c r="A36" s="41" t="str">
        <f ca="1" t="shared" si="0"/>
        <v>IL Southeast</v>
      </c>
      <c r="B36" t="s">
        <v>174</v>
      </c>
      <c r="C36" t="str">
        <f>'orig. data'!AH60</f>
        <v> </v>
      </c>
      <c r="D36" t="str">
        <f>'orig. data'!AI60</f>
        <v> </v>
      </c>
      <c r="E36">
        <f ca="1">IF(CELL("contents",F36)="s","s",IF(CELL("contents",G36)="s","s",IF(CELL("contents",'orig. data'!AJ60)="t","t","")))</f>
      </c>
      <c r="F36" t="str">
        <f>'orig. data'!AK60</f>
        <v> </v>
      </c>
      <c r="G36" t="str">
        <f>'orig. data'!AL60</f>
        <v> </v>
      </c>
      <c r="H36" s="21">
        <f>'orig. data'!D$18</f>
        <v>33.556196777</v>
      </c>
      <c r="I36" s="3">
        <f>'orig. data'!D60</f>
        <v>24.486622621</v>
      </c>
      <c r="J36" s="3">
        <f>'orig. data'!R60</f>
        <v>30.544957683</v>
      </c>
      <c r="K36" s="21">
        <f>'orig. data'!R$18</f>
        <v>33.046354215</v>
      </c>
      <c r="L36" s="5">
        <f>'orig. data'!B60</f>
        <v>0</v>
      </c>
      <c r="M36" s="5">
        <f>'orig. data'!C60</f>
        <v>1438</v>
      </c>
      <c r="N36" s="11">
        <f>'orig. data'!G60</f>
        <v>0.0642298079</v>
      </c>
      <c r="O36" s="9"/>
      <c r="P36" s="5">
        <f>'orig. data'!P60</f>
        <v>38</v>
      </c>
      <c r="Q36" s="5">
        <f>'orig. data'!Q60</f>
        <v>1241</v>
      </c>
      <c r="R36" s="11">
        <f>'orig. data'!U60</f>
        <v>0.630435529</v>
      </c>
      <c r="S36" s="9"/>
      <c r="T36" s="11">
        <f>'orig. data'!AD60</f>
        <v>0.3453636238</v>
      </c>
    </row>
    <row r="37" spans="1:20" ht="12.75">
      <c r="A37" s="41" t="str">
        <f ca="1" t="shared" si="0"/>
        <v>IL Northwest</v>
      </c>
      <c r="B37" t="s">
        <v>175</v>
      </c>
      <c r="C37" t="str">
        <f>'orig. data'!AH61</f>
        <v> </v>
      </c>
      <c r="D37" t="str">
        <f>'orig. data'!AI61</f>
        <v> </v>
      </c>
      <c r="E37">
        <f ca="1">IF(CELL("contents",F37)="s","s",IF(CELL("contents",G37)="s","s",IF(CELL("contents",'orig. data'!AJ61)="t","t","")))</f>
      </c>
      <c r="F37" t="str">
        <f>'orig. data'!AK61</f>
        <v> </v>
      </c>
      <c r="G37" t="str">
        <f>'orig. data'!AL61</f>
        <v> </v>
      </c>
      <c r="H37" s="21">
        <f>'orig. data'!D$18</f>
        <v>33.556196777</v>
      </c>
      <c r="I37" s="3">
        <f>'orig. data'!D61</f>
        <v>40.166762405</v>
      </c>
      <c r="J37" s="3">
        <f>'orig. data'!R61</f>
        <v>26.863715453</v>
      </c>
      <c r="K37" s="21">
        <f>'orig. data'!R$18</f>
        <v>33.046354215</v>
      </c>
      <c r="L37" s="5">
        <f>'orig. data'!B61</f>
        <v>0</v>
      </c>
      <c r="M37" s="5">
        <f>'orig. data'!C61</f>
        <v>672</v>
      </c>
      <c r="N37" s="11">
        <f>'orig. data'!G61</f>
        <v>0.3528285919</v>
      </c>
      <c r="O37" s="9"/>
      <c r="P37" s="5">
        <f>'orig. data'!P61</f>
        <v>17</v>
      </c>
      <c r="Q37" s="5">
        <f>'orig. data'!Q61</f>
        <v>640</v>
      </c>
      <c r="R37" s="11">
        <f>'orig. data'!U61</f>
        <v>0.3948883757</v>
      </c>
      <c r="S37" s="9"/>
      <c r="T37" s="11">
        <f>'orig. data'!AD61</f>
        <v>0.1938627599</v>
      </c>
    </row>
    <row r="38" spans="1:20" ht="12.75">
      <c r="A38" s="41"/>
      <c r="H38" s="21"/>
      <c r="I38" s="3"/>
      <c r="J38" s="3"/>
      <c r="K38" s="21"/>
      <c r="L38" s="5"/>
      <c r="M38" s="5"/>
      <c r="N38" s="11"/>
      <c r="O38" s="9"/>
      <c r="P38" s="5"/>
      <c r="Q38" s="5"/>
      <c r="R38" s="11"/>
      <c r="S38" s="9"/>
      <c r="T38" s="11"/>
    </row>
    <row r="39" spans="1:20" s="45" customFormat="1" ht="12.75">
      <c r="A39" s="62" t="str">
        <f ca="1" t="shared" si="0"/>
        <v>NE Iron Rose (s)</v>
      </c>
      <c r="B39" s="45" t="s">
        <v>157</v>
      </c>
      <c r="C39" s="45" t="str">
        <f>'orig. data'!AH62</f>
        <v> </v>
      </c>
      <c r="D39" s="45" t="str">
        <f>'orig. data'!AI62</f>
        <v> </v>
      </c>
      <c r="E39" s="45" t="str">
        <f ca="1">IF(CELL("contents",F39)="s","s",IF(CELL("contents",G39)="s","s",IF(CELL("contents",'orig. data'!AJ62)="t","t","")))</f>
        <v>s</v>
      </c>
      <c r="F39" s="45" t="str">
        <f>'orig. data'!AK62</f>
        <v>s</v>
      </c>
      <c r="G39" s="45" t="str">
        <f>'orig. data'!AL62</f>
        <v> </v>
      </c>
      <c r="H39" s="46">
        <f>'orig. data'!D$18</f>
        <v>33.556196777</v>
      </c>
      <c r="I39" s="63">
        <f>'orig. data'!D62</f>
        <v>0</v>
      </c>
      <c r="J39" s="63">
        <f>'orig. data'!R62</f>
        <v>50.555880234</v>
      </c>
      <c r="K39" s="46">
        <f>'orig. data'!R$18</f>
        <v>33.046354215</v>
      </c>
      <c r="L39" s="48">
        <f>'orig. data'!B62</f>
        <v>0</v>
      </c>
      <c r="M39" s="48">
        <f>'orig. data'!C62</f>
        <v>0</v>
      </c>
      <c r="N39" s="49">
        <f>'orig. data'!G62</f>
        <v>0</v>
      </c>
      <c r="O39" s="43"/>
      <c r="P39" s="48">
        <f>'orig. data'!P62</f>
        <v>7</v>
      </c>
      <c r="Q39" s="48">
        <f>'orig. data'!Q62</f>
        <v>138</v>
      </c>
      <c r="R39" s="49">
        <f>'orig. data'!U62</f>
        <v>0.2613804783</v>
      </c>
      <c r="S39" s="43"/>
      <c r="T39" s="49">
        <f>'orig. data'!AD62</f>
        <v>0</v>
      </c>
    </row>
    <row r="40" spans="1:20" ht="12.75">
      <c r="A40" s="41" t="str">
        <f ca="1" t="shared" si="0"/>
        <v>NE Springfield</v>
      </c>
      <c r="B40" t="s">
        <v>203</v>
      </c>
      <c r="C40" t="str">
        <f>'orig. data'!AH63</f>
        <v> </v>
      </c>
      <c r="D40" t="str">
        <f>'orig. data'!AI63</f>
        <v> </v>
      </c>
      <c r="E40">
        <f ca="1">IF(CELL("contents",F40)="s","s",IF(CELL("contents",G40)="s","s",IF(CELL("contents",'orig. data'!AJ63)="t","t","")))</f>
      </c>
      <c r="F40" t="str">
        <f>'orig. data'!AK63</f>
        <v> </v>
      </c>
      <c r="G40" t="str">
        <f>'orig. data'!AL63</f>
        <v> </v>
      </c>
      <c r="H40" s="21">
        <f>'orig. data'!D$18</f>
        <v>33.556196777</v>
      </c>
      <c r="I40" s="3">
        <f>'orig. data'!D63</f>
        <v>23.23005784</v>
      </c>
      <c r="J40" s="3">
        <f>'orig. data'!R63</f>
        <v>12.562586975</v>
      </c>
      <c r="K40" s="21">
        <f>'orig. data'!R$18</f>
        <v>33.046354215</v>
      </c>
      <c r="L40" s="5">
        <f>'orig. data'!B63</f>
        <v>0</v>
      </c>
      <c r="M40" s="5">
        <f>'orig. data'!C63</f>
        <v>597</v>
      </c>
      <c r="N40" s="11">
        <f>'orig. data'!G63</f>
        <v>0.1700456093</v>
      </c>
      <c r="O40" s="9"/>
      <c r="P40" s="5">
        <f>'orig. data'!P63</f>
        <v>6</v>
      </c>
      <c r="Q40" s="5">
        <f>'orig. data'!Q63</f>
        <v>479</v>
      </c>
      <c r="R40" s="11">
        <f>'orig. data'!U63</f>
        <v>0.0179848472</v>
      </c>
      <c r="S40" s="9"/>
      <c r="T40" s="11">
        <f>'orig. data'!AD63</f>
        <v>0.2077392656</v>
      </c>
    </row>
    <row r="41" spans="1:20" ht="12.75">
      <c r="A41" s="41" t="str">
        <f ca="1" t="shared" si="0"/>
        <v>NE Winnipeg River (s)</v>
      </c>
      <c r="B41" t="s">
        <v>158</v>
      </c>
      <c r="C41" t="str">
        <f>'orig. data'!AH64</f>
        <v> </v>
      </c>
      <c r="D41" t="str">
        <f>'orig. data'!AI64</f>
        <v> </v>
      </c>
      <c r="E41" t="str">
        <f ca="1">IF(CELL("contents",F41)="s","s",IF(CELL("contents",G41)="s","s",IF(CELL("contents",'orig. data'!AJ64)="t","t","")))</f>
        <v>s</v>
      </c>
      <c r="F41" t="str">
        <f>'orig. data'!AK64</f>
        <v>s</v>
      </c>
      <c r="G41" t="str">
        <f>'orig. data'!AL64</f>
        <v>s</v>
      </c>
      <c r="H41" s="21">
        <f>'orig. data'!D$18</f>
        <v>33.556196777</v>
      </c>
      <c r="I41" s="3" t="str">
        <f>'orig. data'!D64</f>
        <v> </v>
      </c>
      <c r="J41" s="3" t="str">
        <f>'orig. data'!R64</f>
        <v> </v>
      </c>
      <c r="K41" s="21">
        <f>'orig. data'!R$18</f>
        <v>33.046354215</v>
      </c>
      <c r="L41" s="5">
        <f>'orig. data'!B64</f>
        <v>0</v>
      </c>
      <c r="M41" s="5" t="str">
        <f>'orig. data'!C64</f>
        <v> </v>
      </c>
      <c r="N41" s="11" t="str">
        <f>'orig. data'!G64</f>
        <v> </v>
      </c>
      <c r="O41" s="9"/>
      <c r="P41" s="5" t="str">
        <f>'orig. data'!P64</f>
        <v> </v>
      </c>
      <c r="Q41" s="5" t="str">
        <f>'orig. data'!Q64</f>
        <v> </v>
      </c>
      <c r="R41" s="11" t="str">
        <f>'orig. data'!U64</f>
        <v> </v>
      </c>
      <c r="S41" s="9"/>
      <c r="T41" s="11" t="str">
        <f>'orig. data'!AD64</f>
        <v> </v>
      </c>
    </row>
    <row r="42" spans="1:20" ht="12.75">
      <c r="A42" s="41" t="str">
        <f ca="1" t="shared" si="0"/>
        <v>NE Brokenhead (s)</v>
      </c>
      <c r="B42" t="s">
        <v>159</v>
      </c>
      <c r="C42" t="str">
        <f>'orig. data'!AH65</f>
        <v> </v>
      </c>
      <c r="D42" t="str">
        <f>'orig. data'!AI65</f>
        <v> </v>
      </c>
      <c r="E42" t="str">
        <f ca="1">IF(CELL("contents",F42)="s","s",IF(CELL("contents",G42)="s","s",IF(CELL("contents",'orig. data'!AJ65)="t","t","")))</f>
        <v>s</v>
      </c>
      <c r="F42" t="str">
        <f>'orig. data'!AK65</f>
        <v> </v>
      </c>
      <c r="G42" t="str">
        <f>'orig. data'!AL65</f>
        <v>s</v>
      </c>
      <c r="H42" s="21">
        <f>'orig. data'!D$18</f>
        <v>33.556196777</v>
      </c>
      <c r="I42" s="3">
        <f>'orig. data'!D65</f>
        <v>27.478904625</v>
      </c>
      <c r="J42" s="3" t="str">
        <f>'orig. data'!R65</f>
        <v> </v>
      </c>
      <c r="K42" s="21">
        <f>'orig. data'!R$18</f>
        <v>33.046354215</v>
      </c>
      <c r="L42" s="5">
        <f>'orig. data'!B65</f>
        <v>0</v>
      </c>
      <c r="M42" s="5">
        <f>'orig. data'!C65</f>
        <v>328</v>
      </c>
      <c r="N42" s="11">
        <f>'orig. data'!G65</f>
        <v>0.5496527537</v>
      </c>
      <c r="O42" s="9"/>
      <c r="P42" s="5" t="str">
        <f>'orig. data'!P65</f>
        <v> </v>
      </c>
      <c r="Q42" s="5" t="str">
        <f>'orig. data'!Q65</f>
        <v> </v>
      </c>
      <c r="R42" s="11" t="str">
        <f>'orig. data'!U65</f>
        <v> </v>
      </c>
      <c r="S42" s="9"/>
      <c r="T42" s="11" t="str">
        <f>'orig. data'!AD65</f>
        <v> </v>
      </c>
    </row>
    <row r="43" spans="1:20" ht="12.75">
      <c r="A43" s="41" t="str">
        <f ca="1" t="shared" si="0"/>
        <v>NE Blue Water</v>
      </c>
      <c r="B43" t="s">
        <v>204</v>
      </c>
      <c r="C43" t="str">
        <f>'orig. data'!AH66</f>
        <v> </v>
      </c>
      <c r="D43" t="str">
        <f>'orig. data'!AI66</f>
        <v> </v>
      </c>
      <c r="E43">
        <f ca="1">IF(CELL("contents",F43)="s","s",IF(CELL("contents",G43)="s","s",IF(CELL("contents",'orig. data'!AJ66)="t","t","")))</f>
      </c>
      <c r="F43" t="str">
        <f>'orig. data'!AK66</f>
        <v> </v>
      </c>
      <c r="G43" t="str">
        <f>'orig. data'!AL66</f>
        <v> </v>
      </c>
      <c r="H43" s="21">
        <f>'orig. data'!D$18</f>
        <v>33.556196777</v>
      </c>
      <c r="I43" s="3">
        <f>'orig. data'!D66</f>
        <v>40.2754523</v>
      </c>
      <c r="J43" s="3">
        <f>'orig. data'!R66</f>
        <v>43.714149238</v>
      </c>
      <c r="K43" s="21">
        <f>'orig. data'!R$18</f>
        <v>33.046354215</v>
      </c>
      <c r="L43" s="5">
        <f>'orig. data'!B66</f>
        <v>0</v>
      </c>
      <c r="M43" s="5">
        <f>'orig. data'!C66</f>
        <v>676</v>
      </c>
      <c r="N43" s="11">
        <f>'orig. data'!G66</f>
        <v>0.3456435138</v>
      </c>
      <c r="O43" s="9"/>
      <c r="P43" s="5">
        <f>'orig. data'!P66</f>
        <v>28</v>
      </c>
      <c r="Q43" s="5">
        <f>'orig. data'!Q66</f>
        <v>643</v>
      </c>
      <c r="R43" s="11">
        <f>'orig. data'!U66</f>
        <v>0.1412499849</v>
      </c>
      <c r="S43" s="9"/>
      <c r="T43" s="11">
        <f>'orig. data'!AD66</f>
        <v>0.76131621</v>
      </c>
    </row>
    <row r="44" spans="1:20" ht="12.75">
      <c r="A44" s="41" t="str">
        <f ca="1" t="shared" si="0"/>
        <v>NE Northern Remote (1,t)</v>
      </c>
      <c r="B44" t="s">
        <v>205</v>
      </c>
      <c r="C44">
        <f>'orig. data'!AH67</f>
        <v>1</v>
      </c>
      <c r="D44" t="str">
        <f>'orig. data'!AI67</f>
        <v> </v>
      </c>
      <c r="E44" t="str">
        <f ca="1">IF(CELL("contents",F44)="s","s",IF(CELL("contents",G44)="s","s",IF(CELL("contents",'orig. data'!AJ67)="t","t","")))</f>
        <v>t</v>
      </c>
      <c r="F44" t="str">
        <f>'orig. data'!AK67</f>
        <v> </v>
      </c>
      <c r="G44" t="str">
        <f>'orig. data'!AL67</f>
        <v> </v>
      </c>
      <c r="H44" s="21">
        <f>'orig. data'!D$18</f>
        <v>33.556196777</v>
      </c>
      <c r="I44" s="3">
        <f>'orig. data'!D67</f>
        <v>71.071128464</v>
      </c>
      <c r="J44" s="3">
        <f>'orig. data'!R67</f>
        <v>36.63354282</v>
      </c>
      <c r="K44" s="21">
        <f>'orig. data'!R$18</f>
        <v>33.046354215</v>
      </c>
      <c r="L44" s="5">
        <f>'orig. data'!B67</f>
        <v>0</v>
      </c>
      <c r="M44" s="5">
        <f>'orig. data'!C67</f>
        <v>491</v>
      </c>
      <c r="N44" s="11">
        <f>'orig. data'!G67</f>
        <v>1.04552E-05</v>
      </c>
      <c r="O44" s="9"/>
      <c r="P44" s="5">
        <f>'orig. data'!P67</f>
        <v>17</v>
      </c>
      <c r="Q44" s="5">
        <f>'orig. data'!Q67</f>
        <v>458</v>
      </c>
      <c r="R44" s="11">
        <f>'orig. data'!U67</f>
        <v>0.6720828903</v>
      </c>
      <c r="S44" s="9"/>
      <c r="T44" s="11">
        <f>'orig. data'!AD67</f>
        <v>0.0249789226</v>
      </c>
    </row>
    <row r="45" spans="1:20" ht="12.75">
      <c r="A45" s="41"/>
      <c r="H45" s="21"/>
      <c r="I45" s="3"/>
      <c r="J45" s="3"/>
      <c r="K45" s="21"/>
      <c r="L45" s="5"/>
      <c r="M45" s="5"/>
      <c r="N45" s="11"/>
      <c r="O45" s="9"/>
      <c r="P45" s="5"/>
      <c r="Q45" s="5"/>
      <c r="R45" s="11"/>
      <c r="S45" s="9"/>
      <c r="T45" s="11"/>
    </row>
    <row r="46" spans="1:20" ht="12.75">
      <c r="A46" s="41" t="str">
        <f ca="1" t="shared" si="0"/>
        <v>PL West (2,s)</v>
      </c>
      <c r="B46" t="s">
        <v>176</v>
      </c>
      <c r="C46" t="str">
        <f>'orig. data'!AH68</f>
        <v> </v>
      </c>
      <c r="D46">
        <f>'orig. data'!AI68</f>
        <v>2</v>
      </c>
      <c r="E46" t="str">
        <f ca="1">IF(CELL("contents",F46)="s","s",IF(CELL("contents",G46)="s","s",IF(CELL("contents",'orig. data'!AJ68)="t","t","")))</f>
        <v>s</v>
      </c>
      <c r="F46" t="str">
        <f>'orig. data'!AK68</f>
        <v>s</v>
      </c>
      <c r="G46" t="str">
        <f>'orig. data'!AL68</f>
        <v> </v>
      </c>
      <c r="H46" s="21">
        <f>'orig. data'!D$18</f>
        <v>33.556196777</v>
      </c>
      <c r="I46" s="3" t="str">
        <f>'orig. data'!D68</f>
        <v> </v>
      </c>
      <c r="J46" s="3">
        <f>'orig. data'!R68</f>
        <v>80.058417629</v>
      </c>
      <c r="K46" s="21">
        <f>'orig. data'!R$18</f>
        <v>33.046354215</v>
      </c>
      <c r="L46" s="5">
        <f>'orig. data'!B68</f>
        <v>0</v>
      </c>
      <c r="M46" s="5" t="str">
        <f>'orig. data'!C68</f>
        <v> </v>
      </c>
      <c r="N46" s="11" t="str">
        <f>'orig. data'!G68</f>
        <v> </v>
      </c>
      <c r="O46" s="9"/>
      <c r="P46" s="5">
        <f>'orig. data'!P68</f>
        <v>14</v>
      </c>
      <c r="Q46" s="5">
        <f>'orig. data'!Q68</f>
        <v>176</v>
      </c>
      <c r="R46" s="11">
        <f>'orig. data'!U68</f>
        <v>0.0009653273</v>
      </c>
      <c r="S46" s="9"/>
      <c r="T46" s="11" t="str">
        <f>'orig. data'!AD68</f>
        <v> </v>
      </c>
    </row>
    <row r="47" spans="1:20" ht="12.75">
      <c r="A47" s="41" t="str">
        <f ca="1" t="shared" si="0"/>
        <v>PL East (1,2,t)</v>
      </c>
      <c r="B47" t="s">
        <v>177</v>
      </c>
      <c r="C47">
        <f>'orig. data'!AH69</f>
        <v>1</v>
      </c>
      <c r="D47">
        <f>'orig. data'!AI69</f>
        <v>2</v>
      </c>
      <c r="E47" t="str">
        <f ca="1">IF(CELL("contents",F47)="s","s",IF(CELL("contents",G47)="s","s",IF(CELL("contents",'orig. data'!AJ69)="t","t","")))</f>
        <v>t</v>
      </c>
      <c r="F47" t="str">
        <f>'orig. data'!AK69</f>
        <v> </v>
      </c>
      <c r="G47" t="str">
        <f>'orig. data'!AL69</f>
        <v> </v>
      </c>
      <c r="H47" s="21">
        <f>'orig. data'!D$18</f>
        <v>33.556196777</v>
      </c>
      <c r="I47" s="3">
        <f>'orig. data'!D69</f>
        <v>116.93311283</v>
      </c>
      <c r="J47" s="3">
        <f>'orig. data'!R69</f>
        <v>63.60961713</v>
      </c>
      <c r="K47" s="21">
        <f>'orig. data'!R$18</f>
        <v>33.046354215</v>
      </c>
      <c r="L47" s="5">
        <f>'orig. data'!B69</f>
        <v>0</v>
      </c>
      <c r="M47" s="5">
        <f>'orig. data'!C69</f>
        <v>585</v>
      </c>
      <c r="N47" s="11">
        <f>'orig. data'!G69</f>
        <v>3.294186E-24</v>
      </c>
      <c r="O47" s="9"/>
      <c r="P47" s="5">
        <f>'orig. data'!P69</f>
        <v>33</v>
      </c>
      <c r="Q47" s="5">
        <f>'orig. data'!Q69</f>
        <v>523</v>
      </c>
      <c r="R47" s="11">
        <f>'orig. data'!U69</f>
        <v>0.0001882434</v>
      </c>
      <c r="S47" s="9"/>
      <c r="T47" s="11">
        <f>'orig. data'!AD69</f>
        <v>0.004107291</v>
      </c>
    </row>
    <row r="48" spans="1:20" ht="12.75">
      <c r="A48" s="41" t="str">
        <f ca="1" t="shared" si="0"/>
        <v>PL Central</v>
      </c>
      <c r="B48" t="s">
        <v>156</v>
      </c>
      <c r="C48" t="str">
        <f>'orig. data'!AH70</f>
        <v> </v>
      </c>
      <c r="D48" t="str">
        <f>'orig. data'!AI70</f>
        <v> </v>
      </c>
      <c r="E48">
        <f ca="1">IF(CELL("contents",F48)="s","s",IF(CELL("contents",G48)="s","s",IF(CELL("contents",'orig. data'!AJ70)="t","t","")))</f>
      </c>
      <c r="F48" t="str">
        <f>'orig. data'!AK70</f>
        <v> </v>
      </c>
      <c r="G48" t="str">
        <f>'orig. data'!AL70</f>
        <v> </v>
      </c>
      <c r="H48" s="21">
        <f>'orig. data'!D$18</f>
        <v>33.556196777</v>
      </c>
      <c r="I48" s="3">
        <f>'orig. data'!D70</f>
        <v>32.850631263</v>
      </c>
      <c r="J48" s="3">
        <f>'orig. data'!R70</f>
        <v>47.446941588</v>
      </c>
      <c r="K48" s="21">
        <f>'orig. data'!R$18</f>
        <v>33.046354215</v>
      </c>
      <c r="L48" s="5">
        <f>'orig. data'!B70</f>
        <v>0</v>
      </c>
      <c r="M48" s="5">
        <f>'orig. data'!C70</f>
        <v>641</v>
      </c>
      <c r="N48" s="11">
        <f>'orig. data'!G70</f>
        <v>0.9227611158</v>
      </c>
      <c r="O48" s="9"/>
      <c r="P48" s="5">
        <f>'orig. data'!P70</f>
        <v>29</v>
      </c>
      <c r="Q48" s="5">
        <f>'orig. data'!Q70</f>
        <v>612</v>
      </c>
      <c r="R48" s="11">
        <f>'orig. data'!U70</f>
        <v>0.0529558237</v>
      </c>
      <c r="S48" s="9"/>
      <c r="T48" s="11">
        <f>'orig. data'!AD70</f>
        <v>0.1994703285</v>
      </c>
    </row>
    <row r="49" spans="1:20" ht="12.75">
      <c r="A49" s="41" t="str">
        <f ca="1" t="shared" si="0"/>
        <v>PL North (1,2)</v>
      </c>
      <c r="B49" t="s">
        <v>213</v>
      </c>
      <c r="C49">
        <f>'orig. data'!AH71</f>
        <v>1</v>
      </c>
      <c r="D49">
        <f>'orig. data'!AI71</f>
        <v>2</v>
      </c>
      <c r="E49">
        <f ca="1">IF(CELL("contents",F49)="s","s",IF(CELL("contents",G49)="s","s",IF(CELL("contents",'orig. data'!AJ71)="t","t","")))</f>
      </c>
      <c r="F49" t="str">
        <f>'orig. data'!AK71</f>
        <v> </v>
      </c>
      <c r="G49" t="str">
        <f>'orig. data'!AL71</f>
        <v> </v>
      </c>
      <c r="H49" s="21">
        <f>'orig. data'!D$18</f>
        <v>33.556196777</v>
      </c>
      <c r="I49" s="3">
        <f>'orig. data'!D71</f>
        <v>73.023738941</v>
      </c>
      <c r="J49" s="3">
        <f>'orig. data'!R71</f>
        <v>60.559543047</v>
      </c>
      <c r="K49" s="21">
        <f>'orig. data'!R$18</f>
        <v>33.046354215</v>
      </c>
      <c r="L49" s="5">
        <f>'orig. data'!B71</f>
        <v>0</v>
      </c>
      <c r="M49" s="5">
        <f>'orig. data'!C71</f>
        <v>1012</v>
      </c>
      <c r="N49" s="11">
        <f>'orig. data'!G71</f>
        <v>4.476223E-11</v>
      </c>
      <c r="O49" s="9"/>
      <c r="P49" s="5">
        <f>'orig. data'!P71</f>
        <v>50</v>
      </c>
      <c r="Q49" s="5">
        <f>'orig. data'!Q71</f>
        <v>826</v>
      </c>
      <c r="R49" s="11">
        <f>'orig. data'!U71</f>
        <v>2.27712E-05</v>
      </c>
      <c r="S49" s="9"/>
      <c r="T49" s="11">
        <f>'orig. data'!AD71</f>
        <v>0.3066180183</v>
      </c>
    </row>
    <row r="50" spans="1:20" ht="12.75">
      <c r="A50" s="41"/>
      <c r="H50" s="21"/>
      <c r="I50" s="3"/>
      <c r="J50" s="3"/>
      <c r="K50" s="21"/>
      <c r="L50" s="5"/>
      <c r="M50" s="5"/>
      <c r="N50" s="11"/>
      <c r="O50" s="9"/>
      <c r="P50" s="5"/>
      <c r="Q50" s="5"/>
      <c r="R50" s="11"/>
      <c r="S50" s="9"/>
      <c r="T50" s="11"/>
    </row>
    <row r="51" spans="1:20" ht="12.75">
      <c r="A51" s="41" t="str">
        <f ca="1" t="shared" si="0"/>
        <v>NM F Flon/Snow L/Cran</v>
      </c>
      <c r="B51" t="s">
        <v>178</v>
      </c>
      <c r="C51" t="str">
        <f>'orig. data'!AH72</f>
        <v> </v>
      </c>
      <c r="D51" t="str">
        <f>'orig. data'!AI72</f>
        <v> </v>
      </c>
      <c r="E51">
        <f ca="1">IF(CELL("contents",F51)="s","s",IF(CELL("contents",G51)="s","s",IF(CELL("contents",'orig. data'!AJ72)="t","t","")))</f>
      </c>
      <c r="F51" t="str">
        <f>'orig. data'!AK72</f>
        <v> </v>
      </c>
      <c r="G51" t="str">
        <f>'orig. data'!AL72</f>
        <v> </v>
      </c>
      <c r="H51" s="21">
        <f>'orig. data'!D$18</f>
        <v>33.556196777</v>
      </c>
      <c r="I51" s="3">
        <f>'orig. data'!D72</f>
        <v>33.612042192</v>
      </c>
      <c r="J51" s="3">
        <f>'orig. data'!R72</f>
        <v>56.508152543</v>
      </c>
      <c r="K51" s="21">
        <f>'orig. data'!R$18</f>
        <v>33.046354215</v>
      </c>
      <c r="L51" s="5">
        <f>'orig. data'!B72</f>
        <v>0</v>
      </c>
      <c r="M51" s="5">
        <f>'orig. data'!C72</f>
        <v>449</v>
      </c>
      <c r="N51" s="11">
        <f>'orig. data'!G72</f>
        <v>0.9948776</v>
      </c>
      <c r="O51" s="9"/>
      <c r="P51" s="5">
        <f>'orig. data'!P72</f>
        <v>23</v>
      </c>
      <c r="Q51" s="5">
        <f>'orig. data'!Q72</f>
        <v>405</v>
      </c>
      <c r="R51" s="11">
        <f>'orig. data'!U72</f>
        <v>0.0104772107</v>
      </c>
      <c r="S51" s="9"/>
      <c r="T51" s="11">
        <f>'orig. data'!AD72</f>
        <v>0.1175088755</v>
      </c>
    </row>
    <row r="52" spans="1:20" ht="12.75">
      <c r="A52" s="41" t="str">
        <f ca="1" t="shared" si="0"/>
        <v>NM The Pas/OCN/Kelsey (1,t)</v>
      </c>
      <c r="B52" t="s">
        <v>212</v>
      </c>
      <c r="C52">
        <f>'orig. data'!AH73</f>
        <v>1</v>
      </c>
      <c r="D52" t="str">
        <f>'orig. data'!AI73</f>
        <v> </v>
      </c>
      <c r="E52" t="str">
        <f ca="1">IF(CELL("contents",F52)="s","s",IF(CELL("contents",G52)="s","s",IF(CELL("contents",'orig. data'!AJ73)="t","t","")))</f>
        <v>t</v>
      </c>
      <c r="F52" t="str">
        <f>'orig. data'!AK73</f>
        <v> </v>
      </c>
      <c r="G52" t="str">
        <f>'orig. data'!AL73</f>
        <v> </v>
      </c>
      <c r="H52" s="21">
        <f>'orig. data'!D$18</f>
        <v>33.556196777</v>
      </c>
      <c r="I52" s="3">
        <f>'orig. data'!D73</f>
        <v>64.117444124</v>
      </c>
      <c r="J52" s="3">
        <f>'orig. data'!R73</f>
        <v>35.906241525</v>
      </c>
      <c r="K52" s="21">
        <f>'orig. data'!R$18</f>
        <v>33.046354215</v>
      </c>
      <c r="L52" s="5">
        <f>'orig. data'!B73</f>
        <v>0</v>
      </c>
      <c r="M52" s="5">
        <f>'orig. data'!C73</f>
        <v>984</v>
      </c>
      <c r="N52" s="11">
        <f>'orig. data'!G73</f>
        <v>3.921288E-07</v>
      </c>
      <c r="O52" s="9"/>
      <c r="P52" s="5">
        <f>'orig. data'!P73</f>
        <v>32</v>
      </c>
      <c r="Q52" s="5">
        <f>'orig. data'!Q73</f>
        <v>894</v>
      </c>
      <c r="R52" s="11">
        <f>'orig. data'!U73</f>
        <v>0.6410757682</v>
      </c>
      <c r="S52" s="9"/>
      <c r="T52" s="11">
        <f>'orig. data'!AD73</f>
        <v>0.0075637176</v>
      </c>
    </row>
    <row r="53" spans="1:20" ht="12.75">
      <c r="A53" s="41" t="str">
        <f ca="1" t="shared" si="0"/>
        <v>NM Nor-Man Other (1,2,t)</v>
      </c>
      <c r="B53" t="s">
        <v>211</v>
      </c>
      <c r="C53">
        <f>'orig. data'!AH74</f>
        <v>1</v>
      </c>
      <c r="D53">
        <f>'orig. data'!AI74</f>
        <v>2</v>
      </c>
      <c r="E53" t="str">
        <f ca="1">IF(CELL("contents",F53)="s","s",IF(CELL("contents",G53)="s","s",IF(CELL("contents",'orig. data'!AJ74)="t","t","")))</f>
        <v>t</v>
      </c>
      <c r="F53" t="str">
        <f>'orig. data'!AK74</f>
        <v> </v>
      </c>
      <c r="G53" t="str">
        <f>'orig. data'!AL74</f>
        <v> </v>
      </c>
      <c r="H53" s="21">
        <f>'orig. data'!D$18</f>
        <v>33.556196777</v>
      </c>
      <c r="I53" s="3">
        <f>'orig. data'!D74</f>
        <v>85.380731938</v>
      </c>
      <c r="J53" s="3">
        <f>'orig. data'!R74</f>
        <v>54.061362038</v>
      </c>
      <c r="K53" s="21">
        <f>'orig. data'!R$18</f>
        <v>33.046354215</v>
      </c>
      <c r="L53" s="5">
        <f>'orig. data'!B74</f>
        <v>0</v>
      </c>
      <c r="M53" s="5">
        <f>'orig. data'!C74</f>
        <v>775</v>
      </c>
      <c r="N53" s="11">
        <f>'orig. data'!G74</f>
        <v>7.202338E-14</v>
      </c>
      <c r="O53" s="9"/>
      <c r="P53" s="5">
        <f>'orig. data'!P74</f>
        <v>41</v>
      </c>
      <c r="Q53" s="5">
        <f>'orig. data'!Q74</f>
        <v>755</v>
      </c>
      <c r="R53" s="11">
        <f>'orig. data'!U74</f>
        <v>0.0017896849</v>
      </c>
      <c r="S53" s="9"/>
      <c r="T53" s="11">
        <f>'orig. data'!AD74</f>
        <v>0.0215506849</v>
      </c>
    </row>
    <row r="54" spans="1:20" ht="12.75">
      <c r="A54" s="41"/>
      <c r="H54" s="21"/>
      <c r="I54" s="3"/>
      <c r="J54" s="3"/>
      <c r="K54" s="21"/>
      <c r="L54" s="5"/>
      <c r="M54" s="5"/>
      <c r="N54" s="11"/>
      <c r="O54" s="9"/>
      <c r="P54" s="5"/>
      <c r="Q54" s="5"/>
      <c r="R54" s="11"/>
      <c r="S54" s="9"/>
      <c r="T54" s="11"/>
    </row>
    <row r="55" spans="1:20" ht="12.75">
      <c r="A55" s="41" t="str">
        <f ca="1" t="shared" si="0"/>
        <v>BW Thompson</v>
      </c>
      <c r="B55" t="s">
        <v>179</v>
      </c>
      <c r="C55" t="str">
        <f>'orig. data'!AH75</f>
        <v> </v>
      </c>
      <c r="D55" t="str">
        <f>'orig. data'!AI75</f>
        <v> </v>
      </c>
      <c r="E55">
        <f ca="1">IF(CELL("contents",F55)="s","s",IF(CELL("contents",G55)="s","s",IF(CELL("contents",'orig. data'!AJ75)="t","t","")))</f>
      </c>
      <c r="F55" t="str">
        <f>'orig. data'!AK75</f>
        <v> </v>
      </c>
      <c r="G55" t="str">
        <f>'orig. data'!AL75</f>
        <v> </v>
      </c>
      <c r="H55" s="21">
        <f>'orig. data'!D$18</f>
        <v>33.556196777</v>
      </c>
      <c r="I55" s="3">
        <f>'orig. data'!D75</f>
        <v>36.662595754</v>
      </c>
      <c r="J55" s="3">
        <f>'orig. data'!R75</f>
        <v>27.180865697</v>
      </c>
      <c r="K55" s="21">
        <f>'orig. data'!R$18</f>
        <v>33.046354215</v>
      </c>
      <c r="L55" s="5">
        <f>'orig. data'!B75</f>
        <v>0</v>
      </c>
      <c r="M55" s="5">
        <f>'orig. data'!C75</f>
        <v>1343</v>
      </c>
      <c r="N55" s="11">
        <f>'orig. data'!G75</f>
        <v>0.5395633486</v>
      </c>
      <c r="O55" s="9"/>
      <c r="P55" s="5">
        <f>'orig. data'!P75</f>
        <v>31</v>
      </c>
      <c r="Q55" s="5">
        <f>'orig. data'!Q75</f>
        <v>1139</v>
      </c>
      <c r="R55" s="11">
        <f>'orig. data'!U75</f>
        <v>0.2799503992</v>
      </c>
      <c r="S55" s="9"/>
      <c r="T55" s="11">
        <f>'orig. data'!AD75</f>
        <v>0.1922537489</v>
      </c>
    </row>
    <row r="56" spans="1:20" ht="12.75">
      <c r="A56" s="41" t="str">
        <f ca="1" t="shared" si="0"/>
        <v>BW Gillam/Fox Lake (s)</v>
      </c>
      <c r="B56" t="s">
        <v>160</v>
      </c>
      <c r="C56" t="str">
        <f>'orig. data'!AH76</f>
        <v> </v>
      </c>
      <c r="D56" t="str">
        <f>'orig. data'!AI76</f>
        <v> </v>
      </c>
      <c r="E56" t="str">
        <f ca="1">IF(CELL("contents",F56)="s","s",IF(CELL("contents",G56)="s","s",IF(CELL("contents",'orig. data'!AJ76)="t","t","")))</f>
        <v>s</v>
      </c>
      <c r="F56" t="str">
        <f>'orig. data'!AK76</f>
        <v> </v>
      </c>
      <c r="G56" t="str">
        <f>'orig. data'!AL76</f>
        <v>s</v>
      </c>
      <c r="H56" s="21">
        <f>'orig. data'!D$18</f>
        <v>33.556196777</v>
      </c>
      <c r="I56" s="3">
        <f>'orig. data'!D76</f>
        <v>43.107718702</v>
      </c>
      <c r="J56" s="3" t="str">
        <f>'orig. data'!R76</f>
        <v> </v>
      </c>
      <c r="K56" s="21">
        <f>'orig. data'!R$18</f>
        <v>33.046354215</v>
      </c>
      <c r="L56" s="5">
        <f>'orig. data'!B76</f>
        <v>0</v>
      </c>
      <c r="M56" s="5">
        <f>'orig. data'!C76</f>
        <v>138</v>
      </c>
      <c r="N56" s="11">
        <f>'orig. data'!G76</f>
        <v>0.5400232272</v>
      </c>
      <c r="O56" s="9"/>
      <c r="P56" s="5" t="str">
        <f>'orig. data'!P76</f>
        <v> </v>
      </c>
      <c r="Q56" s="5" t="str">
        <f>'orig. data'!Q76</f>
        <v> </v>
      </c>
      <c r="R56" s="11" t="str">
        <f>'orig. data'!U76</f>
        <v> </v>
      </c>
      <c r="S56" s="9"/>
      <c r="T56" s="11" t="str">
        <f>'orig. data'!AD76</f>
        <v> </v>
      </c>
    </row>
    <row r="57" spans="1:20" ht="12.75">
      <c r="A57" s="41" t="str">
        <f ca="1" t="shared" si="0"/>
        <v>BW Lynn/Leaf/SIL</v>
      </c>
      <c r="B57" t="s">
        <v>226</v>
      </c>
      <c r="C57" t="str">
        <f>'orig. data'!AH77</f>
        <v> </v>
      </c>
      <c r="D57" t="str">
        <f>'orig. data'!AI77</f>
        <v> </v>
      </c>
      <c r="E57">
        <f ca="1">IF(CELL("contents",F57)="s","s",IF(CELL("contents",G57)="s","s",IF(CELL("contents",'orig. data'!AJ77)="t","t","")))</f>
      </c>
      <c r="F57" t="str">
        <f>'orig. data'!AK77</f>
        <v> </v>
      </c>
      <c r="G57" t="str">
        <f>'orig. data'!AL77</f>
        <v> </v>
      </c>
      <c r="H57" s="21">
        <f>'orig. data'!D$18</f>
        <v>33.556196777</v>
      </c>
      <c r="I57" s="3">
        <f>'orig. data'!D77</f>
        <v>24.321986234</v>
      </c>
      <c r="J57" s="3">
        <f>'orig. data'!R77</f>
        <v>33.038731843</v>
      </c>
      <c r="K57" s="21">
        <f>'orig. data'!R$18</f>
        <v>33.046354215</v>
      </c>
      <c r="L57" s="5">
        <f>'orig. data'!B77</f>
        <v>0</v>
      </c>
      <c r="M57" s="5">
        <f>'orig. data'!C77</f>
        <v>368</v>
      </c>
      <c r="N57" s="11">
        <f>'orig. data'!G77</f>
        <v>0.3351942667</v>
      </c>
      <c r="O57" s="9"/>
      <c r="P57" s="5">
        <f>'orig. data'!P77</f>
        <v>8</v>
      </c>
      <c r="Q57" s="5">
        <f>'orig. data'!Q77</f>
        <v>244</v>
      </c>
      <c r="R57" s="11">
        <f>'orig. data'!U77</f>
        <v>0.9994850072</v>
      </c>
      <c r="S57" s="9"/>
      <c r="T57" s="11">
        <f>'orig. data'!AD77</f>
        <v>0.5284602615</v>
      </c>
    </row>
    <row r="58" spans="1:20" ht="12.75">
      <c r="A58" s="41" t="str">
        <f ca="1" t="shared" si="0"/>
        <v>BW Thick Por/Pik/Wab (s)</v>
      </c>
      <c r="B58" t="s">
        <v>191</v>
      </c>
      <c r="C58" t="str">
        <f>'orig. data'!AH78</f>
        <v> </v>
      </c>
      <c r="D58" t="str">
        <f>'orig. data'!AI78</f>
        <v> </v>
      </c>
      <c r="E58" t="str">
        <f ca="1">IF(CELL("contents",F58)="s","s",IF(CELL("contents",G58)="s","s",IF(CELL("contents",'orig. data'!AJ78)="t","t","")))</f>
        <v>s</v>
      </c>
      <c r="F58" t="str">
        <f>'orig. data'!AK78</f>
        <v>s</v>
      </c>
      <c r="G58" t="str">
        <f>'orig. data'!AL78</f>
        <v>s</v>
      </c>
      <c r="H58" s="21">
        <f>'orig. data'!D$18</f>
        <v>33.556196777</v>
      </c>
      <c r="I58" s="3" t="str">
        <f>'orig. data'!D78</f>
        <v> </v>
      </c>
      <c r="J58" s="3" t="str">
        <f>'orig. data'!R78</f>
        <v> </v>
      </c>
      <c r="K58" s="21">
        <f>'orig. data'!R$18</f>
        <v>33.046354215</v>
      </c>
      <c r="L58" s="5">
        <f>'orig. data'!B78</f>
        <v>0</v>
      </c>
      <c r="M58" s="5" t="str">
        <f>'orig. data'!C78</f>
        <v> </v>
      </c>
      <c r="N58" s="11" t="str">
        <f>'orig. data'!G78</f>
        <v> </v>
      </c>
      <c r="O58" s="9"/>
      <c r="P58" s="5" t="str">
        <f>'orig. data'!P78</f>
        <v> </v>
      </c>
      <c r="Q58" s="5" t="str">
        <f>'orig. data'!Q78</f>
        <v> </v>
      </c>
      <c r="R58" s="11" t="str">
        <f>'orig. data'!U78</f>
        <v> </v>
      </c>
      <c r="S58" s="9"/>
      <c r="T58" s="11" t="str">
        <f>'orig. data'!AD78</f>
        <v> </v>
      </c>
    </row>
    <row r="59" spans="1:20" ht="12.75">
      <c r="A59" s="41" t="str">
        <f ca="1" t="shared" si="0"/>
        <v>BW Oxford H &amp; Gods (1)</v>
      </c>
      <c r="B59" t="s">
        <v>227</v>
      </c>
      <c r="C59">
        <f>'orig. data'!AH79</f>
        <v>1</v>
      </c>
      <c r="D59" t="str">
        <f>'orig. data'!AI79</f>
        <v> </v>
      </c>
      <c r="E59">
        <f ca="1">IF(CELL("contents",F59)="s","s",IF(CELL("contents",G59)="s","s",IF(CELL("contents",'orig. data'!AJ79)="t","t","")))</f>
      </c>
      <c r="F59" t="str">
        <f>'orig. data'!AK79</f>
        <v> </v>
      </c>
      <c r="G59" t="str">
        <f>'orig. data'!AL79</f>
        <v> </v>
      </c>
      <c r="H59" s="21">
        <f>'orig. data'!D$18</f>
        <v>33.556196777</v>
      </c>
      <c r="I59" s="3">
        <f>'orig. data'!D79</f>
        <v>69.779454152</v>
      </c>
      <c r="J59" s="3">
        <f>'orig. data'!R79</f>
        <v>47.891328386</v>
      </c>
      <c r="K59" s="21">
        <f>'orig. data'!R$18</f>
        <v>33.046354215</v>
      </c>
      <c r="L59" s="5">
        <f>'orig. data'!B79</f>
        <v>0</v>
      </c>
      <c r="M59" s="5">
        <f>'orig. data'!C79</f>
        <v>505</v>
      </c>
      <c r="N59" s="11">
        <f>'orig. data'!G79</f>
        <v>1.70956E-05</v>
      </c>
      <c r="O59" s="9"/>
      <c r="P59" s="5">
        <f>'orig. data'!P79</f>
        <v>22</v>
      </c>
      <c r="Q59" s="5">
        <f>'orig. data'!Q79</f>
        <v>459</v>
      </c>
      <c r="R59" s="11">
        <f>'orig. data'!U79</f>
        <v>0.0833203223</v>
      </c>
      <c r="S59" s="9"/>
      <c r="T59" s="11">
        <f>'orig. data'!AD79</f>
        <v>0.1665281042</v>
      </c>
    </row>
    <row r="60" spans="1:20" ht="12.75">
      <c r="A60" s="41" t="str">
        <f ca="1" t="shared" si="0"/>
        <v>BW Cross Lake</v>
      </c>
      <c r="B60" t="s">
        <v>228</v>
      </c>
      <c r="C60" t="str">
        <f>'orig. data'!AH80</f>
        <v> </v>
      </c>
      <c r="D60" t="str">
        <f>'orig. data'!AI80</f>
        <v> </v>
      </c>
      <c r="E60">
        <f ca="1">IF(CELL("contents",F60)="s","s",IF(CELL("contents",G60)="s","s",IF(CELL("contents",'orig. data'!AJ80)="t","t","")))</f>
      </c>
      <c r="F60" t="str">
        <f>'orig. data'!AK80</f>
        <v> </v>
      </c>
      <c r="G60" t="str">
        <f>'orig. data'!AL80</f>
        <v> </v>
      </c>
      <c r="H60" s="21">
        <f>'orig. data'!D$18</f>
        <v>33.556196777</v>
      </c>
      <c r="I60" s="3">
        <f>'orig. data'!D80</f>
        <v>54.126327443</v>
      </c>
      <c r="J60" s="3">
        <f>'orig. data'!R80</f>
        <v>54.655628083</v>
      </c>
      <c r="K60" s="21">
        <f>'orig. data'!R$18</f>
        <v>33.046354215</v>
      </c>
      <c r="L60" s="5">
        <f>'orig. data'!B80</f>
        <v>0</v>
      </c>
      <c r="M60" s="5">
        <f>'orig. data'!C80</f>
        <v>478</v>
      </c>
      <c r="N60" s="11">
        <f>'orig. data'!G80</f>
        <v>0.0153233339</v>
      </c>
      <c r="O60" s="9"/>
      <c r="P60" s="5">
        <f>'orig. data'!P80</f>
        <v>29</v>
      </c>
      <c r="Q60" s="5">
        <f>'orig. data'!Q80</f>
        <v>534</v>
      </c>
      <c r="R60" s="11">
        <f>'orig. data'!U80</f>
        <v>0.0071015719</v>
      </c>
      <c r="S60" s="9"/>
      <c r="T60" s="11">
        <f>'orig. data'!AD80</f>
        <v>0.9712573615</v>
      </c>
    </row>
    <row r="61" spans="1:20" ht="12.75">
      <c r="A61" s="41" t="str">
        <f ca="1" t="shared" si="0"/>
        <v>BW Tad/Broch/Lac Br</v>
      </c>
      <c r="B61" t="s">
        <v>210</v>
      </c>
      <c r="C61" t="str">
        <f>'orig. data'!AH81</f>
        <v> </v>
      </c>
      <c r="D61" t="str">
        <f>'orig. data'!AI81</f>
        <v> </v>
      </c>
      <c r="E61">
        <f ca="1">IF(CELL("contents",F61)="s","s",IF(CELL("contents",G61)="s","s",IF(CELL("contents",'orig. data'!AJ81)="t","t","")))</f>
      </c>
      <c r="F61" t="str">
        <f>'orig. data'!AK81</f>
        <v> </v>
      </c>
      <c r="G61" t="str">
        <f>'orig. data'!AL81</f>
        <v> </v>
      </c>
      <c r="H61" s="21">
        <f>'orig. data'!D$18</f>
        <v>33.556196777</v>
      </c>
      <c r="I61" s="3">
        <f>'orig. data'!D81</f>
        <v>52.741081952</v>
      </c>
      <c r="J61" s="3">
        <f>'orig. data'!R81</f>
        <v>54.159226226</v>
      </c>
      <c r="K61" s="21">
        <f>'orig. data'!R$18</f>
        <v>33.046354215</v>
      </c>
      <c r="L61" s="5">
        <f>'orig. data'!B81</f>
        <v>0</v>
      </c>
      <c r="M61" s="5">
        <f>'orig. data'!C81</f>
        <v>192</v>
      </c>
      <c r="N61" s="11">
        <f>'orig. data'!G81</f>
        <v>0.1536089329</v>
      </c>
      <c r="O61" s="9"/>
      <c r="P61" s="5">
        <f>'orig. data'!P81</f>
        <v>9</v>
      </c>
      <c r="Q61" s="5">
        <f>'orig. data'!Q81</f>
        <v>168</v>
      </c>
      <c r="R61" s="11">
        <f>'orig. data'!U81</f>
        <v>0.1391217623</v>
      </c>
      <c r="S61" s="9"/>
      <c r="T61" s="11">
        <f>'orig. data'!AD81</f>
        <v>0.9539488909</v>
      </c>
    </row>
    <row r="62" spans="1:20" ht="12.75">
      <c r="A62" s="41" t="str">
        <f ca="1" t="shared" si="0"/>
        <v>BW Norway House (1,t)</v>
      </c>
      <c r="B62" t="s">
        <v>209</v>
      </c>
      <c r="C62">
        <f>'orig. data'!AH82</f>
        <v>1</v>
      </c>
      <c r="D62" t="str">
        <f>'orig. data'!AI82</f>
        <v> </v>
      </c>
      <c r="E62" t="str">
        <f ca="1">IF(CELL("contents",F62)="s","s",IF(CELL("contents",G62)="s","s",IF(CELL("contents",'orig. data'!AJ82)="t","t","")))</f>
        <v>t</v>
      </c>
      <c r="F62" t="str">
        <f>'orig. data'!AK82</f>
        <v> </v>
      </c>
      <c r="G62" t="str">
        <f>'orig. data'!AL82</f>
        <v> </v>
      </c>
      <c r="H62" s="21">
        <f>'orig. data'!D$18</f>
        <v>33.556196777</v>
      </c>
      <c r="I62" s="3">
        <f>'orig. data'!D82</f>
        <v>96.984309138</v>
      </c>
      <c r="J62" s="3">
        <f>'orig. data'!R82</f>
        <v>36.814950044</v>
      </c>
      <c r="K62" s="21">
        <f>'orig. data'!R$18</f>
        <v>33.046354215</v>
      </c>
      <c r="L62" s="5">
        <f>'orig. data'!B82</f>
        <v>0</v>
      </c>
      <c r="M62" s="5">
        <f>'orig. data'!C82</f>
        <v>464</v>
      </c>
      <c r="N62" s="11">
        <f>'orig. data'!G82</f>
        <v>1.746675E-12</v>
      </c>
      <c r="O62" s="9"/>
      <c r="P62" s="5">
        <f>'orig. data'!P82</f>
        <v>21</v>
      </c>
      <c r="Q62" s="5">
        <f>'orig. data'!Q82</f>
        <v>569</v>
      </c>
      <c r="R62" s="11">
        <f>'orig. data'!U82</f>
        <v>0.6223099346</v>
      </c>
      <c r="S62" s="9"/>
      <c r="T62" s="11">
        <f>'orig. data'!AD82</f>
        <v>0.000247057</v>
      </c>
    </row>
    <row r="63" spans="1:20" ht="12.75">
      <c r="A63" s="41" t="str">
        <f ca="1" t="shared" si="0"/>
        <v>BW Island Lake (1,2)</v>
      </c>
      <c r="B63" t="s">
        <v>229</v>
      </c>
      <c r="C63">
        <f>'orig. data'!AH83</f>
        <v>1</v>
      </c>
      <c r="D63">
        <f>'orig. data'!AI83</f>
        <v>2</v>
      </c>
      <c r="E63">
        <f ca="1">IF(CELL("contents",F63)="s","s",IF(CELL("contents",G63)="s","s",IF(CELL("contents",'orig. data'!AJ83)="t","t","")))</f>
      </c>
      <c r="F63" t="str">
        <f>'orig. data'!AK83</f>
        <v> </v>
      </c>
      <c r="G63" t="str">
        <f>'orig. data'!AL83</f>
        <v> </v>
      </c>
      <c r="H63" s="21">
        <f>'orig. data'!D$18</f>
        <v>33.556196777</v>
      </c>
      <c r="I63" s="3">
        <f>'orig. data'!D83</f>
        <v>61.916241313</v>
      </c>
      <c r="J63" s="3">
        <f>'orig. data'!R83</f>
        <v>60.125482878</v>
      </c>
      <c r="K63" s="21">
        <f>'orig. data'!R$18</f>
        <v>33.046354215</v>
      </c>
      <c r="L63" s="5">
        <f>'orig. data'!B83</f>
        <v>0</v>
      </c>
      <c r="M63" s="5">
        <f>'orig. data'!C83</f>
        <v>979</v>
      </c>
      <c r="N63" s="11">
        <f>'orig. data'!G83</f>
        <v>2.3107315E-06</v>
      </c>
      <c r="O63" s="9"/>
      <c r="P63" s="5">
        <f>'orig. data'!P83</f>
        <v>69</v>
      </c>
      <c r="Q63" s="5">
        <f>'orig. data'!Q83</f>
        <v>1154</v>
      </c>
      <c r="R63" s="11">
        <f>'orig. data'!U83</f>
        <v>9.7568133E-07</v>
      </c>
      <c r="S63" s="9"/>
      <c r="T63" s="11">
        <f>'orig. data'!AD83</f>
        <v>0.8673749041</v>
      </c>
    </row>
    <row r="64" spans="1:20" ht="12.75">
      <c r="A64" s="41" t="str">
        <f ca="1" t="shared" si="0"/>
        <v>BW Sha/York/Split/War (2)</v>
      </c>
      <c r="B64" t="s">
        <v>208</v>
      </c>
      <c r="C64" t="str">
        <f>'orig. data'!AH84</f>
        <v> </v>
      </c>
      <c r="D64">
        <f>'orig. data'!AI84</f>
        <v>2</v>
      </c>
      <c r="E64">
        <f ca="1">IF(CELL("contents",F64)="s","s",IF(CELL("contents",G64)="s","s",IF(CELL("contents",'orig. data'!AJ84)="t","t","")))</f>
      </c>
      <c r="F64" t="str">
        <f>'orig. data'!AK84</f>
        <v> </v>
      </c>
      <c r="G64" t="str">
        <f>'orig. data'!AL84</f>
        <v> </v>
      </c>
      <c r="H64" s="21">
        <f>'orig. data'!D$18</f>
        <v>33.556196777</v>
      </c>
      <c r="I64" s="3">
        <f>'orig. data'!D84</f>
        <v>58.18405172</v>
      </c>
      <c r="J64" s="3">
        <f>'orig. data'!R84</f>
        <v>63.622008102</v>
      </c>
      <c r="K64" s="21">
        <f>'orig. data'!R$18</f>
        <v>33.046354215</v>
      </c>
      <c r="L64" s="5">
        <f>'orig. data'!B84</f>
        <v>0</v>
      </c>
      <c r="M64" s="5">
        <f>'orig. data'!C84</f>
        <v>414</v>
      </c>
      <c r="N64" s="11">
        <f>'orig. data'!G84</f>
        <v>0.0072992413</v>
      </c>
      <c r="O64" s="9"/>
      <c r="P64" s="5">
        <f>'orig. data'!P84</f>
        <v>32</v>
      </c>
      <c r="Q64" s="5">
        <f>'orig. data'!Q84</f>
        <v>503</v>
      </c>
      <c r="R64" s="11">
        <f>'orig. data'!U84</f>
        <v>0.0002339593</v>
      </c>
      <c r="S64" s="9"/>
      <c r="T64" s="11">
        <f>'orig. data'!AD84</f>
        <v>0.7407343236</v>
      </c>
    </row>
    <row r="65" spans="1:20" ht="12.75">
      <c r="A65" s="41" t="str">
        <f ca="1" t="shared" si="0"/>
        <v>BW Nelson House </v>
      </c>
      <c r="B65" t="s">
        <v>207</v>
      </c>
      <c r="C65" t="str">
        <f>'orig. data'!AH85</f>
        <v> </v>
      </c>
      <c r="D65" t="str">
        <f>'orig. data'!AI85</f>
        <v> </v>
      </c>
      <c r="E65">
        <f ca="1">IF(CELL("contents",F65)="s","s",IF(CELL("contents",G65)="s","s",IF(CELL("contents",'orig. data'!AJ85)="t","t","")))</f>
      </c>
      <c r="F65" t="str">
        <f>'orig. data'!AK85</f>
        <v> </v>
      </c>
      <c r="G65" t="str">
        <f>'orig. data'!AL85</f>
        <v> </v>
      </c>
      <c r="H65" s="21">
        <f>'orig. data'!D$18</f>
        <v>33.556196777</v>
      </c>
      <c r="I65" s="3">
        <f>'orig. data'!D85</f>
        <v>42.576067979</v>
      </c>
      <c r="J65" s="3">
        <f>'orig. data'!R85</f>
        <v>61.927026275</v>
      </c>
      <c r="K65" s="21">
        <f>'orig. data'!R$18</f>
        <v>33.046354215</v>
      </c>
      <c r="L65" s="5">
        <f>'orig. data'!B85</f>
        <v>0</v>
      </c>
      <c r="M65" s="5">
        <f>'orig. data'!C85</f>
        <v>327</v>
      </c>
      <c r="N65" s="11">
        <f>'orig. data'!G85</f>
        <v>0.3744472889</v>
      </c>
      <c r="O65" s="9"/>
      <c r="P65" s="5">
        <f>'orig. data'!P85</f>
        <v>19</v>
      </c>
      <c r="Q65" s="5">
        <f>'orig. data'!Q85</f>
        <v>306</v>
      </c>
      <c r="R65" s="11">
        <f>'orig. data'!U85</f>
        <v>0.0064106999</v>
      </c>
      <c r="S65" s="9"/>
      <c r="T65" s="11">
        <f>'orig. data'!AD85</f>
        <v>0.2874568612</v>
      </c>
    </row>
    <row r="66" spans="1:20" ht="12.75">
      <c r="A66" s="41"/>
      <c r="H66" s="21"/>
      <c r="I66" s="3"/>
      <c r="J66" s="3"/>
      <c r="K66" s="21"/>
      <c r="L66" s="5"/>
      <c r="M66" s="5"/>
      <c r="N66" s="11"/>
      <c r="O66" s="9"/>
      <c r="P66" s="5"/>
      <c r="Q66" s="5"/>
      <c r="R66" s="11"/>
      <c r="S66" s="9"/>
      <c r="T66" s="11"/>
    </row>
    <row r="67" spans="1:20" ht="12.75">
      <c r="A67" s="41" t="str">
        <f ca="1" t="shared" si="0"/>
        <v>Fort Garry S</v>
      </c>
      <c r="B67" t="s">
        <v>230</v>
      </c>
      <c r="C67" t="str">
        <f>'orig. data'!AH86</f>
        <v> </v>
      </c>
      <c r="D67" t="str">
        <f>'orig. data'!AI86</f>
        <v> </v>
      </c>
      <c r="E67">
        <f ca="1">IF(CELL("contents",F67)="s","s",IF(CELL("contents",G67)="s","s",IF(CELL("contents",'orig. data'!AJ86)="t","t","")))</f>
      </c>
      <c r="F67" t="str">
        <f>'orig. data'!AK86</f>
        <v> </v>
      </c>
      <c r="G67" t="str">
        <f>'orig. data'!AL86</f>
        <v> </v>
      </c>
      <c r="H67" s="21">
        <f>'orig. data'!D$18</f>
        <v>33.556196777</v>
      </c>
      <c r="I67" s="3">
        <f>'orig. data'!D86</f>
        <v>27.104081811</v>
      </c>
      <c r="J67" s="3">
        <f>'orig. data'!R86</f>
        <v>31.606745462</v>
      </c>
      <c r="K67" s="21">
        <f>'orig. data'!R$18</f>
        <v>33.046354215</v>
      </c>
      <c r="L67" s="5">
        <f>'orig. data'!B86</f>
        <v>0</v>
      </c>
      <c r="M67" s="5">
        <f>'orig. data'!C86</f>
        <v>1988</v>
      </c>
      <c r="N67" s="11">
        <f>'orig. data'!G86</f>
        <v>0.1207352444</v>
      </c>
      <c r="O67" s="9"/>
      <c r="P67" s="5">
        <f>'orig. data'!P86</f>
        <v>59</v>
      </c>
      <c r="Q67" s="5">
        <f>'orig. data'!Q86</f>
        <v>1863</v>
      </c>
      <c r="R67" s="11">
        <f>'orig. data'!U86</f>
        <v>0.7356138844</v>
      </c>
      <c r="S67" s="9"/>
      <c r="T67" s="11">
        <f>'orig. data'!AD86</f>
        <v>0.4144695659</v>
      </c>
    </row>
    <row r="68" spans="1:20" ht="12.75">
      <c r="A68" s="41" t="str">
        <f ca="1" t="shared" si="0"/>
        <v>Fort Garry N</v>
      </c>
      <c r="B68" t="s">
        <v>231</v>
      </c>
      <c r="C68" t="str">
        <f>'orig. data'!AH87</f>
        <v> </v>
      </c>
      <c r="D68" t="str">
        <f>'orig. data'!AI87</f>
        <v> </v>
      </c>
      <c r="E68">
        <f ca="1">IF(CELL("contents",F68)="s","s",IF(CELL("contents",G68)="s","s",IF(CELL("contents",'orig. data'!AJ87)="t","t","")))</f>
      </c>
      <c r="F68" t="str">
        <f>'orig. data'!AK87</f>
        <v> </v>
      </c>
      <c r="G68" t="str">
        <f>'orig. data'!AL87</f>
        <v> </v>
      </c>
      <c r="H68" s="21">
        <f>'orig. data'!D$18</f>
        <v>33.556196777</v>
      </c>
      <c r="I68" s="3">
        <f>'orig. data'!D87</f>
        <v>25.494755632</v>
      </c>
      <c r="J68" s="3">
        <f>'orig. data'!R87</f>
        <v>24.195415901</v>
      </c>
      <c r="K68" s="21">
        <f>'orig. data'!R$18</f>
        <v>33.046354215</v>
      </c>
      <c r="L68" s="5">
        <f>'orig. data'!B87</f>
        <v>0</v>
      </c>
      <c r="M68" s="5">
        <f>'orig. data'!C87</f>
        <v>1413</v>
      </c>
      <c r="N68" s="11">
        <f>'orig. data'!G87</f>
        <v>0.1018008488</v>
      </c>
      <c r="O68" s="9"/>
      <c r="P68" s="5">
        <f>'orig. data'!P87</f>
        <v>33</v>
      </c>
      <c r="Q68" s="5">
        <f>'orig. data'!Q87</f>
        <v>1374</v>
      </c>
      <c r="R68" s="11">
        <f>'orig. data'!U87</f>
        <v>0.0754492378</v>
      </c>
      <c r="S68" s="9"/>
      <c r="T68" s="11">
        <f>'orig. data'!AD87</f>
        <v>0.8281678669</v>
      </c>
    </row>
    <row r="69" spans="1:20" ht="12.75">
      <c r="A69" s="41"/>
      <c r="H69" s="21"/>
      <c r="I69" s="3"/>
      <c r="J69" s="3"/>
      <c r="K69" s="21"/>
      <c r="L69" s="5"/>
      <c r="M69" s="5"/>
      <c r="N69" s="11"/>
      <c r="O69" s="9"/>
      <c r="P69" s="5"/>
      <c r="Q69" s="5"/>
      <c r="R69" s="11"/>
      <c r="S69" s="9"/>
      <c r="T69" s="11"/>
    </row>
    <row r="70" spans="1:20" ht="12.75">
      <c r="A70" s="41"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 (2)</v>
      </c>
      <c r="B70" t="s">
        <v>144</v>
      </c>
      <c r="C70" t="str">
        <f>'orig. data'!AH88</f>
        <v> </v>
      </c>
      <c r="D70">
        <f>'orig. data'!AI88</f>
        <v>2</v>
      </c>
      <c r="E70">
        <f ca="1">IF(CELL("contents",F70)="s","s",IF(CELL("contents",G70)="s","s",IF(CELL("contents",'orig. data'!AJ88)="t","t","")))</f>
      </c>
      <c r="F70" t="str">
        <f>'orig. data'!AK88</f>
        <v> </v>
      </c>
      <c r="G70" t="str">
        <f>'orig. data'!AL88</f>
        <v> </v>
      </c>
      <c r="H70" s="21">
        <f>'orig. data'!D$18</f>
        <v>33.556196777</v>
      </c>
      <c r="I70" s="3">
        <f>'orig. data'!D88</f>
        <v>20.826702969</v>
      </c>
      <c r="J70" s="3">
        <f>'orig. data'!R88</f>
        <v>16.634729251</v>
      </c>
      <c r="K70" s="21">
        <f>'orig. data'!R$18</f>
        <v>33.046354215</v>
      </c>
      <c r="L70" s="5">
        <f>'orig. data'!B88</f>
        <v>0</v>
      </c>
      <c r="M70" s="5">
        <f>'orig. data'!C88</f>
        <v>1484</v>
      </c>
      <c r="N70" s="11">
        <f>'orig. data'!G88</f>
        <v>0.0083239196</v>
      </c>
      <c r="O70" s="9"/>
      <c r="P70" s="5">
        <f>'orig. data'!P88</f>
        <v>24</v>
      </c>
      <c r="Q70" s="5">
        <f>'orig. data'!Q88</f>
        <v>1434</v>
      </c>
      <c r="R70" s="11">
        <f>'orig. data'!U88</f>
        <v>0.0008235126</v>
      </c>
      <c r="S70" s="9"/>
      <c r="T70" s="11">
        <f>'orig. data'!AD88</f>
        <v>0.4084677826</v>
      </c>
    </row>
    <row r="71" spans="1:20" ht="12.75">
      <c r="A71" s="41"/>
      <c r="H71" s="21"/>
      <c r="I71" s="3"/>
      <c r="J71" s="3"/>
      <c r="K71" s="21"/>
      <c r="L71" s="5"/>
      <c r="M71" s="5"/>
      <c r="N71" s="11"/>
      <c r="O71" s="9"/>
      <c r="P71" s="5"/>
      <c r="Q71" s="5"/>
      <c r="R71" s="11"/>
      <c r="S71" s="9"/>
      <c r="T71" s="11"/>
    </row>
    <row r="72" spans="1:20" ht="12.75">
      <c r="A72" s="41" t="str">
        <f ca="1" t="shared" si="1"/>
        <v>St. Boniface E</v>
      </c>
      <c r="B72" t="s">
        <v>232</v>
      </c>
      <c r="C72" t="str">
        <f>'orig. data'!AH89</f>
        <v> </v>
      </c>
      <c r="D72" t="str">
        <f>'orig. data'!AI89</f>
        <v> </v>
      </c>
      <c r="E72">
        <f ca="1">IF(CELL("contents",F72)="s","s",IF(CELL("contents",G72)="s","s",IF(CELL("contents",'orig. data'!AJ89)="t","t","")))</f>
      </c>
      <c r="F72" t="str">
        <f>'orig. data'!AK89</f>
        <v> </v>
      </c>
      <c r="G72" t="str">
        <f>'orig. data'!AL89</f>
        <v> </v>
      </c>
      <c r="H72" s="21">
        <f>'orig. data'!D$18</f>
        <v>33.556196777</v>
      </c>
      <c r="I72" s="3">
        <f>'orig. data'!D89</f>
        <v>21.385515</v>
      </c>
      <c r="J72" s="3">
        <f>'orig. data'!R89</f>
        <v>24.342095463</v>
      </c>
      <c r="K72" s="21">
        <f>'orig. data'!R$18</f>
        <v>33.046354215</v>
      </c>
      <c r="L72" s="5">
        <f>'orig. data'!B89</f>
        <v>0</v>
      </c>
      <c r="M72" s="5">
        <f>'orig. data'!C89</f>
        <v>1643</v>
      </c>
      <c r="N72" s="11">
        <f>'orig. data'!G89</f>
        <v>0.0081478002</v>
      </c>
      <c r="O72" s="9"/>
      <c r="P72" s="5">
        <f>'orig. data'!P89</f>
        <v>44</v>
      </c>
      <c r="Q72" s="5">
        <f>'orig. data'!Q89</f>
        <v>1817</v>
      </c>
      <c r="R72" s="11">
        <f>'orig. data'!U89</f>
        <v>0.0446359984</v>
      </c>
      <c r="S72" s="9"/>
      <c r="T72" s="11">
        <f>'orig. data'!AD89</f>
        <v>0.5675020069</v>
      </c>
    </row>
    <row r="73" spans="1:20" ht="12.75">
      <c r="A73" s="41" t="str">
        <f ca="1" t="shared" si="1"/>
        <v>St. Boniface W</v>
      </c>
      <c r="B73" t="s">
        <v>180</v>
      </c>
      <c r="C73" t="str">
        <f>'orig. data'!AH90</f>
        <v> </v>
      </c>
      <c r="D73" t="str">
        <f>'orig. data'!AI90</f>
        <v> </v>
      </c>
      <c r="E73">
        <f ca="1">IF(CELL("contents",F73)="s","s",IF(CELL("contents",G73)="s","s",IF(CELL("contents",'orig. data'!AJ90)="t","t","")))</f>
      </c>
      <c r="F73" t="str">
        <f>'orig. data'!AK90</f>
        <v> </v>
      </c>
      <c r="G73" t="str">
        <f>'orig. data'!AL90</f>
        <v> </v>
      </c>
      <c r="H73" s="21">
        <f>'orig. data'!D$18</f>
        <v>33.556196777</v>
      </c>
      <c r="I73" s="3">
        <f>'orig. data'!D90</f>
        <v>23.545891665</v>
      </c>
      <c r="J73" s="3">
        <f>'orig. data'!R90</f>
        <v>25.076079838</v>
      </c>
      <c r="K73" s="21">
        <f>'orig. data'!R$18</f>
        <v>33.046354215</v>
      </c>
      <c r="L73" s="5">
        <f>'orig. data'!B90</f>
        <v>0</v>
      </c>
      <c r="M73" s="5">
        <f>'orig. data'!C90</f>
        <v>892</v>
      </c>
      <c r="N73" s="11">
        <f>'orig. data'!G90</f>
        <v>0.1060150905</v>
      </c>
      <c r="O73" s="9"/>
      <c r="P73" s="5">
        <f>'orig. data'!P90</f>
        <v>18</v>
      </c>
      <c r="Q73" s="5">
        <f>'orig. data'!Q90</f>
        <v>723</v>
      </c>
      <c r="R73" s="11">
        <f>'orig. data'!U90</f>
        <v>0.2435158081</v>
      </c>
      <c r="S73" s="9"/>
      <c r="T73" s="11">
        <f>'orig. data'!AD90</f>
        <v>0.8445951628</v>
      </c>
    </row>
    <row r="74" spans="1:20" ht="12.75">
      <c r="A74" s="41"/>
      <c r="H74" s="21"/>
      <c r="I74" s="3"/>
      <c r="J74" s="3"/>
      <c r="K74" s="21"/>
      <c r="L74" s="5"/>
      <c r="M74" s="5"/>
      <c r="N74" s="11"/>
      <c r="O74" s="9"/>
      <c r="P74" s="5"/>
      <c r="Q74" s="5"/>
      <c r="R74" s="11"/>
      <c r="S74" s="9"/>
      <c r="T74" s="11"/>
    </row>
    <row r="75" spans="1:20" ht="12.75">
      <c r="A75" s="41" t="str">
        <f ca="1" t="shared" si="1"/>
        <v>St. Vital S (2)</v>
      </c>
      <c r="B75" t="s">
        <v>240</v>
      </c>
      <c r="C75" t="str">
        <f>'orig. data'!AH91</f>
        <v> </v>
      </c>
      <c r="D75">
        <f>'orig. data'!AI91</f>
        <v>2</v>
      </c>
      <c r="E75">
        <f ca="1">IF(CELL("contents",F75)="s","s",IF(CELL("contents",G75)="s","s",IF(CELL("contents",'orig. data'!AJ91)="t","t","")))</f>
      </c>
      <c r="F75" t="str">
        <f>'orig. data'!AK91</f>
        <v> </v>
      </c>
      <c r="G75" t="str">
        <f>'orig. data'!AL91</f>
        <v> </v>
      </c>
      <c r="H75" s="21">
        <f>'orig. data'!D$18</f>
        <v>33.556196777</v>
      </c>
      <c r="I75" s="3">
        <f>'orig. data'!D91</f>
        <v>22.486976648</v>
      </c>
      <c r="J75" s="3">
        <f>'orig. data'!R91</f>
        <v>18.569167425</v>
      </c>
      <c r="K75" s="21">
        <f>'orig. data'!R$18</f>
        <v>33.046354215</v>
      </c>
      <c r="L75" s="5">
        <f>'orig. data'!B91</f>
        <v>0</v>
      </c>
      <c r="M75" s="5">
        <f>'orig. data'!C91</f>
        <v>1862</v>
      </c>
      <c r="N75" s="11">
        <f>'orig. data'!G91</f>
        <v>0.0101233417</v>
      </c>
      <c r="O75" s="9"/>
      <c r="P75" s="5">
        <f>'orig. data'!P91</f>
        <v>30</v>
      </c>
      <c r="Q75" s="5">
        <f>'orig. data'!Q91</f>
        <v>1614</v>
      </c>
      <c r="R75" s="11">
        <f>'orig. data'!U91</f>
        <v>0.0017122565</v>
      </c>
      <c r="S75" s="9"/>
      <c r="T75" s="11">
        <f>'orig. data'!AD91</f>
        <v>0.4232331038</v>
      </c>
    </row>
    <row r="76" spans="1:20" ht="12.75">
      <c r="A76" s="41" t="str">
        <f ca="1" t="shared" si="1"/>
        <v>St. Vital N</v>
      </c>
      <c r="B76" t="s">
        <v>239</v>
      </c>
      <c r="C76" t="str">
        <f>'orig. data'!AH92</f>
        <v> </v>
      </c>
      <c r="D76" t="str">
        <f>'orig. data'!AI92</f>
        <v> </v>
      </c>
      <c r="E76">
        <f ca="1">IF(CELL("contents",F76)="s","s",IF(CELL("contents",G76)="s","s",IF(CELL("contents",'orig. data'!AJ92)="t","t","")))</f>
      </c>
      <c r="F76" t="str">
        <f>'orig. data'!AK92</f>
        <v> </v>
      </c>
      <c r="G76" t="str">
        <f>'orig. data'!AL92</f>
        <v> </v>
      </c>
      <c r="H76" s="21">
        <f>'orig. data'!D$18</f>
        <v>33.556196777</v>
      </c>
      <c r="I76" s="3">
        <f>'orig. data'!D92</f>
        <v>20.97607897</v>
      </c>
      <c r="J76" s="3">
        <f>'orig. data'!R92</f>
        <v>27.999887149</v>
      </c>
      <c r="K76" s="21">
        <f>'orig. data'!R$18</f>
        <v>33.046354215</v>
      </c>
      <c r="L76" s="5">
        <f>'orig. data'!B92</f>
        <v>0</v>
      </c>
      <c r="M76" s="5">
        <f>'orig. data'!C92</f>
        <v>1622</v>
      </c>
      <c r="N76" s="11">
        <f>'orig. data'!G92</f>
        <v>0.0065226987</v>
      </c>
      <c r="O76" s="9"/>
      <c r="P76" s="5">
        <f>'orig. data'!P92</f>
        <v>42</v>
      </c>
      <c r="Q76" s="5">
        <f>'orig. data'!Q92</f>
        <v>1498</v>
      </c>
      <c r="R76" s="11">
        <f>'orig. data'!U92</f>
        <v>0.2873569911</v>
      </c>
      <c r="S76" s="9"/>
      <c r="T76" s="11">
        <f>'orig. data'!AD92</f>
        <v>0.2105942401</v>
      </c>
    </row>
    <row r="77" spans="1:20" ht="12.75">
      <c r="A77" s="41"/>
      <c r="H77" s="21"/>
      <c r="I77" s="3"/>
      <c r="J77" s="3"/>
      <c r="K77" s="21"/>
      <c r="L77" s="5"/>
      <c r="M77" s="5"/>
      <c r="N77" s="11"/>
      <c r="O77" s="9"/>
      <c r="P77" s="5"/>
      <c r="Q77" s="5"/>
      <c r="R77" s="11"/>
      <c r="S77" s="9"/>
      <c r="T77" s="11"/>
    </row>
    <row r="78" spans="1:20" ht="12.75">
      <c r="A78" s="41" t="str">
        <f ca="1" t="shared" si="1"/>
        <v>Transcona (1,t)</v>
      </c>
      <c r="B78" t="s">
        <v>149</v>
      </c>
      <c r="C78">
        <f>'orig. data'!AH93</f>
        <v>1</v>
      </c>
      <c r="D78" t="str">
        <f>'orig. data'!AI93</f>
        <v> </v>
      </c>
      <c r="E78" t="str">
        <f ca="1">IF(CELL("contents",F78)="s","s",IF(CELL("contents",G78)="s","s",IF(CELL("contents",'orig. data'!AJ93)="t","t","")))</f>
        <v>t</v>
      </c>
      <c r="F78" t="str">
        <f>'orig. data'!AK93</f>
        <v> </v>
      </c>
      <c r="G78" t="str">
        <f>'orig. data'!AL93</f>
        <v> </v>
      </c>
      <c r="H78" s="21">
        <f>'orig. data'!D$18</f>
        <v>33.556196777</v>
      </c>
      <c r="I78" s="3">
        <f>'orig. data'!D93</f>
        <v>18.442744179</v>
      </c>
      <c r="J78" s="3">
        <f>'orig. data'!R93</f>
        <v>28.675964203</v>
      </c>
      <c r="K78" s="21">
        <f>'orig. data'!R$18</f>
        <v>33.046354215</v>
      </c>
      <c r="L78" s="5">
        <f>'orig. data'!B93</f>
        <v>0</v>
      </c>
      <c r="M78" s="5">
        <f>'orig. data'!C93</f>
        <v>2000</v>
      </c>
      <c r="N78" s="11">
        <f>'orig. data'!G93</f>
        <v>0.0003027826</v>
      </c>
      <c r="O78" s="9"/>
      <c r="P78" s="5">
        <f>'orig. data'!P93</f>
        <v>50</v>
      </c>
      <c r="Q78" s="5">
        <f>'orig. data'!Q93</f>
        <v>1755</v>
      </c>
      <c r="R78" s="11">
        <f>'orig. data'!U93</f>
        <v>0.3212169241</v>
      </c>
      <c r="S78" s="9"/>
      <c r="T78" s="11">
        <f>'orig. data'!AD93</f>
        <v>0.0418134011</v>
      </c>
    </row>
    <row r="79" spans="1:20" ht="12.75">
      <c r="A79" s="41"/>
      <c r="H79" s="21"/>
      <c r="I79" s="3"/>
      <c r="J79" s="3"/>
      <c r="K79" s="21"/>
      <c r="L79" s="5"/>
      <c r="M79" s="5"/>
      <c r="N79" s="11"/>
      <c r="O79" s="9"/>
      <c r="P79" s="5"/>
      <c r="Q79" s="5"/>
      <c r="R79" s="11"/>
      <c r="S79" s="9"/>
      <c r="T79" s="11"/>
    </row>
    <row r="80" spans="1:20" ht="12.75">
      <c r="A80" s="41" t="str">
        <f ca="1" t="shared" si="1"/>
        <v>River Heights W</v>
      </c>
      <c r="B80" t="s">
        <v>206</v>
      </c>
      <c r="C80" t="str">
        <f>'orig. data'!AH94</f>
        <v> </v>
      </c>
      <c r="D80" t="str">
        <f>'orig. data'!AI94</f>
        <v> </v>
      </c>
      <c r="E80">
        <f ca="1">IF(CELL("contents",F80)="s","s",IF(CELL("contents",G80)="s","s",IF(CELL("contents",'orig. data'!AJ94)="t","t","")))</f>
      </c>
      <c r="F80" t="str">
        <f>'orig. data'!AK94</f>
        <v> </v>
      </c>
      <c r="G80" t="str">
        <f>'orig. data'!AL94</f>
        <v> </v>
      </c>
      <c r="H80" s="21">
        <f>'orig. data'!D$18</f>
        <v>33.556196777</v>
      </c>
      <c r="I80" s="3">
        <f>'orig. data'!D94</f>
        <v>24.36872915</v>
      </c>
      <c r="J80" s="3">
        <f>'orig. data'!R94</f>
        <v>27.489835357</v>
      </c>
      <c r="K80" s="21">
        <f>'orig. data'!R$18</f>
        <v>33.046354215</v>
      </c>
      <c r="L80" s="5">
        <f>'orig. data'!B94</f>
        <v>0</v>
      </c>
      <c r="M80" s="5">
        <f>'orig. data'!C94</f>
        <v>1933</v>
      </c>
      <c r="N80" s="11">
        <f>'orig. data'!G94</f>
        <v>0.0298587141</v>
      </c>
      <c r="O80" s="9"/>
      <c r="P80" s="5">
        <f>'orig. data'!P94</f>
        <v>48</v>
      </c>
      <c r="Q80" s="5">
        <f>'orig. data'!Q94</f>
        <v>1749</v>
      </c>
      <c r="R80" s="11">
        <f>'orig. data'!U94</f>
        <v>0.2069784135</v>
      </c>
      <c r="S80" s="9"/>
      <c r="T80" s="11">
        <f>'orig. data'!AD94</f>
        <v>0.5570104312</v>
      </c>
    </row>
    <row r="81" spans="1:20" ht="12.75">
      <c r="A81" s="41" t="str">
        <f ca="1" t="shared" si="1"/>
        <v>River Heights E (t)</v>
      </c>
      <c r="B81" t="s">
        <v>181</v>
      </c>
      <c r="C81" t="str">
        <f>'orig. data'!AH95</f>
        <v> </v>
      </c>
      <c r="D81" t="str">
        <f>'orig. data'!AI95</f>
        <v> </v>
      </c>
      <c r="E81" t="str">
        <f ca="1">IF(CELL("contents",F81)="s","s",IF(CELL("contents",G81)="s","s",IF(CELL("contents",'orig. data'!AJ95)="t","t","")))</f>
        <v>t</v>
      </c>
      <c r="F81" t="str">
        <f>'orig. data'!AK95</f>
        <v> </v>
      </c>
      <c r="G81" t="str">
        <f>'orig. data'!AL95</f>
        <v> </v>
      </c>
      <c r="H81" s="21">
        <f>'orig. data'!D$18</f>
        <v>33.556196777</v>
      </c>
      <c r="I81" s="3">
        <f>'orig. data'!D95</f>
        <v>21.763343726</v>
      </c>
      <c r="J81" s="3">
        <f>'orig. data'!R95</f>
        <v>36.342329618</v>
      </c>
      <c r="K81" s="21">
        <f>'orig. data'!R$18</f>
        <v>33.046354215</v>
      </c>
      <c r="L81" s="5">
        <f>'orig. data'!B95</f>
        <v>0</v>
      </c>
      <c r="M81" s="5">
        <f>'orig. data'!C95</f>
        <v>1147</v>
      </c>
      <c r="N81" s="11">
        <f>'orig. data'!G95</f>
        <v>0.0312630099</v>
      </c>
      <c r="O81" s="9"/>
      <c r="P81" s="5">
        <f>'orig. data'!P95</f>
        <v>38</v>
      </c>
      <c r="Q81" s="5">
        <f>'orig. data'!Q95</f>
        <v>1048</v>
      </c>
      <c r="R81" s="11">
        <f>'orig. data'!U95</f>
        <v>0.5611443999</v>
      </c>
      <c r="S81" s="9"/>
      <c r="T81" s="11">
        <f>'orig. data'!AD95</f>
        <v>0.0464653869</v>
      </c>
    </row>
    <row r="82" spans="1:20" ht="12.75">
      <c r="A82" s="41"/>
      <c r="H82" s="21"/>
      <c r="I82" s="3"/>
      <c r="J82" s="3"/>
      <c r="K82" s="21"/>
      <c r="L82" s="5"/>
      <c r="M82" s="5"/>
      <c r="N82" s="11"/>
      <c r="O82" s="9"/>
      <c r="P82" s="5"/>
      <c r="Q82" s="5"/>
      <c r="R82" s="11"/>
      <c r="S82" s="9"/>
      <c r="T82" s="11"/>
    </row>
    <row r="83" spans="1:20" ht="12.75">
      <c r="A83" s="41" t="str">
        <f ca="1" t="shared" si="1"/>
        <v>River East N (s)</v>
      </c>
      <c r="B83" t="s">
        <v>215</v>
      </c>
      <c r="C83" t="str">
        <f>'orig. data'!AH96</f>
        <v> </v>
      </c>
      <c r="D83" t="str">
        <f>'orig. data'!AI96</f>
        <v> </v>
      </c>
      <c r="E83" t="str">
        <f ca="1">IF(CELL("contents",F83)="s","s",IF(CELL("contents",G83)="s","s",IF(CELL("contents",'orig. data'!AJ96)="t","t","")))</f>
        <v>s</v>
      </c>
      <c r="F83" t="str">
        <f>'orig. data'!AK96</f>
        <v>s</v>
      </c>
      <c r="G83" t="str">
        <f>'orig. data'!AL96</f>
        <v> </v>
      </c>
      <c r="H83" s="21">
        <f>'orig. data'!D$18</f>
        <v>33.556196777</v>
      </c>
      <c r="I83" s="3" t="str">
        <f>'orig. data'!D96</f>
        <v> </v>
      </c>
      <c r="J83" s="3">
        <f>'orig. data'!R96</f>
        <v>18.919277177</v>
      </c>
      <c r="K83" s="21">
        <f>'orig. data'!R$18</f>
        <v>33.046354215</v>
      </c>
      <c r="L83" s="5">
        <f>'orig. data'!B96</f>
        <v>0</v>
      </c>
      <c r="M83" s="5" t="str">
        <f>'orig. data'!C96</f>
        <v> </v>
      </c>
      <c r="N83" s="11" t="str">
        <f>'orig. data'!G96</f>
        <v> </v>
      </c>
      <c r="O83" s="9"/>
      <c r="P83" s="5">
        <f>'orig. data'!P96</f>
        <v>6</v>
      </c>
      <c r="Q83" s="5">
        <f>'orig. data'!Q96</f>
        <v>320</v>
      </c>
      <c r="R83" s="11">
        <f>'orig. data'!U96</f>
        <v>0.1724695397</v>
      </c>
      <c r="S83" s="9"/>
      <c r="T83" s="11" t="str">
        <f>'orig. data'!AD96</f>
        <v> </v>
      </c>
    </row>
    <row r="84" spans="1:20" ht="12.75">
      <c r="A84" s="41" t="str">
        <f ca="1" t="shared" si="1"/>
        <v>River East E</v>
      </c>
      <c r="B84" t="s">
        <v>214</v>
      </c>
      <c r="C84" t="str">
        <f>'orig. data'!AH97</f>
        <v> </v>
      </c>
      <c r="D84" t="str">
        <f>'orig. data'!AI97</f>
        <v> </v>
      </c>
      <c r="E84">
        <f ca="1">IF(CELL("contents",F84)="s","s",IF(CELL("contents",G84)="s","s",IF(CELL("contents",'orig. data'!AJ97)="t","t","")))</f>
      </c>
      <c r="F84" t="str">
        <f>'orig. data'!AK97</f>
        <v> </v>
      </c>
      <c r="G84" t="str">
        <f>'orig. data'!AL97</f>
        <v> </v>
      </c>
      <c r="H84" s="21">
        <f>'orig. data'!D$18</f>
        <v>33.556196777</v>
      </c>
      <c r="I84" s="3">
        <f>'orig. data'!D97</f>
        <v>27.871978427</v>
      </c>
      <c r="J84" s="3">
        <f>'orig. data'!R97</f>
        <v>29.663778423</v>
      </c>
      <c r="K84" s="21">
        <f>'orig. data'!R$18</f>
        <v>33.046354215</v>
      </c>
      <c r="L84" s="5">
        <f>'orig. data'!B97</f>
        <v>0</v>
      </c>
      <c r="M84" s="5">
        <f>'orig. data'!C97</f>
        <v>1720</v>
      </c>
      <c r="N84" s="11">
        <f>'orig. data'!G97</f>
        <v>0.2029756462</v>
      </c>
      <c r="O84" s="9"/>
      <c r="P84" s="5">
        <f>'orig. data'!P97</f>
        <v>45</v>
      </c>
      <c r="Q84" s="5">
        <f>'orig. data'!Q97</f>
        <v>1521</v>
      </c>
      <c r="R84" s="11">
        <f>'orig. data'!U97</f>
        <v>0.473272378</v>
      </c>
      <c r="S84" s="9"/>
      <c r="T84" s="11">
        <f>'orig. data'!AD97</f>
        <v>0.7639738206</v>
      </c>
    </row>
    <row r="85" spans="1:20" ht="12.75">
      <c r="A85" s="41" t="str">
        <f ca="1" t="shared" si="1"/>
        <v>River East W</v>
      </c>
      <c r="B85" t="s">
        <v>216</v>
      </c>
      <c r="C85" t="str">
        <f>'orig. data'!AH98</f>
        <v> </v>
      </c>
      <c r="D85" t="str">
        <f>'orig. data'!AI98</f>
        <v> </v>
      </c>
      <c r="E85">
        <f ca="1">IF(CELL("contents",F85)="s","s",IF(CELL("contents",G85)="s","s",IF(CELL("contents",'orig. data'!AJ98)="t","t","")))</f>
      </c>
      <c r="F85" t="str">
        <f>'orig. data'!AK98</f>
        <v> </v>
      </c>
      <c r="G85" t="str">
        <f>'orig. data'!AL98</f>
        <v> </v>
      </c>
      <c r="H85" s="21">
        <f>'orig. data'!D$18</f>
        <v>33.556196777</v>
      </c>
      <c r="I85" s="3">
        <f>'orig. data'!D98</f>
        <v>28.053926075</v>
      </c>
      <c r="J85" s="3">
        <f>'orig. data'!R98</f>
        <v>29.735600956</v>
      </c>
      <c r="K85" s="21">
        <f>'orig. data'!R$18</f>
        <v>33.046354215</v>
      </c>
      <c r="L85" s="5">
        <f>'orig. data'!B98</f>
        <v>0</v>
      </c>
      <c r="M85" s="5">
        <f>'orig. data'!C98</f>
        <v>1820</v>
      </c>
      <c r="N85" s="11">
        <f>'orig. data'!G98</f>
        <v>0.2056869362</v>
      </c>
      <c r="O85" s="9"/>
      <c r="P85" s="5">
        <f>'orig. data'!P98</f>
        <v>49</v>
      </c>
      <c r="Q85" s="5">
        <f>'orig. data'!Q98</f>
        <v>1647</v>
      </c>
      <c r="R85" s="11">
        <f>'orig. data'!U98</f>
        <v>0.4648046227</v>
      </c>
      <c r="S85" s="9"/>
      <c r="T85" s="11">
        <f>'orig. data'!AD98</f>
        <v>0.7710330975</v>
      </c>
    </row>
    <row r="86" spans="1:20" ht="12.75">
      <c r="A86" s="41" t="str">
        <f ca="1" t="shared" si="1"/>
        <v>River East S</v>
      </c>
      <c r="B86" t="s">
        <v>217</v>
      </c>
      <c r="C86" t="str">
        <f>'orig. data'!AH99</f>
        <v> </v>
      </c>
      <c r="D86" t="str">
        <f>'orig. data'!AI99</f>
        <v> </v>
      </c>
      <c r="E86">
        <f ca="1">IF(CELL("contents",F86)="s","s",IF(CELL("contents",G86)="s","s",IF(CELL("contents",'orig. data'!AJ99)="t","t","")))</f>
      </c>
      <c r="F86" t="str">
        <f>'orig. data'!AK99</f>
        <v> </v>
      </c>
      <c r="G86" t="str">
        <f>'orig. data'!AL99</f>
        <v> </v>
      </c>
      <c r="H86" s="21">
        <f>'orig. data'!D$18</f>
        <v>33.556196777</v>
      </c>
      <c r="I86" s="3">
        <f>'orig. data'!D99</f>
        <v>28.450888079</v>
      </c>
      <c r="J86" s="3">
        <f>'orig. data'!R99</f>
        <v>33.443702213</v>
      </c>
      <c r="K86" s="21">
        <f>'orig. data'!R$18</f>
        <v>33.046354215</v>
      </c>
      <c r="L86" s="5">
        <f>'orig. data'!B99</f>
        <v>0</v>
      </c>
      <c r="M86" s="5">
        <f>'orig. data'!C99</f>
        <v>1370</v>
      </c>
      <c r="N86" s="11">
        <f>'orig. data'!G99</f>
        <v>0.3066107817</v>
      </c>
      <c r="O86" s="9"/>
      <c r="P86" s="5">
        <f>'orig. data'!P99</f>
        <v>42</v>
      </c>
      <c r="Q86" s="5">
        <f>'orig. data'!Q99</f>
        <v>1255</v>
      </c>
      <c r="R86" s="11">
        <f>'orig. data'!U99</f>
        <v>0.938819975</v>
      </c>
      <c r="S86" s="9"/>
      <c r="T86" s="11">
        <f>'orig. data'!AD99</f>
        <v>0.4671773558</v>
      </c>
    </row>
    <row r="87" spans="1:20" ht="12.75">
      <c r="A87" s="41"/>
      <c r="H87" s="21"/>
      <c r="I87" s="3"/>
      <c r="J87" s="3"/>
      <c r="K87" s="21"/>
      <c r="L87" s="5"/>
      <c r="M87" s="5"/>
      <c r="N87" s="11"/>
      <c r="O87" s="9"/>
      <c r="P87" s="5"/>
      <c r="Q87" s="5"/>
      <c r="R87" s="11"/>
      <c r="S87" s="9"/>
      <c r="T87" s="11"/>
    </row>
    <row r="88" spans="1:20" ht="12.75">
      <c r="A88" s="41" t="str">
        <f ca="1" t="shared" si="1"/>
        <v>Seven Oaks N (s)</v>
      </c>
      <c r="B88" t="s">
        <v>161</v>
      </c>
      <c r="C88" t="str">
        <f>'orig. data'!AH100</f>
        <v> </v>
      </c>
      <c r="D88" t="str">
        <f>'orig. data'!AI100</f>
        <v> </v>
      </c>
      <c r="E88" t="str">
        <f ca="1">IF(CELL("contents",F88)="s","s",IF(CELL("contents",G88)="s","s",IF(CELL("contents",'orig. data'!AJ100)="t","t","")))</f>
        <v>s</v>
      </c>
      <c r="F88" t="str">
        <f>'orig. data'!AK100</f>
        <v> </v>
      </c>
      <c r="G88" t="str">
        <f>'orig. data'!AL100</f>
        <v>s</v>
      </c>
      <c r="H88" s="21">
        <f>'orig. data'!D$18</f>
        <v>33.556196777</v>
      </c>
      <c r="I88" s="3">
        <f>'orig. data'!D100</f>
        <v>38.019506016</v>
      </c>
      <c r="J88" s="3" t="str">
        <f>'orig. data'!R100</f>
        <v> </v>
      </c>
      <c r="K88" s="21">
        <f>'orig. data'!R$18</f>
        <v>33.046354215</v>
      </c>
      <c r="L88" s="5">
        <f>'orig. data'!B100</f>
        <v>0</v>
      </c>
      <c r="M88" s="5">
        <f>'orig. data'!C100</f>
        <v>159</v>
      </c>
      <c r="N88" s="11">
        <f>'orig. data'!G100</f>
        <v>0.7599836161</v>
      </c>
      <c r="O88" s="9"/>
      <c r="P88" s="5" t="str">
        <f>'orig. data'!P100</f>
        <v> </v>
      </c>
      <c r="Q88" s="5" t="str">
        <f>'orig. data'!Q100</f>
        <v> </v>
      </c>
      <c r="R88" s="11" t="str">
        <f>'orig. data'!U100</f>
        <v> </v>
      </c>
      <c r="S88" s="9"/>
      <c r="T88" s="11" t="str">
        <f>'orig. data'!AD100</f>
        <v> </v>
      </c>
    </row>
    <row r="89" spans="1:20" ht="12.75">
      <c r="A89" s="41" t="str">
        <f ca="1" t="shared" si="1"/>
        <v>Seven Oaks W</v>
      </c>
      <c r="B89" t="s">
        <v>182</v>
      </c>
      <c r="C89" t="str">
        <f>'orig. data'!AH101</f>
        <v> </v>
      </c>
      <c r="D89" t="str">
        <f>'orig. data'!AI101</f>
        <v> </v>
      </c>
      <c r="E89">
        <f ca="1">IF(CELL("contents",F89)="s","s",IF(CELL("contents",G89)="s","s",IF(CELL("contents",'orig. data'!AJ101)="t","t","")))</f>
      </c>
      <c r="F89" t="str">
        <f>'orig. data'!AK101</f>
        <v> </v>
      </c>
      <c r="G89" t="str">
        <f>'orig. data'!AL101</f>
        <v> </v>
      </c>
      <c r="H89" s="21">
        <f>'orig. data'!D$18</f>
        <v>33.556196777</v>
      </c>
      <c r="I89" s="3">
        <f>'orig. data'!D101</f>
        <v>29.559578689</v>
      </c>
      <c r="J89" s="3">
        <f>'orig. data'!R101</f>
        <v>33.964276159</v>
      </c>
      <c r="K89" s="21">
        <f>'orig. data'!R$18</f>
        <v>33.046354215</v>
      </c>
      <c r="L89" s="5">
        <f>'orig. data'!B101</f>
        <v>0</v>
      </c>
      <c r="M89" s="5">
        <f>'orig. data'!C101</f>
        <v>1173</v>
      </c>
      <c r="N89" s="11">
        <f>'orig. data'!G101</f>
        <v>0.4564019673</v>
      </c>
      <c r="O89" s="9"/>
      <c r="P89" s="5">
        <f>'orig. data'!P101</f>
        <v>39</v>
      </c>
      <c r="Q89" s="5">
        <f>'orig. data'!Q101</f>
        <v>1152</v>
      </c>
      <c r="R89" s="11">
        <f>'orig. data'!U101</f>
        <v>0.8652965682</v>
      </c>
      <c r="S89" s="9"/>
      <c r="T89" s="11">
        <f>'orig. data'!AD101</f>
        <v>0.5508026184</v>
      </c>
    </row>
    <row r="90" spans="1:20" ht="12.75">
      <c r="A90" s="41" t="str">
        <f ca="1" t="shared" si="1"/>
        <v>Seven Oaks E</v>
      </c>
      <c r="B90" t="s">
        <v>183</v>
      </c>
      <c r="C90" t="str">
        <f>'orig. data'!AH102</f>
        <v> </v>
      </c>
      <c r="D90" t="str">
        <f>'orig. data'!AI102</f>
        <v> </v>
      </c>
      <c r="E90">
        <f ca="1">IF(CELL("contents",F90)="s","s",IF(CELL("contents",G90)="s","s",IF(CELL("contents",'orig. data'!AJ102)="t","t","")))</f>
      </c>
      <c r="F90" t="str">
        <f>'orig. data'!AK102</f>
        <v> </v>
      </c>
      <c r="G90" t="str">
        <f>'orig. data'!AL102</f>
        <v> </v>
      </c>
      <c r="H90" s="21">
        <f>'orig. data'!D$18</f>
        <v>33.556196777</v>
      </c>
      <c r="I90" s="3">
        <f>'orig. data'!D102</f>
        <v>32.701452212</v>
      </c>
      <c r="J90" s="3">
        <f>'orig. data'!R102</f>
        <v>30.40719061</v>
      </c>
      <c r="K90" s="21">
        <f>'orig. data'!R$18</f>
        <v>33.046354215</v>
      </c>
      <c r="L90" s="5">
        <f>'orig. data'!B102</f>
        <v>0</v>
      </c>
      <c r="M90" s="5">
        <f>'orig. data'!C102</f>
        <v>1682</v>
      </c>
      <c r="N90" s="11">
        <f>'orig. data'!G102</f>
        <v>0.8499490918</v>
      </c>
      <c r="O90" s="9"/>
      <c r="P90" s="5">
        <f>'orig. data'!P102</f>
        <v>47</v>
      </c>
      <c r="Q90" s="5">
        <f>'orig. data'!Q102</f>
        <v>1543</v>
      </c>
      <c r="R90" s="11">
        <f>'orig. data'!U102</f>
        <v>0.5722956796</v>
      </c>
      <c r="S90" s="9"/>
      <c r="T90" s="11">
        <f>'orig. data'!AD102</f>
        <v>0.7142238681</v>
      </c>
    </row>
    <row r="91" spans="1:20" ht="12.75">
      <c r="A91" s="41"/>
      <c r="H91" s="21"/>
      <c r="I91" s="3"/>
      <c r="J91" s="3"/>
      <c r="K91" s="21"/>
      <c r="L91" s="5"/>
      <c r="M91" s="5"/>
      <c r="N91" s="11"/>
      <c r="O91" s="9"/>
      <c r="P91" s="5"/>
      <c r="Q91" s="5"/>
      <c r="R91" s="11"/>
      <c r="S91" s="9"/>
      <c r="T91" s="11"/>
    </row>
    <row r="92" spans="1:20" ht="12.75">
      <c r="A92" s="41" t="str">
        <f ca="1" t="shared" si="1"/>
        <v>St. James - Assiniboia W (1,t)</v>
      </c>
      <c r="B92" t="s">
        <v>233</v>
      </c>
      <c r="C92">
        <f>'orig. data'!AH103</f>
        <v>1</v>
      </c>
      <c r="D92" t="str">
        <f>'orig. data'!AI103</f>
        <v> </v>
      </c>
      <c r="E92" t="str">
        <f ca="1">IF(CELL("contents",F92)="s","s",IF(CELL("contents",G92)="s","s",IF(CELL("contents",'orig. data'!AJ103)="t","t","")))</f>
        <v>t</v>
      </c>
      <c r="F92" t="str">
        <f>'orig. data'!AK103</f>
        <v> </v>
      </c>
      <c r="G92" t="str">
        <f>'orig. data'!AL103</f>
        <v> </v>
      </c>
      <c r="H92" s="21">
        <f>'orig. data'!D$18</f>
        <v>33.556196777</v>
      </c>
      <c r="I92" s="3">
        <f>'orig. data'!D103</f>
        <v>18.29436658</v>
      </c>
      <c r="J92" s="3">
        <f>'orig. data'!R103</f>
        <v>38.104539561</v>
      </c>
      <c r="K92" s="21">
        <f>'orig. data'!R$18</f>
        <v>33.046354215</v>
      </c>
      <c r="L92" s="5">
        <f>'orig. data'!B103</f>
        <v>0</v>
      </c>
      <c r="M92" s="5">
        <f>'orig. data'!C103</f>
        <v>1424</v>
      </c>
      <c r="N92" s="11">
        <f>'orig. data'!G103</f>
        <v>0.0020946163</v>
      </c>
      <c r="O92" s="9"/>
      <c r="P92" s="5">
        <f>'orig. data'!P103</f>
        <v>50</v>
      </c>
      <c r="Q92" s="5">
        <f>'orig. data'!Q103</f>
        <v>1313</v>
      </c>
      <c r="R92" s="11">
        <f>'orig. data'!U103</f>
        <v>0.3192585346</v>
      </c>
      <c r="S92" s="9"/>
      <c r="T92" s="11">
        <f>'orig. data'!AD103</f>
        <v>0.0024082298</v>
      </c>
    </row>
    <row r="93" spans="1:20" ht="12.75">
      <c r="A93" s="41" t="str">
        <f ca="1" t="shared" si="1"/>
        <v>St. James - Assiniboia E (1)</v>
      </c>
      <c r="B93" t="s">
        <v>184</v>
      </c>
      <c r="C93">
        <f>'orig. data'!AH104</f>
        <v>1</v>
      </c>
      <c r="D93" t="str">
        <f>'orig. data'!AI104</f>
        <v> </v>
      </c>
      <c r="E93">
        <f ca="1">IF(CELL("contents",F93)="s","s",IF(CELL("contents",G93)="s","s",IF(CELL("contents",'orig. data'!AJ104)="t","t","")))</f>
      </c>
      <c r="F93" t="str">
        <f>'orig. data'!AK104</f>
        <v> </v>
      </c>
      <c r="G93" t="str">
        <f>'orig. data'!AL104</f>
        <v> </v>
      </c>
      <c r="H93" s="21">
        <f>'orig. data'!D$18</f>
        <v>33.556196777</v>
      </c>
      <c r="I93" s="3">
        <f>'orig. data'!D104</f>
        <v>18.975183439</v>
      </c>
      <c r="J93" s="3">
        <f>'orig. data'!R104</f>
        <v>21.349968396</v>
      </c>
      <c r="K93" s="21">
        <f>'orig. data'!R$18</f>
        <v>33.046354215</v>
      </c>
      <c r="L93" s="5">
        <f>'orig. data'!B104</f>
        <v>0</v>
      </c>
      <c r="M93" s="5">
        <f>'orig. data'!C104</f>
        <v>1577</v>
      </c>
      <c r="N93" s="11">
        <f>'orig. data'!G104</f>
        <v>0.0019154129</v>
      </c>
      <c r="O93" s="9"/>
      <c r="P93" s="5">
        <f>'orig. data'!P104</f>
        <v>29</v>
      </c>
      <c r="Q93" s="5">
        <f>'orig. data'!Q104</f>
        <v>1353</v>
      </c>
      <c r="R93" s="11">
        <f>'orig. data'!U104</f>
        <v>0.0194186018</v>
      </c>
      <c r="S93" s="9"/>
      <c r="T93" s="11">
        <f>'orig. data'!AD104</f>
        <v>0.6506865672</v>
      </c>
    </row>
    <row r="94" spans="1:20" ht="12.75">
      <c r="A94" s="41"/>
      <c r="H94" s="21"/>
      <c r="I94" s="3"/>
      <c r="J94" s="3"/>
      <c r="K94" s="21"/>
      <c r="L94" s="5"/>
      <c r="M94" s="5"/>
      <c r="N94" s="11"/>
      <c r="O94" s="9"/>
      <c r="P94" s="5"/>
      <c r="Q94" s="5"/>
      <c r="R94" s="11"/>
      <c r="S94" s="9"/>
      <c r="T94" s="11"/>
    </row>
    <row r="95" spans="1:20" ht="12.75">
      <c r="A95" s="41" t="str">
        <f ca="1" t="shared" si="1"/>
        <v>Inkster West</v>
      </c>
      <c r="B95" t="s">
        <v>234</v>
      </c>
      <c r="C95" t="str">
        <f>'orig. data'!AH105</f>
        <v> </v>
      </c>
      <c r="D95" t="str">
        <f>'orig. data'!AI105</f>
        <v> </v>
      </c>
      <c r="E95">
        <f ca="1">IF(CELL("contents",F95)="s","s",IF(CELL("contents",G95)="s","s",IF(CELL("contents",'orig. data'!AJ105)="t","t","")))</f>
      </c>
      <c r="F95" t="str">
        <f>'orig. data'!AK105</f>
        <v> </v>
      </c>
      <c r="G95" t="str">
        <f>'orig. data'!AL105</f>
        <v> </v>
      </c>
      <c r="H95" s="21">
        <f>'orig. data'!D$18</f>
        <v>33.556196777</v>
      </c>
      <c r="I95" s="3">
        <f>'orig. data'!D105</f>
        <v>20.227503698</v>
      </c>
      <c r="J95" s="3">
        <f>'orig. data'!R105</f>
        <v>22.078748532</v>
      </c>
      <c r="K95" s="21">
        <f>'orig. data'!R$18</f>
        <v>33.046354215</v>
      </c>
      <c r="L95" s="5">
        <f>'orig. data'!B105</f>
        <v>0</v>
      </c>
      <c r="M95" s="5">
        <f>'orig. data'!C105</f>
        <v>1137</v>
      </c>
      <c r="N95" s="11">
        <f>'orig. data'!G105</f>
        <v>0.0156955158</v>
      </c>
      <c r="O95" s="9"/>
      <c r="P95" s="5">
        <f>'orig. data'!P105</f>
        <v>21</v>
      </c>
      <c r="Q95" s="5">
        <f>'orig. data'!Q105</f>
        <v>955</v>
      </c>
      <c r="R95" s="11">
        <f>'orig. data'!U105</f>
        <v>0.0658450201</v>
      </c>
      <c r="S95" s="9"/>
      <c r="T95" s="11">
        <f>'orig. data'!AD105</f>
        <v>0.7717060432</v>
      </c>
    </row>
    <row r="96" spans="1:20" ht="12.75">
      <c r="A96" s="41" t="str">
        <f ca="1" t="shared" si="1"/>
        <v>Inkster East (2)</v>
      </c>
      <c r="B96" t="s">
        <v>235</v>
      </c>
      <c r="C96" t="str">
        <f>'orig. data'!AH106</f>
        <v> </v>
      </c>
      <c r="D96">
        <f>'orig. data'!AI106</f>
        <v>2</v>
      </c>
      <c r="E96">
        <f ca="1">IF(CELL("contents",F96)="s","s",IF(CELL("contents",G96)="s","s",IF(CELL("contents",'orig. data'!AJ106)="t","t","")))</f>
      </c>
      <c r="F96" t="str">
        <f>'orig. data'!AK106</f>
        <v> </v>
      </c>
      <c r="G96" t="str">
        <f>'orig. data'!AL106</f>
        <v> </v>
      </c>
      <c r="H96" s="21">
        <f>'orig. data'!D$18</f>
        <v>33.556196777</v>
      </c>
      <c r="I96" s="3">
        <f>'orig. data'!D106</f>
        <v>44.054237064</v>
      </c>
      <c r="J96" s="3">
        <f>'orig. data'!R106</f>
        <v>55.782650608</v>
      </c>
      <c r="K96" s="21">
        <f>'orig. data'!R$18</f>
        <v>33.046354215</v>
      </c>
      <c r="L96" s="5">
        <f>'orig. data'!B106</f>
        <v>0</v>
      </c>
      <c r="M96" s="5">
        <f>'orig. data'!C106</f>
        <v>1072</v>
      </c>
      <c r="N96" s="11">
        <f>'orig. data'!G106</f>
        <v>0.064606022</v>
      </c>
      <c r="O96" s="9"/>
      <c r="P96" s="5">
        <f>'orig. data'!P106</f>
        <v>57</v>
      </c>
      <c r="Q96" s="5">
        <f>'orig. data'!Q106</f>
        <v>1020</v>
      </c>
      <c r="R96" s="11">
        <f>'orig. data'!U106</f>
        <v>9.49495E-05</v>
      </c>
      <c r="S96" s="9"/>
      <c r="T96" s="11">
        <f>'orig. data'!AD106</f>
        <v>0.2309178572</v>
      </c>
    </row>
    <row r="97" spans="1:20" ht="12.75">
      <c r="A97" s="41"/>
      <c r="H97" s="21"/>
      <c r="I97" s="3"/>
      <c r="J97" s="3"/>
      <c r="K97" s="21"/>
      <c r="L97" s="5"/>
      <c r="M97" s="5"/>
      <c r="N97" s="11"/>
      <c r="O97" s="9"/>
      <c r="P97" s="5"/>
      <c r="Q97" s="5"/>
      <c r="R97" s="11"/>
      <c r="S97" s="9"/>
      <c r="T97" s="11"/>
    </row>
    <row r="98" spans="1:20" ht="12.75">
      <c r="A98" s="41" t="str">
        <f ca="1" t="shared" si="1"/>
        <v>Downtown W</v>
      </c>
      <c r="B98" t="s">
        <v>185</v>
      </c>
      <c r="C98" t="str">
        <f>'orig. data'!AH107</f>
        <v> </v>
      </c>
      <c r="D98" t="str">
        <f>'orig. data'!AI107</f>
        <v> </v>
      </c>
      <c r="E98">
        <f ca="1">IF(CELL("contents",F98)="s","s",IF(CELL("contents",G98)="s","s",IF(CELL("contents",'orig. data'!AJ107)="t","t","")))</f>
      </c>
      <c r="F98" t="str">
        <f>'orig. data'!AK107</f>
        <v> </v>
      </c>
      <c r="G98" t="str">
        <f>'orig. data'!AL107</f>
        <v> </v>
      </c>
      <c r="H98" s="21">
        <f>'orig. data'!D$18</f>
        <v>33.556196777</v>
      </c>
      <c r="I98" s="3">
        <f>'orig. data'!D107</f>
        <v>34.251169519</v>
      </c>
      <c r="J98" s="3">
        <f>'orig. data'!R107</f>
        <v>37.714383163</v>
      </c>
      <c r="K98" s="21">
        <f>'orig. data'!R$18</f>
        <v>33.046354215</v>
      </c>
      <c r="L98" s="5">
        <f>'orig. data'!B107</f>
        <v>0</v>
      </c>
      <c r="M98" s="5">
        <f>'orig. data'!C107</f>
        <v>2778</v>
      </c>
      <c r="N98" s="11">
        <f>'orig. data'!G107</f>
        <v>0.8446609067</v>
      </c>
      <c r="O98" s="9"/>
      <c r="P98" s="5">
        <f>'orig. data'!P107</f>
        <v>95</v>
      </c>
      <c r="Q98" s="5">
        <f>'orig. data'!Q107</f>
        <v>2510</v>
      </c>
      <c r="R98" s="11">
        <f>'orig. data'!U107</f>
        <v>0.2072144095</v>
      </c>
      <c r="S98" s="9"/>
      <c r="T98" s="11">
        <f>'orig. data'!AD107</f>
        <v>0.506791132</v>
      </c>
    </row>
    <row r="99" spans="1:20" ht="12.75">
      <c r="A99" s="41" t="str">
        <f ca="1" t="shared" si="1"/>
        <v>Downtown E</v>
      </c>
      <c r="B99" t="s">
        <v>236</v>
      </c>
      <c r="C99" t="str">
        <f>'orig. data'!AH108</f>
        <v> </v>
      </c>
      <c r="D99" t="str">
        <f>'orig. data'!AI108</f>
        <v> </v>
      </c>
      <c r="E99">
        <f ca="1">IF(CELL("contents",F99)="s","s",IF(CELL("contents",G99)="s","s",IF(CELL("contents",'orig. data'!AJ108)="t","t","")))</f>
      </c>
      <c r="F99" t="str">
        <f>'orig. data'!AK108</f>
        <v> </v>
      </c>
      <c r="G99" t="str">
        <f>'orig. data'!AL108</f>
        <v> </v>
      </c>
      <c r="H99" s="21">
        <f>'orig. data'!D$18</f>
        <v>33.556196777</v>
      </c>
      <c r="I99" s="3">
        <f>'orig. data'!D108</f>
        <v>33.595032355</v>
      </c>
      <c r="J99" s="3">
        <f>'orig. data'!R108</f>
        <v>40.048343299</v>
      </c>
      <c r="K99" s="21">
        <f>'orig. data'!R$18</f>
        <v>33.046354215</v>
      </c>
      <c r="L99" s="5">
        <f>'orig. data'!B108</f>
        <v>0</v>
      </c>
      <c r="M99" s="5">
        <f>'orig. data'!C108</f>
        <v>2517</v>
      </c>
      <c r="N99" s="11">
        <f>'orig. data'!G108</f>
        <v>0.9916394178</v>
      </c>
      <c r="O99" s="9"/>
      <c r="P99" s="5">
        <f>'orig. data'!P108</f>
        <v>97</v>
      </c>
      <c r="Q99" s="5">
        <f>'orig. data'!Q108</f>
        <v>2422</v>
      </c>
      <c r="R99" s="11">
        <f>'orig. data'!U108</f>
        <v>0.0639040632</v>
      </c>
      <c r="S99" s="9"/>
      <c r="T99" s="11">
        <f>'orig. data'!AD108</f>
        <v>0.2369524841</v>
      </c>
    </row>
    <row r="100" spans="1:20" ht="12.75">
      <c r="A100" s="41"/>
      <c r="H100" s="21"/>
      <c r="I100" s="3"/>
      <c r="J100" s="3"/>
      <c r="K100" s="21"/>
      <c r="L100" s="5"/>
      <c r="M100" s="5"/>
      <c r="N100" s="11"/>
      <c r="O100" s="9"/>
      <c r="P100" s="5"/>
      <c r="Q100" s="5"/>
      <c r="R100" s="11"/>
      <c r="S100" s="9"/>
      <c r="T100" s="11"/>
    </row>
    <row r="101" spans="1:20" ht="12.75">
      <c r="A101" s="41" t="str">
        <f ca="1" t="shared" si="1"/>
        <v>Point Douglas N</v>
      </c>
      <c r="B101" t="s">
        <v>237</v>
      </c>
      <c r="C101" t="str">
        <f>'orig. data'!AH109</f>
        <v> </v>
      </c>
      <c r="D101" t="str">
        <f>'orig. data'!AI109</f>
        <v> </v>
      </c>
      <c r="E101">
        <f ca="1">IF(CELL("contents",F101)="s","s",IF(CELL("contents",G101)="s","s",IF(CELL("contents",'orig. data'!AJ109)="t","t","")))</f>
      </c>
      <c r="F101" t="str">
        <f>'orig. data'!AK109</f>
        <v> </v>
      </c>
      <c r="G101" t="str">
        <f>'orig. data'!AL109</f>
        <v> </v>
      </c>
      <c r="H101" s="21">
        <f>'orig. data'!D$18</f>
        <v>33.556196777</v>
      </c>
      <c r="I101" s="3">
        <f>'orig. data'!D109</f>
        <v>33.450584688</v>
      </c>
      <c r="J101" s="3">
        <f>'orig. data'!R109</f>
        <v>36.237023619</v>
      </c>
      <c r="K101" s="21">
        <f>'orig. data'!R$18</f>
        <v>33.046354215</v>
      </c>
      <c r="L101" s="5">
        <f>'orig. data'!B109</f>
        <v>0</v>
      </c>
      <c r="M101" s="5">
        <f>'orig. data'!C109</f>
        <v>1944</v>
      </c>
      <c r="N101" s="11">
        <f>'orig. data'!G109</f>
        <v>0.9799951558</v>
      </c>
      <c r="O101" s="9"/>
      <c r="P101" s="5">
        <f>'orig. data'!P109</f>
        <v>65</v>
      </c>
      <c r="Q101" s="5">
        <f>'orig. data'!Q109</f>
        <v>1791</v>
      </c>
      <c r="R101" s="11">
        <f>'orig. data'!U109</f>
        <v>0.4638565473</v>
      </c>
      <c r="S101" s="9"/>
      <c r="T101" s="11">
        <f>'orig. data'!AD109</f>
        <v>0.6482901404</v>
      </c>
    </row>
    <row r="102" spans="1:20" ht="12.75">
      <c r="A102" s="41" t="str">
        <f ca="1" t="shared" si="1"/>
        <v>Point Douglas S</v>
      </c>
      <c r="B102" t="s">
        <v>238</v>
      </c>
      <c r="C102" t="str">
        <f>'orig. data'!AH110</f>
        <v> </v>
      </c>
      <c r="D102" t="str">
        <f>'orig. data'!AI110</f>
        <v> </v>
      </c>
      <c r="E102">
        <f ca="1">IF(CELL("contents",F102)="s","s",IF(CELL("contents",G102)="s","s",IF(CELL("contents",'orig. data'!AJ110)="t","t","")))</f>
      </c>
      <c r="F102" t="str">
        <f>'orig. data'!AK110</f>
        <v> </v>
      </c>
      <c r="G102" t="str">
        <f>'orig. data'!AL110</f>
        <v> </v>
      </c>
      <c r="H102" s="21">
        <f>'orig. data'!D$18</f>
        <v>33.556196777</v>
      </c>
      <c r="I102" s="3">
        <f>'orig. data'!D110</f>
        <v>45.294750609</v>
      </c>
      <c r="J102" s="3">
        <f>'orig. data'!R110</f>
        <v>35.089453956</v>
      </c>
      <c r="K102" s="21">
        <f>'orig. data'!R$18</f>
        <v>33.046354215</v>
      </c>
      <c r="L102" s="5">
        <f>'orig. data'!B110</f>
        <v>0</v>
      </c>
      <c r="M102" s="5">
        <f>'orig. data'!C110</f>
        <v>1210</v>
      </c>
      <c r="N102" s="11">
        <f>'orig. data'!G110</f>
        <v>0.0278492986</v>
      </c>
      <c r="O102" s="9"/>
      <c r="P102" s="5">
        <f>'orig. data'!P110</f>
        <v>45</v>
      </c>
      <c r="Q102" s="5">
        <f>'orig. data'!Q110</f>
        <v>1292</v>
      </c>
      <c r="R102" s="11">
        <f>'orig. data'!U110</f>
        <v>0.6903130818</v>
      </c>
      <c r="S102" s="9"/>
      <c r="T102" s="11">
        <f>'orig. data'!AD110</f>
        <v>0.2040701917</v>
      </c>
    </row>
    <row r="103" spans="1:20" ht="12.75">
      <c r="A103" s="41"/>
      <c r="H103" s="21"/>
      <c r="I103" s="3"/>
      <c r="J103" s="3"/>
      <c r="K103" s="21"/>
      <c r="L103" s="5"/>
      <c r="M103" s="5"/>
      <c r="N103" s="11"/>
      <c r="O103" s="9"/>
      <c r="P103" s="5"/>
      <c r="Q103" s="5"/>
      <c r="R103" s="11"/>
      <c r="S103" s="9"/>
      <c r="T103" s="11"/>
    </row>
    <row r="104" spans="1:20" s="45" customFormat="1" ht="12.75">
      <c r="A104" s="41" t="str">
        <f ca="1" t="shared" si="1"/>
        <v>Winnipeg (1,t)</v>
      </c>
      <c r="B104" s="45" t="s">
        <v>138</v>
      </c>
      <c r="C104" s="45">
        <f>'orig. data'!AH8</f>
        <v>1</v>
      </c>
      <c r="D104" s="45" t="str">
        <f>'orig. data'!AI8</f>
        <v> </v>
      </c>
      <c r="E104" t="str">
        <f ca="1">IF(CELL("contents",F104)="s","s",IF(CELL("contents",G104)="s","s",IF(CELL("contents",'orig. data'!AJ8)="t","t","")))</f>
        <v>t</v>
      </c>
      <c r="F104" s="45" t="str">
        <f>'orig. data'!AK8</f>
        <v> </v>
      </c>
      <c r="G104" s="45" t="str">
        <f>'orig. data'!AL8</f>
        <v> </v>
      </c>
      <c r="H104" s="46">
        <f>'orig. data'!D$18</f>
        <v>33.556196777</v>
      </c>
      <c r="I104" s="47">
        <f>'orig. data'!D8</f>
        <v>27.079761727</v>
      </c>
      <c r="J104" s="47">
        <f>'orig. data'!R8</f>
        <v>30.680850044</v>
      </c>
      <c r="K104" s="46">
        <f>'orig. data'!R$18</f>
        <v>33.046354215</v>
      </c>
      <c r="L104" s="48">
        <f>'orig. data'!B8</f>
        <v>0</v>
      </c>
      <c r="M104" s="48">
        <f>'orig. data'!C8</f>
        <v>37821</v>
      </c>
      <c r="N104" s="49">
        <f>'orig. data'!G8</f>
        <v>9.405469E-09</v>
      </c>
      <c r="O104" s="9"/>
      <c r="P104" s="48">
        <f>'orig. data'!P8</f>
        <v>1077</v>
      </c>
      <c r="Q104" s="48">
        <f>'orig. data'!Q8</f>
        <v>35132</v>
      </c>
      <c r="R104" s="49">
        <f>'orig. data'!U8</f>
        <v>0.0453468441</v>
      </c>
      <c r="S104" s="9"/>
      <c r="T104" s="49">
        <f>'orig. data'!AD8</f>
        <v>0.0042205221</v>
      </c>
    </row>
    <row r="105" spans="1:20" s="45" customFormat="1" ht="12.75">
      <c r="A105" s="41" t="str">
        <f ca="1" t="shared" si="1"/>
        <v>Manitoba </v>
      </c>
      <c r="B105" s="45" t="s">
        <v>194</v>
      </c>
      <c r="C105" s="45" t="str">
        <f>'orig. data'!AH18</f>
        <v> </v>
      </c>
      <c r="D105" s="45" t="str">
        <f>'orig. data'!AI18</f>
        <v> </v>
      </c>
      <c r="E105">
        <f ca="1">IF(CELL("contents",F105)="s","s",IF(CELL("contents",G105)="s","s",IF(CELL("contents",'orig. data'!AJ18)="t","t","")))</f>
      </c>
      <c r="F105" s="45" t="str">
        <f>'orig. data'!AK18</f>
        <v> </v>
      </c>
      <c r="G105" s="45" t="str">
        <f>'orig. data'!AL18</f>
        <v> </v>
      </c>
      <c r="H105" s="46">
        <f>'orig. data'!D$18</f>
        <v>33.556196777</v>
      </c>
      <c r="I105" s="47">
        <f>'orig. data'!D18</f>
        <v>33.556196777</v>
      </c>
      <c r="J105" s="47">
        <f>'orig. data'!R18</f>
        <v>33.046354215</v>
      </c>
      <c r="K105" s="46">
        <f>'orig. data'!R$18</f>
        <v>33.046354215</v>
      </c>
      <c r="L105" s="48">
        <f>'orig. data'!B18</f>
        <v>0</v>
      </c>
      <c r="M105" s="48">
        <f>'orig. data'!C18</f>
        <v>71045</v>
      </c>
      <c r="N105" s="49" t="str">
        <f>'orig. data'!G18</f>
        <v> </v>
      </c>
      <c r="O105" s="9"/>
      <c r="P105" s="48">
        <f>'orig. data'!P18</f>
        <v>2229</v>
      </c>
      <c r="Q105" s="48">
        <f>'orig. data'!Q18</f>
        <v>67499</v>
      </c>
      <c r="R105" s="49" t="str">
        <f>'orig. data'!U18</f>
        <v> </v>
      </c>
      <c r="S105" s="9"/>
      <c r="T105" s="49">
        <f>'orig. data'!AD18</f>
        <v>0.6033173198</v>
      </c>
    </row>
    <row r="106" spans="8:20" ht="12.75">
      <c r="H106" s="21"/>
      <c r="I106" s="10"/>
      <c r="J106" s="10"/>
      <c r="K106" s="21"/>
      <c r="L106" s="5"/>
      <c r="M106" s="5"/>
      <c r="N106" s="11"/>
      <c r="O106" s="43"/>
      <c r="P106" s="5"/>
      <c r="Q106" s="5"/>
      <c r="R106" s="11"/>
      <c r="S106" s="43"/>
      <c r="T106" s="11"/>
    </row>
    <row r="108" ht="12.75">
      <c r="U108" t="s">
        <v>195</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L156"/>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P29" sqref="P29"/>
    </sheetView>
  </sheetViews>
  <sheetFormatPr defaultColWidth="9.140625" defaultRowHeight="12.75"/>
  <cols>
    <col min="1" max="1" width="19.28125" style="0" customWidth="1"/>
  </cols>
  <sheetData>
    <row r="1" spans="1:38" ht="12.75">
      <c r="A1" s="59" t="s">
        <v>286</v>
      </c>
      <c r="B1" s="59"/>
      <c r="C1" s="59"/>
      <c r="D1" s="59"/>
      <c r="E1" s="59"/>
      <c r="F1" s="59"/>
      <c r="G1" s="59"/>
      <c r="H1" s="59"/>
      <c r="I1" s="59"/>
      <c r="J1" s="59"/>
      <c r="K1" s="59"/>
      <c r="L1" s="59"/>
      <c r="M1" s="59"/>
      <c r="N1" s="53"/>
      <c r="O1" s="53"/>
      <c r="P1" s="53"/>
      <c r="Q1" s="53"/>
      <c r="R1" s="53"/>
      <c r="S1" s="53"/>
      <c r="T1" s="53"/>
      <c r="U1" s="53"/>
      <c r="V1" s="53"/>
      <c r="W1" s="53"/>
      <c r="X1" s="53"/>
      <c r="Y1" s="53"/>
      <c r="Z1" s="53"/>
      <c r="AA1" s="53"/>
      <c r="AB1" s="53"/>
      <c r="AC1" s="53"/>
      <c r="AD1" s="53"/>
      <c r="AE1" s="53"/>
      <c r="AF1" s="53"/>
      <c r="AG1" s="53"/>
      <c r="AH1" s="53"/>
      <c r="AI1" s="53"/>
      <c r="AJ1" s="53"/>
      <c r="AK1" s="53"/>
      <c r="AL1" s="53"/>
    </row>
    <row r="3" spans="1:38" ht="12.75">
      <c r="A3" t="s">
        <v>0</v>
      </c>
      <c r="B3" t="s">
        <v>278</v>
      </c>
      <c r="C3" t="s">
        <v>279</v>
      </c>
      <c r="D3" t="s">
        <v>245</v>
      </c>
      <c r="E3" t="s">
        <v>246</v>
      </c>
      <c r="F3" t="s">
        <v>247</v>
      </c>
      <c r="G3" t="s">
        <v>248</v>
      </c>
      <c r="H3" t="s">
        <v>249</v>
      </c>
      <c r="I3" t="s">
        <v>250</v>
      </c>
      <c r="J3" t="s">
        <v>251</v>
      </c>
      <c r="K3" t="s">
        <v>252</v>
      </c>
      <c r="L3" t="s">
        <v>253</v>
      </c>
      <c r="M3" t="s">
        <v>254</v>
      </c>
      <c r="N3" t="s">
        <v>255</v>
      </c>
      <c r="O3" t="s">
        <v>256</v>
      </c>
      <c r="P3" t="s">
        <v>280</v>
      </c>
      <c r="Q3" t="s">
        <v>281</v>
      </c>
      <c r="R3" t="s">
        <v>257</v>
      </c>
      <c r="S3" t="s">
        <v>258</v>
      </c>
      <c r="T3" t="s">
        <v>259</v>
      </c>
      <c r="U3" t="s">
        <v>260</v>
      </c>
      <c r="V3" t="s">
        <v>261</v>
      </c>
      <c r="W3" t="s">
        <v>262</v>
      </c>
      <c r="X3" t="s">
        <v>263</v>
      </c>
      <c r="Y3" t="s">
        <v>264</v>
      </c>
      <c r="Z3" t="s">
        <v>265</v>
      </c>
      <c r="AA3" t="s">
        <v>266</v>
      </c>
      <c r="AB3" t="s">
        <v>267</v>
      </c>
      <c r="AC3" t="s">
        <v>268</v>
      </c>
      <c r="AD3" t="s">
        <v>269</v>
      </c>
      <c r="AE3" t="s">
        <v>270</v>
      </c>
      <c r="AF3" t="s">
        <v>271</v>
      </c>
      <c r="AG3" t="s">
        <v>272</v>
      </c>
      <c r="AH3" t="s">
        <v>273</v>
      </c>
      <c r="AI3" t="s">
        <v>274</v>
      </c>
      <c r="AJ3" t="s">
        <v>275</v>
      </c>
      <c r="AK3" t="s">
        <v>276</v>
      </c>
      <c r="AL3" t="s">
        <v>277</v>
      </c>
    </row>
    <row r="4" spans="1:38" ht="12.75">
      <c r="A4" t="s">
        <v>3</v>
      </c>
      <c r="C4">
        <v>3471</v>
      </c>
      <c r="D4">
        <v>17.632161835</v>
      </c>
      <c r="E4">
        <v>13.675228979</v>
      </c>
      <c r="F4">
        <v>22.734034761</v>
      </c>
      <c r="G4" s="58">
        <v>6.9495135E-07</v>
      </c>
      <c r="H4">
        <v>17.574186114</v>
      </c>
      <c r="I4">
        <v>2.2501439573</v>
      </c>
      <c r="J4">
        <v>-0.6435</v>
      </c>
      <c r="K4">
        <v>-0.8976</v>
      </c>
      <c r="L4">
        <v>-0.3894</v>
      </c>
      <c r="M4">
        <v>0.5254517355</v>
      </c>
      <c r="N4">
        <v>0.4075321488</v>
      </c>
      <c r="O4">
        <v>0.6774914008</v>
      </c>
      <c r="P4">
        <v>83</v>
      </c>
      <c r="Q4">
        <v>3740</v>
      </c>
      <c r="R4">
        <v>22.28735167</v>
      </c>
      <c r="S4">
        <v>17.902058888</v>
      </c>
      <c r="T4">
        <v>27.746866858</v>
      </c>
      <c r="U4">
        <v>0.0004258692</v>
      </c>
      <c r="V4">
        <v>22.192513369</v>
      </c>
      <c r="W4">
        <v>2.4359448073</v>
      </c>
      <c r="X4">
        <v>-0.3939</v>
      </c>
      <c r="Y4">
        <v>-0.613</v>
      </c>
      <c r="Z4">
        <v>-0.1748</v>
      </c>
      <c r="AA4">
        <v>0.6744269436</v>
      </c>
      <c r="AB4">
        <v>0.5417256854</v>
      </c>
      <c r="AC4">
        <v>0.8396347348</v>
      </c>
      <c r="AD4">
        <v>0.1647521188</v>
      </c>
      <c r="AE4">
        <v>0.2343</v>
      </c>
      <c r="AF4">
        <v>-0.0962</v>
      </c>
      <c r="AG4">
        <v>0.5648</v>
      </c>
      <c r="AH4">
        <v>1</v>
      </c>
      <c r="AI4">
        <v>2</v>
      </c>
      <c r="AJ4" t="str">
        <f>IF(AD4&lt;0.05,"t"," ")</f>
        <v> </v>
      </c>
      <c r="AK4" t="s">
        <v>195</v>
      </c>
      <c r="AL4" t="s">
        <v>195</v>
      </c>
    </row>
    <row r="5" spans="1:38" s="45" customFormat="1" ht="12.75">
      <c r="A5" s="45" t="s">
        <v>1</v>
      </c>
      <c r="C5" s="45">
        <v>6749</v>
      </c>
      <c r="D5" s="45">
        <v>38.49487091</v>
      </c>
      <c r="E5" s="45">
        <v>33.869550147</v>
      </c>
      <c r="F5" s="45">
        <v>43.751838449</v>
      </c>
      <c r="G5" s="45">
        <v>0.035528847</v>
      </c>
      <c r="H5" s="45">
        <v>38.524225811</v>
      </c>
      <c r="I5" s="45">
        <v>2.3891710619</v>
      </c>
      <c r="J5" s="45">
        <v>0.1373</v>
      </c>
      <c r="K5" s="45">
        <v>0.0093</v>
      </c>
      <c r="L5" s="45">
        <v>0.2653</v>
      </c>
      <c r="M5" s="45">
        <v>1.147176218</v>
      </c>
      <c r="N5" s="45">
        <v>1.009338167</v>
      </c>
      <c r="O5" s="45">
        <v>1.3038378199</v>
      </c>
      <c r="P5" s="45">
        <v>211</v>
      </c>
      <c r="Q5" s="45">
        <v>6732</v>
      </c>
      <c r="R5" s="45">
        <v>31.309034111</v>
      </c>
      <c r="S5" s="45">
        <v>27.186892467</v>
      </c>
      <c r="T5" s="45">
        <v>36.056184727</v>
      </c>
      <c r="U5" s="45">
        <v>0.4533903536</v>
      </c>
      <c r="V5" s="45">
        <v>31.342840166</v>
      </c>
      <c r="W5" s="45">
        <v>2.157730102</v>
      </c>
      <c r="X5" s="45">
        <v>-0.054</v>
      </c>
      <c r="Y5" s="45">
        <v>-0.1952</v>
      </c>
      <c r="Z5" s="45">
        <v>0.0872</v>
      </c>
      <c r="AA5" s="45">
        <v>0.947427783</v>
      </c>
      <c r="AB5" s="45">
        <v>0.8226896162</v>
      </c>
      <c r="AC5" s="45">
        <v>1.0910790489</v>
      </c>
      <c r="AD5" s="45">
        <v>0.0257537838</v>
      </c>
      <c r="AE5" s="45">
        <v>-0.2066</v>
      </c>
      <c r="AF5" s="45">
        <v>-0.3882</v>
      </c>
      <c r="AG5" s="45">
        <v>-0.025</v>
      </c>
      <c r="AH5" s="45" t="s">
        <v>195</v>
      </c>
      <c r="AI5" s="45" t="s">
        <v>195</v>
      </c>
      <c r="AJ5" s="45" t="str">
        <f aca="true" t="shared" si="0" ref="AJ5:AJ68">IF(AD5&lt;0.05,"t"," ")</f>
        <v>t</v>
      </c>
      <c r="AK5" s="45" t="s">
        <v>195</v>
      </c>
      <c r="AL5" s="45" t="s">
        <v>195</v>
      </c>
    </row>
    <row r="6" spans="1:38" ht="12.75">
      <c r="A6" t="s">
        <v>10</v>
      </c>
      <c r="C6">
        <v>3554</v>
      </c>
      <c r="D6">
        <v>34.296768491</v>
      </c>
      <c r="E6">
        <v>28.591816657</v>
      </c>
      <c r="F6">
        <v>41.140034684</v>
      </c>
      <c r="G6">
        <v>0.8140742795</v>
      </c>
      <c r="H6">
        <v>34.327518289</v>
      </c>
      <c r="I6">
        <v>3.1078674781</v>
      </c>
      <c r="J6">
        <v>0.0218</v>
      </c>
      <c r="K6">
        <v>-0.1601</v>
      </c>
      <c r="L6">
        <v>0.2038</v>
      </c>
      <c r="M6">
        <v>1.0220695962</v>
      </c>
      <c r="N6">
        <v>0.8520577241</v>
      </c>
      <c r="O6">
        <v>1.2260040957</v>
      </c>
      <c r="P6">
        <v>127</v>
      </c>
      <c r="Q6">
        <v>3238</v>
      </c>
      <c r="R6">
        <v>39.263068215</v>
      </c>
      <c r="S6">
        <v>32.834495853</v>
      </c>
      <c r="T6">
        <v>46.950272438</v>
      </c>
      <c r="U6">
        <v>0.0588296413</v>
      </c>
      <c r="V6">
        <v>39.221741816</v>
      </c>
      <c r="W6">
        <v>3.4803667911</v>
      </c>
      <c r="X6">
        <v>0.1724</v>
      </c>
      <c r="Y6">
        <v>-0.0064</v>
      </c>
      <c r="Z6">
        <v>0.3512</v>
      </c>
      <c r="AA6">
        <v>1.1881210242</v>
      </c>
      <c r="AB6">
        <v>0.9935890549</v>
      </c>
      <c r="AC6">
        <v>1.4207398532</v>
      </c>
      <c r="AD6">
        <v>0.2860820731</v>
      </c>
      <c r="AE6">
        <v>0.1352</v>
      </c>
      <c r="AF6">
        <v>-0.1132</v>
      </c>
      <c r="AG6">
        <v>0.3837</v>
      </c>
      <c r="AH6" t="s">
        <v>195</v>
      </c>
      <c r="AI6" t="s">
        <v>195</v>
      </c>
      <c r="AJ6" t="str">
        <f t="shared" si="0"/>
        <v> </v>
      </c>
      <c r="AK6" t="s">
        <v>195</v>
      </c>
      <c r="AL6" t="s">
        <v>195</v>
      </c>
    </row>
    <row r="7" spans="1:38" ht="12.75">
      <c r="A7" t="s">
        <v>9</v>
      </c>
      <c r="C7">
        <v>2758</v>
      </c>
      <c r="D7">
        <v>34.211301126</v>
      </c>
      <c r="E7">
        <v>27.839428811</v>
      </c>
      <c r="F7">
        <v>42.041563879</v>
      </c>
      <c r="G7">
        <v>0.8541200696</v>
      </c>
      <c r="H7">
        <v>34.0826686</v>
      </c>
      <c r="I7">
        <v>3.5153588524</v>
      </c>
      <c r="J7">
        <v>0.0193</v>
      </c>
      <c r="K7">
        <v>-0.1868</v>
      </c>
      <c r="L7">
        <v>0.2254</v>
      </c>
      <c r="M7">
        <v>1.0195226042</v>
      </c>
      <c r="N7">
        <v>0.8296359983</v>
      </c>
      <c r="O7">
        <v>1.2528703464</v>
      </c>
      <c r="P7">
        <v>93</v>
      </c>
      <c r="Q7">
        <v>2958</v>
      </c>
      <c r="R7">
        <v>31.360054297</v>
      </c>
      <c r="S7">
        <v>25.485225754</v>
      </c>
      <c r="T7">
        <v>38.589142392</v>
      </c>
      <c r="U7">
        <v>0.6206856286</v>
      </c>
      <c r="V7">
        <v>31.440162272</v>
      </c>
      <c r="W7">
        <v>3.260192955</v>
      </c>
      <c r="X7">
        <v>-0.0524</v>
      </c>
      <c r="Y7">
        <v>-0.2598</v>
      </c>
      <c r="Z7">
        <v>0.1551</v>
      </c>
      <c r="AA7">
        <v>0.9489716806</v>
      </c>
      <c r="AB7">
        <v>0.7711962895</v>
      </c>
      <c r="AC7">
        <v>1.1677276755</v>
      </c>
      <c r="AD7">
        <v>0.5518532739</v>
      </c>
      <c r="AE7">
        <v>-0.087</v>
      </c>
      <c r="AF7">
        <v>-0.3737</v>
      </c>
      <c r="AG7">
        <v>0.1996</v>
      </c>
      <c r="AH7" t="s">
        <v>195</v>
      </c>
      <c r="AI7" t="s">
        <v>195</v>
      </c>
      <c r="AJ7" t="str">
        <f t="shared" si="0"/>
        <v> </v>
      </c>
      <c r="AK7" t="s">
        <v>195</v>
      </c>
      <c r="AL7" t="s">
        <v>195</v>
      </c>
    </row>
    <row r="8" spans="1:38" ht="12.75">
      <c r="A8" t="s">
        <v>11</v>
      </c>
      <c r="C8">
        <v>37821</v>
      </c>
      <c r="D8">
        <v>27.079761727</v>
      </c>
      <c r="E8">
        <v>25.168181384</v>
      </c>
      <c r="F8">
        <v>29.136530923</v>
      </c>
      <c r="G8" s="58">
        <v>9.405469E-09</v>
      </c>
      <c r="H8">
        <v>27.101345813</v>
      </c>
      <c r="I8">
        <v>0.8465038256</v>
      </c>
      <c r="J8">
        <v>-0.2144</v>
      </c>
      <c r="K8">
        <v>-0.2876</v>
      </c>
      <c r="L8">
        <v>-0.1412</v>
      </c>
      <c r="M8">
        <v>0.8069973456</v>
      </c>
      <c r="N8">
        <v>0.7500308081</v>
      </c>
      <c r="O8">
        <v>0.8682906206</v>
      </c>
      <c r="P8">
        <v>1077</v>
      </c>
      <c r="Q8">
        <v>35132</v>
      </c>
      <c r="R8">
        <v>30.680850044</v>
      </c>
      <c r="S8">
        <v>28.528535217</v>
      </c>
      <c r="T8">
        <v>32.995544716</v>
      </c>
      <c r="U8">
        <v>0.0453468441</v>
      </c>
      <c r="V8">
        <v>30.655812365</v>
      </c>
      <c r="W8">
        <v>0.9341249619</v>
      </c>
      <c r="X8">
        <v>-0.0743</v>
      </c>
      <c r="Y8">
        <v>-0.147</v>
      </c>
      <c r="Z8">
        <v>-0.0015</v>
      </c>
      <c r="AA8">
        <v>0.9284187679</v>
      </c>
      <c r="AB8">
        <v>0.8632885815</v>
      </c>
      <c r="AC8">
        <v>0.9984626543</v>
      </c>
      <c r="AD8">
        <v>0.0042205221</v>
      </c>
      <c r="AE8">
        <v>0.1249</v>
      </c>
      <c r="AF8">
        <v>0.0393</v>
      </c>
      <c r="AG8">
        <v>0.2104</v>
      </c>
      <c r="AH8">
        <v>1</v>
      </c>
      <c r="AI8" t="s">
        <v>195</v>
      </c>
      <c r="AJ8" t="str">
        <f t="shared" si="0"/>
        <v>t</v>
      </c>
      <c r="AK8" t="s">
        <v>195</v>
      </c>
      <c r="AL8" t="s">
        <v>195</v>
      </c>
    </row>
    <row r="9" spans="1:38" ht="12.75">
      <c r="A9" t="s">
        <v>4</v>
      </c>
      <c r="C9">
        <v>4132</v>
      </c>
      <c r="D9">
        <v>31.751466458</v>
      </c>
      <c r="E9">
        <v>26.630413632</v>
      </c>
      <c r="F9">
        <v>37.857302413</v>
      </c>
      <c r="G9">
        <v>0.5378688897</v>
      </c>
      <c r="H9">
        <v>31.703775411</v>
      </c>
      <c r="I9">
        <v>2.7699717188</v>
      </c>
      <c r="J9">
        <v>-0.0553</v>
      </c>
      <c r="K9">
        <v>-0.2312</v>
      </c>
      <c r="L9">
        <v>0.1206</v>
      </c>
      <c r="M9">
        <v>0.9462176739</v>
      </c>
      <c r="N9">
        <v>0.7936064331</v>
      </c>
      <c r="O9">
        <v>1.1281761954</v>
      </c>
      <c r="P9">
        <v>95</v>
      </c>
      <c r="Q9">
        <v>3858</v>
      </c>
      <c r="R9">
        <v>24.623319013</v>
      </c>
      <c r="S9">
        <v>20.052730816</v>
      </c>
      <c r="T9">
        <v>30.235674372</v>
      </c>
      <c r="U9">
        <v>0.0049780367</v>
      </c>
      <c r="V9">
        <v>24.624157595</v>
      </c>
      <c r="W9">
        <v>2.526385263</v>
      </c>
      <c r="X9">
        <v>-0.2942</v>
      </c>
      <c r="Y9">
        <v>-0.4995</v>
      </c>
      <c r="Z9">
        <v>-0.0889</v>
      </c>
      <c r="AA9">
        <v>0.7451145398</v>
      </c>
      <c r="AB9">
        <v>0.6068061452</v>
      </c>
      <c r="AC9">
        <v>0.9149473547</v>
      </c>
      <c r="AD9">
        <v>0.0592050247</v>
      </c>
      <c r="AE9">
        <v>-0.2542</v>
      </c>
      <c r="AF9">
        <v>-0.5184</v>
      </c>
      <c r="AG9">
        <v>0.0099</v>
      </c>
      <c r="AH9" t="s">
        <v>195</v>
      </c>
      <c r="AI9">
        <v>2</v>
      </c>
      <c r="AJ9" t="str">
        <f t="shared" si="0"/>
        <v> </v>
      </c>
      <c r="AK9" t="s">
        <v>195</v>
      </c>
      <c r="AL9" t="s">
        <v>195</v>
      </c>
    </row>
    <row r="10" spans="1:38" ht="12.75">
      <c r="A10" t="s">
        <v>2</v>
      </c>
      <c r="C10">
        <v>2450</v>
      </c>
      <c r="D10">
        <v>36.276736375</v>
      </c>
      <c r="E10">
        <v>29.358388553</v>
      </c>
      <c r="F10">
        <v>44.825403126</v>
      </c>
      <c r="G10">
        <v>0.4702502807</v>
      </c>
      <c r="H10">
        <v>36.326530612</v>
      </c>
      <c r="I10">
        <v>3.8506045437</v>
      </c>
      <c r="J10">
        <v>0.078</v>
      </c>
      <c r="K10">
        <v>-0.1336</v>
      </c>
      <c r="L10">
        <v>0.2896</v>
      </c>
      <c r="M10">
        <v>1.0810741341</v>
      </c>
      <c r="N10">
        <v>0.8749021454</v>
      </c>
      <c r="O10">
        <v>1.3358308578</v>
      </c>
      <c r="P10">
        <v>63</v>
      </c>
      <c r="Q10">
        <v>2212</v>
      </c>
      <c r="R10">
        <v>28.448339838</v>
      </c>
      <c r="S10">
        <v>22.146778709</v>
      </c>
      <c r="T10">
        <v>36.542923473</v>
      </c>
      <c r="U10">
        <v>0.2409110167</v>
      </c>
      <c r="V10">
        <v>28.481012658</v>
      </c>
      <c r="W10">
        <v>3.5882703134</v>
      </c>
      <c r="X10">
        <v>-0.1498</v>
      </c>
      <c r="Y10">
        <v>-0.4002</v>
      </c>
      <c r="Z10">
        <v>0.1006</v>
      </c>
      <c r="AA10">
        <v>0.8608616749</v>
      </c>
      <c r="AB10">
        <v>0.6701731321</v>
      </c>
      <c r="AC10">
        <v>1.1058080185</v>
      </c>
      <c r="AD10">
        <v>0.1398356968</v>
      </c>
      <c r="AE10">
        <v>-0.2431</v>
      </c>
      <c r="AF10">
        <v>-0.5658</v>
      </c>
      <c r="AG10">
        <v>0.0796</v>
      </c>
      <c r="AH10" t="s">
        <v>195</v>
      </c>
      <c r="AI10" t="s">
        <v>195</v>
      </c>
      <c r="AJ10" t="str">
        <f t="shared" si="0"/>
        <v> </v>
      </c>
      <c r="AK10" t="s">
        <v>195</v>
      </c>
      <c r="AL10" t="s">
        <v>195</v>
      </c>
    </row>
    <row r="11" spans="1:38" ht="12.75">
      <c r="A11" t="s">
        <v>6</v>
      </c>
      <c r="C11">
        <v>2422</v>
      </c>
      <c r="D11">
        <v>69.515092078</v>
      </c>
      <c r="E11">
        <v>59.447384494</v>
      </c>
      <c r="F11">
        <v>81.287815566</v>
      </c>
      <c r="G11" s="58">
        <v>7.233677E-20</v>
      </c>
      <c r="H11">
        <v>69.36416185</v>
      </c>
      <c r="I11">
        <v>5.3515612704</v>
      </c>
      <c r="J11">
        <v>0.7283</v>
      </c>
      <c r="K11">
        <v>0.5719</v>
      </c>
      <c r="L11">
        <v>0.8848</v>
      </c>
      <c r="M11">
        <v>2.0716022302</v>
      </c>
      <c r="N11">
        <v>1.7715769427</v>
      </c>
      <c r="O11">
        <v>2.4224382789</v>
      </c>
      <c r="P11">
        <v>126</v>
      </c>
      <c r="Q11">
        <v>2137</v>
      </c>
      <c r="R11">
        <v>59.141444582</v>
      </c>
      <c r="S11">
        <v>49.425022054</v>
      </c>
      <c r="T11">
        <v>70.768010248</v>
      </c>
      <c r="U11" s="58">
        <v>2.071073E-10</v>
      </c>
      <c r="V11">
        <v>58.961160505</v>
      </c>
      <c r="W11">
        <v>5.2526776604</v>
      </c>
      <c r="X11">
        <v>0.582</v>
      </c>
      <c r="Y11">
        <v>0.4025</v>
      </c>
      <c r="Z11">
        <v>0.7615</v>
      </c>
      <c r="AA11">
        <v>1.7896511124</v>
      </c>
      <c r="AB11">
        <v>1.4956270738</v>
      </c>
      <c r="AC11">
        <v>2.1414770836</v>
      </c>
      <c r="AD11">
        <v>0.1702744409</v>
      </c>
      <c r="AE11">
        <v>-0.1616</v>
      </c>
      <c r="AF11">
        <v>-0.3926</v>
      </c>
      <c r="AG11">
        <v>0.0694</v>
      </c>
      <c r="AH11">
        <v>1</v>
      </c>
      <c r="AI11">
        <v>2</v>
      </c>
      <c r="AJ11" t="str">
        <f t="shared" si="0"/>
        <v> </v>
      </c>
      <c r="AK11" t="s">
        <v>195</v>
      </c>
      <c r="AL11" t="s">
        <v>195</v>
      </c>
    </row>
    <row r="12" spans="1:38" ht="12.75">
      <c r="A12" t="s">
        <v>8</v>
      </c>
      <c r="C12" t="s">
        <v>195</v>
      </c>
      <c r="D12" t="s">
        <v>195</v>
      </c>
      <c r="E12" t="s">
        <v>195</v>
      </c>
      <c r="F12" t="s">
        <v>195</v>
      </c>
      <c r="G12" t="s">
        <v>195</v>
      </c>
      <c r="H12" t="s">
        <v>195</v>
      </c>
      <c r="I12" t="s">
        <v>195</v>
      </c>
      <c r="J12" t="s">
        <v>195</v>
      </c>
      <c r="K12" t="s">
        <v>195</v>
      </c>
      <c r="L12" t="s">
        <v>195</v>
      </c>
      <c r="M12" t="s">
        <v>195</v>
      </c>
      <c r="N12" t="s">
        <v>195</v>
      </c>
      <c r="O12" t="s">
        <v>195</v>
      </c>
      <c r="P12">
        <v>8</v>
      </c>
      <c r="Q12">
        <v>82</v>
      </c>
      <c r="R12">
        <v>99.39471845</v>
      </c>
      <c r="S12">
        <v>49.645022248</v>
      </c>
      <c r="T12">
        <v>198.99900551</v>
      </c>
      <c r="U12">
        <v>0.0018770538</v>
      </c>
      <c r="V12">
        <v>97.56097561</v>
      </c>
      <c r="W12">
        <v>34.493013716</v>
      </c>
      <c r="X12">
        <v>1.1012</v>
      </c>
      <c r="Y12">
        <v>0.407</v>
      </c>
      <c r="Z12">
        <v>1.7954</v>
      </c>
      <c r="AA12">
        <v>3.0077362786</v>
      </c>
      <c r="AB12">
        <v>1.502284395</v>
      </c>
      <c r="AC12">
        <v>6.0218142132</v>
      </c>
      <c r="AD12" t="s">
        <v>195</v>
      </c>
      <c r="AE12" t="s">
        <v>195</v>
      </c>
      <c r="AF12" t="s">
        <v>195</v>
      </c>
      <c r="AG12" t="s">
        <v>195</v>
      </c>
      <c r="AH12" t="s">
        <v>195</v>
      </c>
      <c r="AI12">
        <v>2</v>
      </c>
      <c r="AJ12" t="str">
        <f t="shared" si="0"/>
        <v> </v>
      </c>
      <c r="AK12" t="s">
        <v>241</v>
      </c>
      <c r="AL12" t="s">
        <v>195</v>
      </c>
    </row>
    <row r="13" spans="1:38" s="45" customFormat="1" ht="12.75">
      <c r="A13" s="45" t="s">
        <v>5</v>
      </c>
      <c r="C13" s="45">
        <v>2208</v>
      </c>
      <c r="D13" s="45">
        <v>65.400120436</v>
      </c>
      <c r="E13" s="45">
        <v>55.275658826</v>
      </c>
      <c r="F13" s="45">
        <v>77.379009926</v>
      </c>
      <c r="G13" s="60">
        <v>7.474051E-15</v>
      </c>
      <c r="H13" s="45">
        <v>65.217391304</v>
      </c>
      <c r="I13" s="45">
        <v>5.4347826087</v>
      </c>
      <c r="J13" s="45">
        <v>0.6673</v>
      </c>
      <c r="K13" s="45">
        <v>0.4991</v>
      </c>
      <c r="L13" s="45">
        <v>0.8355</v>
      </c>
      <c r="M13" s="45">
        <v>1.9489729683</v>
      </c>
      <c r="N13" s="45">
        <v>1.647256368</v>
      </c>
      <c r="O13" s="45">
        <v>2.3059529195</v>
      </c>
      <c r="P13" s="45">
        <v>96</v>
      </c>
      <c r="Q13" s="45">
        <v>2054</v>
      </c>
      <c r="R13" s="45">
        <v>46.678168203</v>
      </c>
      <c r="S13" s="45">
        <v>38.052851958</v>
      </c>
      <c r="T13" s="45">
        <v>57.258556841</v>
      </c>
      <c r="U13" s="45">
        <v>0.0009221069</v>
      </c>
      <c r="V13" s="45">
        <v>46.738072055</v>
      </c>
      <c r="W13" s="45">
        <v>4.770184504</v>
      </c>
      <c r="X13" s="45">
        <v>0.3454</v>
      </c>
      <c r="Y13" s="45">
        <v>0.1411</v>
      </c>
      <c r="Z13" s="45">
        <v>0.5497</v>
      </c>
      <c r="AA13" s="45">
        <v>1.4125058365</v>
      </c>
      <c r="AB13" s="45">
        <v>1.1514992459</v>
      </c>
      <c r="AC13" s="45">
        <v>1.7326739424</v>
      </c>
      <c r="AD13" s="45">
        <v>0.0104816838</v>
      </c>
      <c r="AE13" s="45">
        <v>-0.3372</v>
      </c>
      <c r="AF13" s="45">
        <v>-0.5955</v>
      </c>
      <c r="AG13" s="45">
        <v>-0.079</v>
      </c>
      <c r="AH13" s="45">
        <v>1</v>
      </c>
      <c r="AI13" s="45">
        <v>2</v>
      </c>
      <c r="AJ13" s="45" t="str">
        <f t="shared" si="0"/>
        <v>t</v>
      </c>
      <c r="AK13" s="45" t="s">
        <v>195</v>
      </c>
      <c r="AL13" s="45" t="s">
        <v>195</v>
      </c>
    </row>
    <row r="14" spans="1:38" ht="12.75">
      <c r="A14" t="s">
        <v>7</v>
      </c>
      <c r="C14">
        <v>5318</v>
      </c>
      <c r="D14">
        <v>52.857672297</v>
      </c>
      <c r="E14">
        <v>46.711126138</v>
      </c>
      <c r="F14">
        <v>59.813019972</v>
      </c>
      <c r="G14" s="58">
        <v>5.844006E-13</v>
      </c>
      <c r="H14">
        <v>52.839413313</v>
      </c>
      <c r="I14">
        <v>3.1521351287</v>
      </c>
      <c r="J14">
        <v>0.4544</v>
      </c>
      <c r="K14">
        <v>0.3308</v>
      </c>
      <c r="L14">
        <v>0.578</v>
      </c>
      <c r="M14">
        <v>1.5751985438</v>
      </c>
      <c r="N14">
        <v>1.3920268274</v>
      </c>
      <c r="O14">
        <v>1.782473156</v>
      </c>
      <c r="P14">
        <v>244</v>
      </c>
      <c r="Q14">
        <v>5249</v>
      </c>
      <c r="R14">
        <v>46.599146702</v>
      </c>
      <c r="S14">
        <v>40.830069897</v>
      </c>
      <c r="T14">
        <v>53.183364095</v>
      </c>
      <c r="U14" s="58">
        <v>3.4582594E-07</v>
      </c>
      <c r="V14">
        <v>46.48504477</v>
      </c>
      <c r="W14">
        <v>2.975900048</v>
      </c>
      <c r="X14">
        <v>0.3437</v>
      </c>
      <c r="Y14">
        <v>0.2115</v>
      </c>
      <c r="Z14">
        <v>0.4758</v>
      </c>
      <c r="AA14">
        <v>1.4101146044</v>
      </c>
      <c r="AB14">
        <v>1.2355393164</v>
      </c>
      <c r="AC14">
        <v>1.6093564739</v>
      </c>
      <c r="AD14">
        <v>0.1498235836</v>
      </c>
      <c r="AE14">
        <v>-0.126</v>
      </c>
      <c r="AF14">
        <v>-0.2975</v>
      </c>
      <c r="AG14">
        <v>0.0455</v>
      </c>
      <c r="AH14">
        <v>1</v>
      </c>
      <c r="AI14">
        <v>2</v>
      </c>
      <c r="AJ14" t="str">
        <f t="shared" si="0"/>
        <v> </v>
      </c>
      <c r="AK14" t="s">
        <v>195</v>
      </c>
      <c r="AL14" t="s">
        <v>195</v>
      </c>
    </row>
    <row r="15" spans="1:38" ht="12.75">
      <c r="A15" t="s">
        <v>14</v>
      </c>
      <c r="C15">
        <v>13774</v>
      </c>
      <c r="D15">
        <v>32.169235711</v>
      </c>
      <c r="E15">
        <v>29.067082882</v>
      </c>
      <c r="F15">
        <v>35.602462428</v>
      </c>
      <c r="G15">
        <v>0.4145783803</v>
      </c>
      <c r="H15">
        <v>32.162044432</v>
      </c>
      <c r="I15">
        <v>1.5280648453</v>
      </c>
      <c r="J15">
        <v>-0.0422</v>
      </c>
      <c r="K15">
        <v>-0.1436</v>
      </c>
      <c r="L15">
        <v>0.0592</v>
      </c>
      <c r="M15">
        <v>0.958667513</v>
      </c>
      <c r="N15">
        <v>0.8662210165</v>
      </c>
      <c r="O15">
        <v>1.0609802614</v>
      </c>
      <c r="P15">
        <v>421</v>
      </c>
      <c r="Q15">
        <v>13710</v>
      </c>
      <c r="R15">
        <v>30.734528049</v>
      </c>
      <c r="S15">
        <v>27.694475499</v>
      </c>
      <c r="T15">
        <v>34.108290458</v>
      </c>
      <c r="U15">
        <v>0.1723277674</v>
      </c>
      <c r="V15">
        <v>30.707512764</v>
      </c>
      <c r="W15">
        <v>1.4965925987</v>
      </c>
      <c r="X15">
        <v>-0.0725</v>
      </c>
      <c r="Y15">
        <v>-0.1767</v>
      </c>
      <c r="Z15">
        <v>0.0316</v>
      </c>
      <c r="AA15">
        <v>0.9300430927</v>
      </c>
      <c r="AB15">
        <v>0.8380494928</v>
      </c>
      <c r="AC15">
        <v>1.0321349296</v>
      </c>
      <c r="AD15">
        <v>0.5026579299</v>
      </c>
      <c r="AE15">
        <v>-0.0456</v>
      </c>
      <c r="AF15">
        <v>-0.179</v>
      </c>
      <c r="AG15">
        <v>0.0878</v>
      </c>
      <c r="AH15" t="s">
        <v>195</v>
      </c>
      <c r="AI15" t="s">
        <v>195</v>
      </c>
      <c r="AJ15" t="str">
        <f t="shared" si="0"/>
        <v> </v>
      </c>
      <c r="AK15" t="s">
        <v>195</v>
      </c>
      <c r="AL15" t="s">
        <v>195</v>
      </c>
    </row>
    <row r="16" spans="1:38" ht="12.75">
      <c r="A16" t="s">
        <v>12</v>
      </c>
      <c r="C16">
        <v>9004</v>
      </c>
      <c r="D16">
        <v>43.130759571</v>
      </c>
      <c r="E16">
        <v>38.742696007</v>
      </c>
      <c r="F16">
        <v>48.015822669</v>
      </c>
      <c r="G16" s="58">
        <v>4.5325143E-06</v>
      </c>
      <c r="H16">
        <v>43.091959129</v>
      </c>
      <c r="I16">
        <v>2.1876627725</v>
      </c>
      <c r="J16">
        <v>0.251</v>
      </c>
      <c r="K16">
        <v>0.1437</v>
      </c>
      <c r="L16">
        <v>0.3583</v>
      </c>
      <c r="M16">
        <v>1.2853292004</v>
      </c>
      <c r="N16">
        <v>1.154561593</v>
      </c>
      <c r="O16">
        <v>1.4309077691</v>
      </c>
      <c r="P16">
        <v>284</v>
      </c>
      <c r="Q16">
        <v>8207</v>
      </c>
      <c r="R16">
        <v>34.620811086</v>
      </c>
      <c r="S16">
        <v>30.598942292</v>
      </c>
      <c r="T16">
        <v>39.17130693</v>
      </c>
      <c r="U16">
        <v>0.46007611</v>
      </c>
      <c r="V16">
        <v>34.604605824</v>
      </c>
      <c r="W16">
        <v>2.0534055741</v>
      </c>
      <c r="X16">
        <v>0.0465</v>
      </c>
      <c r="Y16">
        <v>-0.0769</v>
      </c>
      <c r="Z16">
        <v>0.17</v>
      </c>
      <c r="AA16">
        <v>1.0476440752</v>
      </c>
      <c r="AB16">
        <v>0.9259401959</v>
      </c>
      <c r="AC16">
        <v>1.1853444889</v>
      </c>
      <c r="AD16">
        <v>0.0048872765</v>
      </c>
      <c r="AE16">
        <v>-0.2198</v>
      </c>
      <c r="AF16">
        <v>-0.3728</v>
      </c>
      <c r="AG16">
        <v>-0.0667</v>
      </c>
      <c r="AH16">
        <v>1</v>
      </c>
      <c r="AI16" t="s">
        <v>195</v>
      </c>
      <c r="AJ16" t="str">
        <f t="shared" si="0"/>
        <v>t</v>
      </c>
      <c r="AK16" t="s">
        <v>195</v>
      </c>
      <c r="AL16" t="s">
        <v>195</v>
      </c>
    </row>
    <row r="17" spans="1:38" s="45" customFormat="1" ht="12.75">
      <c r="A17" s="45" t="s">
        <v>13</v>
      </c>
      <c r="C17" s="45">
        <v>7613</v>
      </c>
      <c r="D17" s="45">
        <v>56.413555794</v>
      </c>
      <c r="E17" s="45">
        <v>50.902866514</v>
      </c>
      <c r="F17" s="45">
        <v>62.520826337</v>
      </c>
      <c r="G17" s="60">
        <v>3.944204E-23</v>
      </c>
      <c r="H17" s="45">
        <v>56.350978589</v>
      </c>
      <c r="I17" s="45">
        <v>2.7206508836</v>
      </c>
      <c r="J17" s="45">
        <v>0.5195</v>
      </c>
      <c r="K17" s="45">
        <v>0.4167</v>
      </c>
      <c r="L17" s="45">
        <v>0.6223</v>
      </c>
      <c r="M17" s="45">
        <v>1.6811665568</v>
      </c>
      <c r="N17" s="45">
        <v>1.5169438555</v>
      </c>
      <c r="O17" s="45">
        <v>1.8631678302</v>
      </c>
      <c r="P17" s="45">
        <v>348</v>
      </c>
      <c r="Q17" s="45">
        <v>7385</v>
      </c>
      <c r="R17" s="45">
        <v>47.197490172</v>
      </c>
      <c r="S17" s="45">
        <v>42.155757442</v>
      </c>
      <c r="T17" s="45">
        <v>52.842202672</v>
      </c>
      <c r="U17" s="60">
        <v>6.254577E-10</v>
      </c>
      <c r="V17" s="45">
        <v>47.122545701</v>
      </c>
      <c r="W17" s="45">
        <v>2.526033596</v>
      </c>
      <c r="X17" s="45">
        <v>0.3564</v>
      </c>
      <c r="Y17" s="45">
        <v>0.2435</v>
      </c>
      <c r="Z17" s="45">
        <v>0.4694</v>
      </c>
      <c r="AA17" s="45">
        <v>1.4282210437</v>
      </c>
      <c r="AB17" s="45">
        <v>1.2756555417</v>
      </c>
      <c r="AC17" s="45">
        <v>1.5990330328</v>
      </c>
      <c r="AD17" s="45">
        <v>0.0134192677</v>
      </c>
      <c r="AE17" s="45">
        <v>-0.1784</v>
      </c>
      <c r="AF17" s="45">
        <v>-0.3198</v>
      </c>
      <c r="AG17" s="45">
        <v>-0.037</v>
      </c>
      <c r="AH17" s="45">
        <v>1</v>
      </c>
      <c r="AI17" s="45">
        <v>2</v>
      </c>
      <c r="AJ17" s="45" t="str">
        <f t="shared" si="0"/>
        <v>t</v>
      </c>
      <c r="AK17" s="45" t="s">
        <v>195</v>
      </c>
      <c r="AL17" s="45" t="s">
        <v>195</v>
      </c>
    </row>
    <row r="18" spans="1:38" ht="12.75">
      <c r="A18" t="s">
        <v>15</v>
      </c>
      <c r="C18">
        <v>71045</v>
      </c>
      <c r="D18">
        <v>33.556196777</v>
      </c>
      <c r="E18" t="s">
        <v>195</v>
      </c>
      <c r="F18" t="s">
        <v>195</v>
      </c>
      <c r="G18" t="s">
        <v>195</v>
      </c>
      <c r="H18">
        <v>33.556196777</v>
      </c>
      <c r="I18">
        <v>0.6872576883</v>
      </c>
      <c r="J18" t="s">
        <v>195</v>
      </c>
      <c r="K18" t="s">
        <v>195</v>
      </c>
      <c r="L18" t="s">
        <v>195</v>
      </c>
      <c r="M18" t="s">
        <v>195</v>
      </c>
      <c r="N18" t="s">
        <v>195</v>
      </c>
      <c r="O18" t="s">
        <v>195</v>
      </c>
      <c r="P18">
        <v>2229</v>
      </c>
      <c r="Q18">
        <v>67499</v>
      </c>
      <c r="R18">
        <v>33.046354215</v>
      </c>
      <c r="S18" t="s">
        <v>195</v>
      </c>
      <c r="T18" t="s">
        <v>195</v>
      </c>
      <c r="U18" t="s">
        <v>195</v>
      </c>
      <c r="V18">
        <v>33.022711448</v>
      </c>
      <c r="W18">
        <v>0.6994516443</v>
      </c>
      <c r="X18" t="s">
        <v>195</v>
      </c>
      <c r="Y18" t="s">
        <v>195</v>
      </c>
      <c r="Z18" t="s">
        <v>195</v>
      </c>
      <c r="AA18" t="s">
        <v>195</v>
      </c>
      <c r="AB18" t="s">
        <v>195</v>
      </c>
      <c r="AC18" t="s">
        <v>195</v>
      </c>
      <c r="AD18">
        <v>0.6033173198</v>
      </c>
      <c r="AE18">
        <v>-0.0153</v>
      </c>
      <c r="AF18">
        <v>-0.0731</v>
      </c>
      <c r="AG18">
        <v>0.0424</v>
      </c>
      <c r="AH18" t="s">
        <v>195</v>
      </c>
      <c r="AI18" t="s">
        <v>195</v>
      </c>
      <c r="AJ18" t="str">
        <f t="shared" si="0"/>
        <v> </v>
      </c>
      <c r="AK18" t="s">
        <v>195</v>
      </c>
      <c r="AL18" t="s">
        <v>195</v>
      </c>
    </row>
    <row r="19" spans="1:38" ht="12.75">
      <c r="A19" t="s">
        <v>285</v>
      </c>
      <c r="C19" t="s">
        <v>195</v>
      </c>
      <c r="D19" t="s">
        <v>195</v>
      </c>
      <c r="E19" t="s">
        <v>195</v>
      </c>
      <c r="F19" t="s">
        <v>195</v>
      </c>
      <c r="G19" t="s">
        <v>195</v>
      </c>
      <c r="H19" t="s">
        <v>195</v>
      </c>
      <c r="I19" t="s">
        <v>195</v>
      </c>
      <c r="J19" t="s">
        <v>195</v>
      </c>
      <c r="K19" t="s">
        <v>195</v>
      </c>
      <c r="L19" t="s">
        <v>195</v>
      </c>
      <c r="M19" t="s">
        <v>195</v>
      </c>
      <c r="N19" t="s">
        <v>195</v>
      </c>
      <c r="O19" t="s">
        <v>195</v>
      </c>
      <c r="P19">
        <v>6</v>
      </c>
      <c r="Q19">
        <v>107</v>
      </c>
      <c r="R19">
        <v>55.837176948</v>
      </c>
      <c r="S19">
        <v>25.058455962</v>
      </c>
      <c r="T19">
        <v>124.42068794</v>
      </c>
      <c r="U19">
        <v>0.1994566536</v>
      </c>
      <c r="V19">
        <v>56.074766355</v>
      </c>
      <c r="W19">
        <v>22.892427503</v>
      </c>
      <c r="X19">
        <v>0.5245</v>
      </c>
      <c r="Y19">
        <v>-0.2767</v>
      </c>
      <c r="Z19">
        <v>1.3258</v>
      </c>
      <c r="AA19">
        <v>1.6896622418</v>
      </c>
      <c r="AB19">
        <v>0.758282012</v>
      </c>
      <c r="AC19">
        <v>3.7650352328</v>
      </c>
      <c r="AD19" t="s">
        <v>195</v>
      </c>
      <c r="AE19" t="s">
        <v>195</v>
      </c>
      <c r="AF19" t="s">
        <v>195</v>
      </c>
      <c r="AG19" t="s">
        <v>195</v>
      </c>
      <c r="AH19" t="s">
        <v>195</v>
      </c>
      <c r="AI19" t="s">
        <v>195</v>
      </c>
      <c r="AJ19" t="str">
        <f t="shared" si="0"/>
        <v> </v>
      </c>
      <c r="AK19" t="s">
        <v>241</v>
      </c>
      <c r="AL19" t="s">
        <v>195</v>
      </c>
    </row>
    <row r="20" spans="1:38" ht="12.75">
      <c r="A20" t="s">
        <v>72</v>
      </c>
      <c r="C20">
        <v>3401</v>
      </c>
      <c r="D20">
        <v>26.436494815</v>
      </c>
      <c r="E20">
        <v>21.419108305</v>
      </c>
      <c r="F20">
        <v>32.629194837</v>
      </c>
      <c r="G20">
        <v>0.0263611026</v>
      </c>
      <c r="H20">
        <v>26.462805057</v>
      </c>
      <c r="I20">
        <v>2.7894245753</v>
      </c>
      <c r="J20">
        <v>-0.2385</v>
      </c>
      <c r="K20">
        <v>-0.4489</v>
      </c>
      <c r="L20">
        <v>-0.028</v>
      </c>
      <c r="M20">
        <v>0.7878275059</v>
      </c>
      <c r="N20">
        <v>0.6383055996</v>
      </c>
      <c r="O20">
        <v>0.9723746423</v>
      </c>
      <c r="P20">
        <v>92</v>
      </c>
      <c r="Q20">
        <v>3237</v>
      </c>
      <c r="R20">
        <v>28.477979933</v>
      </c>
      <c r="S20">
        <v>23.118110838</v>
      </c>
      <c r="T20">
        <v>35.08051963</v>
      </c>
      <c r="U20">
        <v>0.1619692429</v>
      </c>
      <c r="V20">
        <v>28.421377819</v>
      </c>
      <c r="W20">
        <v>2.9631334713</v>
      </c>
      <c r="X20">
        <v>-0.1488</v>
      </c>
      <c r="Y20">
        <v>-0.3573</v>
      </c>
      <c r="Z20">
        <v>0.0597</v>
      </c>
      <c r="AA20">
        <v>0.8617585997</v>
      </c>
      <c r="AB20">
        <v>0.6995661515</v>
      </c>
      <c r="AC20">
        <v>1.0615549117</v>
      </c>
      <c r="AD20">
        <v>0.6158588089</v>
      </c>
      <c r="AE20">
        <v>0.0744</v>
      </c>
      <c r="AF20">
        <v>-0.2162</v>
      </c>
      <c r="AG20">
        <v>0.365</v>
      </c>
      <c r="AH20" t="s">
        <v>195</v>
      </c>
      <c r="AI20" t="s">
        <v>195</v>
      </c>
      <c r="AJ20" t="str">
        <f t="shared" si="0"/>
        <v> </v>
      </c>
      <c r="AK20" t="s">
        <v>195</v>
      </c>
      <c r="AL20" t="s">
        <v>195</v>
      </c>
    </row>
    <row r="21" spans="1:38" ht="12.75">
      <c r="A21" t="s">
        <v>71</v>
      </c>
      <c r="C21">
        <v>1484</v>
      </c>
      <c r="D21">
        <v>20.826521127</v>
      </c>
      <c r="E21">
        <v>14.613205728</v>
      </c>
      <c r="F21">
        <v>29.681644831</v>
      </c>
      <c r="G21">
        <v>0.0083227338</v>
      </c>
      <c r="H21">
        <v>20.889487871</v>
      </c>
      <c r="I21">
        <v>3.7518627782</v>
      </c>
      <c r="J21">
        <v>-0.477</v>
      </c>
      <c r="K21">
        <v>-0.8313</v>
      </c>
      <c r="L21">
        <v>-0.1227</v>
      </c>
      <c r="M21">
        <v>0.6206460543</v>
      </c>
      <c r="N21">
        <v>0.4354845641</v>
      </c>
      <c r="O21">
        <v>0.8845354266</v>
      </c>
      <c r="P21">
        <v>24</v>
      </c>
      <c r="Q21">
        <v>1434</v>
      </c>
      <c r="R21">
        <v>16.63443569</v>
      </c>
      <c r="S21">
        <v>11.125606464</v>
      </c>
      <c r="T21">
        <v>24.870954371</v>
      </c>
      <c r="U21">
        <v>0.0008232273</v>
      </c>
      <c r="V21">
        <v>16.736401674</v>
      </c>
      <c r="W21">
        <v>3.4163036859</v>
      </c>
      <c r="X21">
        <v>-0.6864</v>
      </c>
      <c r="Y21">
        <v>-1.0887</v>
      </c>
      <c r="Z21">
        <v>-0.2842</v>
      </c>
      <c r="AA21">
        <v>0.503366743</v>
      </c>
      <c r="AB21">
        <v>0.3366666832</v>
      </c>
      <c r="AC21">
        <v>0.7526081155</v>
      </c>
      <c r="AD21">
        <v>0.4084491889</v>
      </c>
      <c r="AE21">
        <v>-0.2248</v>
      </c>
      <c r="AF21">
        <v>-0.7576</v>
      </c>
      <c r="AG21">
        <v>0.3081</v>
      </c>
      <c r="AH21">
        <v>1</v>
      </c>
      <c r="AI21">
        <v>2</v>
      </c>
      <c r="AJ21" t="str">
        <f t="shared" si="0"/>
        <v> </v>
      </c>
      <c r="AK21" t="s">
        <v>195</v>
      </c>
      <c r="AL21" t="s">
        <v>195</v>
      </c>
    </row>
    <row r="22" spans="1:38" ht="12.75">
      <c r="A22" t="s">
        <v>74</v>
      </c>
      <c r="C22">
        <v>2535</v>
      </c>
      <c r="D22">
        <v>22.147708885</v>
      </c>
      <c r="E22">
        <v>16.992366596</v>
      </c>
      <c r="F22">
        <v>28.867139022</v>
      </c>
      <c r="G22">
        <v>0.0021168217</v>
      </c>
      <c r="H22">
        <v>22.090729783</v>
      </c>
      <c r="I22">
        <v>2.9519979383</v>
      </c>
      <c r="J22">
        <v>-0.4155</v>
      </c>
      <c r="K22">
        <v>-0.6805</v>
      </c>
      <c r="L22">
        <v>-0.1505</v>
      </c>
      <c r="M22">
        <v>0.660018447</v>
      </c>
      <c r="N22">
        <v>0.5063853544</v>
      </c>
      <c r="O22">
        <v>0.8602625385</v>
      </c>
      <c r="P22">
        <v>62</v>
      </c>
      <c r="Q22">
        <v>2540</v>
      </c>
      <c r="R22">
        <v>24.551136098</v>
      </c>
      <c r="S22">
        <v>19.07546512</v>
      </c>
      <c r="T22">
        <v>31.598615285</v>
      </c>
      <c r="U22">
        <v>0.0210049382</v>
      </c>
      <c r="V22">
        <v>24.409448819</v>
      </c>
      <c r="W22">
        <v>3.1000031</v>
      </c>
      <c r="X22">
        <v>-0.2972</v>
      </c>
      <c r="Y22">
        <v>-0.5495</v>
      </c>
      <c r="Z22">
        <v>-0.0448</v>
      </c>
      <c r="AA22">
        <v>0.742930247</v>
      </c>
      <c r="AB22">
        <v>0.5772335731</v>
      </c>
      <c r="AC22">
        <v>0.9561906611</v>
      </c>
      <c r="AD22">
        <v>0.5762712582</v>
      </c>
      <c r="AE22">
        <v>0.103</v>
      </c>
      <c r="AF22">
        <v>-0.2583</v>
      </c>
      <c r="AG22">
        <v>0.4644</v>
      </c>
      <c r="AH22">
        <v>1</v>
      </c>
      <c r="AI22" t="s">
        <v>195</v>
      </c>
      <c r="AJ22" t="str">
        <f t="shared" si="0"/>
        <v> </v>
      </c>
      <c r="AK22" t="s">
        <v>195</v>
      </c>
      <c r="AL22" t="s">
        <v>195</v>
      </c>
    </row>
    <row r="23" spans="1:38" ht="12.75">
      <c r="A23" t="s">
        <v>73</v>
      </c>
      <c r="C23">
        <v>3484</v>
      </c>
      <c r="D23">
        <v>21.784898621</v>
      </c>
      <c r="E23">
        <v>17.336916529</v>
      </c>
      <c r="F23">
        <v>27.374060846</v>
      </c>
      <c r="G23">
        <v>0.0002093202</v>
      </c>
      <c r="H23">
        <v>21.814006889</v>
      </c>
      <c r="I23">
        <v>2.5022381995</v>
      </c>
      <c r="J23">
        <v>-0.432</v>
      </c>
      <c r="K23">
        <v>-0.6604</v>
      </c>
      <c r="L23">
        <v>-0.2036</v>
      </c>
      <c r="M23">
        <v>0.6492064272</v>
      </c>
      <c r="N23">
        <v>0.5166532025</v>
      </c>
      <c r="O23">
        <v>0.8157676815</v>
      </c>
      <c r="P23">
        <v>72</v>
      </c>
      <c r="Q23">
        <v>3112</v>
      </c>
      <c r="R23">
        <v>23.109529839</v>
      </c>
      <c r="S23">
        <v>18.275474847</v>
      </c>
      <c r="T23">
        <v>29.222243136</v>
      </c>
      <c r="U23">
        <v>0.0028169657</v>
      </c>
      <c r="V23">
        <v>23.136246787</v>
      </c>
      <c r="W23">
        <v>2.7266328323</v>
      </c>
      <c r="X23">
        <v>-0.3577</v>
      </c>
      <c r="Y23">
        <v>-0.5924</v>
      </c>
      <c r="Z23">
        <v>-0.123</v>
      </c>
      <c r="AA23">
        <v>0.6993064859</v>
      </c>
      <c r="AB23">
        <v>0.5530254481</v>
      </c>
      <c r="AC23">
        <v>0.8842803943</v>
      </c>
      <c r="AD23">
        <v>0.7196529983</v>
      </c>
      <c r="AE23">
        <v>0.059</v>
      </c>
      <c r="AF23">
        <v>-0.2633</v>
      </c>
      <c r="AG23">
        <v>0.3814</v>
      </c>
      <c r="AH23">
        <v>1</v>
      </c>
      <c r="AI23">
        <v>2</v>
      </c>
      <c r="AJ23" t="str">
        <f t="shared" si="0"/>
        <v> </v>
      </c>
      <c r="AK23" t="s">
        <v>195</v>
      </c>
      <c r="AL23" t="s">
        <v>195</v>
      </c>
    </row>
    <row r="24" spans="1:38" s="45" customFormat="1" ht="12.75">
      <c r="A24" s="45" t="s">
        <v>75</v>
      </c>
      <c r="C24" s="45">
        <v>2000</v>
      </c>
      <c r="D24" s="45">
        <v>18.442578366</v>
      </c>
      <c r="E24" s="45">
        <v>13.329168257</v>
      </c>
      <c r="F24" s="45">
        <v>25.517623472</v>
      </c>
      <c r="G24" s="45">
        <v>0.0003027192</v>
      </c>
      <c r="H24" s="45">
        <v>18.5</v>
      </c>
      <c r="I24" s="45">
        <v>3.0413812651</v>
      </c>
      <c r="J24" s="45">
        <v>-0.5986</v>
      </c>
      <c r="K24" s="45">
        <v>-0.9233</v>
      </c>
      <c r="L24" s="45">
        <v>-0.2739</v>
      </c>
      <c r="M24" s="45">
        <v>0.5496027601</v>
      </c>
      <c r="N24" s="45">
        <v>0.397219278</v>
      </c>
      <c r="O24" s="45">
        <v>0.7604444461</v>
      </c>
      <c r="P24" s="45">
        <v>50</v>
      </c>
      <c r="Q24" s="45">
        <v>1755</v>
      </c>
      <c r="R24" s="45">
        <v>28.676507886</v>
      </c>
      <c r="S24" s="45">
        <v>21.667300614</v>
      </c>
      <c r="T24" s="45">
        <v>37.953140503</v>
      </c>
      <c r="U24" s="45">
        <v>0.3212745293</v>
      </c>
      <c r="V24" s="45">
        <v>28.49002849</v>
      </c>
      <c r="W24" s="45">
        <v>4.0290984683</v>
      </c>
      <c r="X24" s="45">
        <v>-0.1418</v>
      </c>
      <c r="Y24" s="45">
        <v>-0.4221</v>
      </c>
      <c r="Z24" s="45">
        <v>0.1384</v>
      </c>
      <c r="AA24" s="45">
        <v>0.8677661596</v>
      </c>
      <c r="AB24" s="45">
        <v>0.6556638736</v>
      </c>
      <c r="AC24" s="45">
        <v>1.148481925</v>
      </c>
      <c r="AD24" s="45">
        <v>0.0418004432</v>
      </c>
      <c r="AE24" s="45">
        <v>0.4414</v>
      </c>
      <c r="AF24" s="45">
        <v>0.0164</v>
      </c>
      <c r="AG24" s="45">
        <v>0.8665</v>
      </c>
      <c r="AH24" s="45">
        <v>1</v>
      </c>
      <c r="AI24" s="45" t="s">
        <v>195</v>
      </c>
      <c r="AJ24" s="45" t="str">
        <f t="shared" si="0"/>
        <v>t</v>
      </c>
      <c r="AK24" s="45" t="s">
        <v>195</v>
      </c>
      <c r="AL24" s="45" t="s">
        <v>195</v>
      </c>
    </row>
    <row r="25" spans="1:38" ht="12.75">
      <c r="A25" t="s">
        <v>81</v>
      </c>
      <c r="C25">
        <v>3080</v>
      </c>
      <c r="D25">
        <v>23.396264319</v>
      </c>
      <c r="E25">
        <v>18.506652925</v>
      </c>
      <c r="F25">
        <v>29.57775165</v>
      </c>
      <c r="G25">
        <v>0.002569914</v>
      </c>
      <c r="H25">
        <v>23.376623377</v>
      </c>
      <c r="I25">
        <v>2.7549614851</v>
      </c>
      <c r="J25">
        <v>-0.3606</v>
      </c>
      <c r="K25">
        <v>-0.5951</v>
      </c>
      <c r="L25">
        <v>-0.1262</v>
      </c>
      <c r="M25">
        <v>0.6972263417</v>
      </c>
      <c r="N25">
        <v>0.5515122303</v>
      </c>
      <c r="O25">
        <v>0.8814393314</v>
      </c>
      <c r="P25">
        <v>86</v>
      </c>
      <c r="Q25">
        <v>2797</v>
      </c>
      <c r="R25">
        <v>30.805632706</v>
      </c>
      <c r="S25">
        <v>24.836405531</v>
      </c>
      <c r="T25">
        <v>38.209514869</v>
      </c>
      <c r="U25">
        <v>0.522871215</v>
      </c>
      <c r="V25">
        <v>30.747229174</v>
      </c>
      <c r="W25">
        <v>3.3155589902</v>
      </c>
      <c r="X25">
        <v>-0.0702</v>
      </c>
      <c r="Y25">
        <v>-0.2856</v>
      </c>
      <c r="Z25">
        <v>0.1452</v>
      </c>
      <c r="AA25">
        <v>0.9321945926</v>
      </c>
      <c r="AB25">
        <v>0.7515626495</v>
      </c>
      <c r="AC25">
        <v>1.1562399477</v>
      </c>
      <c r="AD25">
        <v>0.0850136811</v>
      </c>
      <c r="AE25">
        <v>0.2751</v>
      </c>
      <c r="AF25">
        <v>-0.038</v>
      </c>
      <c r="AG25">
        <v>0.5882</v>
      </c>
      <c r="AH25">
        <v>1</v>
      </c>
      <c r="AI25" t="s">
        <v>195</v>
      </c>
      <c r="AJ25" t="str">
        <f t="shared" si="0"/>
        <v> </v>
      </c>
      <c r="AK25" t="s">
        <v>195</v>
      </c>
      <c r="AL25" t="s">
        <v>195</v>
      </c>
    </row>
    <row r="26" spans="1:38" ht="12.75">
      <c r="A26" t="s">
        <v>76</v>
      </c>
      <c r="C26">
        <v>5164</v>
      </c>
      <c r="D26">
        <v>27.291923395</v>
      </c>
      <c r="E26">
        <v>23.02823391</v>
      </c>
      <c r="F26">
        <v>32.345037207</v>
      </c>
      <c r="G26">
        <v>0.0171203353</v>
      </c>
      <c r="H26">
        <v>27.304415182</v>
      </c>
      <c r="I26">
        <v>2.2994465699</v>
      </c>
      <c r="J26">
        <v>-0.2066</v>
      </c>
      <c r="K26">
        <v>-0.3765</v>
      </c>
      <c r="L26">
        <v>-0.0368</v>
      </c>
      <c r="M26">
        <v>0.8133199235</v>
      </c>
      <c r="N26">
        <v>0.6862587576</v>
      </c>
      <c r="O26">
        <v>0.9639065304</v>
      </c>
      <c r="P26">
        <v>142</v>
      </c>
      <c r="Q26">
        <v>4743</v>
      </c>
      <c r="R26">
        <v>29.971579634</v>
      </c>
      <c r="S26">
        <v>25.295205923</v>
      </c>
      <c r="T26">
        <v>35.51248361</v>
      </c>
      <c r="U26">
        <v>0.2591571341</v>
      </c>
      <c r="V26">
        <v>29.938857263</v>
      </c>
      <c r="W26">
        <v>2.5124130904</v>
      </c>
      <c r="X26">
        <v>-0.0977</v>
      </c>
      <c r="Y26">
        <v>-0.2673</v>
      </c>
      <c r="Z26">
        <v>0.072</v>
      </c>
      <c r="AA26">
        <v>0.9069557095</v>
      </c>
      <c r="AB26">
        <v>0.7654461899</v>
      </c>
      <c r="AC26">
        <v>1.0746263681</v>
      </c>
      <c r="AD26">
        <v>0.4308214046</v>
      </c>
      <c r="AE26">
        <v>0.0937</v>
      </c>
      <c r="AF26">
        <v>-0.1394</v>
      </c>
      <c r="AG26">
        <v>0.3267</v>
      </c>
      <c r="AH26" t="s">
        <v>195</v>
      </c>
      <c r="AI26" t="s">
        <v>195</v>
      </c>
      <c r="AJ26" t="str">
        <f t="shared" si="0"/>
        <v> </v>
      </c>
      <c r="AK26" t="s">
        <v>195</v>
      </c>
      <c r="AL26" t="s">
        <v>195</v>
      </c>
    </row>
    <row r="27" spans="1:38" ht="12.75">
      <c r="A27" t="s">
        <v>77</v>
      </c>
      <c r="C27">
        <v>3014</v>
      </c>
      <c r="D27">
        <v>31.748405677</v>
      </c>
      <c r="E27">
        <v>25.888942629</v>
      </c>
      <c r="F27">
        <v>38.93404522</v>
      </c>
      <c r="G27">
        <v>0.5947300849</v>
      </c>
      <c r="H27">
        <v>31.851360319</v>
      </c>
      <c r="I27">
        <v>3.2508158497</v>
      </c>
      <c r="J27">
        <v>-0.0554</v>
      </c>
      <c r="K27">
        <v>-0.2594</v>
      </c>
      <c r="L27">
        <v>0.1486</v>
      </c>
      <c r="M27">
        <v>0.9461264603</v>
      </c>
      <c r="N27">
        <v>0.7715100374</v>
      </c>
      <c r="O27">
        <v>1.1602639441</v>
      </c>
      <c r="P27">
        <v>90</v>
      </c>
      <c r="Q27">
        <v>2858</v>
      </c>
      <c r="R27">
        <v>31.520770018</v>
      </c>
      <c r="S27">
        <v>25.531646546</v>
      </c>
      <c r="T27">
        <v>38.91480092</v>
      </c>
      <c r="U27">
        <v>0.6602240582</v>
      </c>
      <c r="V27">
        <v>31.490552834</v>
      </c>
      <c r="W27">
        <v>3.3193957245</v>
      </c>
      <c r="X27">
        <v>-0.0473</v>
      </c>
      <c r="Y27">
        <v>-0.258</v>
      </c>
      <c r="Z27">
        <v>0.1635</v>
      </c>
      <c r="AA27">
        <v>0.9538350225</v>
      </c>
      <c r="AB27">
        <v>0.7726010071</v>
      </c>
      <c r="AC27">
        <v>1.1775822733</v>
      </c>
      <c r="AD27">
        <v>0.9608848409</v>
      </c>
      <c r="AE27">
        <v>-0.0072</v>
      </c>
      <c r="AF27">
        <v>-0.2948</v>
      </c>
      <c r="AG27">
        <v>0.2804</v>
      </c>
      <c r="AH27" t="s">
        <v>195</v>
      </c>
      <c r="AI27" t="s">
        <v>195</v>
      </c>
      <c r="AJ27" t="str">
        <f t="shared" si="0"/>
        <v> </v>
      </c>
      <c r="AK27" t="s">
        <v>195</v>
      </c>
      <c r="AL27" t="s">
        <v>195</v>
      </c>
    </row>
    <row r="28" spans="1:38" ht="12.75">
      <c r="A28" t="s">
        <v>70</v>
      </c>
      <c r="C28">
        <v>3001</v>
      </c>
      <c r="D28">
        <v>18.652873244</v>
      </c>
      <c r="E28">
        <v>14.311031878</v>
      </c>
      <c r="F28">
        <v>24.311991144</v>
      </c>
      <c r="G28">
        <v>1.4014E-05</v>
      </c>
      <c r="H28">
        <v>18.660446518</v>
      </c>
      <c r="I28">
        <v>2.4936070555</v>
      </c>
      <c r="J28">
        <v>-0.5872</v>
      </c>
      <c r="K28">
        <v>-0.8522</v>
      </c>
      <c r="L28">
        <v>-0.3223</v>
      </c>
      <c r="M28">
        <v>0.5558697062</v>
      </c>
      <c r="N28">
        <v>0.4264795553</v>
      </c>
      <c r="O28">
        <v>0.7245156925</v>
      </c>
      <c r="P28">
        <v>79</v>
      </c>
      <c r="Q28">
        <v>2666</v>
      </c>
      <c r="R28">
        <v>29.582381022</v>
      </c>
      <c r="S28">
        <v>23.636490729</v>
      </c>
      <c r="T28">
        <v>37.023992986</v>
      </c>
      <c r="U28">
        <v>0.3334351333</v>
      </c>
      <c r="V28">
        <v>29.632408102</v>
      </c>
      <c r="W28">
        <v>3.3339063831</v>
      </c>
      <c r="X28">
        <v>-0.1107</v>
      </c>
      <c r="Y28">
        <v>-0.3351</v>
      </c>
      <c r="Z28">
        <v>0.1137</v>
      </c>
      <c r="AA28">
        <v>0.8951783555</v>
      </c>
      <c r="AB28">
        <v>0.7152525987</v>
      </c>
      <c r="AC28">
        <v>1.1203654341</v>
      </c>
      <c r="AD28">
        <v>0.0082897174</v>
      </c>
      <c r="AE28">
        <v>0.4612</v>
      </c>
      <c r="AF28">
        <v>0.1188</v>
      </c>
      <c r="AG28">
        <v>0.8036</v>
      </c>
      <c r="AH28">
        <v>1</v>
      </c>
      <c r="AI28" t="s">
        <v>195</v>
      </c>
      <c r="AJ28" t="str">
        <f t="shared" si="0"/>
        <v>t</v>
      </c>
      <c r="AK28" t="s">
        <v>195</v>
      </c>
      <c r="AL28" t="s">
        <v>195</v>
      </c>
    </row>
    <row r="29" spans="1:38" ht="12.75">
      <c r="A29" t="s">
        <v>78</v>
      </c>
      <c r="C29">
        <v>2209</v>
      </c>
      <c r="D29">
        <v>31.761621877</v>
      </c>
      <c r="E29">
        <v>25.042729441</v>
      </c>
      <c r="F29">
        <v>40.283173871</v>
      </c>
      <c r="G29">
        <v>0.6503719559</v>
      </c>
      <c r="H29">
        <v>31.688546854</v>
      </c>
      <c r="I29">
        <v>3.7875057788</v>
      </c>
      <c r="J29">
        <v>-0.055</v>
      </c>
      <c r="K29">
        <v>-0.2926</v>
      </c>
      <c r="L29">
        <v>0.1827</v>
      </c>
      <c r="M29">
        <v>0.946520313</v>
      </c>
      <c r="N29">
        <v>0.7462922455</v>
      </c>
      <c r="O29">
        <v>1.2004689965</v>
      </c>
      <c r="P29">
        <v>78</v>
      </c>
      <c r="Q29">
        <v>1975</v>
      </c>
      <c r="R29">
        <v>39.534545926</v>
      </c>
      <c r="S29">
        <v>31.544622731</v>
      </c>
      <c r="T29">
        <v>49.548233145</v>
      </c>
      <c r="U29">
        <v>0.1196560438</v>
      </c>
      <c r="V29">
        <v>39.493670886</v>
      </c>
      <c r="W29">
        <v>4.4717776538</v>
      </c>
      <c r="X29">
        <v>0.1793</v>
      </c>
      <c r="Y29">
        <v>-0.0465</v>
      </c>
      <c r="Z29">
        <v>0.405</v>
      </c>
      <c r="AA29">
        <v>1.196336082</v>
      </c>
      <c r="AB29">
        <v>0.9545568182</v>
      </c>
      <c r="AC29">
        <v>1.499355506</v>
      </c>
      <c r="AD29">
        <v>0.1836276914</v>
      </c>
      <c r="AE29">
        <v>0.2189</v>
      </c>
      <c r="AF29">
        <v>-0.1038</v>
      </c>
      <c r="AG29">
        <v>0.5416</v>
      </c>
      <c r="AH29" t="s">
        <v>195</v>
      </c>
      <c r="AI29" t="s">
        <v>195</v>
      </c>
      <c r="AJ29" t="str">
        <f t="shared" si="0"/>
        <v> </v>
      </c>
      <c r="AK29" t="s">
        <v>195</v>
      </c>
      <c r="AL29" t="s">
        <v>195</v>
      </c>
    </row>
    <row r="30" spans="1:38" ht="12.75">
      <c r="A30" t="s">
        <v>80</v>
      </c>
      <c r="C30">
        <v>5295</v>
      </c>
      <c r="D30">
        <v>33.937999417</v>
      </c>
      <c r="E30">
        <v>29.166864461</v>
      </c>
      <c r="F30">
        <v>39.48959978</v>
      </c>
      <c r="G30">
        <v>0.8836333793</v>
      </c>
      <c r="H30">
        <v>33.994334278</v>
      </c>
      <c r="I30">
        <v>2.5337880765</v>
      </c>
      <c r="J30">
        <v>0.0113</v>
      </c>
      <c r="K30">
        <v>-0.1402</v>
      </c>
      <c r="L30">
        <v>0.1628</v>
      </c>
      <c r="M30">
        <v>1.0113780069</v>
      </c>
      <c r="N30">
        <v>0.8691945829</v>
      </c>
      <c r="O30">
        <v>1.1768198894</v>
      </c>
      <c r="P30">
        <v>192</v>
      </c>
      <c r="Q30">
        <v>4932</v>
      </c>
      <c r="R30">
        <v>38.858280791</v>
      </c>
      <c r="S30">
        <v>33.532201553</v>
      </c>
      <c r="T30">
        <v>45.030326555</v>
      </c>
      <c r="U30">
        <v>0.0312392163</v>
      </c>
      <c r="V30">
        <v>38.929440389</v>
      </c>
      <c r="W30">
        <v>2.809490361</v>
      </c>
      <c r="X30">
        <v>0.162</v>
      </c>
      <c r="Y30">
        <v>0.0146</v>
      </c>
      <c r="Z30">
        <v>0.3094</v>
      </c>
      <c r="AA30">
        <v>1.1758719445</v>
      </c>
      <c r="AB30">
        <v>1.0147019951</v>
      </c>
      <c r="AC30">
        <v>1.3626412845</v>
      </c>
      <c r="AD30">
        <v>0.1919150715</v>
      </c>
      <c r="AE30">
        <v>0.1354</v>
      </c>
      <c r="AF30">
        <v>-0.068</v>
      </c>
      <c r="AG30">
        <v>0.3387</v>
      </c>
      <c r="AH30" t="s">
        <v>195</v>
      </c>
      <c r="AI30" t="s">
        <v>195</v>
      </c>
      <c r="AJ30" t="str">
        <f t="shared" si="0"/>
        <v> </v>
      </c>
      <c r="AK30" t="s">
        <v>195</v>
      </c>
      <c r="AL30" t="s">
        <v>195</v>
      </c>
    </row>
    <row r="31" spans="1:38" ht="12.75">
      <c r="A31" t="s">
        <v>79</v>
      </c>
      <c r="C31">
        <v>3154</v>
      </c>
      <c r="D31">
        <v>38.005429951</v>
      </c>
      <c r="E31">
        <v>31.638091308</v>
      </c>
      <c r="F31">
        <v>45.654230267</v>
      </c>
      <c r="G31">
        <v>0.1832456779</v>
      </c>
      <c r="H31">
        <v>38.04692454</v>
      </c>
      <c r="I31">
        <v>3.4731931357</v>
      </c>
      <c r="J31">
        <v>0.1245</v>
      </c>
      <c r="K31">
        <v>-0.0589</v>
      </c>
      <c r="L31">
        <v>0.3079</v>
      </c>
      <c r="M31">
        <v>1.1325905079</v>
      </c>
      <c r="N31">
        <v>0.9428390088</v>
      </c>
      <c r="O31">
        <v>1.3605305324</v>
      </c>
      <c r="P31">
        <v>110</v>
      </c>
      <c r="Q31">
        <v>3083</v>
      </c>
      <c r="R31">
        <v>35.758840916</v>
      </c>
      <c r="S31">
        <v>29.528815041</v>
      </c>
      <c r="T31">
        <v>43.303285346</v>
      </c>
      <c r="U31">
        <v>0.4192768716</v>
      </c>
      <c r="V31">
        <v>35.679532922</v>
      </c>
      <c r="W31">
        <v>3.4019099843</v>
      </c>
      <c r="X31">
        <v>0.0789</v>
      </c>
      <c r="Y31">
        <v>-0.1125</v>
      </c>
      <c r="Z31">
        <v>0.2703</v>
      </c>
      <c r="AA31">
        <v>1.0820812693</v>
      </c>
      <c r="AB31">
        <v>0.8935574208</v>
      </c>
      <c r="AC31">
        <v>1.3103801122</v>
      </c>
      <c r="AD31">
        <v>0.6443695878</v>
      </c>
      <c r="AE31">
        <v>-0.0609</v>
      </c>
      <c r="AF31">
        <v>-0.3196</v>
      </c>
      <c r="AG31">
        <v>0.1978</v>
      </c>
      <c r="AH31" t="s">
        <v>195</v>
      </c>
      <c r="AI31" t="s">
        <v>195</v>
      </c>
      <c r="AJ31" t="str">
        <f t="shared" si="0"/>
        <v> </v>
      </c>
      <c r="AK31" t="s">
        <v>195</v>
      </c>
      <c r="AL31" t="s">
        <v>195</v>
      </c>
    </row>
    <row r="32" spans="1:38" ht="12.75">
      <c r="A32" t="s">
        <v>32</v>
      </c>
      <c r="C32">
        <v>913</v>
      </c>
      <c r="D32">
        <v>16.553490261</v>
      </c>
      <c r="E32">
        <v>9.9636684358</v>
      </c>
      <c r="F32">
        <v>27.501722039</v>
      </c>
      <c r="G32">
        <v>0.0063687265</v>
      </c>
      <c r="H32">
        <v>16.429353779</v>
      </c>
      <c r="I32">
        <v>4.2420409049</v>
      </c>
      <c r="J32">
        <v>-0.7066</v>
      </c>
      <c r="K32">
        <v>-1.2143</v>
      </c>
      <c r="L32">
        <v>-0.199</v>
      </c>
      <c r="M32">
        <v>0.4933065082</v>
      </c>
      <c r="N32">
        <v>0.2969248423</v>
      </c>
      <c r="O32">
        <v>0.8195720815</v>
      </c>
      <c r="P32">
        <v>18</v>
      </c>
      <c r="Q32">
        <v>930</v>
      </c>
      <c r="R32">
        <v>19.486948294</v>
      </c>
      <c r="S32">
        <v>12.254758704</v>
      </c>
      <c r="T32">
        <v>30.987240383</v>
      </c>
      <c r="U32">
        <v>0.0256273593</v>
      </c>
      <c r="V32">
        <v>19.35483871</v>
      </c>
      <c r="W32">
        <v>4.5619792335</v>
      </c>
      <c r="X32">
        <v>-0.5282</v>
      </c>
      <c r="Y32">
        <v>-0.992</v>
      </c>
      <c r="Z32">
        <v>-0.0643</v>
      </c>
      <c r="AA32">
        <v>0.5896864925</v>
      </c>
      <c r="AB32">
        <v>0.3708361908</v>
      </c>
      <c r="AC32">
        <v>0.9376920808</v>
      </c>
      <c r="AD32">
        <v>0.640738574</v>
      </c>
      <c r="AE32">
        <v>0.1631</v>
      </c>
      <c r="AF32">
        <v>-0.5221</v>
      </c>
      <c r="AG32">
        <v>0.8484</v>
      </c>
      <c r="AH32" t="s">
        <v>195</v>
      </c>
      <c r="AI32" t="s">
        <v>195</v>
      </c>
      <c r="AJ32" t="str">
        <f t="shared" si="0"/>
        <v> </v>
      </c>
      <c r="AK32" t="s">
        <v>195</v>
      </c>
      <c r="AL32" t="s">
        <v>195</v>
      </c>
    </row>
    <row r="33" spans="1:38" ht="12.75">
      <c r="A33" t="s">
        <v>31</v>
      </c>
      <c r="C33">
        <v>1669</v>
      </c>
      <c r="D33">
        <v>17.995129258</v>
      </c>
      <c r="E33">
        <v>12.553729372</v>
      </c>
      <c r="F33">
        <v>25.795097807</v>
      </c>
      <c r="G33">
        <v>0.0006946121</v>
      </c>
      <c r="H33">
        <v>17.974835231</v>
      </c>
      <c r="I33">
        <v>3.2817409078</v>
      </c>
      <c r="J33">
        <v>-0.6231</v>
      </c>
      <c r="K33">
        <v>-0.9832</v>
      </c>
      <c r="L33">
        <v>-0.263</v>
      </c>
      <c r="M33">
        <v>0.5362684388</v>
      </c>
      <c r="N33">
        <v>0.3741106138</v>
      </c>
      <c r="O33">
        <v>0.7687133908</v>
      </c>
      <c r="P33">
        <v>36</v>
      </c>
      <c r="Q33">
        <v>1783</v>
      </c>
      <c r="R33">
        <v>20.271782034</v>
      </c>
      <c r="S33">
        <v>14.58423871</v>
      </c>
      <c r="T33">
        <v>28.17734645</v>
      </c>
      <c r="U33">
        <v>0.0036296148</v>
      </c>
      <c r="V33">
        <v>20.190689849</v>
      </c>
      <c r="W33">
        <v>3.3651149748</v>
      </c>
      <c r="X33">
        <v>-0.4887</v>
      </c>
      <c r="Y33">
        <v>-0.818</v>
      </c>
      <c r="Z33">
        <v>-0.1594</v>
      </c>
      <c r="AA33">
        <v>0.6134360221</v>
      </c>
      <c r="AB33">
        <v>0.441327623</v>
      </c>
      <c r="AC33">
        <v>0.8526630412</v>
      </c>
      <c r="AD33">
        <v>0.6298775046</v>
      </c>
      <c r="AE33">
        <v>0.1191</v>
      </c>
      <c r="AF33">
        <v>-0.3654</v>
      </c>
      <c r="AG33">
        <v>0.6036</v>
      </c>
      <c r="AH33">
        <v>1</v>
      </c>
      <c r="AI33">
        <v>2</v>
      </c>
      <c r="AJ33" t="str">
        <f t="shared" si="0"/>
        <v> </v>
      </c>
      <c r="AK33" t="s">
        <v>195</v>
      </c>
      <c r="AL33" t="s">
        <v>195</v>
      </c>
    </row>
    <row r="34" spans="1:38" ht="12.75">
      <c r="A34" t="s">
        <v>34</v>
      </c>
      <c r="C34">
        <v>616</v>
      </c>
      <c r="D34">
        <v>9.7606823862</v>
      </c>
      <c r="E34">
        <v>4.3806802567</v>
      </c>
      <c r="F34">
        <v>21.747974073</v>
      </c>
      <c r="G34">
        <v>0.0025196169</v>
      </c>
      <c r="H34">
        <v>9.7402597403</v>
      </c>
      <c r="I34">
        <v>3.9764443876</v>
      </c>
      <c r="J34">
        <v>-1.2349</v>
      </c>
      <c r="K34">
        <v>-2.036</v>
      </c>
      <c r="L34">
        <v>-0.4337</v>
      </c>
      <c r="M34">
        <v>0.2908757048</v>
      </c>
      <c r="N34">
        <v>0.1305475792</v>
      </c>
      <c r="O34">
        <v>0.6481060478</v>
      </c>
      <c r="P34">
        <v>19</v>
      </c>
      <c r="Q34">
        <v>713</v>
      </c>
      <c r="R34">
        <v>26.686890141</v>
      </c>
      <c r="S34">
        <v>16.989806018</v>
      </c>
      <c r="T34">
        <v>41.918671977</v>
      </c>
      <c r="U34">
        <v>0.3535573545</v>
      </c>
      <c r="V34">
        <v>26.647966339</v>
      </c>
      <c r="W34">
        <v>6.1134627539</v>
      </c>
      <c r="X34">
        <v>-0.2137</v>
      </c>
      <c r="Y34">
        <v>-0.6653</v>
      </c>
      <c r="Z34">
        <v>0.2378</v>
      </c>
      <c r="AA34">
        <v>0.8075609585</v>
      </c>
      <c r="AB34">
        <v>0.5141215016</v>
      </c>
      <c r="AC34">
        <v>1.2684836166</v>
      </c>
      <c r="AD34">
        <v>0.0317278457</v>
      </c>
      <c r="AE34">
        <v>1.0058</v>
      </c>
      <c r="AF34">
        <v>0.088</v>
      </c>
      <c r="AG34">
        <v>1.9236</v>
      </c>
      <c r="AH34">
        <v>1</v>
      </c>
      <c r="AI34" t="s">
        <v>195</v>
      </c>
      <c r="AJ34" t="str">
        <f t="shared" si="0"/>
        <v>t</v>
      </c>
      <c r="AK34" t="s">
        <v>195</v>
      </c>
      <c r="AL34" t="s">
        <v>195</v>
      </c>
    </row>
    <row r="35" spans="1:38" ht="12.75">
      <c r="A35" t="s">
        <v>33</v>
      </c>
      <c r="C35">
        <v>273</v>
      </c>
      <c r="D35">
        <v>36.813705205</v>
      </c>
      <c r="E35">
        <v>19.782071687</v>
      </c>
      <c r="F35">
        <v>68.5089465</v>
      </c>
      <c r="G35">
        <v>0.7700053135</v>
      </c>
      <c r="H35">
        <v>36.63003663</v>
      </c>
      <c r="I35">
        <v>11.583434653</v>
      </c>
      <c r="J35">
        <v>0.0926</v>
      </c>
      <c r="K35">
        <v>-0.5284</v>
      </c>
      <c r="L35">
        <v>0.7137</v>
      </c>
      <c r="M35">
        <v>1.0970762107</v>
      </c>
      <c r="N35">
        <v>0.5895206724</v>
      </c>
      <c r="O35">
        <v>2.0416183323</v>
      </c>
      <c r="P35">
        <v>10</v>
      </c>
      <c r="Q35">
        <v>314</v>
      </c>
      <c r="R35">
        <v>31.988880761</v>
      </c>
      <c r="S35">
        <v>17.187877188</v>
      </c>
      <c r="T35">
        <v>59.535478476</v>
      </c>
      <c r="U35">
        <v>0.9182726088</v>
      </c>
      <c r="V35">
        <v>31.847133758</v>
      </c>
      <c r="W35">
        <v>10.070947962</v>
      </c>
      <c r="X35">
        <v>-0.0325</v>
      </c>
      <c r="Y35">
        <v>-0.6537</v>
      </c>
      <c r="Z35">
        <v>0.5887</v>
      </c>
      <c r="AA35">
        <v>0.9680023065</v>
      </c>
      <c r="AB35">
        <v>0.5201152515</v>
      </c>
      <c r="AC35">
        <v>1.8015785207</v>
      </c>
      <c r="AD35">
        <v>0.7534246301</v>
      </c>
      <c r="AE35">
        <v>-0.1405</v>
      </c>
      <c r="AF35">
        <v>-1.017</v>
      </c>
      <c r="AG35">
        <v>0.736</v>
      </c>
      <c r="AH35" t="s">
        <v>195</v>
      </c>
      <c r="AI35" t="s">
        <v>195</v>
      </c>
      <c r="AJ35" t="str">
        <f t="shared" si="0"/>
        <v> </v>
      </c>
      <c r="AK35" t="s">
        <v>195</v>
      </c>
      <c r="AL35" t="s">
        <v>195</v>
      </c>
    </row>
    <row r="36" spans="1:38" ht="12.75">
      <c r="A36" t="s">
        <v>23</v>
      </c>
      <c r="C36">
        <v>707</v>
      </c>
      <c r="D36">
        <v>18.445634091</v>
      </c>
      <c r="E36">
        <v>10.694730524</v>
      </c>
      <c r="F36">
        <v>31.813930819</v>
      </c>
      <c r="G36">
        <v>0.0314225606</v>
      </c>
      <c r="H36">
        <v>18.387553041</v>
      </c>
      <c r="I36">
        <v>5.09978964</v>
      </c>
      <c r="J36">
        <v>-0.5984</v>
      </c>
      <c r="K36">
        <v>-1.1435</v>
      </c>
      <c r="L36">
        <v>-0.0533</v>
      </c>
      <c r="M36">
        <v>0.549693823</v>
      </c>
      <c r="N36">
        <v>0.3187110445</v>
      </c>
      <c r="O36">
        <v>0.948079159</v>
      </c>
      <c r="P36">
        <v>21</v>
      </c>
      <c r="Q36">
        <v>704</v>
      </c>
      <c r="R36">
        <v>29.856879846</v>
      </c>
      <c r="S36">
        <v>19.427820326</v>
      </c>
      <c r="T36">
        <v>45.884368867</v>
      </c>
      <c r="U36">
        <v>0.6434161046</v>
      </c>
      <c r="V36">
        <v>29.829545455</v>
      </c>
      <c r="W36">
        <v>6.5093404758</v>
      </c>
      <c r="X36">
        <v>-0.1015</v>
      </c>
      <c r="Y36">
        <v>-0.5312</v>
      </c>
      <c r="Z36">
        <v>0.3282</v>
      </c>
      <c r="AA36">
        <v>0.9034867075</v>
      </c>
      <c r="AB36">
        <v>0.5878972455</v>
      </c>
      <c r="AC36">
        <v>1.388487932</v>
      </c>
      <c r="AD36">
        <v>0.1723672253</v>
      </c>
      <c r="AE36">
        <v>0.4816</v>
      </c>
      <c r="AF36">
        <v>-0.2101</v>
      </c>
      <c r="AG36">
        <v>1.1733</v>
      </c>
      <c r="AH36" t="s">
        <v>195</v>
      </c>
      <c r="AI36" t="s">
        <v>195</v>
      </c>
      <c r="AJ36" t="str">
        <f t="shared" si="0"/>
        <v> </v>
      </c>
      <c r="AK36" t="s">
        <v>195</v>
      </c>
      <c r="AL36" t="s">
        <v>195</v>
      </c>
    </row>
    <row r="37" spans="1:38" ht="12.75">
      <c r="A37" t="s">
        <v>16</v>
      </c>
      <c r="C37">
        <v>352</v>
      </c>
      <c r="D37">
        <v>28.612060311</v>
      </c>
      <c r="E37">
        <v>15.374858239</v>
      </c>
      <c r="F37">
        <v>53.246019086</v>
      </c>
      <c r="G37">
        <v>0.614970673</v>
      </c>
      <c r="H37">
        <v>28.409090909</v>
      </c>
      <c r="I37">
        <v>8.9837433528</v>
      </c>
      <c r="J37">
        <v>-0.1594</v>
      </c>
      <c r="K37">
        <v>-0.7805</v>
      </c>
      <c r="L37">
        <v>0.4617</v>
      </c>
      <c r="M37">
        <v>0.8526610003</v>
      </c>
      <c r="N37">
        <v>0.4581823841</v>
      </c>
      <c r="O37">
        <v>1.5867715713</v>
      </c>
      <c r="P37" t="s">
        <v>195</v>
      </c>
      <c r="Q37" t="s">
        <v>195</v>
      </c>
      <c r="R37" t="s">
        <v>195</v>
      </c>
      <c r="S37" t="s">
        <v>195</v>
      </c>
      <c r="T37" t="s">
        <v>195</v>
      </c>
      <c r="U37" t="s">
        <v>195</v>
      </c>
      <c r="V37" t="s">
        <v>195</v>
      </c>
      <c r="W37" t="s">
        <v>195</v>
      </c>
      <c r="X37" t="s">
        <v>195</v>
      </c>
      <c r="Y37" t="s">
        <v>195</v>
      </c>
      <c r="Z37" t="s">
        <v>195</v>
      </c>
      <c r="AA37" t="s">
        <v>195</v>
      </c>
      <c r="AB37" t="s">
        <v>195</v>
      </c>
      <c r="AC37" t="s">
        <v>195</v>
      </c>
      <c r="AD37" t="s">
        <v>195</v>
      </c>
      <c r="AE37" t="s">
        <v>195</v>
      </c>
      <c r="AF37" t="s">
        <v>195</v>
      </c>
      <c r="AG37" t="s">
        <v>195</v>
      </c>
      <c r="AH37" t="s">
        <v>195</v>
      </c>
      <c r="AI37" t="s">
        <v>195</v>
      </c>
      <c r="AJ37" t="str">
        <f t="shared" si="0"/>
        <v> </v>
      </c>
      <c r="AK37" t="s">
        <v>195</v>
      </c>
      <c r="AL37" t="s">
        <v>241</v>
      </c>
    </row>
    <row r="38" spans="1:38" ht="12.75">
      <c r="A38" t="s">
        <v>21</v>
      </c>
      <c r="C38">
        <v>259</v>
      </c>
      <c r="D38">
        <v>23.132064778</v>
      </c>
      <c r="E38">
        <v>10.381882841</v>
      </c>
      <c r="F38">
        <v>51.540980485</v>
      </c>
      <c r="G38">
        <v>0.3627851</v>
      </c>
      <c r="H38">
        <v>23.166023166</v>
      </c>
      <c r="I38">
        <v>9.4574893544</v>
      </c>
      <c r="J38">
        <v>-0.372</v>
      </c>
      <c r="K38">
        <v>-1.1732</v>
      </c>
      <c r="L38">
        <v>0.4292</v>
      </c>
      <c r="M38">
        <v>0.6893529959</v>
      </c>
      <c r="N38">
        <v>0.3093879473</v>
      </c>
      <c r="O38">
        <v>1.5359601336</v>
      </c>
      <c r="P38">
        <v>7</v>
      </c>
      <c r="Q38">
        <v>228</v>
      </c>
      <c r="R38">
        <v>30.749162736</v>
      </c>
      <c r="S38">
        <v>14.642140443</v>
      </c>
      <c r="T38">
        <v>64.574644167</v>
      </c>
      <c r="U38">
        <v>0.8490597353</v>
      </c>
      <c r="V38">
        <v>30.701754386</v>
      </c>
      <c r="W38">
        <v>11.604172417</v>
      </c>
      <c r="X38">
        <v>-0.072</v>
      </c>
      <c r="Y38">
        <v>-0.814</v>
      </c>
      <c r="Z38">
        <v>0.6699</v>
      </c>
      <c r="AA38">
        <v>0.9304877114</v>
      </c>
      <c r="AB38">
        <v>0.4430797634</v>
      </c>
      <c r="AC38">
        <v>1.9540666321</v>
      </c>
      <c r="AD38">
        <v>0.6089118893</v>
      </c>
      <c r="AE38">
        <v>0.2846</v>
      </c>
      <c r="AF38">
        <v>-0.8058</v>
      </c>
      <c r="AG38">
        <v>1.3751</v>
      </c>
      <c r="AH38" t="s">
        <v>195</v>
      </c>
      <c r="AI38" t="s">
        <v>195</v>
      </c>
      <c r="AJ38" t="str">
        <f t="shared" si="0"/>
        <v> </v>
      </c>
      <c r="AK38" t="s">
        <v>195</v>
      </c>
      <c r="AL38" t="s">
        <v>195</v>
      </c>
    </row>
    <row r="39" spans="1:38" ht="12.75">
      <c r="A39" t="s">
        <v>22</v>
      </c>
      <c r="C39">
        <v>1454</v>
      </c>
      <c r="D39">
        <v>26.827157516</v>
      </c>
      <c r="E39">
        <v>19.550729587</v>
      </c>
      <c r="F39">
        <v>36.811740309</v>
      </c>
      <c r="G39">
        <v>0.1656311143</v>
      </c>
      <c r="H39">
        <v>26.822558459</v>
      </c>
      <c r="I39">
        <v>4.2950467664</v>
      </c>
      <c r="J39">
        <v>-0.2238</v>
      </c>
      <c r="K39">
        <v>-0.5402</v>
      </c>
      <c r="L39">
        <v>0.0926</v>
      </c>
      <c r="M39">
        <v>0.7994695494</v>
      </c>
      <c r="N39">
        <v>0.5826265031</v>
      </c>
      <c r="O39">
        <v>1.0970176553</v>
      </c>
      <c r="P39">
        <v>49</v>
      </c>
      <c r="Q39">
        <v>1667</v>
      </c>
      <c r="R39">
        <v>29.482839046</v>
      </c>
      <c r="S39">
        <v>22.214659824</v>
      </c>
      <c r="T39">
        <v>39.129016834</v>
      </c>
      <c r="U39">
        <v>0.4294879911</v>
      </c>
      <c r="V39">
        <v>29.394121176</v>
      </c>
      <c r="W39">
        <v>4.199160168</v>
      </c>
      <c r="X39">
        <v>-0.1141</v>
      </c>
      <c r="Y39">
        <v>-0.3972</v>
      </c>
      <c r="Z39">
        <v>0.169</v>
      </c>
      <c r="AA39">
        <v>0.8921680134</v>
      </c>
      <c r="AB39">
        <v>0.6722286443</v>
      </c>
      <c r="AC39">
        <v>1.1840670147</v>
      </c>
      <c r="AD39">
        <v>0.6600260003</v>
      </c>
      <c r="AE39">
        <v>0.0944</v>
      </c>
      <c r="AF39">
        <v>-0.3262</v>
      </c>
      <c r="AG39">
        <v>0.515</v>
      </c>
      <c r="AH39" t="s">
        <v>195</v>
      </c>
      <c r="AI39" t="s">
        <v>195</v>
      </c>
      <c r="AJ39" t="str">
        <f t="shared" si="0"/>
        <v> </v>
      </c>
      <c r="AK39" t="s">
        <v>195</v>
      </c>
      <c r="AL39" t="s">
        <v>195</v>
      </c>
    </row>
    <row r="40" spans="1:38" ht="12.75">
      <c r="A40" t="s">
        <v>19</v>
      </c>
      <c r="C40">
        <v>563</v>
      </c>
      <c r="D40">
        <v>51.050313808</v>
      </c>
      <c r="E40">
        <v>35.397652897</v>
      </c>
      <c r="F40">
        <v>73.624501247</v>
      </c>
      <c r="G40">
        <v>0.0247088475</v>
      </c>
      <c r="H40">
        <v>51.509769094</v>
      </c>
      <c r="I40">
        <v>9.5651239914</v>
      </c>
      <c r="J40">
        <v>0.4196</v>
      </c>
      <c r="K40">
        <v>0.0534</v>
      </c>
      <c r="L40">
        <v>0.7858</v>
      </c>
      <c r="M40">
        <v>1.5213378962</v>
      </c>
      <c r="N40">
        <v>1.0548767828</v>
      </c>
      <c r="O40">
        <v>2.1940657261</v>
      </c>
      <c r="P40">
        <v>16</v>
      </c>
      <c r="Q40">
        <v>546</v>
      </c>
      <c r="R40">
        <v>28.999514504</v>
      </c>
      <c r="S40">
        <v>17.734805702</v>
      </c>
      <c r="T40">
        <v>47.419286999</v>
      </c>
      <c r="U40">
        <v>0.6026096899</v>
      </c>
      <c r="V40">
        <v>29.304029304</v>
      </c>
      <c r="W40">
        <v>7.326007326</v>
      </c>
      <c r="X40">
        <v>-0.1306</v>
      </c>
      <c r="Y40">
        <v>-0.6224</v>
      </c>
      <c r="Z40">
        <v>0.3611</v>
      </c>
      <c r="AA40">
        <v>0.877542329</v>
      </c>
      <c r="AB40">
        <v>0.5366656293</v>
      </c>
      <c r="AC40">
        <v>1.4349354555</v>
      </c>
      <c r="AD40">
        <v>0.0693738994</v>
      </c>
      <c r="AE40">
        <v>-0.5655</v>
      </c>
      <c r="AF40">
        <v>-1.1759</v>
      </c>
      <c r="AG40">
        <v>0.0448</v>
      </c>
      <c r="AH40" t="s">
        <v>195</v>
      </c>
      <c r="AI40" t="s">
        <v>195</v>
      </c>
      <c r="AJ40" t="str">
        <f t="shared" si="0"/>
        <v> </v>
      </c>
      <c r="AK40" t="s">
        <v>195</v>
      </c>
      <c r="AL40" t="s">
        <v>195</v>
      </c>
    </row>
    <row r="41" spans="1:38" ht="12.75">
      <c r="A41" t="s">
        <v>24</v>
      </c>
      <c r="C41">
        <v>819</v>
      </c>
      <c r="D41">
        <v>18.29294252</v>
      </c>
      <c r="E41">
        <v>11.010674482</v>
      </c>
      <c r="F41">
        <v>30.391575611</v>
      </c>
      <c r="G41">
        <v>0.0191598954</v>
      </c>
      <c r="H41">
        <v>18.315018315</v>
      </c>
      <c r="I41">
        <v>4.7289173946</v>
      </c>
      <c r="J41">
        <v>-0.6067</v>
      </c>
      <c r="K41">
        <v>-1.1144</v>
      </c>
      <c r="L41">
        <v>-0.0991</v>
      </c>
      <c r="M41">
        <v>0.5451434989</v>
      </c>
      <c r="N41">
        <v>0.328126413</v>
      </c>
      <c r="O41">
        <v>0.9056918999</v>
      </c>
      <c r="P41">
        <v>15</v>
      </c>
      <c r="Q41">
        <v>748</v>
      </c>
      <c r="R41">
        <v>20.088090492</v>
      </c>
      <c r="S41">
        <v>12.089854961</v>
      </c>
      <c r="T41">
        <v>33.377685747</v>
      </c>
      <c r="U41">
        <v>0.0546753589</v>
      </c>
      <c r="V41">
        <v>20.053475936</v>
      </c>
      <c r="W41">
        <v>5.1777852222</v>
      </c>
      <c r="X41">
        <v>-0.4978</v>
      </c>
      <c r="Y41">
        <v>-1.0055</v>
      </c>
      <c r="Z41">
        <v>0.01</v>
      </c>
      <c r="AA41">
        <v>0.6078774082</v>
      </c>
      <c r="AB41">
        <v>0.3658461068</v>
      </c>
      <c r="AC41">
        <v>1.0100283605</v>
      </c>
      <c r="AD41">
        <v>0.7976679293</v>
      </c>
      <c r="AE41">
        <v>0.0936</v>
      </c>
      <c r="AF41">
        <v>-0.6221</v>
      </c>
      <c r="AG41">
        <v>0.8093</v>
      </c>
      <c r="AH41" t="s">
        <v>195</v>
      </c>
      <c r="AI41" t="s">
        <v>195</v>
      </c>
      <c r="AJ41" t="str">
        <f t="shared" si="0"/>
        <v> </v>
      </c>
      <c r="AK41" t="s">
        <v>195</v>
      </c>
      <c r="AL41" t="s">
        <v>195</v>
      </c>
    </row>
    <row r="42" spans="1:38" ht="12.75">
      <c r="A42" t="s">
        <v>20</v>
      </c>
      <c r="C42">
        <v>254</v>
      </c>
      <c r="D42">
        <v>23.641135253</v>
      </c>
      <c r="E42">
        <v>10.610350496</v>
      </c>
      <c r="F42">
        <v>52.67528874</v>
      </c>
      <c r="G42">
        <v>0.3915469022</v>
      </c>
      <c r="H42">
        <v>23.622047244</v>
      </c>
      <c r="I42">
        <v>9.6436604047</v>
      </c>
      <c r="J42">
        <v>-0.3502</v>
      </c>
      <c r="K42">
        <v>-1.1514</v>
      </c>
      <c r="L42">
        <v>0.4509</v>
      </c>
      <c r="M42">
        <v>0.7045236804</v>
      </c>
      <c r="N42">
        <v>0.316196456</v>
      </c>
      <c r="O42">
        <v>1.5697633761</v>
      </c>
      <c r="P42">
        <v>13</v>
      </c>
      <c r="Q42">
        <v>201</v>
      </c>
      <c r="R42">
        <v>64.486341165</v>
      </c>
      <c r="S42">
        <v>37.385166623</v>
      </c>
      <c r="T42">
        <v>111.23364084</v>
      </c>
      <c r="U42">
        <v>0.0162402766</v>
      </c>
      <c r="V42">
        <v>64.676616915</v>
      </c>
      <c r="W42">
        <v>17.938066047</v>
      </c>
      <c r="X42">
        <v>0.6685</v>
      </c>
      <c r="Y42">
        <v>0.1234</v>
      </c>
      <c r="Z42">
        <v>1.2137</v>
      </c>
      <c r="AA42">
        <v>1.9513945314</v>
      </c>
      <c r="AB42">
        <v>1.1312970838</v>
      </c>
      <c r="AC42">
        <v>3.3659952561</v>
      </c>
      <c r="AD42">
        <v>0.0420358036</v>
      </c>
      <c r="AE42">
        <v>1.0035</v>
      </c>
      <c r="AF42">
        <v>0.0361</v>
      </c>
      <c r="AG42">
        <v>1.9708</v>
      </c>
      <c r="AH42" t="s">
        <v>195</v>
      </c>
      <c r="AI42" t="s">
        <v>195</v>
      </c>
      <c r="AJ42" t="str">
        <f t="shared" si="0"/>
        <v>t</v>
      </c>
      <c r="AK42" t="s">
        <v>195</v>
      </c>
      <c r="AL42" t="s">
        <v>195</v>
      </c>
    </row>
    <row r="43" spans="1:38" ht="12.75">
      <c r="A43" t="s">
        <v>17</v>
      </c>
      <c r="C43">
        <v>1741</v>
      </c>
      <c r="D43">
        <v>48.760795944</v>
      </c>
      <c r="E43">
        <v>39.274754411</v>
      </c>
      <c r="F43">
        <v>60.538003528</v>
      </c>
      <c r="G43">
        <v>0.0007103253</v>
      </c>
      <c r="H43">
        <v>48.822515796</v>
      </c>
      <c r="I43">
        <v>5.2955453517</v>
      </c>
      <c r="J43">
        <v>0.3737</v>
      </c>
      <c r="K43">
        <v>0.1574</v>
      </c>
      <c r="L43">
        <v>0.59</v>
      </c>
      <c r="M43">
        <v>1.4531085352</v>
      </c>
      <c r="N43">
        <v>1.1704173352</v>
      </c>
      <c r="O43">
        <v>1.8040782133</v>
      </c>
      <c r="P43">
        <v>70</v>
      </c>
      <c r="Q43">
        <v>1709</v>
      </c>
      <c r="R43">
        <v>40.875218448</v>
      </c>
      <c r="S43">
        <v>32.220827804</v>
      </c>
      <c r="T43">
        <v>51.854145192</v>
      </c>
      <c r="U43">
        <v>0.079847959</v>
      </c>
      <c r="V43">
        <v>40.959625512</v>
      </c>
      <c r="W43">
        <v>4.895611624</v>
      </c>
      <c r="X43">
        <v>0.2126</v>
      </c>
      <c r="Y43">
        <v>-0.0253</v>
      </c>
      <c r="Z43">
        <v>0.4505</v>
      </c>
      <c r="AA43">
        <v>1.2369081004</v>
      </c>
      <c r="AB43">
        <v>0.9750211601</v>
      </c>
      <c r="AC43">
        <v>1.5691368673</v>
      </c>
      <c r="AD43">
        <v>0.2744186071</v>
      </c>
      <c r="AE43">
        <v>-0.1764</v>
      </c>
      <c r="AF43">
        <v>-0.4927</v>
      </c>
      <c r="AG43">
        <v>0.1399</v>
      </c>
      <c r="AH43">
        <v>1</v>
      </c>
      <c r="AI43" t="s">
        <v>195</v>
      </c>
      <c r="AJ43" t="str">
        <f t="shared" si="0"/>
        <v> </v>
      </c>
      <c r="AK43" t="s">
        <v>195</v>
      </c>
      <c r="AL43" t="s">
        <v>195</v>
      </c>
    </row>
    <row r="44" spans="1:38" ht="12.75">
      <c r="A44" t="s">
        <v>18</v>
      </c>
      <c r="C44">
        <v>600</v>
      </c>
      <c r="D44">
        <v>94.736412123</v>
      </c>
      <c r="E44">
        <v>72.850492649</v>
      </c>
      <c r="F44">
        <v>123.19735194</v>
      </c>
      <c r="G44" s="58">
        <v>9.651994E-15</v>
      </c>
      <c r="H44">
        <v>95</v>
      </c>
      <c r="I44">
        <v>12.583057392</v>
      </c>
      <c r="J44">
        <v>1.0379</v>
      </c>
      <c r="K44">
        <v>0.7752</v>
      </c>
      <c r="L44">
        <v>1.3006</v>
      </c>
      <c r="M44">
        <v>2.8232166104</v>
      </c>
      <c r="N44">
        <v>2.1709996855</v>
      </c>
      <c r="O44">
        <v>3.671374106</v>
      </c>
      <c r="P44">
        <v>16</v>
      </c>
      <c r="Q44">
        <v>540</v>
      </c>
      <c r="R44">
        <v>29.579097641</v>
      </c>
      <c r="S44">
        <v>18.089313139</v>
      </c>
      <c r="T44">
        <v>48.366845692</v>
      </c>
      <c r="U44">
        <v>0.6586469633</v>
      </c>
      <c r="V44">
        <v>29.62962963</v>
      </c>
      <c r="W44">
        <v>7.4074074074</v>
      </c>
      <c r="X44">
        <v>-0.1108</v>
      </c>
      <c r="Y44">
        <v>-0.6026</v>
      </c>
      <c r="Z44">
        <v>0.3809</v>
      </c>
      <c r="AA44">
        <v>0.8950808549</v>
      </c>
      <c r="AB44">
        <v>0.5473932324</v>
      </c>
      <c r="AC44">
        <v>1.4636091377</v>
      </c>
      <c r="AD44">
        <v>3.88287E-05</v>
      </c>
      <c r="AE44">
        <v>-1.164</v>
      </c>
      <c r="AF44">
        <v>-1.7185</v>
      </c>
      <c r="AG44">
        <v>-0.6095</v>
      </c>
      <c r="AH44">
        <v>1</v>
      </c>
      <c r="AI44" t="s">
        <v>195</v>
      </c>
      <c r="AJ44" t="str">
        <f t="shared" si="0"/>
        <v>t</v>
      </c>
      <c r="AK44" t="s">
        <v>195</v>
      </c>
      <c r="AL44" t="s">
        <v>195</v>
      </c>
    </row>
    <row r="45" spans="1:38" ht="12.75">
      <c r="A45" t="s">
        <v>67</v>
      </c>
      <c r="C45">
        <v>684</v>
      </c>
      <c r="D45">
        <v>36.489947547</v>
      </c>
      <c r="E45">
        <v>24.606089435</v>
      </c>
      <c r="F45">
        <v>54.113282629</v>
      </c>
      <c r="G45">
        <v>0.6767544696</v>
      </c>
      <c r="H45">
        <v>36.549707602</v>
      </c>
      <c r="I45">
        <v>7.3099415205</v>
      </c>
      <c r="J45">
        <v>0.0838</v>
      </c>
      <c r="K45">
        <v>-0.3102</v>
      </c>
      <c r="L45">
        <v>0.4779</v>
      </c>
      <c r="M45">
        <v>1.087427988</v>
      </c>
      <c r="N45">
        <v>0.7332800436</v>
      </c>
      <c r="O45">
        <v>1.6126166797</v>
      </c>
      <c r="P45">
        <v>13</v>
      </c>
      <c r="Q45">
        <v>629</v>
      </c>
      <c r="R45">
        <v>20.747678153</v>
      </c>
      <c r="S45">
        <v>12.028213395</v>
      </c>
      <c r="T45">
        <v>35.788037225</v>
      </c>
      <c r="U45">
        <v>0.0942446804</v>
      </c>
      <c r="V45">
        <v>20.66772655</v>
      </c>
      <c r="W45">
        <v>5.7321959864</v>
      </c>
      <c r="X45">
        <v>-0.4655</v>
      </c>
      <c r="Y45">
        <v>-1.0107</v>
      </c>
      <c r="Z45">
        <v>0.0797</v>
      </c>
      <c r="AA45">
        <v>0.6278369179</v>
      </c>
      <c r="AB45">
        <v>0.3639807968</v>
      </c>
      <c r="AC45">
        <v>1.0829670108</v>
      </c>
      <c r="AD45">
        <v>0.0987035124</v>
      </c>
      <c r="AE45">
        <v>-0.5646</v>
      </c>
      <c r="AF45">
        <v>-1.2348</v>
      </c>
      <c r="AG45">
        <v>0.1056</v>
      </c>
      <c r="AH45" t="s">
        <v>195</v>
      </c>
      <c r="AI45" t="s">
        <v>195</v>
      </c>
      <c r="AJ45" t="str">
        <f t="shared" si="0"/>
        <v> </v>
      </c>
      <c r="AK45" t="s">
        <v>195</v>
      </c>
      <c r="AL45" t="s">
        <v>195</v>
      </c>
    </row>
    <row r="46" spans="1:38" ht="12.75">
      <c r="A46" t="s">
        <v>68</v>
      </c>
      <c r="C46">
        <v>484</v>
      </c>
      <c r="D46">
        <v>51.455947799</v>
      </c>
      <c r="E46">
        <v>34.698025251</v>
      </c>
      <c r="F46">
        <v>76.30735596</v>
      </c>
      <c r="G46">
        <v>0.0334700087</v>
      </c>
      <c r="H46">
        <v>51.652892562</v>
      </c>
      <c r="I46">
        <v>10.330578512</v>
      </c>
      <c r="J46">
        <v>0.4275</v>
      </c>
      <c r="K46">
        <v>0.0335</v>
      </c>
      <c r="L46">
        <v>0.8215</v>
      </c>
      <c r="M46">
        <v>1.5334260954</v>
      </c>
      <c r="N46">
        <v>1.0340273506</v>
      </c>
      <c r="O46">
        <v>2.2740168222</v>
      </c>
      <c r="P46">
        <v>18</v>
      </c>
      <c r="Q46">
        <v>453</v>
      </c>
      <c r="R46">
        <v>39.764031765</v>
      </c>
      <c r="S46">
        <v>25.006437888</v>
      </c>
      <c r="T46">
        <v>63.230845962</v>
      </c>
      <c r="U46">
        <v>0.4342351608</v>
      </c>
      <c r="V46">
        <v>39.735099338</v>
      </c>
      <c r="W46">
        <v>9.3656527309</v>
      </c>
      <c r="X46">
        <v>0.1851</v>
      </c>
      <c r="Y46">
        <v>-0.2788</v>
      </c>
      <c r="Z46">
        <v>0.6489</v>
      </c>
      <c r="AA46">
        <v>1.2032829392</v>
      </c>
      <c r="AB46">
        <v>0.7567094871</v>
      </c>
      <c r="AC46">
        <v>1.9134025097</v>
      </c>
      <c r="AD46">
        <v>0.4043603166</v>
      </c>
      <c r="AE46">
        <v>-0.2578</v>
      </c>
      <c r="AF46">
        <v>-0.8636</v>
      </c>
      <c r="AG46">
        <v>0.3481</v>
      </c>
      <c r="AH46" t="s">
        <v>195</v>
      </c>
      <c r="AI46" t="s">
        <v>195</v>
      </c>
      <c r="AJ46" t="str">
        <f t="shared" si="0"/>
        <v> </v>
      </c>
      <c r="AK46" t="s">
        <v>195</v>
      </c>
      <c r="AL46" t="s">
        <v>195</v>
      </c>
    </row>
    <row r="47" spans="1:38" ht="12.75">
      <c r="A47" t="s">
        <v>64</v>
      </c>
      <c r="C47">
        <v>609</v>
      </c>
      <c r="D47">
        <v>57.328590174</v>
      </c>
      <c r="E47">
        <v>41.061944883</v>
      </c>
      <c r="F47">
        <v>80.039249497</v>
      </c>
      <c r="G47">
        <v>0.0016579563</v>
      </c>
      <c r="H47">
        <v>57.471264368</v>
      </c>
      <c r="I47">
        <v>9.714416721</v>
      </c>
      <c r="J47">
        <v>0.5356</v>
      </c>
      <c r="K47">
        <v>0.2019</v>
      </c>
      <c r="L47">
        <v>0.8693</v>
      </c>
      <c r="M47">
        <v>1.7084352722</v>
      </c>
      <c r="N47">
        <v>1.2236769607</v>
      </c>
      <c r="O47">
        <v>2.3852300673</v>
      </c>
      <c r="P47">
        <v>28</v>
      </c>
      <c r="Q47">
        <v>534</v>
      </c>
      <c r="R47">
        <v>52.484126169</v>
      </c>
      <c r="S47">
        <v>36.154203891</v>
      </c>
      <c r="T47">
        <v>76.189853549</v>
      </c>
      <c r="U47">
        <v>0.0149897647</v>
      </c>
      <c r="V47">
        <v>52.434456929</v>
      </c>
      <c r="W47">
        <v>9.9091809403</v>
      </c>
      <c r="X47">
        <v>0.4626</v>
      </c>
      <c r="Y47">
        <v>0.0899</v>
      </c>
      <c r="Z47">
        <v>0.8353</v>
      </c>
      <c r="AA47">
        <v>1.5882004614</v>
      </c>
      <c r="AB47">
        <v>1.0940474291</v>
      </c>
      <c r="AC47">
        <v>2.3055496851</v>
      </c>
      <c r="AD47">
        <v>0.7276786801</v>
      </c>
      <c r="AE47">
        <v>-0.0883</v>
      </c>
      <c r="AF47">
        <v>-0.5852</v>
      </c>
      <c r="AG47">
        <v>0.4087</v>
      </c>
      <c r="AH47">
        <v>1</v>
      </c>
      <c r="AI47" t="s">
        <v>195</v>
      </c>
      <c r="AJ47" t="str">
        <f t="shared" si="0"/>
        <v> </v>
      </c>
      <c r="AK47" t="s">
        <v>195</v>
      </c>
      <c r="AL47" t="s">
        <v>195</v>
      </c>
    </row>
    <row r="48" spans="1:38" ht="12.75">
      <c r="A48" t="s">
        <v>69</v>
      </c>
      <c r="C48">
        <v>783</v>
      </c>
      <c r="D48">
        <v>25.608888479</v>
      </c>
      <c r="E48">
        <v>16.491473834</v>
      </c>
      <c r="F48">
        <v>39.766922943</v>
      </c>
      <c r="G48">
        <v>0.2287059505</v>
      </c>
      <c r="H48">
        <v>25.542784163</v>
      </c>
      <c r="I48">
        <v>5.7115401724</v>
      </c>
      <c r="J48">
        <v>-0.2703</v>
      </c>
      <c r="K48">
        <v>-0.7104</v>
      </c>
      <c r="L48">
        <v>0.1698</v>
      </c>
      <c r="M48">
        <v>0.7631642123</v>
      </c>
      <c r="N48">
        <v>0.4914583719</v>
      </c>
      <c r="O48">
        <v>1.1850843291</v>
      </c>
      <c r="P48">
        <v>33</v>
      </c>
      <c r="Q48">
        <v>651</v>
      </c>
      <c r="R48">
        <v>50.491909803</v>
      </c>
      <c r="S48">
        <v>35.805803364</v>
      </c>
      <c r="T48">
        <v>71.201668892</v>
      </c>
      <c r="U48">
        <v>0.0156357646</v>
      </c>
      <c r="V48">
        <v>50.69124424</v>
      </c>
      <c r="W48">
        <v>8.8242129747</v>
      </c>
      <c r="X48">
        <v>0.4239</v>
      </c>
      <c r="Y48">
        <v>0.0802</v>
      </c>
      <c r="Z48">
        <v>0.7676</v>
      </c>
      <c r="AA48">
        <v>1.5279148249</v>
      </c>
      <c r="AB48">
        <v>1.0835046246</v>
      </c>
      <c r="AC48">
        <v>2.1546042897</v>
      </c>
      <c r="AD48">
        <v>0.0165912327</v>
      </c>
      <c r="AE48">
        <v>0.6789</v>
      </c>
      <c r="AF48">
        <v>0.1235</v>
      </c>
      <c r="AG48">
        <v>1.2343</v>
      </c>
      <c r="AH48" t="s">
        <v>195</v>
      </c>
      <c r="AI48" t="s">
        <v>195</v>
      </c>
      <c r="AJ48" t="str">
        <f t="shared" si="0"/>
        <v>t</v>
      </c>
      <c r="AK48" t="s">
        <v>195</v>
      </c>
      <c r="AL48" t="s">
        <v>195</v>
      </c>
    </row>
    <row r="49" spans="1:38" ht="12.75">
      <c r="A49" t="s">
        <v>66</v>
      </c>
      <c r="C49">
        <v>564</v>
      </c>
      <c r="D49">
        <v>10.618035394</v>
      </c>
      <c r="E49">
        <v>4.7654679044</v>
      </c>
      <c r="F49">
        <v>23.658259353</v>
      </c>
      <c r="G49">
        <v>0.0048776024</v>
      </c>
      <c r="H49">
        <v>10.638297872</v>
      </c>
      <c r="I49">
        <v>4.3430669198</v>
      </c>
      <c r="J49">
        <v>-1.1507</v>
      </c>
      <c r="K49">
        <v>-1.9518</v>
      </c>
      <c r="L49">
        <v>-0.3495</v>
      </c>
      <c r="M49">
        <v>0.3164254717</v>
      </c>
      <c r="N49">
        <v>0.1420145416</v>
      </c>
      <c r="O49">
        <v>0.7050339915</v>
      </c>
      <c r="P49">
        <v>13</v>
      </c>
      <c r="Q49">
        <v>532</v>
      </c>
      <c r="R49">
        <v>24.359315675</v>
      </c>
      <c r="S49">
        <v>14.122014437</v>
      </c>
      <c r="T49">
        <v>42.017819965</v>
      </c>
      <c r="U49">
        <v>0.2728683741</v>
      </c>
      <c r="V49">
        <v>24.436090226</v>
      </c>
      <c r="W49">
        <v>6.7773520215</v>
      </c>
      <c r="X49">
        <v>-0.305</v>
      </c>
      <c r="Y49">
        <v>-0.8502</v>
      </c>
      <c r="Z49">
        <v>0.2402</v>
      </c>
      <c r="AA49">
        <v>0.7371271891</v>
      </c>
      <c r="AB49">
        <v>0.4273404452</v>
      </c>
      <c r="AC49">
        <v>1.2714838929</v>
      </c>
      <c r="AD49">
        <v>0.0924854229</v>
      </c>
      <c r="AE49">
        <v>0.8304</v>
      </c>
      <c r="AF49">
        <v>-0.137</v>
      </c>
      <c r="AG49">
        <v>1.7977</v>
      </c>
      <c r="AH49">
        <v>1</v>
      </c>
      <c r="AI49" t="s">
        <v>195</v>
      </c>
      <c r="AJ49" t="str">
        <f t="shared" si="0"/>
        <v> </v>
      </c>
      <c r="AK49" t="s">
        <v>195</v>
      </c>
      <c r="AL49" t="s">
        <v>195</v>
      </c>
    </row>
    <row r="50" spans="1:38" ht="12.75">
      <c r="A50" t="s">
        <v>65</v>
      </c>
      <c r="C50">
        <v>430</v>
      </c>
      <c r="D50">
        <v>25.603200446</v>
      </c>
      <c r="E50">
        <v>14.159760639</v>
      </c>
      <c r="F50">
        <v>46.294841401</v>
      </c>
      <c r="G50">
        <v>0.3707345892</v>
      </c>
      <c r="H50">
        <v>25.581395349</v>
      </c>
      <c r="I50">
        <v>7.7130809078</v>
      </c>
      <c r="J50">
        <v>-0.2705</v>
      </c>
      <c r="K50">
        <v>-0.8628</v>
      </c>
      <c r="L50">
        <v>0.3218</v>
      </c>
      <c r="M50">
        <v>0.7629947046</v>
      </c>
      <c r="N50">
        <v>0.4219715581</v>
      </c>
      <c r="O50">
        <v>1.3796212279</v>
      </c>
      <c r="P50">
        <v>22</v>
      </c>
      <c r="Q50">
        <v>439</v>
      </c>
      <c r="R50">
        <v>50.619658805</v>
      </c>
      <c r="S50">
        <v>33.261956061</v>
      </c>
      <c r="T50">
        <v>77.035453141</v>
      </c>
      <c r="U50">
        <v>0.0465550394</v>
      </c>
      <c r="V50">
        <v>50.113895216</v>
      </c>
      <c r="W50">
        <v>10.68431836</v>
      </c>
      <c r="X50">
        <v>0.4264</v>
      </c>
      <c r="Y50">
        <v>0.0065</v>
      </c>
      <c r="Z50">
        <v>0.8464</v>
      </c>
      <c r="AA50">
        <v>1.5317805847</v>
      </c>
      <c r="AB50">
        <v>1.0065263122</v>
      </c>
      <c r="AC50">
        <v>2.331138025</v>
      </c>
      <c r="AD50">
        <v>0.0649156335</v>
      </c>
      <c r="AE50">
        <v>0.6816</v>
      </c>
      <c r="AF50">
        <v>-0.0421</v>
      </c>
      <c r="AG50">
        <v>1.4054</v>
      </c>
      <c r="AH50" t="s">
        <v>195</v>
      </c>
      <c r="AI50" t="s">
        <v>195</v>
      </c>
      <c r="AJ50" t="str">
        <f t="shared" si="0"/>
        <v> </v>
      </c>
      <c r="AK50" t="s">
        <v>195</v>
      </c>
      <c r="AL50" t="s">
        <v>195</v>
      </c>
    </row>
    <row r="51" spans="1:38" ht="12.75">
      <c r="A51" t="s">
        <v>57</v>
      </c>
      <c r="C51">
        <v>365</v>
      </c>
      <c r="D51">
        <v>41.343061741</v>
      </c>
      <c r="E51">
        <v>24.884709491</v>
      </c>
      <c r="F51">
        <v>68.686707181</v>
      </c>
      <c r="G51">
        <v>0.4204194628</v>
      </c>
      <c r="H51">
        <v>41.095890411</v>
      </c>
      <c r="I51">
        <v>10.610913277</v>
      </c>
      <c r="J51">
        <v>0.2087</v>
      </c>
      <c r="K51">
        <v>-0.299</v>
      </c>
      <c r="L51">
        <v>0.7163</v>
      </c>
      <c r="M51">
        <v>1.2320544553</v>
      </c>
      <c r="N51">
        <v>0.7415831316</v>
      </c>
      <c r="O51">
        <v>2.0469157348</v>
      </c>
      <c r="P51">
        <v>9</v>
      </c>
      <c r="Q51">
        <v>307</v>
      </c>
      <c r="R51">
        <v>29.181633032</v>
      </c>
      <c r="S51">
        <v>15.163632392</v>
      </c>
      <c r="T51">
        <v>56.158556497</v>
      </c>
      <c r="U51">
        <v>0.7096265484</v>
      </c>
      <c r="V51">
        <v>29.315960912</v>
      </c>
      <c r="W51">
        <v>9.7719869707</v>
      </c>
      <c r="X51">
        <v>-0.1244</v>
      </c>
      <c r="Y51">
        <v>-0.779</v>
      </c>
      <c r="Z51">
        <v>0.5303</v>
      </c>
      <c r="AA51">
        <v>0.8830533426</v>
      </c>
      <c r="AB51">
        <v>0.4588604159</v>
      </c>
      <c r="AC51">
        <v>1.6993908797</v>
      </c>
      <c r="AD51">
        <v>0.4086801536</v>
      </c>
      <c r="AE51">
        <v>-0.3484</v>
      </c>
      <c r="AF51">
        <v>-1.1748</v>
      </c>
      <c r="AG51">
        <v>0.478</v>
      </c>
      <c r="AH51" t="s">
        <v>195</v>
      </c>
      <c r="AI51" t="s">
        <v>195</v>
      </c>
      <c r="AJ51" t="str">
        <f t="shared" si="0"/>
        <v> </v>
      </c>
      <c r="AK51" t="s">
        <v>195</v>
      </c>
      <c r="AL51" t="s">
        <v>195</v>
      </c>
    </row>
    <row r="52" spans="1:38" ht="12.75">
      <c r="A52" t="s">
        <v>61</v>
      </c>
      <c r="C52">
        <v>236</v>
      </c>
      <c r="D52">
        <v>25.334907491</v>
      </c>
      <c r="E52">
        <v>11.370528164</v>
      </c>
      <c r="F52">
        <v>56.449228064</v>
      </c>
      <c r="G52">
        <v>0.4917451756</v>
      </c>
      <c r="H52">
        <v>25.423728814</v>
      </c>
      <c r="I52">
        <v>10.379193825</v>
      </c>
      <c r="J52">
        <v>-0.281</v>
      </c>
      <c r="K52">
        <v>-1.0822</v>
      </c>
      <c r="L52">
        <v>0.5201</v>
      </c>
      <c r="M52">
        <v>0.7549993719</v>
      </c>
      <c r="N52">
        <v>0.3388503244</v>
      </c>
      <c r="O52">
        <v>1.6822296174</v>
      </c>
      <c r="P52">
        <v>12</v>
      </c>
      <c r="Q52">
        <v>256</v>
      </c>
      <c r="R52">
        <v>46.605727326</v>
      </c>
      <c r="S52">
        <v>26.427591395</v>
      </c>
      <c r="T52">
        <v>82.190381525</v>
      </c>
      <c r="U52">
        <v>0.2349073526</v>
      </c>
      <c r="V52">
        <v>46.875</v>
      </c>
      <c r="W52">
        <v>13.531646934</v>
      </c>
      <c r="X52">
        <v>0.3438</v>
      </c>
      <c r="Y52">
        <v>-0.2235</v>
      </c>
      <c r="Z52">
        <v>0.9111</v>
      </c>
      <c r="AA52">
        <v>1.4103166623</v>
      </c>
      <c r="AB52">
        <v>0.7997144263</v>
      </c>
      <c r="AC52">
        <v>2.4871291834</v>
      </c>
      <c r="AD52">
        <v>0.2228136742</v>
      </c>
      <c r="AE52">
        <v>0.6095</v>
      </c>
      <c r="AF52">
        <v>-0.3704</v>
      </c>
      <c r="AG52">
        <v>1.5895</v>
      </c>
      <c r="AH52" t="s">
        <v>195</v>
      </c>
      <c r="AI52" t="s">
        <v>195</v>
      </c>
      <c r="AJ52" t="str">
        <f t="shared" si="0"/>
        <v> </v>
      </c>
      <c r="AK52" t="s">
        <v>195</v>
      </c>
      <c r="AL52" t="s">
        <v>195</v>
      </c>
    </row>
    <row r="53" spans="1:38" ht="12.75">
      <c r="A53" t="s">
        <v>59</v>
      </c>
      <c r="C53">
        <v>552</v>
      </c>
      <c r="D53">
        <v>25.466711797</v>
      </c>
      <c r="E53">
        <v>15.059567496</v>
      </c>
      <c r="F53">
        <v>43.06587224</v>
      </c>
      <c r="G53">
        <v>0.3034253387</v>
      </c>
      <c r="H53">
        <v>25.362318841</v>
      </c>
      <c r="I53">
        <v>6.7783648311</v>
      </c>
      <c r="J53">
        <v>-0.2758</v>
      </c>
      <c r="K53">
        <v>-0.8012</v>
      </c>
      <c r="L53">
        <v>0.2495</v>
      </c>
      <c r="M53">
        <v>0.7589272398</v>
      </c>
      <c r="N53">
        <v>0.4487864819</v>
      </c>
      <c r="O53">
        <v>1.2833955089</v>
      </c>
      <c r="P53">
        <v>11</v>
      </c>
      <c r="Q53">
        <v>592</v>
      </c>
      <c r="R53">
        <v>18.5053214</v>
      </c>
      <c r="S53">
        <v>10.233330142</v>
      </c>
      <c r="T53">
        <v>33.463878851</v>
      </c>
      <c r="U53">
        <v>0.0550580181</v>
      </c>
      <c r="V53">
        <v>18.581081081</v>
      </c>
      <c r="W53">
        <v>5.6024067405</v>
      </c>
      <c r="X53">
        <v>-0.5799</v>
      </c>
      <c r="Y53">
        <v>-1.1723</v>
      </c>
      <c r="Z53">
        <v>0.0126</v>
      </c>
      <c r="AA53">
        <v>0.5599818866</v>
      </c>
      <c r="AB53">
        <v>0.3096665762</v>
      </c>
      <c r="AC53">
        <v>1.0126366144</v>
      </c>
      <c r="AD53">
        <v>0.4280604885</v>
      </c>
      <c r="AE53">
        <v>-0.3193</v>
      </c>
      <c r="AF53">
        <v>-1.109</v>
      </c>
      <c r="AG53">
        <v>0.4704</v>
      </c>
      <c r="AH53" t="s">
        <v>195</v>
      </c>
      <c r="AI53" t="s">
        <v>195</v>
      </c>
      <c r="AJ53" t="str">
        <f t="shared" si="0"/>
        <v> </v>
      </c>
      <c r="AK53" t="s">
        <v>195</v>
      </c>
      <c r="AL53" t="s">
        <v>195</v>
      </c>
    </row>
    <row r="54" spans="1:38" ht="12.75">
      <c r="A54" t="s">
        <v>58</v>
      </c>
      <c r="C54">
        <v>296</v>
      </c>
      <c r="D54">
        <v>37.513889583</v>
      </c>
      <c r="E54">
        <v>20.746882252</v>
      </c>
      <c r="F54">
        <v>67.831488824</v>
      </c>
      <c r="G54">
        <v>0.7121887962</v>
      </c>
      <c r="H54">
        <v>37.162162162</v>
      </c>
      <c r="I54">
        <v>11.204813481</v>
      </c>
      <c r="J54">
        <v>0.1115</v>
      </c>
      <c r="K54">
        <v>-0.4808</v>
      </c>
      <c r="L54">
        <v>0.7038</v>
      </c>
      <c r="M54">
        <v>1.1179422338</v>
      </c>
      <c r="N54">
        <v>0.6182727557</v>
      </c>
      <c r="O54">
        <v>2.021429582</v>
      </c>
      <c r="P54">
        <v>8</v>
      </c>
      <c r="Q54">
        <v>379</v>
      </c>
      <c r="R54">
        <v>21.004295612</v>
      </c>
      <c r="S54">
        <v>10.491149659</v>
      </c>
      <c r="T54">
        <v>42.05262993</v>
      </c>
      <c r="U54">
        <v>0.2007218747</v>
      </c>
      <c r="V54">
        <v>21.10817942</v>
      </c>
      <c r="W54">
        <v>7.462868403</v>
      </c>
      <c r="X54">
        <v>-0.4532</v>
      </c>
      <c r="Y54">
        <v>-1.1474</v>
      </c>
      <c r="Z54">
        <v>0.241</v>
      </c>
      <c r="AA54">
        <v>0.6356023129</v>
      </c>
      <c r="AB54">
        <v>0.3174683461</v>
      </c>
      <c r="AC54">
        <v>1.2725372628</v>
      </c>
      <c r="AD54">
        <v>0.2119630117</v>
      </c>
      <c r="AE54">
        <v>-0.58</v>
      </c>
      <c r="AF54">
        <v>-1.4907</v>
      </c>
      <c r="AG54">
        <v>0.3307</v>
      </c>
      <c r="AH54" t="s">
        <v>195</v>
      </c>
      <c r="AI54" t="s">
        <v>195</v>
      </c>
      <c r="AJ54" t="str">
        <f t="shared" si="0"/>
        <v> </v>
      </c>
      <c r="AK54" t="s">
        <v>195</v>
      </c>
      <c r="AL54" t="s">
        <v>195</v>
      </c>
    </row>
    <row r="55" spans="1:38" ht="12.75">
      <c r="A55" t="s">
        <v>63</v>
      </c>
      <c r="C55">
        <v>317</v>
      </c>
      <c r="D55">
        <v>31.967387203</v>
      </c>
      <c r="E55">
        <v>17.177813538</v>
      </c>
      <c r="F55">
        <v>59.490332823</v>
      </c>
      <c r="G55">
        <v>0.8783465478</v>
      </c>
      <c r="H55">
        <v>31.545741325</v>
      </c>
      <c r="I55">
        <v>9.9756393065</v>
      </c>
      <c r="J55">
        <v>-0.0485</v>
      </c>
      <c r="K55">
        <v>-0.6696</v>
      </c>
      <c r="L55">
        <v>0.5726</v>
      </c>
      <c r="M55">
        <v>0.9526522751</v>
      </c>
      <c r="N55">
        <v>0.5119118133</v>
      </c>
      <c r="O55">
        <v>1.7728568353</v>
      </c>
      <c r="P55">
        <v>10</v>
      </c>
      <c r="Q55">
        <v>352</v>
      </c>
      <c r="R55">
        <v>28.435123657</v>
      </c>
      <c r="S55">
        <v>15.278419671</v>
      </c>
      <c r="T55">
        <v>52.921458816</v>
      </c>
      <c r="U55">
        <v>0.6353733974</v>
      </c>
      <c r="V55">
        <v>28.409090909</v>
      </c>
      <c r="W55">
        <v>8.9837433528</v>
      </c>
      <c r="X55">
        <v>-0.1503</v>
      </c>
      <c r="Y55">
        <v>-0.7715</v>
      </c>
      <c r="Z55">
        <v>0.4709</v>
      </c>
      <c r="AA55">
        <v>0.8604635308</v>
      </c>
      <c r="AB55">
        <v>0.4623339463</v>
      </c>
      <c r="AC55">
        <v>1.601434404</v>
      </c>
      <c r="AD55">
        <v>0.7934579599</v>
      </c>
      <c r="AE55">
        <v>-0.1171</v>
      </c>
      <c r="AF55">
        <v>-0.9936</v>
      </c>
      <c r="AG55">
        <v>0.7594</v>
      </c>
      <c r="AH55" t="s">
        <v>195</v>
      </c>
      <c r="AI55" t="s">
        <v>195</v>
      </c>
      <c r="AJ55" t="str">
        <f t="shared" si="0"/>
        <v> </v>
      </c>
      <c r="AK55" t="s">
        <v>195</v>
      </c>
      <c r="AL55" t="s">
        <v>195</v>
      </c>
    </row>
    <row r="56" spans="1:38" ht="12.75">
      <c r="A56" t="s">
        <v>62</v>
      </c>
      <c r="C56">
        <v>349</v>
      </c>
      <c r="D56">
        <v>34.642719202</v>
      </c>
      <c r="E56">
        <v>19.645948441</v>
      </c>
      <c r="F56">
        <v>61.087302418</v>
      </c>
      <c r="G56">
        <v>0.9123220413</v>
      </c>
      <c r="H56">
        <v>34.383954155</v>
      </c>
      <c r="I56">
        <v>9.9257925935</v>
      </c>
      <c r="J56">
        <v>0.0319</v>
      </c>
      <c r="K56">
        <v>-0.5354</v>
      </c>
      <c r="L56">
        <v>0.5991</v>
      </c>
      <c r="M56">
        <v>1.0323791886</v>
      </c>
      <c r="N56">
        <v>0.5854640969</v>
      </c>
      <c r="O56">
        <v>1.820447735</v>
      </c>
      <c r="P56">
        <v>14</v>
      </c>
      <c r="Q56">
        <v>393</v>
      </c>
      <c r="R56">
        <v>35.545927962</v>
      </c>
      <c r="S56">
        <v>21.017607254</v>
      </c>
      <c r="T56">
        <v>60.116881022</v>
      </c>
      <c r="U56">
        <v>0.7856409305</v>
      </c>
      <c r="V56">
        <v>35.623409669</v>
      </c>
      <c r="W56">
        <v>9.5207567093</v>
      </c>
      <c r="X56">
        <v>0.0729</v>
      </c>
      <c r="Y56">
        <v>-0.4525</v>
      </c>
      <c r="Z56">
        <v>0.5984</v>
      </c>
      <c r="AA56">
        <v>1.0756406424</v>
      </c>
      <c r="AB56">
        <v>0.636005131</v>
      </c>
      <c r="AC56">
        <v>1.819172103</v>
      </c>
      <c r="AD56">
        <v>0.9478357978</v>
      </c>
      <c r="AE56">
        <v>0.0257</v>
      </c>
      <c r="AF56">
        <v>-0.7453</v>
      </c>
      <c r="AG56">
        <v>0.7968</v>
      </c>
      <c r="AH56" t="s">
        <v>195</v>
      </c>
      <c r="AI56" t="s">
        <v>195</v>
      </c>
      <c r="AJ56" t="str">
        <f t="shared" si="0"/>
        <v> </v>
      </c>
      <c r="AK56" t="s">
        <v>195</v>
      </c>
      <c r="AL56" t="s">
        <v>195</v>
      </c>
    </row>
    <row r="57" spans="1:38" ht="12.75">
      <c r="A57" t="s">
        <v>60</v>
      </c>
      <c r="C57">
        <v>643</v>
      </c>
      <c r="D57">
        <v>40.257587715</v>
      </c>
      <c r="E57">
        <v>27.353018522</v>
      </c>
      <c r="F57">
        <v>59.250256688</v>
      </c>
      <c r="G57">
        <v>0.3558036692</v>
      </c>
      <c r="H57">
        <v>40.435458787</v>
      </c>
      <c r="I57">
        <v>7.9300458998</v>
      </c>
      <c r="J57">
        <v>0.1821</v>
      </c>
      <c r="K57">
        <v>-0.2044</v>
      </c>
      <c r="L57">
        <v>0.5685</v>
      </c>
      <c r="M57">
        <v>1.1997065097</v>
      </c>
      <c r="N57">
        <v>0.8151406044</v>
      </c>
      <c r="O57">
        <v>1.7657023852</v>
      </c>
      <c r="P57">
        <v>29</v>
      </c>
      <c r="Q57">
        <v>679</v>
      </c>
      <c r="R57">
        <v>42.721854988</v>
      </c>
      <c r="S57">
        <v>29.618361556</v>
      </c>
      <c r="T57">
        <v>61.622480034</v>
      </c>
      <c r="U57">
        <v>0.1694389532</v>
      </c>
      <c r="V57">
        <v>42.709867452</v>
      </c>
      <c r="W57">
        <v>7.93102328</v>
      </c>
      <c r="X57">
        <v>0.2568</v>
      </c>
      <c r="Y57">
        <v>-0.1095</v>
      </c>
      <c r="Z57">
        <v>0.6231</v>
      </c>
      <c r="AA57">
        <v>1.2927884059</v>
      </c>
      <c r="AB57">
        <v>0.896269004</v>
      </c>
      <c r="AC57">
        <v>1.8647324128</v>
      </c>
      <c r="AD57">
        <v>0.8258884392</v>
      </c>
      <c r="AE57">
        <v>0.0594</v>
      </c>
      <c r="AF57">
        <v>-0.4699</v>
      </c>
      <c r="AG57">
        <v>0.5888</v>
      </c>
      <c r="AH57" t="s">
        <v>195</v>
      </c>
      <c r="AI57" t="s">
        <v>195</v>
      </c>
      <c r="AJ57" t="str">
        <f t="shared" si="0"/>
        <v> </v>
      </c>
      <c r="AK57" t="s">
        <v>195</v>
      </c>
      <c r="AL57" t="s">
        <v>195</v>
      </c>
    </row>
    <row r="58" spans="1:38" ht="12.75">
      <c r="A58" t="s">
        <v>38</v>
      </c>
      <c r="C58">
        <v>911</v>
      </c>
      <c r="D58">
        <v>29.600888143</v>
      </c>
      <c r="E58">
        <v>20.25656857</v>
      </c>
      <c r="F58">
        <v>43.255725956</v>
      </c>
      <c r="G58">
        <v>0.5169672177</v>
      </c>
      <c r="H58">
        <v>29.637760703</v>
      </c>
      <c r="I58">
        <v>5.7037897066</v>
      </c>
      <c r="J58">
        <v>-0.1254</v>
      </c>
      <c r="K58">
        <v>-0.5047</v>
      </c>
      <c r="L58">
        <v>0.2539</v>
      </c>
      <c r="M58">
        <v>0.8821288163</v>
      </c>
      <c r="N58">
        <v>0.6036610378</v>
      </c>
      <c r="O58">
        <v>1.289053293</v>
      </c>
      <c r="P58">
        <v>13</v>
      </c>
      <c r="Q58">
        <v>927</v>
      </c>
      <c r="R58">
        <v>14.029387155</v>
      </c>
      <c r="S58">
        <v>8.1333681692</v>
      </c>
      <c r="T58">
        <v>24.199532082</v>
      </c>
      <c r="U58">
        <v>0.0020692757</v>
      </c>
      <c r="V58">
        <v>14.02373247</v>
      </c>
      <c r="W58">
        <v>3.8894835766</v>
      </c>
      <c r="X58">
        <v>-0.8568</v>
      </c>
      <c r="Y58">
        <v>-1.4019</v>
      </c>
      <c r="Z58">
        <v>-0.3116</v>
      </c>
      <c r="AA58">
        <v>0.4245374893</v>
      </c>
      <c r="AB58">
        <v>0.2461204944</v>
      </c>
      <c r="AC58">
        <v>0.7322920438</v>
      </c>
      <c r="AD58">
        <v>0.0269823073</v>
      </c>
      <c r="AE58">
        <v>-0.7467</v>
      </c>
      <c r="AF58">
        <v>-1.4083</v>
      </c>
      <c r="AG58">
        <v>-0.085</v>
      </c>
      <c r="AH58" t="s">
        <v>195</v>
      </c>
      <c r="AI58">
        <v>2</v>
      </c>
      <c r="AJ58" t="str">
        <f t="shared" si="0"/>
        <v>t</v>
      </c>
      <c r="AK58" t="s">
        <v>195</v>
      </c>
      <c r="AL58" t="s">
        <v>195</v>
      </c>
    </row>
    <row r="59" spans="1:38" ht="12.75">
      <c r="A59" t="s">
        <v>35</v>
      </c>
      <c r="C59">
        <v>1111</v>
      </c>
      <c r="D59">
        <v>37.765456427</v>
      </c>
      <c r="E59">
        <v>27.835533701</v>
      </c>
      <c r="F59">
        <v>51.237734994</v>
      </c>
      <c r="G59">
        <v>0.4477377222</v>
      </c>
      <c r="H59">
        <v>37.803780378</v>
      </c>
      <c r="I59">
        <v>5.8332499536</v>
      </c>
      <c r="J59">
        <v>0.1182</v>
      </c>
      <c r="K59">
        <v>-0.1869</v>
      </c>
      <c r="L59">
        <v>0.4233</v>
      </c>
      <c r="M59">
        <v>1.1254391157</v>
      </c>
      <c r="N59">
        <v>0.829519921</v>
      </c>
      <c r="O59">
        <v>1.526923189</v>
      </c>
      <c r="P59">
        <v>27</v>
      </c>
      <c r="Q59">
        <v>1050</v>
      </c>
      <c r="R59">
        <v>25.601810034</v>
      </c>
      <c r="S59">
        <v>17.517304827</v>
      </c>
      <c r="T59">
        <v>37.417438555</v>
      </c>
      <c r="U59">
        <v>0.1873918861</v>
      </c>
      <c r="V59">
        <v>25.714285714</v>
      </c>
      <c r="W59">
        <v>4.9487165931</v>
      </c>
      <c r="X59">
        <v>-0.2552</v>
      </c>
      <c r="Y59">
        <v>-0.6347</v>
      </c>
      <c r="Z59">
        <v>0.1242</v>
      </c>
      <c r="AA59">
        <v>0.7747257976</v>
      </c>
      <c r="AB59">
        <v>0.5300839252</v>
      </c>
      <c r="AC59">
        <v>1.1322736514</v>
      </c>
      <c r="AD59">
        <v>0.1150462743</v>
      </c>
      <c r="AE59">
        <v>-0.3887</v>
      </c>
      <c r="AF59">
        <v>-0.8722</v>
      </c>
      <c r="AG59">
        <v>0.0947</v>
      </c>
      <c r="AH59" t="s">
        <v>195</v>
      </c>
      <c r="AI59" t="s">
        <v>195</v>
      </c>
      <c r="AJ59" t="str">
        <f t="shared" si="0"/>
        <v> </v>
      </c>
      <c r="AK59" t="s">
        <v>195</v>
      </c>
      <c r="AL59" t="s">
        <v>195</v>
      </c>
    </row>
    <row r="60" spans="1:38" ht="12.75">
      <c r="A60" t="s">
        <v>37</v>
      </c>
      <c r="C60">
        <v>1438</v>
      </c>
      <c r="D60">
        <v>24.486622621</v>
      </c>
      <c r="E60">
        <v>17.53866727</v>
      </c>
      <c r="F60">
        <v>34.187015361</v>
      </c>
      <c r="G60">
        <v>0.0642298079</v>
      </c>
      <c r="H60">
        <v>24.339360223</v>
      </c>
      <c r="I60">
        <v>4.1141027699</v>
      </c>
      <c r="J60">
        <v>-0.3151</v>
      </c>
      <c r="K60">
        <v>-0.6488</v>
      </c>
      <c r="L60">
        <v>0.0186</v>
      </c>
      <c r="M60">
        <v>0.7297198423</v>
      </c>
      <c r="N60">
        <v>0.5226655269</v>
      </c>
      <c r="O60">
        <v>1.0187988701</v>
      </c>
      <c r="P60">
        <v>38</v>
      </c>
      <c r="Q60">
        <v>1241</v>
      </c>
      <c r="R60">
        <v>30.544957683</v>
      </c>
      <c r="S60">
        <v>22.165838568</v>
      </c>
      <c r="T60">
        <v>42.091547179</v>
      </c>
      <c r="U60">
        <v>0.630435529</v>
      </c>
      <c r="V60">
        <v>30.620467365</v>
      </c>
      <c r="W60">
        <v>4.9672957316</v>
      </c>
      <c r="X60">
        <v>-0.0787</v>
      </c>
      <c r="Y60">
        <v>-0.3994</v>
      </c>
      <c r="Z60">
        <v>0.2419</v>
      </c>
      <c r="AA60">
        <v>0.9243083467</v>
      </c>
      <c r="AB60">
        <v>0.6707512845</v>
      </c>
      <c r="AC60">
        <v>1.2737149216</v>
      </c>
      <c r="AD60">
        <v>0.3453636238</v>
      </c>
      <c r="AE60">
        <v>0.2211</v>
      </c>
      <c r="AF60">
        <v>-0.2381</v>
      </c>
      <c r="AG60">
        <v>0.6803</v>
      </c>
      <c r="AH60" t="s">
        <v>195</v>
      </c>
      <c r="AI60" t="s">
        <v>195</v>
      </c>
      <c r="AJ60" t="str">
        <f t="shared" si="0"/>
        <v> </v>
      </c>
      <c r="AK60" t="s">
        <v>195</v>
      </c>
      <c r="AL60" t="s">
        <v>195</v>
      </c>
    </row>
    <row r="61" spans="1:38" ht="12.75">
      <c r="A61" t="s">
        <v>36</v>
      </c>
      <c r="C61">
        <v>672</v>
      </c>
      <c r="D61">
        <v>40.166762405</v>
      </c>
      <c r="E61">
        <v>27.487040818</v>
      </c>
      <c r="F61">
        <v>58.695616337</v>
      </c>
      <c r="G61">
        <v>0.3528285919</v>
      </c>
      <c r="H61">
        <v>40.178571429</v>
      </c>
      <c r="I61">
        <v>7.7323696766</v>
      </c>
      <c r="J61">
        <v>0.1798</v>
      </c>
      <c r="K61">
        <v>-0.1995</v>
      </c>
      <c r="L61">
        <v>0.5591</v>
      </c>
      <c r="M61">
        <v>1.1969998469</v>
      </c>
      <c r="N61">
        <v>0.81913457</v>
      </c>
      <c r="O61">
        <v>1.749173684</v>
      </c>
      <c r="P61">
        <v>17</v>
      </c>
      <c r="Q61">
        <v>640</v>
      </c>
      <c r="R61">
        <v>26.863715453</v>
      </c>
      <c r="S61">
        <v>16.66986888</v>
      </c>
      <c r="T61">
        <v>43.291234809</v>
      </c>
      <c r="U61">
        <v>0.3948883757</v>
      </c>
      <c r="V61">
        <v>26.5625</v>
      </c>
      <c r="W61">
        <v>6.44235254</v>
      </c>
      <c r="X61">
        <v>-0.2071</v>
      </c>
      <c r="Y61">
        <v>-0.6843</v>
      </c>
      <c r="Z61">
        <v>0.27</v>
      </c>
      <c r="AA61">
        <v>0.8129117962</v>
      </c>
      <c r="AB61">
        <v>0.5044400161</v>
      </c>
      <c r="AC61">
        <v>1.3100181735</v>
      </c>
      <c r="AD61">
        <v>0.1938627599</v>
      </c>
      <c r="AE61">
        <v>-0.4023</v>
      </c>
      <c r="AF61">
        <v>-1.0091</v>
      </c>
      <c r="AG61">
        <v>0.2046</v>
      </c>
      <c r="AH61" t="s">
        <v>195</v>
      </c>
      <c r="AI61" t="s">
        <v>195</v>
      </c>
      <c r="AJ61" t="str">
        <f t="shared" si="0"/>
        <v> </v>
      </c>
      <c r="AK61" t="s">
        <v>195</v>
      </c>
      <c r="AL61" t="s">
        <v>195</v>
      </c>
    </row>
    <row r="62" spans="1:38" s="45" customFormat="1" ht="12.75">
      <c r="A62" s="45" t="s">
        <v>27</v>
      </c>
      <c r="P62" s="45">
        <v>7</v>
      </c>
      <c r="Q62" s="45">
        <v>138</v>
      </c>
      <c r="R62" s="45">
        <v>50.555880234</v>
      </c>
      <c r="S62" s="45">
        <v>24.073739726</v>
      </c>
      <c r="T62" s="45">
        <v>106.16950484</v>
      </c>
      <c r="U62" s="45">
        <v>0.2613804783</v>
      </c>
      <c r="V62" s="45">
        <v>50.724637681</v>
      </c>
      <c r="W62" s="45">
        <v>19.17211095</v>
      </c>
      <c r="X62" s="45">
        <v>0.4252</v>
      </c>
      <c r="Y62" s="45">
        <v>-0.3168</v>
      </c>
      <c r="Z62" s="45">
        <v>1.1671</v>
      </c>
      <c r="AA62" s="45">
        <v>1.5298506077</v>
      </c>
      <c r="AB62" s="45">
        <v>0.7284854933</v>
      </c>
      <c r="AC62" s="45">
        <v>3.2127515284</v>
      </c>
      <c r="AH62" s="45" t="s">
        <v>195</v>
      </c>
      <c r="AI62" s="45" t="s">
        <v>195</v>
      </c>
      <c r="AJ62" s="45" t="str">
        <f t="shared" si="0"/>
        <v>t</v>
      </c>
      <c r="AK62" s="45" t="s">
        <v>241</v>
      </c>
      <c r="AL62" s="45" t="s">
        <v>195</v>
      </c>
    </row>
    <row r="63" spans="1:38" ht="12.75">
      <c r="A63" t="s">
        <v>28</v>
      </c>
      <c r="C63">
        <v>597</v>
      </c>
      <c r="D63">
        <v>23.23005784</v>
      </c>
      <c r="E63">
        <v>13.736911238</v>
      </c>
      <c r="F63">
        <v>39.283618995</v>
      </c>
      <c r="G63">
        <v>0.1700456093</v>
      </c>
      <c r="H63">
        <v>23.450586265</v>
      </c>
      <c r="I63">
        <v>6.2674328087</v>
      </c>
      <c r="J63">
        <v>-0.3678</v>
      </c>
      <c r="K63">
        <v>-0.8931</v>
      </c>
      <c r="L63">
        <v>0.1576</v>
      </c>
      <c r="M63">
        <v>0.6922732631</v>
      </c>
      <c r="N63">
        <v>0.4093703267</v>
      </c>
      <c r="O63">
        <v>1.1706815065</v>
      </c>
      <c r="P63">
        <v>6</v>
      </c>
      <c r="Q63">
        <v>479</v>
      </c>
      <c r="R63">
        <v>12.562586975</v>
      </c>
      <c r="S63">
        <v>5.6378054326</v>
      </c>
      <c r="T63">
        <v>27.992912029</v>
      </c>
      <c r="U63">
        <v>0.0179848472</v>
      </c>
      <c r="V63">
        <v>12.526096033</v>
      </c>
      <c r="W63">
        <v>5.1137572918</v>
      </c>
      <c r="X63">
        <v>-0.9672</v>
      </c>
      <c r="Y63">
        <v>-1.7684</v>
      </c>
      <c r="Z63">
        <v>-0.166</v>
      </c>
      <c r="AA63">
        <v>0.380151255</v>
      </c>
      <c r="AB63">
        <v>0.1706033013</v>
      </c>
      <c r="AC63">
        <v>0.8470819474</v>
      </c>
      <c r="AD63">
        <v>0.2077392656</v>
      </c>
      <c r="AE63">
        <v>-0.6147</v>
      </c>
      <c r="AF63">
        <v>-1.5711</v>
      </c>
      <c r="AG63">
        <v>0.3416</v>
      </c>
      <c r="AH63" t="s">
        <v>195</v>
      </c>
      <c r="AI63" t="s">
        <v>195</v>
      </c>
      <c r="AJ63" t="str">
        <f t="shared" si="0"/>
        <v> </v>
      </c>
      <c r="AK63" t="s">
        <v>195</v>
      </c>
      <c r="AL63" t="s">
        <v>195</v>
      </c>
    </row>
    <row r="64" spans="1:38" ht="12.75">
      <c r="A64" t="s">
        <v>30</v>
      </c>
      <c r="C64" t="s">
        <v>195</v>
      </c>
      <c r="D64" t="s">
        <v>195</v>
      </c>
      <c r="E64" t="s">
        <v>195</v>
      </c>
      <c r="F64" t="s">
        <v>195</v>
      </c>
      <c r="G64" t="s">
        <v>195</v>
      </c>
      <c r="H64" t="s">
        <v>195</v>
      </c>
      <c r="I64" t="s">
        <v>195</v>
      </c>
      <c r="J64" t="s">
        <v>195</v>
      </c>
      <c r="K64" t="s">
        <v>195</v>
      </c>
      <c r="L64" t="s">
        <v>195</v>
      </c>
      <c r="M64" t="s">
        <v>195</v>
      </c>
      <c r="N64" t="s">
        <v>195</v>
      </c>
      <c r="O64" t="s">
        <v>195</v>
      </c>
      <c r="P64" t="s">
        <v>195</v>
      </c>
      <c r="Q64" t="s">
        <v>195</v>
      </c>
      <c r="R64" t="s">
        <v>195</v>
      </c>
      <c r="S64" t="s">
        <v>195</v>
      </c>
      <c r="T64" t="s">
        <v>195</v>
      </c>
      <c r="U64" t="s">
        <v>195</v>
      </c>
      <c r="V64" t="s">
        <v>195</v>
      </c>
      <c r="W64" t="s">
        <v>195</v>
      </c>
      <c r="X64" t="s">
        <v>195</v>
      </c>
      <c r="Y64" t="s">
        <v>195</v>
      </c>
      <c r="Z64" t="s">
        <v>195</v>
      </c>
      <c r="AA64" t="s">
        <v>195</v>
      </c>
      <c r="AB64" t="s">
        <v>195</v>
      </c>
      <c r="AC64" t="s">
        <v>195</v>
      </c>
      <c r="AD64" t="s">
        <v>195</v>
      </c>
      <c r="AE64" t="s">
        <v>195</v>
      </c>
      <c r="AF64" t="s">
        <v>195</v>
      </c>
      <c r="AG64" t="s">
        <v>195</v>
      </c>
      <c r="AH64" t="s">
        <v>195</v>
      </c>
      <c r="AI64" t="s">
        <v>195</v>
      </c>
      <c r="AJ64" t="str">
        <f t="shared" si="0"/>
        <v> </v>
      </c>
      <c r="AK64" t="s">
        <v>241</v>
      </c>
      <c r="AL64" t="s">
        <v>241</v>
      </c>
    </row>
    <row r="65" spans="1:38" ht="12.75">
      <c r="A65" t="s">
        <v>26</v>
      </c>
      <c r="C65">
        <v>328</v>
      </c>
      <c r="D65">
        <v>27.478904625</v>
      </c>
      <c r="E65">
        <v>14.280074806</v>
      </c>
      <c r="F65">
        <v>52.877187945</v>
      </c>
      <c r="G65">
        <v>0.5496527537</v>
      </c>
      <c r="H65">
        <v>27.43902439</v>
      </c>
      <c r="I65">
        <v>9.1463414634</v>
      </c>
      <c r="J65">
        <v>-0.1998</v>
      </c>
      <c r="K65">
        <v>-0.8544</v>
      </c>
      <c r="L65">
        <v>0.4548</v>
      </c>
      <c r="M65">
        <v>0.8188921053</v>
      </c>
      <c r="N65">
        <v>0.4255570111</v>
      </c>
      <c r="O65">
        <v>1.5757801248</v>
      </c>
      <c r="P65" t="s">
        <v>195</v>
      </c>
      <c r="Q65" t="s">
        <v>195</v>
      </c>
      <c r="R65" t="s">
        <v>195</v>
      </c>
      <c r="S65" t="s">
        <v>195</v>
      </c>
      <c r="T65" t="s">
        <v>195</v>
      </c>
      <c r="U65" t="s">
        <v>195</v>
      </c>
      <c r="V65" t="s">
        <v>195</v>
      </c>
      <c r="W65" t="s">
        <v>195</v>
      </c>
      <c r="X65" t="s">
        <v>195</v>
      </c>
      <c r="Y65" t="s">
        <v>195</v>
      </c>
      <c r="Z65" t="s">
        <v>195</v>
      </c>
      <c r="AA65" t="s">
        <v>195</v>
      </c>
      <c r="AB65" t="s">
        <v>195</v>
      </c>
      <c r="AC65" t="s">
        <v>195</v>
      </c>
      <c r="AD65" t="s">
        <v>195</v>
      </c>
      <c r="AE65" t="s">
        <v>195</v>
      </c>
      <c r="AF65" t="s">
        <v>195</v>
      </c>
      <c r="AG65" t="s">
        <v>195</v>
      </c>
      <c r="AH65" t="s">
        <v>195</v>
      </c>
      <c r="AI65" t="s">
        <v>195</v>
      </c>
      <c r="AJ65" t="str">
        <f t="shared" si="0"/>
        <v> </v>
      </c>
      <c r="AK65" t="s">
        <v>195</v>
      </c>
      <c r="AL65" t="s">
        <v>241</v>
      </c>
    </row>
    <row r="66" spans="1:38" ht="12.75">
      <c r="A66" t="s">
        <v>25</v>
      </c>
      <c r="C66">
        <v>676</v>
      </c>
      <c r="D66">
        <v>40.2754523</v>
      </c>
      <c r="E66">
        <v>27.56134872</v>
      </c>
      <c r="F66">
        <v>58.854596503</v>
      </c>
      <c r="G66">
        <v>0.3456435138</v>
      </c>
      <c r="H66">
        <v>39.940828402</v>
      </c>
      <c r="I66">
        <v>7.6866160099</v>
      </c>
      <c r="J66">
        <v>0.1825</v>
      </c>
      <c r="K66">
        <v>-0.1968</v>
      </c>
      <c r="L66">
        <v>0.5618</v>
      </c>
      <c r="M66">
        <v>1.2002388879</v>
      </c>
      <c r="N66">
        <v>0.8213490016</v>
      </c>
      <c r="O66">
        <v>1.753911413</v>
      </c>
      <c r="P66">
        <v>28</v>
      </c>
      <c r="Q66">
        <v>643</v>
      </c>
      <c r="R66">
        <v>43.714149238</v>
      </c>
      <c r="S66">
        <v>30.112908334</v>
      </c>
      <c r="T66">
        <v>63.45872748</v>
      </c>
      <c r="U66">
        <v>0.1412499849</v>
      </c>
      <c r="V66">
        <v>43.545878694</v>
      </c>
      <c r="W66">
        <v>8.2293975461</v>
      </c>
      <c r="X66">
        <v>0.2798</v>
      </c>
      <c r="Y66">
        <v>-0.093</v>
      </c>
      <c r="Z66">
        <v>0.6525</v>
      </c>
      <c r="AA66">
        <v>1.3228158123</v>
      </c>
      <c r="AB66">
        <v>0.9112342798</v>
      </c>
      <c r="AC66">
        <v>1.9202983382</v>
      </c>
      <c r="AD66">
        <v>0.76131621</v>
      </c>
      <c r="AE66">
        <v>0.0819</v>
      </c>
      <c r="AF66">
        <v>-0.4467</v>
      </c>
      <c r="AG66">
        <v>0.6106</v>
      </c>
      <c r="AH66" t="s">
        <v>195</v>
      </c>
      <c r="AI66" t="s">
        <v>195</v>
      </c>
      <c r="AJ66" t="str">
        <f t="shared" si="0"/>
        <v> </v>
      </c>
      <c r="AK66" t="s">
        <v>195</v>
      </c>
      <c r="AL66" t="s">
        <v>195</v>
      </c>
    </row>
    <row r="67" spans="1:38" ht="12.75">
      <c r="A67" t="s">
        <v>29</v>
      </c>
      <c r="C67">
        <v>491</v>
      </c>
      <c r="D67">
        <v>71.071128464</v>
      </c>
      <c r="E67">
        <v>50.905114253</v>
      </c>
      <c r="F67">
        <v>99.225890667</v>
      </c>
      <c r="G67">
        <v>1.04552E-05</v>
      </c>
      <c r="H67">
        <v>71.283095723</v>
      </c>
      <c r="I67">
        <v>12.049042328</v>
      </c>
      <c r="J67">
        <v>0.7505</v>
      </c>
      <c r="K67">
        <v>0.4167</v>
      </c>
      <c r="L67">
        <v>1.0842</v>
      </c>
      <c r="M67">
        <v>2.1179732893</v>
      </c>
      <c r="N67">
        <v>1.5170108398</v>
      </c>
      <c r="O67">
        <v>2.9570064607</v>
      </c>
      <c r="P67">
        <v>17</v>
      </c>
      <c r="Q67">
        <v>458</v>
      </c>
      <c r="R67">
        <v>36.63354282</v>
      </c>
      <c r="S67">
        <v>22.73233536</v>
      </c>
      <c r="T67">
        <v>59.035573701</v>
      </c>
      <c r="U67">
        <v>0.6720828903</v>
      </c>
      <c r="V67">
        <v>37.11790393</v>
      </c>
      <c r="W67">
        <v>9.0024140297</v>
      </c>
      <c r="X67">
        <v>0.1031</v>
      </c>
      <c r="Y67">
        <v>-0.3741</v>
      </c>
      <c r="Z67">
        <v>0.5802</v>
      </c>
      <c r="AA67">
        <v>1.1085525064</v>
      </c>
      <c r="AB67">
        <v>0.6878938099</v>
      </c>
      <c r="AC67">
        <v>1.7864511088</v>
      </c>
      <c r="AD67">
        <v>0.0249789226</v>
      </c>
      <c r="AE67">
        <v>-0.6627</v>
      </c>
      <c r="AF67">
        <v>-1.2421</v>
      </c>
      <c r="AG67">
        <v>-0.0833</v>
      </c>
      <c r="AH67">
        <v>1</v>
      </c>
      <c r="AI67" t="s">
        <v>195</v>
      </c>
      <c r="AJ67" t="str">
        <f t="shared" si="0"/>
        <v>t</v>
      </c>
      <c r="AK67" t="s">
        <v>195</v>
      </c>
      <c r="AL67" t="s">
        <v>195</v>
      </c>
    </row>
    <row r="68" spans="1:38" ht="12.75">
      <c r="A68" t="s">
        <v>45</v>
      </c>
      <c r="C68" t="s">
        <v>195</v>
      </c>
      <c r="D68" t="s">
        <v>195</v>
      </c>
      <c r="E68" t="s">
        <v>195</v>
      </c>
      <c r="F68" t="s">
        <v>195</v>
      </c>
      <c r="G68" t="s">
        <v>195</v>
      </c>
      <c r="H68" t="s">
        <v>195</v>
      </c>
      <c r="I68" t="s">
        <v>195</v>
      </c>
      <c r="J68" t="s">
        <v>195</v>
      </c>
      <c r="K68" t="s">
        <v>195</v>
      </c>
      <c r="L68" t="s">
        <v>195</v>
      </c>
      <c r="M68" t="s">
        <v>195</v>
      </c>
      <c r="N68" t="s">
        <v>195</v>
      </c>
      <c r="O68" t="s">
        <v>195</v>
      </c>
      <c r="P68">
        <v>14</v>
      </c>
      <c r="Q68">
        <v>176</v>
      </c>
      <c r="R68">
        <v>80.058417629</v>
      </c>
      <c r="S68">
        <v>47.336935021</v>
      </c>
      <c r="T68">
        <v>135.398505</v>
      </c>
      <c r="U68">
        <v>0.0009653273</v>
      </c>
      <c r="V68">
        <v>79.545454545</v>
      </c>
      <c r="W68">
        <v>21.25941697</v>
      </c>
      <c r="X68">
        <v>0.8848</v>
      </c>
      <c r="Y68">
        <v>0.3594</v>
      </c>
      <c r="Z68">
        <v>1.4103</v>
      </c>
      <c r="AA68">
        <v>2.4226147046</v>
      </c>
      <c r="AB68">
        <v>1.4324434363</v>
      </c>
      <c r="AC68">
        <v>4.0972382283</v>
      </c>
      <c r="AD68" t="s">
        <v>195</v>
      </c>
      <c r="AE68" t="s">
        <v>195</v>
      </c>
      <c r="AF68" t="s">
        <v>195</v>
      </c>
      <c r="AG68" t="s">
        <v>195</v>
      </c>
      <c r="AH68" t="s">
        <v>195</v>
      </c>
      <c r="AI68">
        <v>2</v>
      </c>
      <c r="AJ68" t="str">
        <f t="shared" si="0"/>
        <v> </v>
      </c>
      <c r="AK68" t="s">
        <v>241</v>
      </c>
      <c r="AL68" t="s">
        <v>195</v>
      </c>
    </row>
    <row r="69" spans="1:38" ht="12.75">
      <c r="A69" t="s">
        <v>43</v>
      </c>
      <c r="C69">
        <v>585</v>
      </c>
      <c r="D69">
        <v>116.93311283</v>
      </c>
      <c r="E69">
        <v>91.886449663</v>
      </c>
      <c r="F69">
        <v>148.80706487</v>
      </c>
      <c r="G69" s="58">
        <v>3.294186E-24</v>
      </c>
      <c r="H69">
        <v>116.23931624</v>
      </c>
      <c r="I69">
        <v>14.096087609</v>
      </c>
      <c r="J69">
        <v>1.2484</v>
      </c>
      <c r="K69">
        <v>1.0073</v>
      </c>
      <c r="L69">
        <v>1.4894</v>
      </c>
      <c r="M69">
        <v>3.4846950507</v>
      </c>
      <c r="N69">
        <v>2.7382855773</v>
      </c>
      <c r="O69">
        <v>4.4345628873</v>
      </c>
      <c r="P69">
        <v>33</v>
      </c>
      <c r="Q69">
        <v>523</v>
      </c>
      <c r="R69">
        <v>63.60961713</v>
      </c>
      <c r="S69">
        <v>45.108025833</v>
      </c>
      <c r="T69">
        <v>89.699855328</v>
      </c>
      <c r="U69">
        <v>0.0001882434</v>
      </c>
      <c r="V69">
        <v>63.09751434</v>
      </c>
      <c r="W69">
        <v>10.983867393</v>
      </c>
      <c r="X69">
        <v>0.6549</v>
      </c>
      <c r="Y69">
        <v>0.3112</v>
      </c>
      <c r="Z69">
        <v>0.9986</v>
      </c>
      <c r="AA69">
        <v>1.9248643476</v>
      </c>
      <c r="AB69">
        <v>1.3649953361</v>
      </c>
      <c r="AC69">
        <v>2.7143702681</v>
      </c>
      <c r="AD69">
        <v>0.004107291</v>
      </c>
      <c r="AE69">
        <v>-0.6088</v>
      </c>
      <c r="AF69">
        <v>-1.0246</v>
      </c>
      <c r="AG69">
        <v>-0.193</v>
      </c>
      <c r="AH69">
        <v>1</v>
      </c>
      <c r="AI69">
        <v>2</v>
      </c>
      <c r="AJ69" t="str">
        <f aca="true" t="shared" si="1" ref="AJ69:AJ110">IF(AD69&lt;0.05,"t"," ")</f>
        <v>t</v>
      </c>
      <c r="AK69" t="s">
        <v>195</v>
      </c>
      <c r="AL69" t="s">
        <v>195</v>
      </c>
    </row>
    <row r="70" spans="1:38" ht="12.75">
      <c r="A70" t="s">
        <v>42</v>
      </c>
      <c r="C70">
        <v>641</v>
      </c>
      <c r="D70">
        <v>32.850631263</v>
      </c>
      <c r="E70">
        <v>21.378631647</v>
      </c>
      <c r="F70">
        <v>50.478627082</v>
      </c>
      <c r="G70">
        <v>0.9227611158</v>
      </c>
      <c r="H70">
        <v>32.761310452</v>
      </c>
      <c r="I70">
        <v>7.1491040483</v>
      </c>
      <c r="J70">
        <v>-0.0213</v>
      </c>
      <c r="K70">
        <v>-0.4508</v>
      </c>
      <c r="L70">
        <v>0.4083</v>
      </c>
      <c r="M70">
        <v>0.978973615</v>
      </c>
      <c r="N70">
        <v>0.6370993647</v>
      </c>
      <c r="O70">
        <v>1.5043012001</v>
      </c>
      <c r="P70">
        <v>29</v>
      </c>
      <c r="Q70">
        <v>612</v>
      </c>
      <c r="R70">
        <v>47.446941588</v>
      </c>
      <c r="S70">
        <v>32.894186432</v>
      </c>
      <c r="T70">
        <v>68.437998025</v>
      </c>
      <c r="U70">
        <v>0.0529558237</v>
      </c>
      <c r="V70">
        <v>47.385620915</v>
      </c>
      <c r="W70">
        <v>8.7992889005</v>
      </c>
      <c r="X70">
        <v>0.3617</v>
      </c>
      <c r="Y70">
        <v>-0.0046</v>
      </c>
      <c r="Z70">
        <v>0.728</v>
      </c>
      <c r="AA70">
        <v>1.4357722996</v>
      </c>
      <c r="AB70">
        <v>0.9953973874</v>
      </c>
      <c r="AC70">
        <v>2.0709739873</v>
      </c>
      <c r="AD70">
        <v>0.1994703285</v>
      </c>
      <c r="AE70">
        <v>0.3676</v>
      </c>
      <c r="AF70">
        <v>-0.194</v>
      </c>
      <c r="AG70">
        <v>0.9292</v>
      </c>
      <c r="AH70" t="s">
        <v>195</v>
      </c>
      <c r="AI70" t="s">
        <v>195</v>
      </c>
      <c r="AJ70" t="str">
        <f t="shared" si="1"/>
        <v> </v>
      </c>
      <c r="AK70" t="s">
        <v>195</v>
      </c>
      <c r="AL70" t="s">
        <v>195</v>
      </c>
    </row>
    <row r="71" spans="1:38" ht="12.75">
      <c r="A71" t="s">
        <v>44</v>
      </c>
      <c r="C71">
        <v>1012</v>
      </c>
      <c r="D71">
        <v>73.023738941</v>
      </c>
      <c r="E71">
        <v>57.941517386</v>
      </c>
      <c r="F71">
        <v>92.031874372</v>
      </c>
      <c r="G71" s="58">
        <v>4.476223E-11</v>
      </c>
      <c r="H71">
        <v>73.122529644</v>
      </c>
      <c r="I71">
        <v>8.5003214101</v>
      </c>
      <c r="J71">
        <v>0.7776</v>
      </c>
      <c r="K71">
        <v>0.5462</v>
      </c>
      <c r="L71">
        <v>1.0089</v>
      </c>
      <c r="M71">
        <v>2.1761625558</v>
      </c>
      <c r="N71">
        <v>1.7267009659</v>
      </c>
      <c r="O71">
        <v>2.7426193434</v>
      </c>
      <c r="P71">
        <v>50</v>
      </c>
      <c r="Q71">
        <v>826</v>
      </c>
      <c r="R71">
        <v>60.559543047</v>
      </c>
      <c r="S71">
        <v>45.757455234</v>
      </c>
      <c r="T71">
        <v>80.149961035</v>
      </c>
      <c r="U71">
        <v>2.27712E-05</v>
      </c>
      <c r="V71">
        <v>60.532687651</v>
      </c>
      <c r="W71">
        <v>8.5606147843</v>
      </c>
      <c r="X71">
        <v>0.6057</v>
      </c>
      <c r="Y71">
        <v>0.3254</v>
      </c>
      <c r="Z71">
        <v>0.886</v>
      </c>
      <c r="AA71">
        <v>1.8325673157</v>
      </c>
      <c r="AB71">
        <v>1.384647451</v>
      </c>
      <c r="AC71">
        <v>2.4253848619</v>
      </c>
      <c r="AD71">
        <v>0.3066180183</v>
      </c>
      <c r="AE71">
        <v>-0.1872</v>
      </c>
      <c r="AF71">
        <v>-0.546</v>
      </c>
      <c r="AG71">
        <v>0.1716</v>
      </c>
      <c r="AH71">
        <v>1</v>
      </c>
      <c r="AI71">
        <v>2</v>
      </c>
      <c r="AJ71" t="str">
        <f t="shared" si="1"/>
        <v> </v>
      </c>
      <c r="AK71" t="s">
        <v>195</v>
      </c>
      <c r="AL71" t="s">
        <v>195</v>
      </c>
    </row>
    <row r="72" spans="1:38" ht="12.75">
      <c r="A72" t="s">
        <v>39</v>
      </c>
      <c r="C72">
        <v>449</v>
      </c>
      <c r="D72">
        <v>33.612042192</v>
      </c>
      <c r="E72">
        <v>20.231348153</v>
      </c>
      <c r="F72">
        <v>55.842515872</v>
      </c>
      <c r="G72">
        <v>0.9948776</v>
      </c>
      <c r="H72">
        <v>33.407572383</v>
      </c>
      <c r="I72">
        <v>8.6257980985</v>
      </c>
      <c r="J72">
        <v>0.0017</v>
      </c>
      <c r="K72">
        <v>-0.506</v>
      </c>
      <c r="L72">
        <v>0.5093</v>
      </c>
      <c r="M72">
        <v>1.0016642356</v>
      </c>
      <c r="N72">
        <v>0.6029094503</v>
      </c>
      <c r="O72">
        <v>1.664149136</v>
      </c>
      <c r="P72">
        <v>23</v>
      </c>
      <c r="Q72">
        <v>405</v>
      </c>
      <c r="R72">
        <v>56.508152543</v>
      </c>
      <c r="S72">
        <v>37.472225387</v>
      </c>
      <c r="T72">
        <v>85.214349319</v>
      </c>
      <c r="U72">
        <v>0.0104772107</v>
      </c>
      <c r="V72">
        <v>56.790123457</v>
      </c>
      <c r="W72">
        <v>11.841559317</v>
      </c>
      <c r="X72">
        <v>0.5365</v>
      </c>
      <c r="Y72">
        <v>0.1257</v>
      </c>
      <c r="Z72">
        <v>0.9473</v>
      </c>
      <c r="AA72">
        <v>1.7099698612</v>
      </c>
      <c r="AB72">
        <v>1.1339315331</v>
      </c>
      <c r="AC72">
        <v>2.5786362237</v>
      </c>
      <c r="AD72">
        <v>0.1175088755</v>
      </c>
      <c r="AE72">
        <v>0.5195</v>
      </c>
      <c r="AF72">
        <v>-0.131</v>
      </c>
      <c r="AG72">
        <v>1.17</v>
      </c>
      <c r="AH72" t="s">
        <v>195</v>
      </c>
      <c r="AI72" t="s">
        <v>195</v>
      </c>
      <c r="AJ72" t="str">
        <f t="shared" si="1"/>
        <v> </v>
      </c>
      <c r="AK72" t="s">
        <v>195</v>
      </c>
      <c r="AL72" t="s">
        <v>195</v>
      </c>
    </row>
    <row r="73" spans="1:38" ht="12.75">
      <c r="A73" t="s">
        <v>40</v>
      </c>
      <c r="C73">
        <v>984</v>
      </c>
      <c r="D73">
        <v>64.117444124</v>
      </c>
      <c r="E73">
        <v>49.926036219</v>
      </c>
      <c r="F73">
        <v>82.342740429</v>
      </c>
      <c r="G73" s="58">
        <v>3.921288E-07</v>
      </c>
      <c r="H73">
        <v>64.024390244</v>
      </c>
      <c r="I73">
        <v>8.0663149728</v>
      </c>
      <c r="J73">
        <v>0.6475</v>
      </c>
      <c r="K73">
        <v>0.3973</v>
      </c>
      <c r="L73">
        <v>0.8977</v>
      </c>
      <c r="M73">
        <v>1.9107482457</v>
      </c>
      <c r="N73">
        <v>1.4878335752</v>
      </c>
      <c r="O73">
        <v>2.4538758363</v>
      </c>
      <c r="P73">
        <v>32</v>
      </c>
      <c r="Q73">
        <v>894</v>
      </c>
      <c r="R73">
        <v>35.906241525</v>
      </c>
      <c r="S73">
        <v>25.329171887</v>
      </c>
      <c r="T73">
        <v>50.900131523</v>
      </c>
      <c r="U73">
        <v>0.6410757682</v>
      </c>
      <c r="V73">
        <v>35.794183445</v>
      </c>
      <c r="W73">
        <v>6.3275774603</v>
      </c>
      <c r="X73">
        <v>0.083</v>
      </c>
      <c r="Y73">
        <v>-0.266</v>
      </c>
      <c r="Z73">
        <v>0.432</v>
      </c>
      <c r="AA73">
        <v>1.0865439423</v>
      </c>
      <c r="AB73">
        <v>0.7664756073</v>
      </c>
      <c r="AC73">
        <v>1.5402678538</v>
      </c>
      <c r="AD73">
        <v>0.0075637176</v>
      </c>
      <c r="AE73">
        <v>-0.5798</v>
      </c>
      <c r="AF73">
        <v>-1.0053</v>
      </c>
      <c r="AG73">
        <v>-0.1543</v>
      </c>
      <c r="AH73">
        <v>1</v>
      </c>
      <c r="AI73" t="s">
        <v>195</v>
      </c>
      <c r="AJ73" t="str">
        <f t="shared" si="1"/>
        <v>t</v>
      </c>
      <c r="AK73" t="s">
        <v>195</v>
      </c>
      <c r="AL73" t="s">
        <v>195</v>
      </c>
    </row>
    <row r="74" spans="1:38" ht="12.75">
      <c r="A74" t="s">
        <v>41</v>
      </c>
      <c r="C74">
        <v>775</v>
      </c>
      <c r="D74">
        <v>85.380731938</v>
      </c>
      <c r="E74">
        <v>66.856495661</v>
      </c>
      <c r="F74">
        <v>109.03756343</v>
      </c>
      <c r="G74" s="58">
        <v>7.202338E-14</v>
      </c>
      <c r="H74">
        <v>85.161290323</v>
      </c>
      <c r="I74">
        <v>10.4826302</v>
      </c>
      <c r="J74">
        <v>0.9339</v>
      </c>
      <c r="K74">
        <v>0.6893</v>
      </c>
      <c r="L74">
        <v>1.1785</v>
      </c>
      <c r="M74">
        <v>2.5444102771</v>
      </c>
      <c r="N74">
        <v>1.9923740496</v>
      </c>
      <c r="O74">
        <v>3.2494017172</v>
      </c>
      <c r="P74">
        <v>41</v>
      </c>
      <c r="Q74">
        <v>755</v>
      </c>
      <c r="R74">
        <v>54.061362038</v>
      </c>
      <c r="S74">
        <v>39.694842043</v>
      </c>
      <c r="T74">
        <v>73.627471859</v>
      </c>
      <c r="U74">
        <v>0.0017896849</v>
      </c>
      <c r="V74">
        <v>54.304635762</v>
      </c>
      <c r="W74">
        <v>8.4809592549</v>
      </c>
      <c r="X74">
        <v>0.4922</v>
      </c>
      <c r="Y74">
        <v>0.1833</v>
      </c>
      <c r="Z74">
        <v>0.8011</v>
      </c>
      <c r="AA74">
        <v>1.6359285445</v>
      </c>
      <c r="AB74">
        <v>1.2011892176</v>
      </c>
      <c r="AC74">
        <v>2.2280105113</v>
      </c>
      <c r="AD74">
        <v>0.0215506849</v>
      </c>
      <c r="AE74">
        <v>-0.457</v>
      </c>
      <c r="AF74">
        <v>-0.8467</v>
      </c>
      <c r="AG74">
        <v>-0.0673</v>
      </c>
      <c r="AH74">
        <v>1</v>
      </c>
      <c r="AI74">
        <v>2</v>
      </c>
      <c r="AJ74" t="str">
        <f t="shared" si="1"/>
        <v>t</v>
      </c>
      <c r="AK74" t="s">
        <v>195</v>
      </c>
      <c r="AL74" t="s">
        <v>195</v>
      </c>
    </row>
    <row r="75" spans="1:38" ht="12.75">
      <c r="A75" t="s">
        <v>46</v>
      </c>
      <c r="C75">
        <v>1343</v>
      </c>
      <c r="D75">
        <v>36.662595754</v>
      </c>
      <c r="E75">
        <v>27.629891167</v>
      </c>
      <c r="F75">
        <v>48.648252695</v>
      </c>
      <c r="G75">
        <v>0.5395633486</v>
      </c>
      <c r="H75">
        <v>36.485480268</v>
      </c>
      <c r="I75">
        <v>5.2122114669</v>
      </c>
      <c r="J75">
        <v>0.0885</v>
      </c>
      <c r="K75">
        <v>-0.1943</v>
      </c>
      <c r="L75">
        <v>0.3714</v>
      </c>
      <c r="M75">
        <v>1.092573035</v>
      </c>
      <c r="N75">
        <v>0.8233916183</v>
      </c>
      <c r="O75">
        <v>1.4497546614</v>
      </c>
      <c r="P75">
        <v>31</v>
      </c>
      <c r="Q75">
        <v>1139</v>
      </c>
      <c r="R75">
        <v>27.180865697</v>
      </c>
      <c r="S75">
        <v>19.068804955</v>
      </c>
      <c r="T75">
        <v>38.743878381</v>
      </c>
      <c r="U75">
        <v>0.2799503992</v>
      </c>
      <c r="V75">
        <v>27.216856892</v>
      </c>
      <c r="W75">
        <v>4.8882918023</v>
      </c>
      <c r="X75">
        <v>-0.1954</v>
      </c>
      <c r="Y75">
        <v>-0.5499</v>
      </c>
      <c r="Z75">
        <v>0.1591</v>
      </c>
      <c r="AA75">
        <v>0.8225089488</v>
      </c>
      <c r="AB75">
        <v>0.5770332296</v>
      </c>
      <c r="AC75">
        <v>1.172412499</v>
      </c>
      <c r="AD75">
        <v>0.1922537489</v>
      </c>
      <c r="AE75">
        <v>-0.2992</v>
      </c>
      <c r="AF75">
        <v>-0.749</v>
      </c>
      <c r="AG75">
        <v>0.1506</v>
      </c>
      <c r="AH75" t="s">
        <v>195</v>
      </c>
      <c r="AI75" t="s">
        <v>195</v>
      </c>
      <c r="AJ75" t="str">
        <f t="shared" si="1"/>
        <v> </v>
      </c>
      <c r="AK75" t="s">
        <v>195</v>
      </c>
      <c r="AL75" t="s">
        <v>195</v>
      </c>
    </row>
    <row r="76" spans="1:38" ht="12.75">
      <c r="A76" t="s">
        <v>48</v>
      </c>
      <c r="C76">
        <v>138</v>
      </c>
      <c r="D76">
        <v>43.107718702</v>
      </c>
      <c r="E76">
        <v>19.347100977</v>
      </c>
      <c r="F76">
        <v>96.049295132</v>
      </c>
      <c r="G76">
        <v>0.5400232272</v>
      </c>
      <c r="H76">
        <v>43.47826087</v>
      </c>
      <c r="I76">
        <v>17.749925672</v>
      </c>
      <c r="J76">
        <v>0.2505</v>
      </c>
      <c r="K76">
        <v>-0.5507</v>
      </c>
      <c r="L76">
        <v>1.0516</v>
      </c>
      <c r="M76">
        <v>1.2846425651</v>
      </c>
      <c r="N76">
        <v>0.5765582168</v>
      </c>
      <c r="O76">
        <v>2.8623415154</v>
      </c>
      <c r="P76" t="s">
        <v>195</v>
      </c>
      <c r="Q76" t="s">
        <v>195</v>
      </c>
      <c r="R76" t="s">
        <v>195</v>
      </c>
      <c r="S76" t="s">
        <v>195</v>
      </c>
      <c r="T76" t="s">
        <v>195</v>
      </c>
      <c r="U76" t="s">
        <v>195</v>
      </c>
      <c r="V76" t="s">
        <v>195</v>
      </c>
      <c r="W76" t="s">
        <v>195</v>
      </c>
      <c r="X76" t="s">
        <v>195</v>
      </c>
      <c r="Y76" t="s">
        <v>195</v>
      </c>
      <c r="Z76" t="s">
        <v>195</v>
      </c>
      <c r="AA76" t="s">
        <v>195</v>
      </c>
      <c r="AB76" t="s">
        <v>195</v>
      </c>
      <c r="AC76" t="s">
        <v>195</v>
      </c>
      <c r="AD76" t="s">
        <v>195</v>
      </c>
      <c r="AE76" t="s">
        <v>195</v>
      </c>
      <c r="AF76" t="s">
        <v>195</v>
      </c>
      <c r="AG76" t="s">
        <v>195</v>
      </c>
      <c r="AH76" t="s">
        <v>195</v>
      </c>
      <c r="AI76" t="s">
        <v>195</v>
      </c>
      <c r="AJ76" t="str">
        <f t="shared" si="1"/>
        <v> </v>
      </c>
      <c r="AK76" t="s">
        <v>195</v>
      </c>
      <c r="AL76" t="s">
        <v>241</v>
      </c>
    </row>
    <row r="77" spans="1:38" ht="12.75">
      <c r="A77" t="s">
        <v>47</v>
      </c>
      <c r="C77">
        <v>368</v>
      </c>
      <c r="D77">
        <v>24.321986234</v>
      </c>
      <c r="E77">
        <v>12.639498521</v>
      </c>
      <c r="F77">
        <v>46.80241177</v>
      </c>
      <c r="G77">
        <v>0.3351942667</v>
      </c>
      <c r="H77">
        <v>24.456521739</v>
      </c>
      <c r="I77">
        <v>8.152173913</v>
      </c>
      <c r="J77">
        <v>-0.3218</v>
      </c>
      <c r="K77">
        <v>-0.9764</v>
      </c>
      <c r="L77">
        <v>0.3327</v>
      </c>
      <c r="M77">
        <v>0.7248135537</v>
      </c>
      <c r="N77">
        <v>0.3766665992</v>
      </c>
      <c r="O77">
        <v>1.3947472082</v>
      </c>
      <c r="P77">
        <v>8</v>
      </c>
      <c r="Q77">
        <v>244</v>
      </c>
      <c r="R77">
        <v>33.038731843</v>
      </c>
      <c r="S77">
        <v>16.502060803</v>
      </c>
      <c r="T77">
        <v>66.14675675</v>
      </c>
      <c r="U77">
        <v>0.9994850072</v>
      </c>
      <c r="V77">
        <v>32.786885246</v>
      </c>
      <c r="W77">
        <v>11.591914446</v>
      </c>
      <c r="X77">
        <v>-0.0002</v>
      </c>
      <c r="Y77">
        <v>-0.6944</v>
      </c>
      <c r="Z77">
        <v>0.694</v>
      </c>
      <c r="AA77">
        <v>0.9997714164</v>
      </c>
      <c r="AB77">
        <v>0.4993620451</v>
      </c>
      <c r="AC77">
        <v>2.0016396815</v>
      </c>
      <c r="AD77">
        <v>0.5284602615</v>
      </c>
      <c r="AE77">
        <v>0.3063</v>
      </c>
      <c r="AF77">
        <v>-0.6461</v>
      </c>
      <c r="AG77">
        <v>1.2587</v>
      </c>
      <c r="AH77" t="s">
        <v>195</v>
      </c>
      <c r="AI77" t="s">
        <v>195</v>
      </c>
      <c r="AJ77" t="str">
        <f t="shared" si="1"/>
        <v> </v>
      </c>
      <c r="AK77" t="s">
        <v>195</v>
      </c>
      <c r="AL77" t="s">
        <v>195</v>
      </c>
    </row>
    <row r="78" spans="1:38" ht="12.75">
      <c r="A78" t="s">
        <v>53</v>
      </c>
      <c r="C78" t="s">
        <v>195</v>
      </c>
      <c r="D78" t="s">
        <v>195</v>
      </c>
      <c r="E78" t="s">
        <v>195</v>
      </c>
      <c r="F78" t="s">
        <v>195</v>
      </c>
      <c r="G78" t="s">
        <v>195</v>
      </c>
      <c r="H78" t="s">
        <v>195</v>
      </c>
      <c r="I78" t="s">
        <v>195</v>
      </c>
      <c r="J78" t="s">
        <v>195</v>
      </c>
      <c r="K78" t="s">
        <v>195</v>
      </c>
      <c r="L78" t="s">
        <v>195</v>
      </c>
      <c r="M78" t="s">
        <v>195</v>
      </c>
      <c r="N78" t="s">
        <v>195</v>
      </c>
      <c r="O78" t="s">
        <v>195</v>
      </c>
      <c r="P78" t="s">
        <v>195</v>
      </c>
      <c r="Q78" t="s">
        <v>195</v>
      </c>
      <c r="R78" t="s">
        <v>195</v>
      </c>
      <c r="S78" t="s">
        <v>195</v>
      </c>
      <c r="T78" t="s">
        <v>195</v>
      </c>
      <c r="U78" t="s">
        <v>195</v>
      </c>
      <c r="V78" t="s">
        <v>195</v>
      </c>
      <c r="W78" t="s">
        <v>195</v>
      </c>
      <c r="X78" t="s">
        <v>195</v>
      </c>
      <c r="Y78" t="s">
        <v>195</v>
      </c>
      <c r="Z78" t="s">
        <v>195</v>
      </c>
      <c r="AA78" t="s">
        <v>195</v>
      </c>
      <c r="AB78" t="s">
        <v>195</v>
      </c>
      <c r="AC78" t="s">
        <v>195</v>
      </c>
      <c r="AD78" t="s">
        <v>195</v>
      </c>
      <c r="AE78" t="s">
        <v>195</v>
      </c>
      <c r="AF78" t="s">
        <v>195</v>
      </c>
      <c r="AG78" t="s">
        <v>195</v>
      </c>
      <c r="AH78" t="s">
        <v>195</v>
      </c>
      <c r="AI78" t="s">
        <v>195</v>
      </c>
      <c r="AJ78" t="str">
        <f t="shared" si="1"/>
        <v> </v>
      </c>
      <c r="AK78" t="s">
        <v>241</v>
      </c>
      <c r="AL78" t="s">
        <v>241</v>
      </c>
    </row>
    <row r="79" spans="1:38" ht="12.75">
      <c r="A79" t="s">
        <v>55</v>
      </c>
      <c r="C79">
        <v>505</v>
      </c>
      <c r="D79">
        <v>69.779454152</v>
      </c>
      <c r="E79">
        <v>49.979866236</v>
      </c>
      <c r="F79">
        <v>97.422674139</v>
      </c>
      <c r="G79">
        <v>1.70956E-05</v>
      </c>
      <c r="H79">
        <v>69.306930693</v>
      </c>
      <c r="I79">
        <v>11.715009471</v>
      </c>
      <c r="J79">
        <v>0.7321</v>
      </c>
      <c r="K79">
        <v>0.3984</v>
      </c>
      <c r="L79">
        <v>1.0658</v>
      </c>
      <c r="M79">
        <v>2.0794804196</v>
      </c>
      <c r="N79">
        <v>1.4894377503</v>
      </c>
      <c r="O79">
        <v>2.9032692467</v>
      </c>
      <c r="P79">
        <v>22</v>
      </c>
      <c r="Q79">
        <v>459</v>
      </c>
      <c r="R79">
        <v>47.891328386</v>
      </c>
      <c r="S79">
        <v>31.469271657</v>
      </c>
      <c r="T79">
        <v>72.883140084</v>
      </c>
      <c r="U79">
        <v>0.0833203223</v>
      </c>
      <c r="V79">
        <v>47.930283224</v>
      </c>
      <c r="W79">
        <v>10.218770719</v>
      </c>
      <c r="X79">
        <v>0.371</v>
      </c>
      <c r="Y79">
        <v>-0.0489</v>
      </c>
      <c r="Z79">
        <v>0.7909</v>
      </c>
      <c r="AA79">
        <v>1.4492197049</v>
      </c>
      <c r="AB79">
        <v>0.95227863</v>
      </c>
      <c r="AC79">
        <v>2.2054865949</v>
      </c>
      <c r="AD79">
        <v>0.1665281042</v>
      </c>
      <c r="AE79">
        <v>-0.3764</v>
      </c>
      <c r="AF79">
        <v>-0.9097</v>
      </c>
      <c r="AG79">
        <v>0.1569</v>
      </c>
      <c r="AH79">
        <v>1</v>
      </c>
      <c r="AI79" t="s">
        <v>195</v>
      </c>
      <c r="AJ79" t="str">
        <f t="shared" si="1"/>
        <v> </v>
      </c>
      <c r="AK79" t="s">
        <v>195</v>
      </c>
      <c r="AL79" t="s">
        <v>195</v>
      </c>
    </row>
    <row r="80" spans="1:38" ht="12.75">
      <c r="A80" t="s">
        <v>51</v>
      </c>
      <c r="C80">
        <v>478</v>
      </c>
      <c r="D80">
        <v>54.126327443</v>
      </c>
      <c r="E80">
        <v>36.776127622</v>
      </c>
      <c r="F80">
        <v>79.661984877</v>
      </c>
      <c r="G80">
        <v>0.0153233339</v>
      </c>
      <c r="H80">
        <v>54.393305439</v>
      </c>
      <c r="I80">
        <v>10.66740484</v>
      </c>
      <c r="J80">
        <v>0.4781</v>
      </c>
      <c r="K80">
        <v>0.0916</v>
      </c>
      <c r="L80">
        <v>0.8646</v>
      </c>
      <c r="M80">
        <v>1.613005425</v>
      </c>
      <c r="N80">
        <v>1.0959563703</v>
      </c>
      <c r="O80">
        <v>2.3739872968</v>
      </c>
      <c r="P80">
        <v>29</v>
      </c>
      <c r="Q80">
        <v>534</v>
      </c>
      <c r="R80">
        <v>54.655628083</v>
      </c>
      <c r="S80">
        <v>37.891804069</v>
      </c>
      <c r="T80">
        <v>78.835984576</v>
      </c>
      <c r="U80">
        <v>0.0071015719</v>
      </c>
      <c r="V80">
        <v>54.307116105</v>
      </c>
      <c r="W80">
        <v>10.084578291</v>
      </c>
      <c r="X80">
        <v>0.5031</v>
      </c>
      <c r="Y80">
        <v>0.1368</v>
      </c>
      <c r="Z80">
        <v>0.8695</v>
      </c>
      <c r="AA80">
        <v>1.6539113838</v>
      </c>
      <c r="AB80">
        <v>1.1466282303</v>
      </c>
      <c r="AC80">
        <v>2.385623163</v>
      </c>
      <c r="AD80">
        <v>0.9712573615</v>
      </c>
      <c r="AE80">
        <v>0.0097</v>
      </c>
      <c r="AF80">
        <v>-0.5196</v>
      </c>
      <c r="AG80">
        <v>0.5391</v>
      </c>
      <c r="AH80" t="s">
        <v>195</v>
      </c>
      <c r="AI80" t="s">
        <v>195</v>
      </c>
      <c r="AJ80" t="str">
        <f t="shared" si="1"/>
        <v> </v>
      </c>
      <c r="AK80" t="s">
        <v>195</v>
      </c>
      <c r="AL80" t="s">
        <v>195</v>
      </c>
    </row>
    <row r="81" spans="1:38" ht="12.75">
      <c r="A81" t="s">
        <v>54</v>
      </c>
      <c r="C81">
        <v>192</v>
      </c>
      <c r="D81">
        <v>52.741081952</v>
      </c>
      <c r="E81">
        <v>28.340660346</v>
      </c>
      <c r="F81">
        <v>98.149502923</v>
      </c>
      <c r="G81">
        <v>0.1536089329</v>
      </c>
      <c r="H81">
        <v>52.083333333</v>
      </c>
      <c r="I81">
        <v>16.470196147</v>
      </c>
      <c r="J81">
        <v>0.4522</v>
      </c>
      <c r="K81">
        <v>-0.1689</v>
      </c>
      <c r="L81">
        <v>1.0733</v>
      </c>
      <c r="M81">
        <v>1.5717240634</v>
      </c>
      <c r="N81">
        <v>0.8445730765</v>
      </c>
      <c r="O81">
        <v>2.9249292933</v>
      </c>
      <c r="P81">
        <v>9</v>
      </c>
      <c r="Q81">
        <v>168</v>
      </c>
      <c r="R81">
        <v>54.159226226</v>
      </c>
      <c r="S81">
        <v>28.14267607</v>
      </c>
      <c r="T81">
        <v>104.22682541</v>
      </c>
      <c r="U81">
        <v>0.1391217623</v>
      </c>
      <c r="V81">
        <v>53.571428571</v>
      </c>
      <c r="W81">
        <v>17.857142857</v>
      </c>
      <c r="X81">
        <v>0.494</v>
      </c>
      <c r="Y81">
        <v>-0.1606</v>
      </c>
      <c r="Z81">
        <v>1.1487</v>
      </c>
      <c r="AA81">
        <v>1.6388899723</v>
      </c>
      <c r="AB81">
        <v>0.8516138951</v>
      </c>
      <c r="AC81">
        <v>3.153964909</v>
      </c>
      <c r="AD81">
        <v>0.9539488909</v>
      </c>
      <c r="AE81">
        <v>0.0265</v>
      </c>
      <c r="AF81">
        <v>-0.874</v>
      </c>
      <c r="AG81">
        <v>0.9271</v>
      </c>
      <c r="AH81" t="s">
        <v>195</v>
      </c>
      <c r="AI81" t="s">
        <v>195</v>
      </c>
      <c r="AJ81" t="str">
        <f t="shared" si="1"/>
        <v> </v>
      </c>
      <c r="AK81" t="s">
        <v>195</v>
      </c>
      <c r="AL81" t="s">
        <v>195</v>
      </c>
    </row>
    <row r="82" spans="1:38" ht="12.75">
      <c r="A82" t="s">
        <v>50</v>
      </c>
      <c r="C82">
        <v>464</v>
      </c>
      <c r="D82">
        <v>96.984309138</v>
      </c>
      <c r="E82">
        <v>72.213744773</v>
      </c>
      <c r="F82">
        <v>130.25160582</v>
      </c>
      <c r="G82" s="58">
        <v>1.746675E-12</v>
      </c>
      <c r="H82">
        <v>96.982758621</v>
      </c>
      <c r="I82">
        <v>14.457336061</v>
      </c>
      <c r="J82">
        <v>1.0613</v>
      </c>
      <c r="K82">
        <v>0.7664</v>
      </c>
      <c r="L82">
        <v>1.3562</v>
      </c>
      <c r="M82">
        <v>2.8902056387</v>
      </c>
      <c r="N82">
        <v>2.152024118</v>
      </c>
      <c r="O82">
        <v>3.8815961978</v>
      </c>
      <c r="P82">
        <v>21</v>
      </c>
      <c r="Q82">
        <v>569</v>
      </c>
      <c r="R82">
        <v>36.814950044</v>
      </c>
      <c r="S82">
        <v>23.955416673</v>
      </c>
      <c r="T82">
        <v>56.57762356</v>
      </c>
      <c r="U82">
        <v>0.6223099346</v>
      </c>
      <c r="V82">
        <v>36.90685413</v>
      </c>
      <c r="W82">
        <v>8.0537358435</v>
      </c>
      <c r="X82">
        <v>0.108</v>
      </c>
      <c r="Y82">
        <v>-0.3217</v>
      </c>
      <c r="Z82">
        <v>0.5377</v>
      </c>
      <c r="AA82">
        <v>1.1140419954</v>
      </c>
      <c r="AB82">
        <v>0.7249049682</v>
      </c>
      <c r="AC82">
        <v>1.712072095</v>
      </c>
      <c r="AD82">
        <v>0.000247057</v>
      </c>
      <c r="AE82">
        <v>-0.9686</v>
      </c>
      <c r="AF82">
        <v>-1.4866</v>
      </c>
      <c r="AG82">
        <v>-0.4507</v>
      </c>
      <c r="AH82">
        <v>1</v>
      </c>
      <c r="AI82" t="s">
        <v>195</v>
      </c>
      <c r="AJ82" t="str">
        <f t="shared" si="1"/>
        <v>t</v>
      </c>
      <c r="AK82" t="s">
        <v>195</v>
      </c>
      <c r="AL82" t="s">
        <v>195</v>
      </c>
    </row>
    <row r="83" spans="1:38" ht="12.75">
      <c r="A83" t="s">
        <v>52</v>
      </c>
      <c r="C83">
        <v>979</v>
      </c>
      <c r="D83">
        <v>61.916241313</v>
      </c>
      <c r="E83">
        <v>48.021192488</v>
      </c>
      <c r="F83">
        <v>79.831856306</v>
      </c>
      <c r="G83" s="58">
        <v>2.3107315E-06</v>
      </c>
      <c r="H83">
        <v>62.308478039</v>
      </c>
      <c r="I83">
        <v>7.9777831215</v>
      </c>
      <c r="J83">
        <v>0.6126</v>
      </c>
      <c r="K83">
        <v>0.3584</v>
      </c>
      <c r="L83">
        <v>0.8667</v>
      </c>
      <c r="M83">
        <v>1.84515074</v>
      </c>
      <c r="N83">
        <v>1.4310677937</v>
      </c>
      <c r="O83">
        <v>2.3790495936</v>
      </c>
      <c r="P83">
        <v>69</v>
      </c>
      <c r="Q83">
        <v>1154</v>
      </c>
      <c r="R83">
        <v>60.125482878</v>
      </c>
      <c r="S83">
        <v>47.31636713</v>
      </c>
      <c r="T83">
        <v>76.402181964</v>
      </c>
      <c r="U83" s="58">
        <v>9.7568133E-07</v>
      </c>
      <c r="V83">
        <v>59.79202773</v>
      </c>
      <c r="W83">
        <v>7.198114266</v>
      </c>
      <c r="X83">
        <v>0.5985</v>
      </c>
      <c r="Y83">
        <v>0.3589</v>
      </c>
      <c r="Z83">
        <v>0.8381</v>
      </c>
      <c r="AA83">
        <v>1.8194324002</v>
      </c>
      <c r="AB83">
        <v>1.4318210399</v>
      </c>
      <c r="AC83">
        <v>2.3119748675</v>
      </c>
      <c r="AD83">
        <v>0.8673749041</v>
      </c>
      <c r="AE83">
        <v>-0.0293</v>
      </c>
      <c r="AF83">
        <v>-0.3738</v>
      </c>
      <c r="AG83">
        <v>0.3151</v>
      </c>
      <c r="AH83">
        <v>1</v>
      </c>
      <c r="AI83">
        <v>2</v>
      </c>
      <c r="AJ83" t="str">
        <f t="shared" si="1"/>
        <v> </v>
      </c>
      <c r="AK83" t="s">
        <v>195</v>
      </c>
      <c r="AL83" t="s">
        <v>195</v>
      </c>
    </row>
    <row r="84" spans="1:38" ht="12.75">
      <c r="A84" t="s">
        <v>56</v>
      </c>
      <c r="C84">
        <v>414</v>
      </c>
      <c r="D84">
        <v>58.18405172</v>
      </c>
      <c r="E84">
        <v>38.920693962</v>
      </c>
      <c r="F84">
        <v>86.981590765</v>
      </c>
      <c r="G84">
        <v>0.0072992413</v>
      </c>
      <c r="H84">
        <v>57.971014493</v>
      </c>
      <c r="I84">
        <v>11.833283782</v>
      </c>
      <c r="J84">
        <v>0.5504</v>
      </c>
      <c r="K84">
        <v>0.1483</v>
      </c>
      <c r="L84">
        <v>0.9525</v>
      </c>
      <c r="M84">
        <v>1.7339286722</v>
      </c>
      <c r="N84">
        <v>1.1598660665</v>
      </c>
      <c r="O84">
        <v>2.5921170788</v>
      </c>
      <c r="P84">
        <v>32</v>
      </c>
      <c r="Q84">
        <v>503</v>
      </c>
      <c r="R84">
        <v>63.622008102</v>
      </c>
      <c r="S84">
        <v>44.880585085</v>
      </c>
      <c r="T84">
        <v>90.189553174</v>
      </c>
      <c r="U84">
        <v>0.0002339593</v>
      </c>
      <c r="V84">
        <v>63.618290258</v>
      </c>
      <c r="W84">
        <v>11.246231112</v>
      </c>
      <c r="X84">
        <v>0.6551</v>
      </c>
      <c r="Y84">
        <v>0.3061</v>
      </c>
      <c r="Z84">
        <v>1.004</v>
      </c>
      <c r="AA84">
        <v>1.9252393057</v>
      </c>
      <c r="AB84">
        <v>1.3581128456</v>
      </c>
      <c r="AC84">
        <v>2.7291888123</v>
      </c>
      <c r="AD84">
        <v>0.7407343236</v>
      </c>
      <c r="AE84">
        <v>0.0893</v>
      </c>
      <c r="AF84">
        <v>-0.4399</v>
      </c>
      <c r="AG84">
        <v>0.6186</v>
      </c>
      <c r="AH84" t="s">
        <v>195</v>
      </c>
      <c r="AI84">
        <v>2</v>
      </c>
      <c r="AJ84" t="str">
        <f t="shared" si="1"/>
        <v> </v>
      </c>
      <c r="AK84" t="s">
        <v>195</v>
      </c>
      <c r="AL84" t="s">
        <v>195</v>
      </c>
    </row>
    <row r="85" spans="1:38" ht="12.75">
      <c r="A85" t="s">
        <v>49</v>
      </c>
      <c r="C85">
        <v>327</v>
      </c>
      <c r="D85">
        <v>42.576067979</v>
      </c>
      <c r="E85">
        <v>25.177060134</v>
      </c>
      <c r="F85">
        <v>71.998936926</v>
      </c>
      <c r="G85">
        <v>0.3744472889</v>
      </c>
      <c r="H85">
        <v>42.813455657</v>
      </c>
      <c r="I85">
        <v>11.44237733</v>
      </c>
      <c r="J85">
        <v>0.2381</v>
      </c>
      <c r="K85">
        <v>-0.2873</v>
      </c>
      <c r="L85">
        <v>0.7634</v>
      </c>
      <c r="M85">
        <v>1.2687989721</v>
      </c>
      <c r="N85">
        <v>0.7502954015</v>
      </c>
      <c r="O85">
        <v>2.145622682</v>
      </c>
      <c r="P85">
        <v>19</v>
      </c>
      <c r="Q85">
        <v>306</v>
      </c>
      <c r="R85">
        <v>61.927026275</v>
      </c>
      <c r="S85">
        <v>39.424893963</v>
      </c>
      <c r="T85">
        <v>97.272464115</v>
      </c>
      <c r="U85">
        <v>0.0064106999</v>
      </c>
      <c r="V85">
        <v>62.091503268</v>
      </c>
      <c r="W85">
        <v>14.244767789</v>
      </c>
      <c r="X85">
        <v>0.628</v>
      </c>
      <c r="Y85">
        <v>0.1765</v>
      </c>
      <c r="Z85">
        <v>1.0796</v>
      </c>
      <c r="AA85">
        <v>1.8739481608</v>
      </c>
      <c r="AB85">
        <v>1.1930204303</v>
      </c>
      <c r="AC85">
        <v>2.9435218544</v>
      </c>
      <c r="AD85">
        <v>0.2874568612</v>
      </c>
      <c r="AE85">
        <v>0.3747</v>
      </c>
      <c r="AF85">
        <v>-0.3157</v>
      </c>
      <c r="AG85">
        <v>1.065</v>
      </c>
      <c r="AH85" t="s">
        <v>195</v>
      </c>
      <c r="AI85" t="s">
        <v>195</v>
      </c>
      <c r="AJ85" t="str">
        <f t="shared" si="1"/>
        <v> </v>
      </c>
      <c r="AK85" t="s">
        <v>195</v>
      </c>
      <c r="AL85" t="s">
        <v>195</v>
      </c>
    </row>
    <row r="86" spans="1:38" ht="12.75">
      <c r="A86" t="s">
        <v>87</v>
      </c>
      <c r="C86">
        <v>1988</v>
      </c>
      <c r="D86">
        <v>27.104081811</v>
      </c>
      <c r="E86">
        <v>20.696466493</v>
      </c>
      <c r="F86">
        <v>35.495491516</v>
      </c>
      <c r="G86">
        <v>0.1207352444</v>
      </c>
      <c r="H86">
        <v>27.162977867</v>
      </c>
      <c r="I86">
        <v>3.6964130927</v>
      </c>
      <c r="J86">
        <v>-0.2135</v>
      </c>
      <c r="K86">
        <v>-0.4833</v>
      </c>
      <c r="L86">
        <v>0.0562</v>
      </c>
      <c r="M86">
        <v>0.8077221024</v>
      </c>
      <c r="N86">
        <v>0.616770328</v>
      </c>
      <c r="O86">
        <v>1.0577924475</v>
      </c>
      <c r="P86">
        <v>59</v>
      </c>
      <c r="Q86">
        <v>1863</v>
      </c>
      <c r="R86">
        <v>31.606745462</v>
      </c>
      <c r="S86">
        <v>24.406503337</v>
      </c>
      <c r="T86">
        <v>40.931154493</v>
      </c>
      <c r="U86">
        <v>0.7356138844</v>
      </c>
      <c r="V86">
        <v>31.66935051</v>
      </c>
      <c r="W86">
        <v>4.1229982544</v>
      </c>
      <c r="X86">
        <v>-0.0445</v>
      </c>
      <c r="Y86">
        <v>-0.3031</v>
      </c>
      <c r="Z86">
        <v>0.214</v>
      </c>
      <c r="AA86">
        <v>0.9564386681</v>
      </c>
      <c r="AB86">
        <v>0.7385551154</v>
      </c>
      <c r="AC86">
        <v>1.2386007579</v>
      </c>
      <c r="AD86">
        <v>0.4144695659</v>
      </c>
      <c r="AE86">
        <v>0.1537</v>
      </c>
      <c r="AF86">
        <v>-0.2154</v>
      </c>
      <c r="AG86">
        <v>0.5228</v>
      </c>
      <c r="AH86" t="s">
        <v>195</v>
      </c>
      <c r="AI86" t="s">
        <v>195</v>
      </c>
      <c r="AJ86" t="str">
        <f t="shared" si="1"/>
        <v> </v>
      </c>
      <c r="AK86" t="s">
        <v>195</v>
      </c>
      <c r="AL86" t="s">
        <v>195</v>
      </c>
    </row>
    <row r="87" spans="1:38" ht="12.75">
      <c r="A87" t="s">
        <v>86</v>
      </c>
      <c r="C87">
        <v>1413</v>
      </c>
      <c r="D87">
        <v>25.494755632</v>
      </c>
      <c r="E87">
        <v>18.34496097</v>
      </c>
      <c r="F87">
        <v>35.431122793</v>
      </c>
      <c r="G87">
        <v>0.1018008488</v>
      </c>
      <c r="H87">
        <v>25.477707006</v>
      </c>
      <c r="I87">
        <v>4.2462845011</v>
      </c>
      <c r="J87">
        <v>-0.2747</v>
      </c>
      <c r="K87">
        <v>-0.6039</v>
      </c>
      <c r="L87">
        <v>0.0544</v>
      </c>
      <c r="M87">
        <v>0.7597629672</v>
      </c>
      <c r="N87">
        <v>0.546693688</v>
      </c>
      <c r="O87">
        <v>1.0558742109</v>
      </c>
      <c r="P87">
        <v>33</v>
      </c>
      <c r="Q87">
        <v>1374</v>
      </c>
      <c r="R87">
        <v>24.195415901</v>
      </c>
      <c r="S87">
        <v>17.157906877</v>
      </c>
      <c r="T87">
        <v>34.119438624</v>
      </c>
      <c r="U87">
        <v>0.0754492378</v>
      </c>
      <c r="V87">
        <v>24.017467249</v>
      </c>
      <c r="W87">
        <v>4.1809044007</v>
      </c>
      <c r="X87">
        <v>-0.3117</v>
      </c>
      <c r="Y87">
        <v>-0.6555</v>
      </c>
      <c r="Z87">
        <v>0.032</v>
      </c>
      <c r="AA87">
        <v>0.7321674857</v>
      </c>
      <c r="AB87">
        <v>0.5192083323</v>
      </c>
      <c r="AC87">
        <v>1.0324742378</v>
      </c>
      <c r="AD87">
        <v>0.8281678669</v>
      </c>
      <c r="AE87">
        <v>-0.0523</v>
      </c>
      <c r="AF87">
        <v>-0.5247</v>
      </c>
      <c r="AG87">
        <v>0.42</v>
      </c>
      <c r="AH87" t="s">
        <v>195</v>
      </c>
      <c r="AI87" t="s">
        <v>195</v>
      </c>
      <c r="AJ87" t="str">
        <f t="shared" si="1"/>
        <v> </v>
      </c>
      <c r="AK87" t="s">
        <v>195</v>
      </c>
      <c r="AL87" t="s">
        <v>195</v>
      </c>
    </row>
    <row r="88" spans="1:38" ht="12.75">
      <c r="A88" t="s">
        <v>82</v>
      </c>
      <c r="C88">
        <v>1484</v>
      </c>
      <c r="D88">
        <v>20.826702969</v>
      </c>
      <c r="E88">
        <v>14.613333316</v>
      </c>
      <c r="F88">
        <v>29.681903996</v>
      </c>
      <c r="G88">
        <v>0.0083239196</v>
      </c>
      <c r="H88">
        <v>20.889487871</v>
      </c>
      <c r="I88">
        <v>3.7518627782</v>
      </c>
      <c r="J88">
        <v>-0.477</v>
      </c>
      <c r="K88">
        <v>-0.8313</v>
      </c>
      <c r="L88">
        <v>-0.1227</v>
      </c>
      <c r="M88">
        <v>0.6206514733</v>
      </c>
      <c r="N88">
        <v>0.4354883664</v>
      </c>
      <c r="O88">
        <v>0.8845431499</v>
      </c>
      <c r="P88">
        <v>24</v>
      </c>
      <c r="Q88">
        <v>1434</v>
      </c>
      <c r="R88">
        <v>16.634729251</v>
      </c>
      <c r="S88">
        <v>11.125802794</v>
      </c>
      <c r="T88">
        <v>24.871393315</v>
      </c>
      <c r="U88">
        <v>0.0008235126</v>
      </c>
      <c r="V88">
        <v>16.736401674</v>
      </c>
      <c r="W88">
        <v>3.4163036859</v>
      </c>
      <c r="X88">
        <v>-0.6864</v>
      </c>
      <c r="Y88">
        <v>-1.0886</v>
      </c>
      <c r="Z88">
        <v>-0.2842</v>
      </c>
      <c r="AA88">
        <v>0.5033766702</v>
      </c>
      <c r="AB88">
        <v>0.3366733224</v>
      </c>
      <c r="AC88">
        <v>0.752622959</v>
      </c>
      <c r="AD88">
        <v>0.4084677826</v>
      </c>
      <c r="AE88">
        <v>-0.2247</v>
      </c>
      <c r="AF88">
        <v>-0.7576</v>
      </c>
      <c r="AG88">
        <v>0.3082</v>
      </c>
      <c r="AH88" t="s">
        <v>195</v>
      </c>
      <c r="AI88">
        <v>2</v>
      </c>
      <c r="AJ88" t="str">
        <f t="shared" si="1"/>
        <v> </v>
      </c>
      <c r="AK88" t="s">
        <v>195</v>
      </c>
      <c r="AL88" t="s">
        <v>195</v>
      </c>
    </row>
    <row r="89" spans="1:38" ht="12.75">
      <c r="A89" t="s">
        <v>91</v>
      </c>
      <c r="C89">
        <v>1643</v>
      </c>
      <c r="D89">
        <v>21.385515</v>
      </c>
      <c r="E89">
        <v>15.317496978</v>
      </c>
      <c r="F89">
        <v>29.85737503</v>
      </c>
      <c r="G89">
        <v>0.0081478002</v>
      </c>
      <c r="H89">
        <v>21.302495435</v>
      </c>
      <c r="I89">
        <v>3.6007789307</v>
      </c>
      <c r="J89">
        <v>-0.4505</v>
      </c>
      <c r="K89">
        <v>-0.7842</v>
      </c>
      <c r="L89">
        <v>-0.1168</v>
      </c>
      <c r="M89">
        <v>0.6373044938</v>
      </c>
      <c r="N89">
        <v>0.4564729752</v>
      </c>
      <c r="O89">
        <v>0.8897723192</v>
      </c>
      <c r="P89">
        <v>44</v>
      </c>
      <c r="Q89">
        <v>1817</v>
      </c>
      <c r="R89">
        <v>24.342095463</v>
      </c>
      <c r="S89">
        <v>18.062328573</v>
      </c>
      <c r="T89">
        <v>32.805161811</v>
      </c>
      <c r="U89">
        <v>0.0446359984</v>
      </c>
      <c r="V89">
        <v>24.215740231</v>
      </c>
      <c r="W89">
        <v>3.6506601985</v>
      </c>
      <c r="X89">
        <v>-0.3057</v>
      </c>
      <c r="Y89">
        <v>-0.6041</v>
      </c>
      <c r="Z89">
        <v>-0.0073</v>
      </c>
      <c r="AA89">
        <v>0.7366060954</v>
      </c>
      <c r="AB89">
        <v>0.5465766636</v>
      </c>
      <c r="AC89">
        <v>0.9927034501</v>
      </c>
      <c r="AD89">
        <v>0.5675020069</v>
      </c>
      <c r="AE89">
        <v>0.1295</v>
      </c>
      <c r="AF89">
        <v>-0.3144</v>
      </c>
      <c r="AG89">
        <v>0.5734</v>
      </c>
      <c r="AH89" t="s">
        <v>195</v>
      </c>
      <c r="AI89" t="s">
        <v>195</v>
      </c>
      <c r="AJ89" t="str">
        <f t="shared" si="1"/>
        <v> </v>
      </c>
      <c r="AK89" t="s">
        <v>195</v>
      </c>
      <c r="AL89" t="s">
        <v>195</v>
      </c>
    </row>
    <row r="90" spans="1:38" ht="12.75">
      <c r="A90" t="s">
        <v>90</v>
      </c>
      <c r="C90">
        <v>892</v>
      </c>
      <c r="D90">
        <v>23.545891665</v>
      </c>
      <c r="E90">
        <v>15.323269191</v>
      </c>
      <c r="F90">
        <v>36.180857191</v>
      </c>
      <c r="G90">
        <v>0.1060150905</v>
      </c>
      <c r="H90">
        <v>23.542600897</v>
      </c>
      <c r="I90">
        <v>5.1374166984</v>
      </c>
      <c r="J90">
        <v>-0.3543</v>
      </c>
      <c r="K90">
        <v>-0.7838</v>
      </c>
      <c r="L90">
        <v>0.0753</v>
      </c>
      <c r="M90">
        <v>0.7016853496</v>
      </c>
      <c r="N90">
        <v>0.4566449915</v>
      </c>
      <c r="O90">
        <v>1.078216862</v>
      </c>
      <c r="P90">
        <v>18</v>
      </c>
      <c r="Q90">
        <v>723</v>
      </c>
      <c r="R90">
        <v>25.076079838</v>
      </c>
      <c r="S90">
        <v>15.76959392</v>
      </c>
      <c r="T90">
        <v>39.874823867</v>
      </c>
      <c r="U90">
        <v>0.2435158081</v>
      </c>
      <c r="V90">
        <v>24.89626556</v>
      </c>
      <c r="W90">
        <v>5.8681060679</v>
      </c>
      <c r="X90">
        <v>-0.276</v>
      </c>
      <c r="Y90">
        <v>-0.7398</v>
      </c>
      <c r="Z90">
        <v>0.1878</v>
      </c>
      <c r="AA90">
        <v>0.7588168933</v>
      </c>
      <c r="AB90">
        <v>0.4771971674</v>
      </c>
      <c r="AC90">
        <v>1.2066355732</v>
      </c>
      <c r="AD90">
        <v>0.8445951628</v>
      </c>
      <c r="AE90">
        <v>0.063</v>
      </c>
      <c r="AF90">
        <v>-0.5666</v>
      </c>
      <c r="AG90">
        <v>0.6925</v>
      </c>
      <c r="AH90" t="s">
        <v>195</v>
      </c>
      <c r="AI90" t="s">
        <v>195</v>
      </c>
      <c r="AJ90" t="str">
        <f t="shared" si="1"/>
        <v> </v>
      </c>
      <c r="AK90" t="s">
        <v>195</v>
      </c>
      <c r="AL90" t="s">
        <v>195</v>
      </c>
    </row>
    <row r="91" spans="1:38" ht="12.75">
      <c r="A91" t="s">
        <v>89</v>
      </c>
      <c r="C91">
        <v>1862</v>
      </c>
      <c r="D91">
        <v>22.486976648</v>
      </c>
      <c r="E91">
        <v>16.574319861</v>
      </c>
      <c r="F91">
        <v>30.508891043</v>
      </c>
      <c r="G91">
        <v>0.0101233417</v>
      </c>
      <c r="H91">
        <v>22.556390977</v>
      </c>
      <c r="I91">
        <v>3.4805266909</v>
      </c>
      <c r="J91">
        <v>-0.4003</v>
      </c>
      <c r="K91">
        <v>-0.7054</v>
      </c>
      <c r="L91">
        <v>-0.0952</v>
      </c>
      <c r="M91">
        <v>0.6701288825</v>
      </c>
      <c r="N91">
        <v>0.493927246</v>
      </c>
      <c r="O91">
        <v>0.9091879883</v>
      </c>
      <c r="P91">
        <v>30</v>
      </c>
      <c r="Q91">
        <v>1614</v>
      </c>
      <c r="R91">
        <v>18.569167425</v>
      </c>
      <c r="S91">
        <v>12.952173102</v>
      </c>
      <c r="T91">
        <v>26.622094698</v>
      </c>
      <c r="U91">
        <v>0.0017122565</v>
      </c>
      <c r="V91">
        <v>18.587360595</v>
      </c>
      <c r="W91">
        <v>3.3935722274</v>
      </c>
      <c r="X91">
        <v>-0.5764</v>
      </c>
      <c r="Y91">
        <v>-0.9366</v>
      </c>
      <c r="Z91">
        <v>-0.2162</v>
      </c>
      <c r="AA91">
        <v>0.5619139047</v>
      </c>
      <c r="AB91">
        <v>0.3919403598</v>
      </c>
      <c r="AC91">
        <v>0.8056002104</v>
      </c>
      <c r="AD91">
        <v>0.4232331038</v>
      </c>
      <c r="AE91">
        <v>-0.1914</v>
      </c>
      <c r="AF91">
        <v>-0.66</v>
      </c>
      <c r="AG91">
        <v>0.2771</v>
      </c>
      <c r="AH91" t="s">
        <v>195</v>
      </c>
      <c r="AI91">
        <v>2</v>
      </c>
      <c r="AJ91" t="str">
        <f t="shared" si="1"/>
        <v> </v>
      </c>
      <c r="AK91" t="s">
        <v>195</v>
      </c>
      <c r="AL91" t="s">
        <v>195</v>
      </c>
    </row>
    <row r="92" spans="1:38" ht="12.75">
      <c r="A92" t="s">
        <v>88</v>
      </c>
      <c r="C92">
        <v>1622</v>
      </c>
      <c r="D92">
        <v>20.97607897</v>
      </c>
      <c r="E92">
        <v>14.952271084</v>
      </c>
      <c r="F92">
        <v>29.426692873</v>
      </c>
      <c r="G92">
        <v>0.0065226987</v>
      </c>
      <c r="H92">
        <v>20.961775586</v>
      </c>
      <c r="I92">
        <v>3.594914855</v>
      </c>
      <c r="J92">
        <v>-0.4698</v>
      </c>
      <c r="K92">
        <v>-0.8084</v>
      </c>
      <c r="L92">
        <v>-0.1313</v>
      </c>
      <c r="M92">
        <v>0.6251029909</v>
      </c>
      <c r="N92">
        <v>0.4455889678</v>
      </c>
      <c r="O92">
        <v>0.8769376658</v>
      </c>
      <c r="P92">
        <v>42</v>
      </c>
      <c r="Q92">
        <v>1498</v>
      </c>
      <c r="R92">
        <v>27.999887149</v>
      </c>
      <c r="S92">
        <v>20.633899122</v>
      </c>
      <c r="T92">
        <v>37.995420823</v>
      </c>
      <c r="U92">
        <v>0.2873569911</v>
      </c>
      <c r="V92">
        <v>28.037383178</v>
      </c>
      <c r="W92">
        <v>4.3262621485</v>
      </c>
      <c r="X92">
        <v>-0.1657</v>
      </c>
      <c r="Y92">
        <v>-0.471</v>
      </c>
      <c r="Z92">
        <v>0.1396</v>
      </c>
      <c r="AA92">
        <v>0.8472930186</v>
      </c>
      <c r="AB92">
        <v>0.6243938977</v>
      </c>
      <c r="AC92">
        <v>1.1497637341</v>
      </c>
      <c r="AD92">
        <v>0.2105942401</v>
      </c>
      <c r="AE92">
        <v>0.2888</v>
      </c>
      <c r="AF92">
        <v>-0.1633</v>
      </c>
      <c r="AG92">
        <v>0.741</v>
      </c>
      <c r="AH92" t="s">
        <v>195</v>
      </c>
      <c r="AI92" t="s">
        <v>195</v>
      </c>
      <c r="AJ92" t="str">
        <f t="shared" si="1"/>
        <v> </v>
      </c>
      <c r="AK92" t="s">
        <v>195</v>
      </c>
      <c r="AL92" t="s">
        <v>195</v>
      </c>
    </row>
    <row r="93" spans="1:38" ht="12.75">
      <c r="A93" t="s">
        <v>83</v>
      </c>
      <c r="C93">
        <v>2000</v>
      </c>
      <c r="D93">
        <v>18.442744179</v>
      </c>
      <c r="E93">
        <v>13.329288093</v>
      </c>
      <c r="F93">
        <v>25.517852903</v>
      </c>
      <c r="G93">
        <v>0.0003027826</v>
      </c>
      <c r="H93">
        <v>18.5</v>
      </c>
      <c r="I93">
        <v>3.0413812651</v>
      </c>
      <c r="J93">
        <v>-0.5986</v>
      </c>
      <c r="K93">
        <v>-0.9233</v>
      </c>
      <c r="L93">
        <v>-0.2738</v>
      </c>
      <c r="M93">
        <v>0.5496077014</v>
      </c>
      <c r="N93">
        <v>0.3972228492</v>
      </c>
      <c r="O93">
        <v>0.7604512833</v>
      </c>
      <c r="P93">
        <v>50</v>
      </c>
      <c r="Q93">
        <v>1755</v>
      </c>
      <c r="R93">
        <v>28.675964203</v>
      </c>
      <c r="S93">
        <v>21.666889798</v>
      </c>
      <c r="T93">
        <v>37.952420983</v>
      </c>
      <c r="U93">
        <v>0.3212169241</v>
      </c>
      <c r="V93">
        <v>28.49002849</v>
      </c>
      <c r="W93">
        <v>4.0290984683</v>
      </c>
      <c r="X93">
        <v>-0.1418</v>
      </c>
      <c r="Y93">
        <v>-0.4221</v>
      </c>
      <c r="Z93">
        <v>0.1384</v>
      </c>
      <c r="AA93">
        <v>0.867751507</v>
      </c>
      <c r="AB93">
        <v>0.6556528018</v>
      </c>
      <c r="AC93">
        <v>1.1484625336</v>
      </c>
      <c r="AD93">
        <v>0.0418134011</v>
      </c>
      <c r="AE93">
        <v>0.4414</v>
      </c>
      <c r="AF93">
        <v>0.0164</v>
      </c>
      <c r="AG93">
        <v>0.8664</v>
      </c>
      <c r="AH93">
        <v>1</v>
      </c>
      <c r="AI93" t="s">
        <v>195</v>
      </c>
      <c r="AJ93" t="str">
        <f t="shared" si="1"/>
        <v>t</v>
      </c>
      <c r="AK93" t="s">
        <v>195</v>
      </c>
      <c r="AL93" t="s">
        <v>195</v>
      </c>
    </row>
    <row r="94" spans="1:38" ht="12.75">
      <c r="A94" t="s">
        <v>105</v>
      </c>
      <c r="C94">
        <v>1933</v>
      </c>
      <c r="D94">
        <v>24.36872915</v>
      </c>
      <c r="E94">
        <v>18.258048091</v>
      </c>
      <c r="F94">
        <v>32.524558893</v>
      </c>
      <c r="G94">
        <v>0.0298587141</v>
      </c>
      <c r="H94">
        <v>24.314536989</v>
      </c>
      <c r="I94">
        <v>3.5466397312</v>
      </c>
      <c r="J94">
        <v>-0.3199</v>
      </c>
      <c r="K94">
        <v>-0.6086</v>
      </c>
      <c r="L94">
        <v>-0.0312</v>
      </c>
      <c r="M94">
        <v>0.7262065279</v>
      </c>
      <c r="N94">
        <v>0.5441036185</v>
      </c>
      <c r="O94">
        <v>0.9692564121</v>
      </c>
      <c r="P94">
        <v>48</v>
      </c>
      <c r="Q94">
        <v>1749</v>
      </c>
      <c r="R94">
        <v>27.489835357</v>
      </c>
      <c r="S94">
        <v>20.653608886</v>
      </c>
      <c r="T94">
        <v>36.588813711</v>
      </c>
      <c r="U94">
        <v>0.2069784135</v>
      </c>
      <c r="V94">
        <v>27.444253859</v>
      </c>
      <c r="W94">
        <v>3.9612368384</v>
      </c>
      <c r="X94">
        <v>-0.1841</v>
      </c>
      <c r="Y94">
        <v>-0.47</v>
      </c>
      <c r="Z94">
        <v>0.1018</v>
      </c>
      <c r="AA94">
        <v>0.831858552</v>
      </c>
      <c r="AB94">
        <v>0.6249903267</v>
      </c>
      <c r="AC94">
        <v>1.1071989773</v>
      </c>
      <c r="AD94">
        <v>0.5570104312</v>
      </c>
      <c r="AE94">
        <v>0.1205</v>
      </c>
      <c r="AF94">
        <v>-0.2817</v>
      </c>
      <c r="AG94">
        <v>0.5227</v>
      </c>
      <c r="AH94" t="s">
        <v>195</v>
      </c>
      <c r="AI94" t="s">
        <v>195</v>
      </c>
      <c r="AJ94" t="str">
        <f t="shared" si="1"/>
        <v> </v>
      </c>
      <c r="AK94" t="s">
        <v>195</v>
      </c>
      <c r="AL94" t="s">
        <v>195</v>
      </c>
    </row>
    <row r="95" spans="1:38" ht="12.75">
      <c r="A95" t="s">
        <v>106</v>
      </c>
      <c r="C95">
        <v>1147</v>
      </c>
      <c r="D95">
        <v>21.763343726</v>
      </c>
      <c r="E95">
        <v>14.675570295</v>
      </c>
      <c r="F95">
        <v>32.274257193</v>
      </c>
      <c r="G95">
        <v>0.0312630099</v>
      </c>
      <c r="H95">
        <v>21.795989538</v>
      </c>
      <c r="I95">
        <v>4.3591979076</v>
      </c>
      <c r="J95">
        <v>-0.433</v>
      </c>
      <c r="K95">
        <v>-0.827</v>
      </c>
      <c r="L95">
        <v>-0.039</v>
      </c>
      <c r="M95">
        <v>0.6485640751</v>
      </c>
      <c r="N95">
        <v>0.4373430753</v>
      </c>
      <c r="O95">
        <v>0.9617972325</v>
      </c>
      <c r="P95">
        <v>38</v>
      </c>
      <c r="Q95">
        <v>1048</v>
      </c>
      <c r="R95">
        <v>36.342329618</v>
      </c>
      <c r="S95">
        <v>26.372879219</v>
      </c>
      <c r="T95">
        <v>50.080422053</v>
      </c>
      <c r="U95">
        <v>0.5611443999</v>
      </c>
      <c r="V95">
        <v>36.259541985</v>
      </c>
      <c r="W95">
        <v>5.8820744303</v>
      </c>
      <c r="X95">
        <v>0.0951</v>
      </c>
      <c r="Y95">
        <v>-0.2256</v>
      </c>
      <c r="Z95">
        <v>0.4157</v>
      </c>
      <c r="AA95">
        <v>1.099740224</v>
      </c>
      <c r="AB95">
        <v>0.7980588037</v>
      </c>
      <c r="AC95">
        <v>1.5154629641</v>
      </c>
      <c r="AD95">
        <v>0.0464653869</v>
      </c>
      <c r="AE95">
        <v>0.5128</v>
      </c>
      <c r="AF95">
        <v>0.008</v>
      </c>
      <c r="AG95">
        <v>1.0175</v>
      </c>
      <c r="AH95" t="s">
        <v>195</v>
      </c>
      <c r="AI95" t="s">
        <v>195</v>
      </c>
      <c r="AJ95" t="str">
        <f t="shared" si="1"/>
        <v>t</v>
      </c>
      <c r="AK95" t="s">
        <v>195</v>
      </c>
      <c r="AL95" t="s">
        <v>195</v>
      </c>
    </row>
    <row r="96" spans="1:38" ht="12.75">
      <c r="A96" t="s">
        <v>95</v>
      </c>
      <c r="C96" t="s">
        <v>195</v>
      </c>
      <c r="D96" t="s">
        <v>195</v>
      </c>
      <c r="E96" t="s">
        <v>195</v>
      </c>
      <c r="F96" t="s">
        <v>195</v>
      </c>
      <c r="G96" t="s">
        <v>195</v>
      </c>
      <c r="H96" t="s">
        <v>195</v>
      </c>
      <c r="I96" t="s">
        <v>195</v>
      </c>
      <c r="J96" t="s">
        <v>195</v>
      </c>
      <c r="K96" t="s">
        <v>195</v>
      </c>
      <c r="L96" t="s">
        <v>195</v>
      </c>
      <c r="M96" t="s">
        <v>195</v>
      </c>
      <c r="N96" t="s">
        <v>195</v>
      </c>
      <c r="O96" t="s">
        <v>195</v>
      </c>
      <c r="P96">
        <v>6</v>
      </c>
      <c r="Q96">
        <v>320</v>
      </c>
      <c r="R96">
        <v>18.919277177</v>
      </c>
      <c r="S96">
        <v>8.4905349832</v>
      </c>
      <c r="T96">
        <v>42.157419953</v>
      </c>
      <c r="U96">
        <v>0.1724695397</v>
      </c>
      <c r="V96">
        <v>18.75</v>
      </c>
      <c r="W96">
        <v>7.6546554462</v>
      </c>
      <c r="X96">
        <v>-0.5577</v>
      </c>
      <c r="Y96">
        <v>-1.359</v>
      </c>
      <c r="Z96">
        <v>0.2435</v>
      </c>
      <c r="AA96">
        <v>0.5725084313</v>
      </c>
      <c r="AB96">
        <v>0.2569285718</v>
      </c>
      <c r="AC96">
        <v>1.2757082705</v>
      </c>
      <c r="AD96" t="s">
        <v>195</v>
      </c>
      <c r="AE96" t="s">
        <v>195</v>
      </c>
      <c r="AF96" t="s">
        <v>195</v>
      </c>
      <c r="AG96" t="s">
        <v>195</v>
      </c>
      <c r="AH96" t="s">
        <v>195</v>
      </c>
      <c r="AI96" t="s">
        <v>195</v>
      </c>
      <c r="AJ96" t="str">
        <f t="shared" si="1"/>
        <v> </v>
      </c>
      <c r="AK96" t="s">
        <v>241</v>
      </c>
      <c r="AL96" t="s">
        <v>195</v>
      </c>
    </row>
    <row r="97" spans="1:38" ht="12.75">
      <c r="A97" t="s">
        <v>94</v>
      </c>
      <c r="C97">
        <v>1720</v>
      </c>
      <c r="D97">
        <v>27.871978427</v>
      </c>
      <c r="E97">
        <v>20.944824148</v>
      </c>
      <c r="F97">
        <v>37.090174449</v>
      </c>
      <c r="G97">
        <v>0.2029756462</v>
      </c>
      <c r="H97">
        <v>27.906976744</v>
      </c>
      <c r="I97">
        <v>4.0280251339</v>
      </c>
      <c r="J97">
        <v>-0.1856</v>
      </c>
      <c r="K97">
        <v>-0.4713</v>
      </c>
      <c r="L97">
        <v>0.1001</v>
      </c>
      <c r="M97">
        <v>0.8306060014</v>
      </c>
      <c r="N97">
        <v>0.6241715736</v>
      </c>
      <c r="O97">
        <v>1.1053152029</v>
      </c>
      <c r="P97">
        <v>45</v>
      </c>
      <c r="Q97">
        <v>1521</v>
      </c>
      <c r="R97">
        <v>29.663778423</v>
      </c>
      <c r="S97">
        <v>22.083215349</v>
      </c>
      <c r="T97">
        <v>39.846541204</v>
      </c>
      <c r="U97">
        <v>0.473272378</v>
      </c>
      <c r="V97">
        <v>29.585798817</v>
      </c>
      <c r="W97">
        <v>4.4103904882</v>
      </c>
      <c r="X97">
        <v>-0.108</v>
      </c>
      <c r="Y97">
        <v>-0.4031</v>
      </c>
      <c r="Z97">
        <v>0.1871</v>
      </c>
      <c r="AA97">
        <v>0.8976433451</v>
      </c>
      <c r="AB97">
        <v>0.6682510573</v>
      </c>
      <c r="AC97">
        <v>1.2057797232</v>
      </c>
      <c r="AD97">
        <v>0.7639738206</v>
      </c>
      <c r="AE97">
        <v>0.0623</v>
      </c>
      <c r="AF97">
        <v>-0.3444</v>
      </c>
      <c r="AG97">
        <v>0.469</v>
      </c>
      <c r="AH97" t="s">
        <v>195</v>
      </c>
      <c r="AI97" t="s">
        <v>195</v>
      </c>
      <c r="AJ97" t="str">
        <f t="shared" si="1"/>
        <v> </v>
      </c>
      <c r="AK97" t="s">
        <v>195</v>
      </c>
      <c r="AL97" t="s">
        <v>195</v>
      </c>
    </row>
    <row r="98" spans="1:38" ht="12.75">
      <c r="A98" t="s">
        <v>93</v>
      </c>
      <c r="C98">
        <v>1820</v>
      </c>
      <c r="D98">
        <v>28.053926075</v>
      </c>
      <c r="E98">
        <v>21.258538033</v>
      </c>
      <c r="F98">
        <v>37.021490707</v>
      </c>
      <c r="G98">
        <v>0.2056869362</v>
      </c>
      <c r="H98">
        <v>28.021978022</v>
      </c>
      <c r="I98">
        <v>3.9238617739</v>
      </c>
      <c r="J98">
        <v>-0.1791</v>
      </c>
      <c r="K98">
        <v>-0.4565</v>
      </c>
      <c r="L98">
        <v>0.0983</v>
      </c>
      <c r="M98">
        <v>0.8360281787</v>
      </c>
      <c r="N98">
        <v>0.6335204843</v>
      </c>
      <c r="O98">
        <v>1.1032683755</v>
      </c>
      <c r="P98">
        <v>49</v>
      </c>
      <c r="Q98">
        <v>1647</v>
      </c>
      <c r="R98">
        <v>29.735600956</v>
      </c>
      <c r="S98">
        <v>22.405114455</v>
      </c>
      <c r="T98">
        <v>39.464469863</v>
      </c>
      <c r="U98">
        <v>0.4648046227</v>
      </c>
      <c r="V98">
        <v>29.751062538</v>
      </c>
      <c r="W98">
        <v>4.2501517911</v>
      </c>
      <c r="X98">
        <v>-0.1056</v>
      </c>
      <c r="Y98">
        <v>-0.3886</v>
      </c>
      <c r="Z98">
        <v>0.1775</v>
      </c>
      <c r="AA98">
        <v>0.8998167371</v>
      </c>
      <c r="AB98">
        <v>0.6779919132</v>
      </c>
      <c r="AC98">
        <v>1.1942180202</v>
      </c>
      <c r="AD98">
        <v>0.7710330975</v>
      </c>
      <c r="AE98">
        <v>0.0582</v>
      </c>
      <c r="AF98">
        <v>-0.3339</v>
      </c>
      <c r="AG98">
        <v>0.4503</v>
      </c>
      <c r="AH98" t="s">
        <v>195</v>
      </c>
      <c r="AI98" t="s">
        <v>195</v>
      </c>
      <c r="AJ98" t="str">
        <f t="shared" si="1"/>
        <v> </v>
      </c>
      <c r="AK98" t="s">
        <v>195</v>
      </c>
      <c r="AL98" t="s">
        <v>195</v>
      </c>
    </row>
    <row r="99" spans="1:38" ht="12.75">
      <c r="A99" t="s">
        <v>92</v>
      </c>
      <c r="C99">
        <v>1370</v>
      </c>
      <c r="D99">
        <v>28.450888079</v>
      </c>
      <c r="E99">
        <v>20.734049506</v>
      </c>
      <c r="F99">
        <v>39.03979453</v>
      </c>
      <c r="G99">
        <v>0.3066107817</v>
      </c>
      <c r="H99">
        <v>28.467153285</v>
      </c>
      <c r="I99">
        <v>4.5583926996</v>
      </c>
      <c r="J99">
        <v>-0.165</v>
      </c>
      <c r="K99">
        <v>-0.4814</v>
      </c>
      <c r="L99">
        <v>0.1514</v>
      </c>
      <c r="M99">
        <v>0.8478579461</v>
      </c>
      <c r="N99">
        <v>0.6178903302</v>
      </c>
      <c r="O99">
        <v>1.1634153534</v>
      </c>
      <c r="P99">
        <v>42</v>
      </c>
      <c r="Q99">
        <v>1255</v>
      </c>
      <c r="R99">
        <v>33.443702213</v>
      </c>
      <c r="S99">
        <v>24.645601118</v>
      </c>
      <c r="T99">
        <v>45.382590278</v>
      </c>
      <c r="U99">
        <v>0.938819975</v>
      </c>
      <c r="V99">
        <v>33.466135458</v>
      </c>
      <c r="W99">
        <v>5.1639368115</v>
      </c>
      <c r="X99">
        <v>0.012</v>
      </c>
      <c r="Y99">
        <v>-0.2933</v>
      </c>
      <c r="Z99">
        <v>0.3172</v>
      </c>
      <c r="AA99">
        <v>1.0120260575</v>
      </c>
      <c r="AB99">
        <v>0.7457903546</v>
      </c>
      <c r="AC99">
        <v>1.3733038174</v>
      </c>
      <c r="AD99">
        <v>0.4671773558</v>
      </c>
      <c r="AE99">
        <v>0.1617</v>
      </c>
      <c r="AF99">
        <v>-0.2742</v>
      </c>
      <c r="AG99">
        <v>0.5975</v>
      </c>
      <c r="AH99" t="s">
        <v>195</v>
      </c>
      <c r="AI99" t="s">
        <v>195</v>
      </c>
      <c r="AJ99" t="str">
        <f t="shared" si="1"/>
        <v> </v>
      </c>
      <c r="AK99" t="s">
        <v>195</v>
      </c>
      <c r="AL99" t="s">
        <v>195</v>
      </c>
    </row>
    <row r="100" spans="1:38" ht="12.75">
      <c r="A100" t="s">
        <v>98</v>
      </c>
      <c r="C100">
        <v>159</v>
      </c>
      <c r="D100">
        <v>38.019506016</v>
      </c>
      <c r="E100">
        <v>17.063473801</v>
      </c>
      <c r="F100">
        <v>84.712108132</v>
      </c>
      <c r="G100">
        <v>0.7599836161</v>
      </c>
      <c r="H100">
        <v>37.735849057</v>
      </c>
      <c r="I100">
        <v>15.405595867</v>
      </c>
      <c r="J100">
        <v>0.1249</v>
      </c>
      <c r="K100">
        <v>-0.6763</v>
      </c>
      <c r="L100">
        <v>0.926</v>
      </c>
      <c r="M100">
        <v>1.1330099853</v>
      </c>
      <c r="N100">
        <v>0.5085044028</v>
      </c>
      <c r="O100">
        <v>2.5244847828</v>
      </c>
      <c r="P100" t="s">
        <v>195</v>
      </c>
      <c r="Q100" t="s">
        <v>195</v>
      </c>
      <c r="R100" t="s">
        <v>195</v>
      </c>
      <c r="S100" t="s">
        <v>195</v>
      </c>
      <c r="T100" t="s">
        <v>195</v>
      </c>
      <c r="U100" t="s">
        <v>195</v>
      </c>
      <c r="V100" t="s">
        <v>195</v>
      </c>
      <c r="W100" t="s">
        <v>195</v>
      </c>
      <c r="X100" t="s">
        <v>195</v>
      </c>
      <c r="Y100" t="s">
        <v>195</v>
      </c>
      <c r="Z100" t="s">
        <v>195</v>
      </c>
      <c r="AA100" t="s">
        <v>195</v>
      </c>
      <c r="AB100" t="s">
        <v>195</v>
      </c>
      <c r="AC100" t="s">
        <v>195</v>
      </c>
      <c r="AD100" t="s">
        <v>195</v>
      </c>
      <c r="AE100" t="s">
        <v>195</v>
      </c>
      <c r="AF100" t="s">
        <v>195</v>
      </c>
      <c r="AG100" t="s">
        <v>195</v>
      </c>
      <c r="AH100" t="s">
        <v>195</v>
      </c>
      <c r="AI100" t="s">
        <v>195</v>
      </c>
      <c r="AJ100" t="str">
        <f t="shared" si="1"/>
        <v> </v>
      </c>
      <c r="AK100" t="s">
        <v>195</v>
      </c>
      <c r="AL100" t="s">
        <v>241</v>
      </c>
    </row>
    <row r="101" spans="1:38" ht="12.75">
      <c r="A101" t="s">
        <v>96</v>
      </c>
      <c r="C101">
        <v>1173</v>
      </c>
      <c r="D101">
        <v>29.559578689</v>
      </c>
      <c r="E101">
        <v>21.172153008</v>
      </c>
      <c r="F101">
        <v>41.269713663</v>
      </c>
      <c r="G101">
        <v>0.4564019673</v>
      </c>
      <c r="H101">
        <v>29.838022165</v>
      </c>
      <c r="I101">
        <v>5.0435462772</v>
      </c>
      <c r="J101">
        <v>-0.1268</v>
      </c>
      <c r="K101">
        <v>-0.4605</v>
      </c>
      <c r="L101">
        <v>0.2069</v>
      </c>
      <c r="M101">
        <v>0.8808977634</v>
      </c>
      <c r="N101">
        <v>0.6309461453</v>
      </c>
      <c r="O101">
        <v>1.2298686272</v>
      </c>
      <c r="P101">
        <v>39</v>
      </c>
      <c r="Q101">
        <v>1152</v>
      </c>
      <c r="R101">
        <v>33.964276159</v>
      </c>
      <c r="S101">
        <v>24.74763327</v>
      </c>
      <c r="T101">
        <v>46.613429349</v>
      </c>
      <c r="U101">
        <v>0.8652965682</v>
      </c>
      <c r="V101">
        <v>33.854166667</v>
      </c>
      <c r="W101">
        <v>5.4210052069</v>
      </c>
      <c r="X101">
        <v>0.0274</v>
      </c>
      <c r="Y101">
        <v>-0.2892</v>
      </c>
      <c r="Z101">
        <v>0.344</v>
      </c>
      <c r="AA101">
        <v>1.0277789306</v>
      </c>
      <c r="AB101">
        <v>0.7488779074</v>
      </c>
      <c r="AC101">
        <v>1.41054973</v>
      </c>
      <c r="AD101">
        <v>0.5508026184</v>
      </c>
      <c r="AE101">
        <v>0.1389</v>
      </c>
      <c r="AF101">
        <v>-0.3175</v>
      </c>
      <c r="AG101">
        <v>0.5953</v>
      </c>
      <c r="AH101" t="s">
        <v>195</v>
      </c>
      <c r="AI101" t="s">
        <v>195</v>
      </c>
      <c r="AJ101" t="str">
        <f t="shared" si="1"/>
        <v> </v>
      </c>
      <c r="AK101" t="s">
        <v>195</v>
      </c>
      <c r="AL101" t="s">
        <v>195</v>
      </c>
    </row>
    <row r="102" spans="1:38" ht="12.75">
      <c r="A102" t="s">
        <v>97</v>
      </c>
      <c r="C102">
        <v>1682</v>
      </c>
      <c r="D102">
        <v>32.701452212</v>
      </c>
      <c r="E102">
        <v>25.030794101</v>
      </c>
      <c r="F102">
        <v>42.722774693</v>
      </c>
      <c r="G102">
        <v>0.8499490918</v>
      </c>
      <c r="H102">
        <v>32.699167658</v>
      </c>
      <c r="I102">
        <v>4.4091548675</v>
      </c>
      <c r="J102">
        <v>-0.0258</v>
      </c>
      <c r="K102">
        <v>-0.2931</v>
      </c>
      <c r="L102">
        <v>0.2415</v>
      </c>
      <c r="M102">
        <v>0.9745279666</v>
      </c>
      <c r="N102">
        <v>0.7459365633</v>
      </c>
      <c r="O102">
        <v>1.273170943</v>
      </c>
      <c r="P102">
        <v>47</v>
      </c>
      <c r="Q102">
        <v>1543</v>
      </c>
      <c r="R102">
        <v>30.40719061</v>
      </c>
      <c r="S102">
        <v>22.777889833</v>
      </c>
      <c r="T102">
        <v>40.591874296</v>
      </c>
      <c r="U102">
        <v>0.5722956796</v>
      </c>
      <c r="V102">
        <v>30.460142579</v>
      </c>
      <c r="W102">
        <v>4.4430684384</v>
      </c>
      <c r="X102">
        <v>-0.0832</v>
      </c>
      <c r="Y102">
        <v>-0.3721</v>
      </c>
      <c r="Z102">
        <v>0.2057</v>
      </c>
      <c r="AA102">
        <v>0.9201394342</v>
      </c>
      <c r="AB102">
        <v>0.6892723149</v>
      </c>
      <c r="AC102">
        <v>1.22833394</v>
      </c>
      <c r="AD102">
        <v>0.7142238681</v>
      </c>
      <c r="AE102">
        <v>-0.0727</v>
      </c>
      <c r="AF102">
        <v>-0.4621</v>
      </c>
      <c r="AG102">
        <v>0.3166</v>
      </c>
      <c r="AH102" t="s">
        <v>195</v>
      </c>
      <c r="AI102" t="s">
        <v>195</v>
      </c>
      <c r="AJ102" t="str">
        <f t="shared" si="1"/>
        <v> </v>
      </c>
      <c r="AK102" t="s">
        <v>195</v>
      </c>
      <c r="AL102" t="s">
        <v>195</v>
      </c>
    </row>
    <row r="103" spans="1:38" ht="12.75">
      <c r="A103" t="s">
        <v>84</v>
      </c>
      <c r="C103">
        <v>1424</v>
      </c>
      <c r="D103">
        <v>18.29436658</v>
      </c>
      <c r="E103">
        <v>12.43011457</v>
      </c>
      <c r="F103">
        <v>26.925242458</v>
      </c>
      <c r="G103">
        <v>0.0020946163</v>
      </c>
      <c r="H103">
        <v>18.258426966</v>
      </c>
      <c r="I103">
        <v>3.5807721303</v>
      </c>
      <c r="J103">
        <v>-0.6066</v>
      </c>
      <c r="K103">
        <v>-0.9931</v>
      </c>
      <c r="L103">
        <v>-0.2202</v>
      </c>
      <c r="M103">
        <v>0.545185937</v>
      </c>
      <c r="N103">
        <v>0.3704267993</v>
      </c>
      <c r="O103">
        <v>0.8023925547</v>
      </c>
      <c r="P103">
        <v>50</v>
      </c>
      <c r="Q103">
        <v>1313</v>
      </c>
      <c r="R103">
        <v>38.104539561</v>
      </c>
      <c r="S103">
        <v>28.790949883</v>
      </c>
      <c r="T103">
        <v>50.430984077</v>
      </c>
      <c r="U103">
        <v>0.3192585346</v>
      </c>
      <c r="V103">
        <v>38.08073115</v>
      </c>
      <c r="W103">
        <v>5.3854286457</v>
      </c>
      <c r="X103">
        <v>0.1424</v>
      </c>
      <c r="Y103">
        <v>-0.1378</v>
      </c>
      <c r="Z103">
        <v>0.4227</v>
      </c>
      <c r="AA103">
        <v>1.1530657311</v>
      </c>
      <c r="AB103">
        <v>0.8712310412</v>
      </c>
      <c r="AC103">
        <v>1.5260711767</v>
      </c>
      <c r="AD103">
        <v>0.0024082298</v>
      </c>
      <c r="AE103">
        <v>0.7337</v>
      </c>
      <c r="AF103">
        <v>0.2598</v>
      </c>
      <c r="AG103">
        <v>1.2076</v>
      </c>
      <c r="AH103">
        <v>1</v>
      </c>
      <c r="AI103" t="s">
        <v>195</v>
      </c>
      <c r="AJ103" t="str">
        <f t="shared" si="1"/>
        <v>t</v>
      </c>
      <c r="AK103" t="s">
        <v>195</v>
      </c>
      <c r="AL103" t="s">
        <v>195</v>
      </c>
    </row>
    <row r="104" spans="1:38" ht="12.75">
      <c r="A104" t="s">
        <v>85</v>
      </c>
      <c r="C104">
        <v>1577</v>
      </c>
      <c r="D104">
        <v>18.975183439</v>
      </c>
      <c r="E104">
        <v>13.237430339</v>
      </c>
      <c r="F104">
        <v>27.199960818</v>
      </c>
      <c r="G104">
        <v>0.0019154129</v>
      </c>
      <c r="H104">
        <v>19.02346227</v>
      </c>
      <c r="I104">
        <v>3.4731931357</v>
      </c>
      <c r="J104">
        <v>-0.5701</v>
      </c>
      <c r="K104">
        <v>-0.9302</v>
      </c>
      <c r="L104">
        <v>-0.21</v>
      </c>
      <c r="M104">
        <v>0.5654747934</v>
      </c>
      <c r="N104">
        <v>0.3944854188</v>
      </c>
      <c r="O104">
        <v>0.8105793693</v>
      </c>
      <c r="P104">
        <v>29</v>
      </c>
      <c r="Q104">
        <v>1353</v>
      </c>
      <c r="R104">
        <v>21.349968396</v>
      </c>
      <c r="S104">
        <v>14.801571045</v>
      </c>
      <c r="T104">
        <v>30.795457398</v>
      </c>
      <c r="U104">
        <v>0.0194186018</v>
      </c>
      <c r="V104">
        <v>21.433850702</v>
      </c>
      <c r="W104">
        <v>3.9801661546</v>
      </c>
      <c r="X104">
        <v>-0.4369</v>
      </c>
      <c r="Y104">
        <v>-0.8032</v>
      </c>
      <c r="Z104">
        <v>-0.0705</v>
      </c>
      <c r="AA104">
        <v>0.6460625742</v>
      </c>
      <c r="AB104">
        <v>0.447904227</v>
      </c>
      <c r="AC104">
        <v>0.9318886151</v>
      </c>
      <c r="AD104">
        <v>0.6506865672</v>
      </c>
      <c r="AE104">
        <v>0.1179</v>
      </c>
      <c r="AF104">
        <v>-0.3925</v>
      </c>
      <c r="AG104">
        <v>0.6283</v>
      </c>
      <c r="AH104">
        <v>1</v>
      </c>
      <c r="AI104" t="s">
        <v>195</v>
      </c>
      <c r="AJ104" t="str">
        <f t="shared" si="1"/>
        <v> </v>
      </c>
      <c r="AK104" t="s">
        <v>195</v>
      </c>
      <c r="AL104" t="s">
        <v>195</v>
      </c>
    </row>
    <row r="105" spans="1:38" ht="12.75">
      <c r="A105" t="s">
        <v>99</v>
      </c>
      <c r="C105">
        <v>1137</v>
      </c>
      <c r="D105">
        <v>20.227503698</v>
      </c>
      <c r="E105">
        <v>13.415299818</v>
      </c>
      <c r="F105">
        <v>30.49890136</v>
      </c>
      <c r="G105">
        <v>0.0156955158</v>
      </c>
      <c r="H105">
        <v>20.228671944</v>
      </c>
      <c r="I105">
        <v>4.2179696775</v>
      </c>
      <c r="J105">
        <v>-0.5062</v>
      </c>
      <c r="K105">
        <v>-0.9168</v>
      </c>
      <c r="L105">
        <v>-0.0955</v>
      </c>
      <c r="M105">
        <v>0.6027948827</v>
      </c>
      <c r="N105">
        <v>0.3997860636</v>
      </c>
      <c r="O105">
        <v>0.9088902882</v>
      </c>
      <c r="P105">
        <v>21</v>
      </c>
      <c r="Q105">
        <v>955</v>
      </c>
      <c r="R105">
        <v>22.078748532</v>
      </c>
      <c r="S105">
        <v>14.36659847</v>
      </c>
      <c r="T105">
        <v>33.93086664</v>
      </c>
      <c r="U105">
        <v>0.0658450201</v>
      </c>
      <c r="V105">
        <v>21.989528796</v>
      </c>
      <c r="W105">
        <v>4.7985085811</v>
      </c>
      <c r="X105">
        <v>-0.4033</v>
      </c>
      <c r="Y105">
        <v>-0.833</v>
      </c>
      <c r="Z105">
        <v>0.0264</v>
      </c>
      <c r="AA105">
        <v>0.6681158889</v>
      </c>
      <c r="AB105">
        <v>0.4347417016</v>
      </c>
      <c r="AC105">
        <v>1.0267679389</v>
      </c>
      <c r="AD105">
        <v>0.7717060432</v>
      </c>
      <c r="AE105">
        <v>0.0876</v>
      </c>
      <c r="AF105">
        <v>-0.504</v>
      </c>
      <c r="AG105">
        <v>0.6791</v>
      </c>
      <c r="AH105" t="s">
        <v>195</v>
      </c>
      <c r="AI105" t="s">
        <v>195</v>
      </c>
      <c r="AJ105" t="str">
        <f t="shared" si="1"/>
        <v> </v>
      </c>
      <c r="AK105" t="s">
        <v>195</v>
      </c>
      <c r="AL105" t="s">
        <v>195</v>
      </c>
    </row>
    <row r="106" spans="1:38" ht="12.75">
      <c r="A106" t="s">
        <v>100</v>
      </c>
      <c r="C106">
        <v>1072</v>
      </c>
      <c r="D106">
        <v>44.054237064</v>
      </c>
      <c r="E106">
        <v>33.00720636</v>
      </c>
      <c r="F106">
        <v>58.798547872</v>
      </c>
      <c r="G106">
        <v>0.064606022</v>
      </c>
      <c r="H106">
        <v>43.843283582</v>
      </c>
      <c r="I106">
        <v>6.3952001869</v>
      </c>
      <c r="J106">
        <v>0.2722</v>
      </c>
      <c r="K106">
        <v>-0.0165</v>
      </c>
      <c r="L106">
        <v>0.5609</v>
      </c>
      <c r="M106">
        <v>1.3128495269</v>
      </c>
      <c r="N106">
        <v>0.9836396711</v>
      </c>
      <c r="O106">
        <v>1.7522411215</v>
      </c>
      <c r="P106">
        <v>57</v>
      </c>
      <c r="Q106">
        <v>1020</v>
      </c>
      <c r="R106">
        <v>55.782650608</v>
      </c>
      <c r="S106">
        <v>42.886652987</v>
      </c>
      <c r="T106">
        <v>72.556469022</v>
      </c>
      <c r="U106">
        <v>9.49495E-05</v>
      </c>
      <c r="V106">
        <v>55.882352941</v>
      </c>
      <c r="W106">
        <v>7.401798466</v>
      </c>
      <c r="X106">
        <v>0.5236</v>
      </c>
      <c r="Y106">
        <v>0.2607</v>
      </c>
      <c r="Z106">
        <v>0.7865</v>
      </c>
      <c r="AA106">
        <v>1.6880157469</v>
      </c>
      <c r="AB106">
        <v>1.29777529</v>
      </c>
      <c r="AC106">
        <v>2.1956013368</v>
      </c>
      <c r="AD106">
        <v>0.2309178572</v>
      </c>
      <c r="AE106">
        <v>0.236</v>
      </c>
      <c r="AF106">
        <v>-0.1501</v>
      </c>
      <c r="AG106">
        <v>0.6222</v>
      </c>
      <c r="AH106" t="s">
        <v>195</v>
      </c>
      <c r="AI106">
        <v>2</v>
      </c>
      <c r="AJ106" t="str">
        <f t="shared" si="1"/>
        <v> </v>
      </c>
      <c r="AK106" t="s">
        <v>195</v>
      </c>
      <c r="AL106" t="s">
        <v>195</v>
      </c>
    </row>
    <row r="107" spans="1:38" ht="12.75">
      <c r="A107" t="s">
        <v>103</v>
      </c>
      <c r="C107">
        <v>2778</v>
      </c>
      <c r="D107">
        <v>34.251169519</v>
      </c>
      <c r="E107">
        <v>27.901070011</v>
      </c>
      <c r="F107">
        <v>42.046509791</v>
      </c>
      <c r="G107">
        <v>0.8446609067</v>
      </c>
      <c r="H107">
        <v>34.197264219</v>
      </c>
      <c r="I107">
        <v>3.5085652789</v>
      </c>
      <c r="J107">
        <v>0.0205</v>
      </c>
      <c r="K107">
        <v>-0.1846</v>
      </c>
      <c r="L107">
        <v>0.2256</v>
      </c>
      <c r="M107">
        <v>1.0207107124</v>
      </c>
      <c r="N107">
        <v>0.8314729526</v>
      </c>
      <c r="O107">
        <v>1.2530177383</v>
      </c>
      <c r="P107">
        <v>95</v>
      </c>
      <c r="Q107">
        <v>2510</v>
      </c>
      <c r="R107">
        <v>37.714383163</v>
      </c>
      <c r="S107">
        <v>30.713790807</v>
      </c>
      <c r="T107">
        <v>46.310620083</v>
      </c>
      <c r="U107">
        <v>0.2072144095</v>
      </c>
      <c r="V107">
        <v>37.848605578</v>
      </c>
      <c r="W107">
        <v>3.8831849979</v>
      </c>
      <c r="X107">
        <v>0.1321</v>
      </c>
      <c r="Y107">
        <v>-0.0732</v>
      </c>
      <c r="Z107">
        <v>0.3375</v>
      </c>
      <c r="AA107">
        <v>1.1412593695</v>
      </c>
      <c r="AB107">
        <v>0.9294173361</v>
      </c>
      <c r="AC107">
        <v>1.4013865439</v>
      </c>
      <c r="AD107">
        <v>0.506791132</v>
      </c>
      <c r="AE107">
        <v>0.0963</v>
      </c>
      <c r="AF107">
        <v>-0.1881</v>
      </c>
      <c r="AG107">
        <v>0.3807</v>
      </c>
      <c r="AH107" t="s">
        <v>195</v>
      </c>
      <c r="AI107" t="s">
        <v>195</v>
      </c>
      <c r="AJ107" t="str">
        <f t="shared" si="1"/>
        <v> </v>
      </c>
      <c r="AK107" t="s">
        <v>195</v>
      </c>
      <c r="AL107" t="s">
        <v>195</v>
      </c>
    </row>
    <row r="108" spans="1:38" ht="12.75">
      <c r="A108" t="s">
        <v>104</v>
      </c>
      <c r="C108">
        <v>2517</v>
      </c>
      <c r="D108">
        <v>33.595032355</v>
      </c>
      <c r="E108">
        <v>27.059330373</v>
      </c>
      <c r="F108">
        <v>41.709317393</v>
      </c>
      <c r="G108">
        <v>0.9916394178</v>
      </c>
      <c r="H108">
        <v>33.770361542</v>
      </c>
      <c r="I108">
        <v>3.662909995</v>
      </c>
      <c r="J108">
        <v>0.0012</v>
      </c>
      <c r="K108">
        <v>-0.2152</v>
      </c>
      <c r="L108">
        <v>0.2175</v>
      </c>
      <c r="M108">
        <v>1.0011573296</v>
      </c>
      <c r="N108">
        <v>0.8063884758</v>
      </c>
      <c r="O108">
        <v>1.2429691502</v>
      </c>
      <c r="P108">
        <v>97</v>
      </c>
      <c r="Q108">
        <v>2422</v>
      </c>
      <c r="R108">
        <v>40.048343299</v>
      </c>
      <c r="S108">
        <v>32.681171849</v>
      </c>
      <c r="T108">
        <v>49.076263495</v>
      </c>
      <c r="U108">
        <v>0.0639040632</v>
      </c>
      <c r="V108">
        <v>40.04954583</v>
      </c>
      <c r="W108">
        <v>4.0664152774</v>
      </c>
      <c r="X108">
        <v>0.1922</v>
      </c>
      <c r="Y108">
        <v>-0.0111</v>
      </c>
      <c r="Z108">
        <v>0.3955</v>
      </c>
      <c r="AA108">
        <v>1.2118863731</v>
      </c>
      <c r="AB108">
        <v>0.9889514411</v>
      </c>
      <c r="AC108">
        <v>1.4850765368</v>
      </c>
      <c r="AD108">
        <v>0.2369524841</v>
      </c>
      <c r="AE108">
        <v>0.1757</v>
      </c>
      <c r="AF108">
        <v>-0.1155</v>
      </c>
      <c r="AG108">
        <v>0.4669</v>
      </c>
      <c r="AH108" t="s">
        <v>195</v>
      </c>
      <c r="AI108" t="s">
        <v>195</v>
      </c>
      <c r="AJ108" t="str">
        <f t="shared" si="1"/>
        <v> </v>
      </c>
      <c r="AK108" t="s">
        <v>195</v>
      </c>
      <c r="AL108" t="s">
        <v>195</v>
      </c>
    </row>
    <row r="109" spans="1:38" ht="12.75">
      <c r="A109" t="s">
        <v>101</v>
      </c>
      <c r="C109">
        <v>1944</v>
      </c>
      <c r="D109">
        <v>33.450584688</v>
      </c>
      <c r="E109">
        <v>26.145414142</v>
      </c>
      <c r="F109">
        <v>42.796859514</v>
      </c>
      <c r="G109">
        <v>0.9799951558</v>
      </c>
      <c r="H109">
        <v>33.436213992</v>
      </c>
      <c r="I109">
        <v>4.1472519281</v>
      </c>
      <c r="J109">
        <v>-0.0032</v>
      </c>
      <c r="K109">
        <v>-0.2495</v>
      </c>
      <c r="L109">
        <v>0.2432</v>
      </c>
      <c r="M109">
        <v>0.99685268</v>
      </c>
      <c r="N109">
        <v>0.7791530821</v>
      </c>
      <c r="O109">
        <v>1.2753787266</v>
      </c>
      <c r="P109">
        <v>65</v>
      </c>
      <c r="Q109">
        <v>1791</v>
      </c>
      <c r="R109">
        <v>36.237023619</v>
      </c>
      <c r="S109">
        <v>28.316887039</v>
      </c>
      <c r="T109">
        <v>46.372395347</v>
      </c>
      <c r="U109">
        <v>0.4638565473</v>
      </c>
      <c r="V109">
        <v>36.292573981</v>
      </c>
      <c r="W109">
        <v>4.5015397813</v>
      </c>
      <c r="X109">
        <v>0.0922</v>
      </c>
      <c r="Y109">
        <v>-0.1545</v>
      </c>
      <c r="Z109">
        <v>0.3388</v>
      </c>
      <c r="AA109">
        <v>1.0965536026</v>
      </c>
      <c r="AB109">
        <v>0.8568856213</v>
      </c>
      <c r="AC109">
        <v>1.4032558997</v>
      </c>
      <c r="AD109">
        <v>0.6482901404</v>
      </c>
      <c r="AE109">
        <v>0.08</v>
      </c>
      <c r="AF109">
        <v>-0.2638</v>
      </c>
      <c r="AG109">
        <v>0.4238</v>
      </c>
      <c r="AH109" t="s">
        <v>195</v>
      </c>
      <c r="AI109" t="s">
        <v>195</v>
      </c>
      <c r="AJ109" t="str">
        <f t="shared" si="1"/>
        <v> </v>
      </c>
      <c r="AK109" t="s">
        <v>195</v>
      </c>
      <c r="AL109" t="s">
        <v>195</v>
      </c>
    </row>
    <row r="110" spans="1:38" ht="12.75">
      <c r="A110" t="s">
        <v>102</v>
      </c>
      <c r="C110">
        <v>1210</v>
      </c>
      <c r="D110">
        <v>45.294750609</v>
      </c>
      <c r="E110">
        <v>34.670106932</v>
      </c>
      <c r="F110">
        <v>59.175313096</v>
      </c>
      <c r="G110">
        <v>0.0278492986</v>
      </c>
      <c r="H110">
        <v>45.454545455</v>
      </c>
      <c r="I110">
        <v>6.1290896588</v>
      </c>
      <c r="J110">
        <v>0.3</v>
      </c>
      <c r="K110">
        <v>0.0327</v>
      </c>
      <c r="L110">
        <v>0.5673</v>
      </c>
      <c r="M110">
        <v>1.3498177672</v>
      </c>
      <c r="N110">
        <v>1.0331953637</v>
      </c>
      <c r="O110">
        <v>1.7634690096</v>
      </c>
      <c r="P110">
        <v>45</v>
      </c>
      <c r="Q110">
        <v>1292</v>
      </c>
      <c r="R110">
        <v>35.089453956</v>
      </c>
      <c r="S110">
        <v>26.122310716</v>
      </c>
      <c r="T110">
        <v>47.134795704</v>
      </c>
      <c r="U110">
        <v>0.6903130818</v>
      </c>
      <c r="V110">
        <v>34.829721362</v>
      </c>
      <c r="W110">
        <v>5.1921083069</v>
      </c>
      <c r="X110">
        <v>0.06</v>
      </c>
      <c r="Y110">
        <v>-0.2351</v>
      </c>
      <c r="Z110">
        <v>0.3551</v>
      </c>
      <c r="AA110">
        <v>1.0618274711</v>
      </c>
      <c r="AB110">
        <v>0.7904764537</v>
      </c>
      <c r="AC110">
        <v>1.4263265819</v>
      </c>
      <c r="AD110">
        <v>0.2040701917</v>
      </c>
      <c r="AE110">
        <v>-0.2553</v>
      </c>
      <c r="AF110">
        <v>-0.6493</v>
      </c>
      <c r="AG110">
        <v>0.1387</v>
      </c>
      <c r="AH110" t="s">
        <v>195</v>
      </c>
      <c r="AI110" t="s">
        <v>195</v>
      </c>
      <c r="AJ110" t="str">
        <f t="shared" si="1"/>
        <v> </v>
      </c>
      <c r="AK110" t="s">
        <v>195</v>
      </c>
      <c r="AL110" t="s">
        <v>195</v>
      </c>
    </row>
    <row r="119" s="45" customFormat="1" ht="12.75">
      <c r="A119" s="47"/>
    </row>
    <row r="120" spans="1:6" ht="12.75">
      <c r="A120" s="55"/>
      <c r="C120" s="55"/>
      <c r="D120" s="55"/>
      <c r="E120" s="55"/>
      <c r="F120" s="55"/>
    </row>
    <row r="121" spans="2:6" ht="12.75">
      <c r="B121" s="55"/>
      <c r="C121" s="55"/>
      <c r="D121" s="55"/>
      <c r="E121" s="55"/>
      <c r="F121" s="55"/>
    </row>
    <row r="122" spans="1:6" ht="12.75">
      <c r="A122" s="55"/>
      <c r="B122" s="55"/>
      <c r="C122" s="55"/>
      <c r="D122" s="53"/>
      <c r="E122" s="55"/>
      <c r="F122" s="55"/>
    </row>
    <row r="123" spans="1:6" ht="12.75">
      <c r="A123" s="55"/>
      <c r="B123" s="55"/>
      <c r="C123" s="55"/>
      <c r="D123" s="53"/>
      <c r="E123" s="55"/>
      <c r="F123" s="55"/>
    </row>
    <row r="124" spans="2:6" ht="12.75">
      <c r="B124" s="55"/>
      <c r="C124" s="53"/>
      <c r="D124" s="53"/>
      <c r="E124" s="55"/>
      <c r="F124" s="55"/>
    </row>
    <row r="125" spans="2:6" ht="12.75">
      <c r="B125" s="55"/>
      <c r="C125" s="53"/>
      <c r="D125" s="53"/>
      <c r="E125" s="55"/>
      <c r="F125" s="55"/>
    </row>
    <row r="126" spans="2:6" ht="12.75">
      <c r="B126" s="55"/>
      <c r="C126" s="53"/>
      <c r="D126" s="53"/>
      <c r="E126" s="55"/>
      <c r="F126" s="55"/>
    </row>
    <row r="127" spans="2:6" ht="12.75">
      <c r="B127" s="55"/>
      <c r="C127" s="53"/>
      <c r="D127" s="53"/>
      <c r="E127" s="55"/>
      <c r="F127" s="55"/>
    </row>
    <row r="128" spans="2:6" ht="12.75">
      <c r="B128" s="55"/>
      <c r="C128" s="55"/>
      <c r="D128" s="55"/>
      <c r="E128" s="55"/>
      <c r="F128" s="55"/>
    </row>
    <row r="129" spans="1:6" ht="12.75">
      <c r="A129" s="56"/>
      <c r="B129" s="55"/>
      <c r="C129" s="55"/>
      <c r="D129" s="55"/>
      <c r="E129" s="55"/>
      <c r="F129" s="55"/>
    </row>
    <row r="153" spans="3:4" ht="12.75">
      <c r="C153" s="45"/>
      <c r="D153" s="45"/>
    </row>
    <row r="154" spans="1:4" ht="12.75">
      <c r="A154" s="57"/>
      <c r="B154" s="57"/>
      <c r="C154" s="57"/>
      <c r="D154" s="57"/>
    </row>
    <row r="155" spans="1:4" ht="12.75">
      <c r="A155" s="57"/>
      <c r="B155" s="57"/>
      <c r="C155" s="57"/>
      <c r="D155" s="57"/>
    </row>
    <row r="156" spans="1:4" ht="12.75">
      <c r="A156" s="57"/>
      <c r="B156" s="57"/>
      <c r="C156" s="57"/>
      <c r="D156" s="5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Jennifers</cp:lastModifiedBy>
  <cp:lastPrinted>2008-11-13T15:35:45Z</cp:lastPrinted>
  <dcterms:created xsi:type="dcterms:W3CDTF">2006-01-23T20:42:54Z</dcterms:created>
  <dcterms:modified xsi:type="dcterms:W3CDTF">2008-11-19T17:36:14Z</dcterms:modified>
  <cp:category/>
  <cp:version/>
  <cp:contentType/>
  <cp:contentStatus/>
</cp:coreProperties>
</file>