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45" windowWidth="9555" windowHeight="7425" tabRatio="648" activeTab="2"/>
  </bookViews>
  <sheets>
    <sheet name="all-rha " sheetId="1" r:id="rId1"/>
    <sheet name="wpg comm areas " sheetId="2" r:id="rId2"/>
    <sheet name="districts " sheetId="3" r:id="rId3"/>
    <sheet name="wpg nbhd clus" sheetId="4" r:id="rId4"/>
    <sheet name="crude rate table" sheetId="5" r:id="rId5"/>
    <sheet name="rha graph data" sheetId="6" r:id="rId6"/>
    <sheet name="district graph data" sheetId="7" r:id="rId7"/>
    <sheet name="orig. data" sheetId="8" r:id="rId8"/>
  </sheets>
  <definedNames>
    <definedName name="Criteria1">IF((CELL("contents",'district graph data'!E1))="2"," (2)")</definedName>
  </definedNames>
  <calcPr fullCalcOnLoad="1"/>
</workbook>
</file>

<file path=xl/sharedStrings.xml><?xml version="1.0" encoding="utf-8"?>
<sst xmlns="http://schemas.openxmlformats.org/spreadsheetml/2006/main" count="713" uniqueCount="291">
  <si>
    <t>area</t>
  </si>
  <si>
    <t>A-40 Central</t>
  </si>
  <si>
    <t>BN-20 North Eastman</t>
  </si>
  <si>
    <t>BS-25 South Eastman</t>
  </si>
  <si>
    <t>C-30 Interlake</t>
  </si>
  <si>
    <t>D-70 Nor-Man</t>
  </si>
  <si>
    <t>E-60 Parkland</t>
  </si>
  <si>
    <t>FB-80 Burntwood</t>
  </si>
  <si>
    <t>FC-90 Churchill</t>
  </si>
  <si>
    <t>G-15 Brandon</t>
  </si>
  <si>
    <t>GA-45 Assiniboine</t>
  </si>
  <si>
    <t>K-10 Winnipeg</t>
  </si>
  <si>
    <t>M Mid</t>
  </si>
  <si>
    <t>N North</t>
  </si>
  <si>
    <t>S South</t>
  </si>
  <si>
    <t>Z Manitoba</t>
  </si>
  <si>
    <t>A1C-40 Cent Cartier/SFX</t>
  </si>
  <si>
    <t>A1P-40 Cent Portage</t>
  </si>
  <si>
    <t>A1S-40 Cent Seven Regions</t>
  </si>
  <si>
    <t>A2C-40 Cent Carman</t>
  </si>
  <si>
    <t>A2L-40 Cent Swan Lake</t>
  </si>
  <si>
    <t>A3L-40 Cent Louise/Pembina</t>
  </si>
  <si>
    <t>A3M-40 Cent Morden/Winkler</t>
  </si>
  <si>
    <t>A4A-40 Cent Altona</t>
  </si>
  <si>
    <t>A4R-40 Cent Red River</t>
  </si>
  <si>
    <t>BN1-20 Blue Water</t>
  </si>
  <si>
    <t>BN2-20 Brokenhead</t>
  </si>
  <si>
    <t>BN4-20 Iron Rose</t>
  </si>
  <si>
    <t>BN5-20 Springfield</t>
  </si>
  <si>
    <t>BN6-20 Northern Remote</t>
  </si>
  <si>
    <t>BN7-20 Winnipeg River</t>
  </si>
  <si>
    <t>BS1-25 SE Central</t>
  </si>
  <si>
    <t>BS2-25 SE Northern</t>
  </si>
  <si>
    <t>BS3-25 SE Southern</t>
  </si>
  <si>
    <t>BS4-25 SE Western</t>
  </si>
  <si>
    <t>C1-30 IL Northeast</t>
  </si>
  <si>
    <t>C2-30 IL Northwest</t>
  </si>
  <si>
    <t>C3-30 IL Southeast</t>
  </si>
  <si>
    <t>C4-30 IL Southwest</t>
  </si>
  <si>
    <t>D1-70 F Flon/Snow L/Cran</t>
  </si>
  <si>
    <t>D2-70 The Pas/OCN/Kelsey</t>
  </si>
  <si>
    <t>D4-70 Nor-Man Other</t>
  </si>
  <si>
    <t>E1-60 PL Central</t>
  </si>
  <si>
    <t>E2-60 PL East</t>
  </si>
  <si>
    <t>E3-60 PL North</t>
  </si>
  <si>
    <t>E4-60 PL West</t>
  </si>
  <si>
    <t>FB2-80 Thompson</t>
  </si>
  <si>
    <t>FB3-80 Lynn/Leaf/SIL</t>
  </si>
  <si>
    <t>FB4-80 Gillam/Fox Lake</t>
  </si>
  <si>
    <t>FB5-80 Nelson House</t>
  </si>
  <si>
    <t>FB6-80 Norway House</t>
  </si>
  <si>
    <t>FB7-80 Cross Lake</t>
  </si>
  <si>
    <t>FB8-80 Island Lake</t>
  </si>
  <si>
    <t>FB9-80 Thick Por/Pik/Wab</t>
  </si>
  <si>
    <t>FBA-80 Tad/Broch/Lac Br</t>
  </si>
  <si>
    <t>FBB-80 Oxford H &amp; Gods</t>
  </si>
  <si>
    <t>FBC-80 Sha/York/Split/War</t>
  </si>
  <si>
    <t>G1-15 Bdn Rural</t>
  </si>
  <si>
    <t>G21-15 Southwest</t>
  </si>
  <si>
    <t>G22-15 West</t>
  </si>
  <si>
    <t>G23-15 Central</t>
  </si>
  <si>
    <t>G24-15 Southeast</t>
  </si>
  <si>
    <t>G25-15 East</t>
  </si>
  <si>
    <t>G26-15 North End</t>
  </si>
  <si>
    <t>GA11-45 Assin North 1</t>
  </si>
  <si>
    <t>GA12-45 Assin North 2</t>
  </si>
  <si>
    <t>GA21-45 Assin East 1</t>
  </si>
  <si>
    <t>GA22-45 Assin East 2</t>
  </si>
  <si>
    <t>GA31-45 Assin West 1</t>
  </si>
  <si>
    <t>GA32-45 Assin West 2</t>
  </si>
  <si>
    <t>W01 St. James - Assiniboia</t>
  </si>
  <si>
    <t>W02 Assiniboine South</t>
  </si>
  <si>
    <t>W03 Fort Garry</t>
  </si>
  <si>
    <t>W04 St. Vital</t>
  </si>
  <si>
    <t>W05 St. Boniface</t>
  </si>
  <si>
    <t>W06 Transcona</t>
  </si>
  <si>
    <t>W07 River East</t>
  </si>
  <si>
    <t>W08 Seven Oaks</t>
  </si>
  <si>
    <t>W09 Inkster</t>
  </si>
  <si>
    <t>W10 Point Douglas</t>
  </si>
  <si>
    <t>W11 Downtown</t>
  </si>
  <si>
    <t>W12 River Heights</t>
  </si>
  <si>
    <t>W002 Assiniboine South</t>
  </si>
  <si>
    <t>W006 Transcona</t>
  </si>
  <si>
    <t>W01A St. James - Assiniboia W</t>
  </si>
  <si>
    <t>W01B St. James - Assiniboia E</t>
  </si>
  <si>
    <t>W03A Fort Garry N</t>
  </si>
  <si>
    <t>W03B Fort Garry S</t>
  </si>
  <si>
    <t>W04A St. Vital North</t>
  </si>
  <si>
    <t>W04B St. Vital South</t>
  </si>
  <si>
    <t>W05A St. Boniface W</t>
  </si>
  <si>
    <t>W05B St. Boniface E</t>
  </si>
  <si>
    <t>W07A River East S</t>
  </si>
  <si>
    <t>W07B River East W</t>
  </si>
  <si>
    <t>W07C River East E</t>
  </si>
  <si>
    <t>W07D River East N</t>
  </si>
  <si>
    <t>W08A Seven Oaks W</t>
  </si>
  <si>
    <t>W08B Seven Oaks E</t>
  </si>
  <si>
    <t>W08C Seven Oaks N</t>
  </si>
  <si>
    <t>W09A Inkster West</t>
  </si>
  <si>
    <t>W09B Inkster East</t>
  </si>
  <si>
    <t>W10A Point Douglas N</t>
  </si>
  <si>
    <t>W10B Point Douglas S</t>
  </si>
  <si>
    <t>W11A Downtown W</t>
  </si>
  <si>
    <t>W11B Downtown E</t>
  </si>
  <si>
    <t>W12A River Heights W</t>
  </si>
  <si>
    <t>W12B River Heights E</t>
  </si>
  <si>
    <t>Brandon</t>
  </si>
  <si>
    <t>T1 avg</t>
  </si>
  <si>
    <t>T2 avg</t>
  </si>
  <si>
    <t>T1 adj</t>
  </si>
  <si>
    <t>T2 adj</t>
  </si>
  <si>
    <t>T1 count</t>
  </si>
  <si>
    <t>T1 pop</t>
  </si>
  <si>
    <t>T1 prob</t>
  </si>
  <si>
    <t>T2 count</t>
  </si>
  <si>
    <t>T2 pop</t>
  </si>
  <si>
    <t>T2 prob</t>
  </si>
  <si>
    <t>CI work</t>
  </si>
  <si>
    <t>BDN Southeast</t>
  </si>
  <si>
    <t>t</t>
  </si>
  <si>
    <t>Suppression</t>
  </si>
  <si>
    <t>T1T2 prob</t>
  </si>
  <si>
    <t>Region</t>
  </si>
  <si>
    <t>Number</t>
  </si>
  <si>
    <t>CRUDE</t>
  </si>
  <si>
    <t>Observed</t>
  </si>
  <si>
    <t>per Year</t>
  </si>
  <si>
    <t>South Eastman</t>
  </si>
  <si>
    <t>Central</t>
  </si>
  <si>
    <t>Assiniboine</t>
  </si>
  <si>
    <t>Parkland</t>
  </si>
  <si>
    <t>Interlake</t>
  </si>
  <si>
    <t>North Eastman</t>
  </si>
  <si>
    <t>Churchill</t>
  </si>
  <si>
    <t>Nor-Man</t>
  </si>
  <si>
    <t>Burntwood</t>
  </si>
  <si>
    <t>North</t>
  </si>
  <si>
    <t>Winnipeg</t>
  </si>
  <si>
    <t>Manitoba</t>
  </si>
  <si>
    <t>blank cells = suppressed</t>
  </si>
  <si>
    <t>South</t>
  </si>
  <si>
    <t>Mid</t>
  </si>
  <si>
    <t>Fort Garry</t>
  </si>
  <si>
    <t>Assiniboine South</t>
  </si>
  <si>
    <t>River Heights</t>
  </si>
  <si>
    <t>St. Vital</t>
  </si>
  <si>
    <t>River East</t>
  </si>
  <si>
    <t>St. Boniface</t>
  </si>
  <si>
    <t>Transcona</t>
  </si>
  <si>
    <t>Seven Oaks</t>
  </si>
  <si>
    <t>St. James - Assiniboia</t>
  </si>
  <si>
    <t>Inkster</t>
  </si>
  <si>
    <t>Downtown</t>
  </si>
  <si>
    <t>Point Douglas</t>
  </si>
  <si>
    <t>BDN East</t>
  </si>
  <si>
    <t>PL Central</t>
  </si>
  <si>
    <t>NE Iron Rose</t>
  </si>
  <si>
    <t>NE Winnipeg River</t>
  </si>
  <si>
    <t>NE Brokenhead</t>
  </si>
  <si>
    <t>BW Gillam/Fox Lake</t>
  </si>
  <si>
    <t>Seven Oaks N</t>
  </si>
  <si>
    <t>Public Trustee</t>
  </si>
  <si>
    <t>SE Southern</t>
  </si>
  <si>
    <t>CE Red River</t>
  </si>
  <si>
    <t>CE Swan Lake</t>
  </si>
  <si>
    <t>CE Portage</t>
  </si>
  <si>
    <t>CE Seven Regions</t>
  </si>
  <si>
    <t>AS West 2</t>
  </si>
  <si>
    <t>AS East 1</t>
  </si>
  <si>
    <t>AS North 2</t>
  </si>
  <si>
    <t>BDN Southwest</t>
  </si>
  <si>
    <t>BDN North End</t>
  </si>
  <si>
    <t>IL Northeast</t>
  </si>
  <si>
    <t>IL Southeast</t>
  </si>
  <si>
    <t>IL Northwest</t>
  </si>
  <si>
    <t>PL West</t>
  </si>
  <si>
    <t>PL East</t>
  </si>
  <si>
    <t>NM F Flon/Snow L/Cran</t>
  </si>
  <si>
    <t>BW Thompson</t>
  </si>
  <si>
    <t>St. Boniface W</t>
  </si>
  <si>
    <t>River Heights E</t>
  </si>
  <si>
    <t>Seven Oaks W</t>
  </si>
  <si>
    <t>Seven Oaks E</t>
  </si>
  <si>
    <t>St. James - Assiniboia E</t>
  </si>
  <si>
    <t>Downtown W</t>
  </si>
  <si>
    <t>Source: Manitoba Centre for Health Policy, 2008</t>
  </si>
  <si>
    <t>rate</t>
  </si>
  <si>
    <t>per 1,000</t>
  </si>
  <si>
    <t>BDN Central</t>
  </si>
  <si>
    <t>IL Southwest</t>
  </si>
  <si>
    <t>BW Thick Por/Pik/Wab</t>
  </si>
  <si>
    <t>RHAs &amp; CAs</t>
  </si>
  <si>
    <t>districts &amp; NCs</t>
  </si>
  <si>
    <t xml:space="preserve">Manitoba </t>
  </si>
  <si>
    <t xml:space="preserve"> </t>
  </si>
  <si>
    <t>SE Central</t>
  </si>
  <si>
    <t>SE Western</t>
  </si>
  <si>
    <t>CE Altona</t>
  </si>
  <si>
    <t>CE Louise/Pembina</t>
  </si>
  <si>
    <t xml:space="preserve">CE Morden/Winkler </t>
  </si>
  <si>
    <t>SE Northern</t>
  </si>
  <si>
    <t>BDN West</t>
  </si>
  <si>
    <t>NE Springfield</t>
  </si>
  <si>
    <t>NE Blue Water</t>
  </si>
  <si>
    <t>NE Northern Remote</t>
  </si>
  <si>
    <t>River Heights W</t>
  </si>
  <si>
    <t xml:space="preserve">BW Nelson House </t>
  </si>
  <si>
    <t>BW Sha/York/Split/War</t>
  </si>
  <si>
    <t>BW Norway House</t>
  </si>
  <si>
    <t>BW Tad/Broch/Lac Br</t>
  </si>
  <si>
    <t>NM Nor-Man Other</t>
  </si>
  <si>
    <t>NM The Pas/OCN/Kelsey</t>
  </si>
  <si>
    <t>PL North</t>
  </si>
  <si>
    <t>River East E</t>
  </si>
  <si>
    <t>River East N</t>
  </si>
  <si>
    <t>River East W</t>
  </si>
  <si>
    <t>River East S</t>
  </si>
  <si>
    <t>T1</t>
  </si>
  <si>
    <t>T2</t>
  </si>
  <si>
    <t>CE Cartier/SFX</t>
  </si>
  <si>
    <t>CE Carman</t>
  </si>
  <si>
    <t>AS East 2</t>
  </si>
  <si>
    <t>AS West 1</t>
  </si>
  <si>
    <t>AS North 1</t>
  </si>
  <si>
    <t>BDN Rural</t>
  </si>
  <si>
    <t>BW Lynn/Leaf/SIL</t>
  </si>
  <si>
    <t>BW Oxford H &amp; Gods</t>
  </si>
  <si>
    <t>BW Cross Lake</t>
  </si>
  <si>
    <t>BW Island Lake</t>
  </si>
  <si>
    <t>Fort Garry S</t>
  </si>
  <si>
    <t>Fort Garry N</t>
  </si>
  <si>
    <t>St. Boniface E</t>
  </si>
  <si>
    <t>St. James - Assiniboia W</t>
  </si>
  <si>
    <t>Inkster West</t>
  </si>
  <si>
    <t>Inkster East</t>
  </si>
  <si>
    <t>Downtown E</t>
  </si>
  <si>
    <t>Point Douglas N</t>
  </si>
  <si>
    <t>Point Douglas S</t>
  </si>
  <si>
    <t>St. Vital N</t>
  </si>
  <si>
    <t>St. Vital S</t>
  </si>
  <si>
    <t>*RHAs &amp; CAs testing @ .01</t>
  </si>
  <si>
    <t>*districts &amp; NCs testing @ .005</t>
  </si>
  <si>
    <t>FLU</t>
  </si>
  <si>
    <t>t1pop</t>
  </si>
  <si>
    <t>t1_adj_rate</t>
  </si>
  <si>
    <t>t1_lci_adj</t>
  </si>
  <si>
    <t>t1_uci_adj</t>
  </si>
  <si>
    <t>t1prob</t>
  </si>
  <si>
    <t>t1_crd_rate</t>
  </si>
  <si>
    <t>t1_std_error</t>
  </si>
  <si>
    <t>t1_estimate</t>
  </si>
  <si>
    <t>t1_lci_est</t>
  </si>
  <si>
    <t>t1_uci_est</t>
  </si>
  <si>
    <t>t1_rate_ratio</t>
  </si>
  <si>
    <t>t1_lci_ratio</t>
  </si>
  <si>
    <t>t1_uci_ratio</t>
  </si>
  <si>
    <t>t2pop</t>
  </si>
  <si>
    <t>t2_adj_rate</t>
  </si>
  <si>
    <t>t2_lci_adj</t>
  </si>
  <si>
    <t>t2_uci_adj</t>
  </si>
  <si>
    <t>t2prob</t>
  </si>
  <si>
    <t>t2_crd_rate</t>
  </si>
  <si>
    <t>t2_std_error</t>
  </si>
  <si>
    <t>t2_estimate</t>
  </si>
  <si>
    <t>t2_lci_est</t>
  </si>
  <si>
    <t>t2_uci_est</t>
  </si>
  <si>
    <t>t2_rate_ratio</t>
  </si>
  <si>
    <t>t2_lci_ratio</t>
  </si>
  <si>
    <t>t2_uci_ratio</t>
  </si>
  <si>
    <t>t2t1prob</t>
  </si>
  <si>
    <t>t2t1_estimate</t>
  </si>
  <si>
    <t>t2t1_lci_est</t>
  </si>
  <si>
    <t>t2t1_uci_est</t>
  </si>
  <si>
    <t>t1sign</t>
  </si>
  <si>
    <t>t2sign</t>
  </si>
  <si>
    <t>t2t1sign</t>
  </si>
  <si>
    <t>t1suppress</t>
  </si>
  <si>
    <t>t2suppress</t>
  </si>
  <si>
    <t>MB Avg 1996-2001</t>
  </si>
  <si>
    <t>MB Avg 2001-2006</t>
  </si>
  <si>
    <t>Crude and Adjusted Teen Birth Rates, fiscal yrs 96/01 (ref) and 01/06, per 1000, Ages 15-19</t>
  </si>
  <si>
    <t>t1birth</t>
  </si>
  <si>
    <t>t2birth</t>
  </si>
  <si>
    <t>s</t>
  </si>
  <si>
    <t>Teen Birth Rate</t>
  </si>
  <si>
    <t>1996/97-2000/01</t>
  </si>
  <si>
    <t>2001/02-2005/06</t>
  </si>
  <si>
    <t>PT Public Trustee</t>
  </si>
  <si>
    <t>1996/97/2000/01</t>
  </si>
  <si>
    <t>Table A.3.4: Teen Birth Rate of Females Aged 15-19</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</si>
</sst>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
    <numFmt numFmtId="176" formatCode="#,##0.0"/>
  </numFmts>
  <fonts count="17">
    <font>
      <sz val="10"/>
      <name val="Arial"/>
      <family val="0"/>
    </font>
    <font>
      <sz val="10"/>
      <name val="Univers 45 Light"/>
      <family val="0"/>
    </font>
    <font>
      <sz val="8"/>
      <name val="Arial"/>
      <family val="0"/>
    </font>
    <font>
      <b/>
      <sz val="10"/>
      <name val="Arial"/>
      <family val="2"/>
    </font>
    <font>
      <sz val="8"/>
      <name val="Univers 45 Light"/>
      <family val="0"/>
    </font>
    <font>
      <i/>
      <sz val="10"/>
      <name val="Arial"/>
      <family val="2"/>
    </font>
    <font>
      <b/>
      <sz val="11"/>
      <name val="Univers 45 Light"/>
      <family val="2"/>
    </font>
    <font>
      <sz val="7"/>
      <name val="Univers 45 Light"/>
      <family val="2"/>
    </font>
    <font>
      <b/>
      <sz val="8"/>
      <name val="Univers 45 Light"/>
      <family val="0"/>
    </font>
    <font>
      <sz val="8.25"/>
      <name val="Univers 45 Light"/>
      <family val="0"/>
    </font>
    <font>
      <b/>
      <sz val="10"/>
      <name val="Univers 45 Light"/>
      <family val="0"/>
    </font>
    <font>
      <b/>
      <sz val="20"/>
      <name val="Arial"/>
      <family val="2"/>
    </font>
    <font>
      <u val="single"/>
      <sz val="10"/>
      <color indexed="12"/>
      <name val="Arial"/>
      <family val="0"/>
    </font>
    <font>
      <u val="single"/>
      <sz val="10"/>
      <color indexed="36"/>
      <name val="Arial"/>
      <family val="0"/>
    </font>
    <font>
      <sz val="6.25"/>
      <name val="Univers 45 Light"/>
      <family val="2"/>
    </font>
    <font>
      <sz val="10"/>
      <color indexed="10"/>
      <name val="Arial"/>
      <family val="0"/>
    </font>
    <font>
      <sz val="5.5"/>
      <name val="Univers 45 Light"/>
      <family val="2"/>
    </font>
  </fonts>
  <fills count="3">
    <fill>
      <patternFill/>
    </fill>
    <fill>
      <patternFill patternType="gray125"/>
    </fill>
    <fill>
      <patternFill patternType="solid">
        <fgColor indexed="22"/>
        <bgColor indexed="64"/>
      </patternFill>
    </fill>
  </fills>
  <borders count="26">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medium"/>
      <top style="medium"/>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medium"/>
      <top>
        <color indexed="63"/>
      </top>
      <bottom style="medium"/>
    </border>
    <border>
      <left style="thin"/>
      <right style="thin"/>
      <top>
        <color indexed="63"/>
      </top>
      <bottom style="medium"/>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medium"/>
      <top>
        <color indexed="63"/>
      </top>
      <bottom style="thin"/>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ont="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74">
    <xf numFmtId="0" fontId="0" fillId="0" borderId="0" xfId="0" applyAlignment="1">
      <alignment/>
    </xf>
    <xf numFmtId="0" fontId="1" fillId="0" borderId="0" xfId="22">
      <alignment/>
      <protection/>
    </xf>
    <xf numFmtId="0" fontId="0" fillId="0" borderId="0" xfId="0" applyFont="1" applyAlignment="1">
      <alignment/>
    </xf>
    <xf numFmtId="0" fontId="3" fillId="0" borderId="0" xfId="22" applyFont="1" applyAlignment="1">
      <alignment horizontal="center"/>
      <protection/>
    </xf>
    <xf numFmtId="11" fontId="0" fillId="0" borderId="0" xfId="0" applyNumberFormat="1" applyAlignment="1">
      <alignment/>
    </xf>
    <xf numFmtId="0" fontId="3" fillId="0" borderId="0" xfId="0" applyFont="1" applyAlignment="1">
      <alignment horizontal="center"/>
    </xf>
    <xf numFmtId="0" fontId="0" fillId="0" borderId="0" xfId="22" applyFont="1" applyAlignment="1">
      <alignment horizontal="center"/>
      <protection/>
    </xf>
    <xf numFmtId="0" fontId="3" fillId="0" borderId="0" xfId="0" applyFont="1" applyAlignment="1">
      <alignment/>
    </xf>
    <xf numFmtId="11" fontId="0" fillId="0" borderId="0" xfId="22" applyNumberFormat="1" applyFont="1" applyAlignment="1">
      <alignment horizontal="center"/>
      <protection/>
    </xf>
    <xf numFmtId="0" fontId="5" fillId="0" borderId="0" xfId="0" applyFont="1" applyAlignment="1">
      <alignment horizontal="center"/>
    </xf>
    <xf numFmtId="0" fontId="5" fillId="0" borderId="0" xfId="0" applyFont="1" applyAlignment="1">
      <alignment/>
    </xf>
    <xf numFmtId="0" fontId="6" fillId="0" borderId="0" xfId="17" applyFont="1" applyAlignment="1">
      <alignment/>
      <protection/>
    </xf>
    <xf numFmtId="0" fontId="8" fillId="0" borderId="1" xfId="0" applyFont="1" applyBorder="1" applyAlignment="1">
      <alignment horizontal="center"/>
    </xf>
    <xf numFmtId="2" fontId="8" fillId="0" borderId="1" xfId="0" applyNumberFormat="1"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1" fontId="8" fillId="0" borderId="3" xfId="0" applyNumberFormat="1" applyFont="1" applyBorder="1" applyAlignment="1">
      <alignment horizontal="center"/>
    </xf>
    <xf numFmtId="0" fontId="8" fillId="0" borderId="4" xfId="0" applyFont="1" applyBorder="1" applyAlignment="1">
      <alignment horizontal="center"/>
    </xf>
    <xf numFmtId="0" fontId="4" fillId="0" borderId="0" xfId="0" applyFont="1" applyAlignment="1">
      <alignment/>
    </xf>
    <xf numFmtId="2" fontId="8" fillId="0" borderId="5" xfId="0" applyNumberFormat="1" applyFont="1" applyBorder="1" applyAlignment="1">
      <alignment horizontal="center"/>
    </xf>
    <xf numFmtId="173" fontId="0" fillId="0" borderId="0" xfId="22" applyNumberFormat="1" applyFont="1" applyAlignment="1">
      <alignment horizontal="center"/>
      <protection/>
    </xf>
    <xf numFmtId="173" fontId="0" fillId="0" borderId="0" xfId="0" applyNumberFormat="1" applyFont="1" applyAlignment="1">
      <alignment/>
    </xf>
    <xf numFmtId="174" fontId="4" fillId="0" borderId="6" xfId="0" applyNumberFormat="1" applyFont="1" applyFill="1" applyBorder="1" applyAlignment="1" quotePrefix="1">
      <alignment horizontal="center"/>
    </xf>
    <xf numFmtId="174" fontId="4" fillId="2" borderId="6" xfId="0" applyNumberFormat="1" applyFont="1" applyFill="1" applyBorder="1" applyAlignment="1" quotePrefix="1">
      <alignment horizontal="center"/>
    </xf>
    <xf numFmtId="174" fontId="4" fillId="0" borderId="7" xfId="0" applyNumberFormat="1" applyFont="1" applyFill="1" applyBorder="1" applyAlignment="1">
      <alignment horizontal="center"/>
    </xf>
    <xf numFmtId="174" fontId="4" fillId="2" borderId="7" xfId="0" applyNumberFormat="1" applyFont="1" applyFill="1" applyBorder="1" applyAlignment="1">
      <alignment horizontal="center"/>
    </xf>
    <xf numFmtId="174" fontId="4" fillId="0" borderId="8" xfId="0" applyNumberFormat="1" applyFont="1" applyFill="1" applyBorder="1" applyAlignment="1">
      <alignment horizontal="center"/>
    </xf>
    <xf numFmtId="174" fontId="4" fillId="0" borderId="9" xfId="0" applyNumberFormat="1" applyFont="1" applyFill="1" applyBorder="1" applyAlignment="1" quotePrefix="1">
      <alignment horizontal="center"/>
    </xf>
    <xf numFmtId="0" fontId="7" fillId="0" borderId="0" xfId="0" applyFont="1" applyAlignment="1">
      <alignment horizontal="left"/>
    </xf>
    <xf numFmtId="0" fontId="1" fillId="0" borderId="0" xfId="0" applyFont="1" applyAlignment="1">
      <alignment/>
    </xf>
    <xf numFmtId="0" fontId="8"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8" fillId="0" borderId="13" xfId="0" applyFont="1" applyBorder="1" applyAlignment="1">
      <alignment/>
    </xf>
    <xf numFmtId="0" fontId="8" fillId="2" borderId="12" xfId="0" applyFont="1" applyFill="1" applyBorder="1" applyAlignment="1">
      <alignment/>
    </xf>
    <xf numFmtId="0" fontId="1" fillId="2" borderId="13" xfId="0" applyFont="1" applyFill="1" applyBorder="1" applyAlignment="1">
      <alignment/>
    </xf>
    <xf numFmtId="0" fontId="8" fillId="0" borderId="14" xfId="0" applyFont="1" applyBorder="1" applyAlignment="1">
      <alignment/>
    </xf>
    <xf numFmtId="1" fontId="1" fillId="0" borderId="0" xfId="0" applyNumberFormat="1" applyFont="1" applyAlignment="1">
      <alignment/>
    </xf>
    <xf numFmtId="2" fontId="8" fillId="0" borderId="7" xfId="0" applyNumberFormat="1" applyFont="1" applyBorder="1" applyAlignment="1">
      <alignment horizontal="center"/>
    </xf>
    <xf numFmtId="1" fontId="8" fillId="0" borderId="15" xfId="0" applyNumberFormat="1" applyFont="1" applyBorder="1" applyAlignment="1">
      <alignment horizontal="center"/>
    </xf>
    <xf numFmtId="0" fontId="0" fillId="0" borderId="0" xfId="0" applyNumberFormat="1" applyAlignment="1">
      <alignment/>
    </xf>
    <xf numFmtId="0" fontId="3" fillId="0" borderId="0" xfId="0" applyNumberFormat="1" applyFont="1" applyAlignment="1">
      <alignment horizontal="center"/>
    </xf>
    <xf numFmtId="174" fontId="4" fillId="0" borderId="16" xfId="0" applyNumberFormat="1" applyFont="1" applyFill="1" applyBorder="1" applyAlignment="1" quotePrefix="1">
      <alignment horizontal="center"/>
    </xf>
    <xf numFmtId="174" fontId="4" fillId="2" borderId="16" xfId="0" applyNumberFormat="1" applyFont="1" applyFill="1" applyBorder="1" applyAlignment="1" quotePrefix="1">
      <alignment horizontal="center"/>
    </xf>
    <xf numFmtId="174" fontId="4" fillId="0" borderId="17" xfId="0" applyNumberFormat="1" applyFont="1" applyFill="1" applyBorder="1" applyAlignment="1" quotePrefix="1">
      <alignment horizontal="center"/>
    </xf>
    <xf numFmtId="174" fontId="4" fillId="0" borderId="18" xfId="0" applyNumberFormat="1" applyFont="1" applyFill="1" applyBorder="1" applyAlignment="1" quotePrefix="1">
      <alignment horizontal="center"/>
    </xf>
    <xf numFmtId="0" fontId="0" fillId="0" borderId="0" xfId="0" applyFont="1" applyFill="1" applyAlignment="1">
      <alignment/>
    </xf>
    <xf numFmtId="49" fontId="15" fillId="0" borderId="0" xfId="0" applyNumberFormat="1" applyFont="1" applyAlignment="1">
      <alignment/>
    </xf>
    <xf numFmtId="0" fontId="0" fillId="0" borderId="0" xfId="0" applyFill="1" applyAlignment="1">
      <alignment/>
    </xf>
    <xf numFmtId="173" fontId="0" fillId="0" borderId="0" xfId="22" applyNumberFormat="1" applyFont="1" applyFill="1" applyAlignment="1">
      <alignment horizontal="center"/>
      <protection/>
    </xf>
    <xf numFmtId="0" fontId="3" fillId="0" borderId="0" xfId="0" applyFont="1" applyFill="1" applyAlignment="1">
      <alignment/>
    </xf>
    <xf numFmtId="0" fontId="0" fillId="0" borderId="0" xfId="22" applyFont="1" applyFill="1" applyAlignment="1">
      <alignment horizontal="center"/>
      <protection/>
    </xf>
    <xf numFmtId="11" fontId="0" fillId="0" borderId="0" xfId="22" applyNumberFormat="1" applyFont="1" applyFill="1" applyAlignment="1">
      <alignment horizontal="center"/>
      <protection/>
    </xf>
    <xf numFmtId="174" fontId="4" fillId="0" borderId="2" xfId="0" applyNumberFormat="1" applyFont="1" applyFill="1" applyBorder="1" applyAlignment="1" quotePrefix="1">
      <alignment horizontal="center"/>
    </xf>
    <xf numFmtId="174" fontId="4" fillId="2" borderId="2" xfId="0" applyNumberFormat="1" applyFont="1" applyFill="1" applyBorder="1" applyAlignment="1" quotePrefix="1">
      <alignment horizontal="center"/>
    </xf>
    <xf numFmtId="0" fontId="0" fillId="0" borderId="0" xfId="0" applyFont="1" applyAlignment="1">
      <alignment/>
    </xf>
    <xf numFmtId="0" fontId="3" fillId="0" borderId="0" xfId="22" applyFont="1" applyFill="1" applyAlignment="1">
      <alignment horizontal="center"/>
      <protection/>
    </xf>
    <xf numFmtId="0" fontId="1" fillId="0" borderId="0" xfId="22" applyFill="1">
      <alignment/>
      <protection/>
    </xf>
    <xf numFmtId="0" fontId="8" fillId="0" borderId="19" xfId="0" applyFont="1" applyFill="1" applyBorder="1" applyAlignment="1">
      <alignment/>
    </xf>
    <xf numFmtId="174" fontId="4" fillId="0" borderId="9" xfId="0" applyNumberFormat="1" applyFont="1" applyBorder="1" applyAlignment="1">
      <alignment horizontal="center"/>
    </xf>
    <xf numFmtId="11" fontId="0" fillId="0" borderId="0" xfId="0" applyNumberFormat="1" applyFill="1" applyAlignment="1">
      <alignment/>
    </xf>
    <xf numFmtId="0" fontId="0" fillId="0" borderId="0" xfId="0" applyNumberFormat="1" applyFill="1" applyAlignment="1">
      <alignment/>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8" fillId="0" borderId="25" xfId="0" applyFont="1" applyBorder="1" applyAlignment="1">
      <alignment horizontal="center"/>
    </xf>
    <xf numFmtId="0" fontId="7" fillId="0" borderId="0" xfId="0" applyFont="1" applyAlignment="1">
      <alignment horizontal="left"/>
    </xf>
    <xf numFmtId="0" fontId="5" fillId="0" borderId="0" xfId="0" applyFont="1" applyAlignment="1">
      <alignment horizontal="center"/>
    </xf>
    <xf numFmtId="0" fontId="3" fillId="0" borderId="0" xfId="22" applyFont="1" applyAlignment="1">
      <alignment horizontal="center"/>
      <protection/>
    </xf>
  </cellXfs>
  <cellStyles count="10">
    <cellStyle name="Normal" xfId="0"/>
    <cellStyle name="Comma" xfId="15"/>
    <cellStyle name="Comma [0]" xfId="16"/>
    <cellStyle name="crude rate tables"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worksheet" Target="worksheets/sheet3.xml" /><Relationship Id="rId8" Type="http://schemas.openxmlformats.org/officeDocument/2006/relationships/worksheet" Target="worksheets/sheet4.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3.4: Teen Birth Rate of Women Aged 15-19 by RHA
</a:t>
            </a:r>
            <a:r>
              <a:rPr lang="en-US" cap="none" sz="800" b="0" i="0" u="none" baseline="0"/>
              <a:t>Age-adjusted rates per 1,000 females</a:t>
            </a:r>
          </a:p>
        </c:rich>
      </c:tx>
      <c:layout>
        <c:manualLayout>
          <c:xMode val="factor"/>
          <c:yMode val="factor"/>
          <c:x val="0.02025"/>
          <c:y val="-0.01925"/>
        </c:manualLayout>
      </c:layout>
      <c:spPr>
        <a:noFill/>
        <a:ln>
          <a:noFill/>
        </a:ln>
      </c:spPr>
    </c:title>
    <c:plotArea>
      <c:layout>
        <c:manualLayout>
          <c:xMode val="edge"/>
          <c:yMode val="edge"/>
          <c:x val="0.017"/>
          <c:y val="0.0855"/>
          <c:w val="0.935"/>
          <c:h val="0.79725"/>
        </c:manualLayout>
      </c:layout>
      <c:barChart>
        <c:barDir val="bar"/>
        <c:grouping val="clustered"/>
        <c:varyColors val="0"/>
        <c:ser>
          <c:idx val="0"/>
          <c:order val="0"/>
          <c:tx>
            <c:strRef>
              <c:f>'rha graph data'!$H$3</c:f>
              <c:strCache>
                <c:ptCount val="1"/>
                <c:pt idx="0">
                  <c:v>MB Avg 1996-2001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1996/97-2000/01</c:name>
            <c:spPr>
              <a:ln w="25400">
                <a:solidFill>
                  <a:srgbClr val="C0C0C0"/>
                </a:solidFill>
                <a:prstDash val="sysDot"/>
              </a:ln>
            </c:spPr>
            <c:trendlineType val="linear"/>
            <c:forward val="0.5"/>
            <c:backward val="0.5"/>
            <c:dispEq val="0"/>
            <c:dispRSqr val="0"/>
          </c:trendline>
          <c:cat>
            <c:strRef>
              <c:f>'rha graph data'!$A$4:$A$19</c:f>
              <c:strCache>
                <c:ptCount val="16"/>
                <c:pt idx="0">
                  <c:v>South Eastman (1,2)</c:v>
                </c:pt>
                <c:pt idx="1">
                  <c:v>Central (1,2,t)</c:v>
                </c:pt>
                <c:pt idx="2">
                  <c:v>Assiniboine (1,2)</c:v>
                </c:pt>
                <c:pt idx="3">
                  <c:v>Brandon</c:v>
                </c:pt>
                <c:pt idx="4">
                  <c:v>Winnipeg (1,2,t)</c:v>
                </c:pt>
                <c:pt idx="5">
                  <c:v>Interlake (2,t)</c:v>
                </c:pt>
                <c:pt idx="6">
                  <c:v>North Eastman (1,2,t)</c:v>
                </c:pt>
                <c:pt idx="7">
                  <c:v>Parkland (1,2,t)</c:v>
                </c:pt>
                <c:pt idx="8">
                  <c:v>Churchill</c:v>
                </c:pt>
                <c:pt idx="9">
                  <c:v>Nor-Man (1,2)</c:v>
                </c:pt>
                <c:pt idx="10">
                  <c:v>Burntwood (1,2)</c:v>
                </c:pt>
                <c:pt idx="12">
                  <c:v>South (1,2,t)</c:v>
                </c:pt>
                <c:pt idx="13">
                  <c:v>Mid (1,t)</c:v>
                </c:pt>
                <c:pt idx="14">
                  <c:v>North (1,2,t)</c:v>
                </c:pt>
                <c:pt idx="15">
                  <c:v>Manitoba (t)</c:v>
                </c:pt>
              </c:strCache>
            </c:strRef>
          </c:cat>
          <c:val>
            <c:numRef>
              <c:f>'rha graph data'!$H$4:$H$19</c:f>
              <c:numCache>
                <c:ptCount val="16"/>
                <c:pt idx="0">
                  <c:v>36.188265264</c:v>
                </c:pt>
                <c:pt idx="1">
                  <c:v>36.188265264</c:v>
                </c:pt>
                <c:pt idx="2">
                  <c:v>36.188265264</c:v>
                </c:pt>
                <c:pt idx="3">
                  <c:v>36.188265264</c:v>
                </c:pt>
                <c:pt idx="4">
                  <c:v>36.188265264</c:v>
                </c:pt>
                <c:pt idx="5">
                  <c:v>36.188265264</c:v>
                </c:pt>
                <c:pt idx="6">
                  <c:v>36.188265264</c:v>
                </c:pt>
                <c:pt idx="7">
                  <c:v>36.188265264</c:v>
                </c:pt>
                <c:pt idx="8">
                  <c:v>36.188265264</c:v>
                </c:pt>
                <c:pt idx="9">
                  <c:v>36.188265264</c:v>
                </c:pt>
                <c:pt idx="10">
                  <c:v>36.188265264</c:v>
                </c:pt>
                <c:pt idx="12">
                  <c:v>36.188265264</c:v>
                </c:pt>
                <c:pt idx="13">
                  <c:v>36.188265264</c:v>
                </c:pt>
                <c:pt idx="14">
                  <c:v>36.188265264</c:v>
                </c:pt>
                <c:pt idx="15">
                  <c:v>36.188265264</c:v>
                </c:pt>
              </c:numCache>
            </c:numRef>
          </c:val>
        </c:ser>
        <c:ser>
          <c:idx val="1"/>
          <c:order val="1"/>
          <c:tx>
            <c:strRef>
              <c:f>'rha graph data'!$I$3</c:f>
              <c:strCache>
                <c:ptCount val="1"/>
                <c:pt idx="0">
                  <c:v>1996/97-2000/01</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data'!$A$4:$A$19</c:f>
              <c:strCache>
                <c:ptCount val="16"/>
                <c:pt idx="0">
                  <c:v>South Eastman (1,2)</c:v>
                </c:pt>
                <c:pt idx="1">
                  <c:v>Central (1,2,t)</c:v>
                </c:pt>
                <c:pt idx="2">
                  <c:v>Assiniboine (1,2)</c:v>
                </c:pt>
                <c:pt idx="3">
                  <c:v>Brandon</c:v>
                </c:pt>
                <c:pt idx="4">
                  <c:v>Winnipeg (1,2,t)</c:v>
                </c:pt>
                <c:pt idx="5">
                  <c:v>Interlake (2,t)</c:v>
                </c:pt>
                <c:pt idx="6">
                  <c:v>North Eastman (1,2,t)</c:v>
                </c:pt>
                <c:pt idx="7">
                  <c:v>Parkland (1,2,t)</c:v>
                </c:pt>
                <c:pt idx="8">
                  <c:v>Churchill</c:v>
                </c:pt>
                <c:pt idx="9">
                  <c:v>Nor-Man (1,2)</c:v>
                </c:pt>
                <c:pt idx="10">
                  <c:v>Burntwood (1,2)</c:v>
                </c:pt>
                <c:pt idx="12">
                  <c:v>South (1,2,t)</c:v>
                </c:pt>
                <c:pt idx="13">
                  <c:v>Mid (1,t)</c:v>
                </c:pt>
                <c:pt idx="14">
                  <c:v>North (1,2,t)</c:v>
                </c:pt>
                <c:pt idx="15">
                  <c:v>Manitoba (t)</c:v>
                </c:pt>
              </c:strCache>
            </c:strRef>
          </c:cat>
          <c:val>
            <c:numRef>
              <c:f>'rha graph data'!$I$4:$I$19</c:f>
              <c:numCache>
                <c:ptCount val="16"/>
                <c:pt idx="0">
                  <c:v>20.657986202</c:v>
                </c:pt>
                <c:pt idx="1">
                  <c:v>29.387890407</c:v>
                </c:pt>
                <c:pt idx="2">
                  <c:v>21.086281606</c:v>
                </c:pt>
                <c:pt idx="3">
                  <c:v>32.383096713</c:v>
                </c:pt>
                <c:pt idx="4">
                  <c:v>30.030055645</c:v>
                </c:pt>
                <c:pt idx="5">
                  <c:v>34.357686015</c:v>
                </c:pt>
                <c:pt idx="6">
                  <c:v>45.650443619</c:v>
                </c:pt>
                <c:pt idx="7">
                  <c:v>51.347100389</c:v>
                </c:pt>
                <c:pt idx="8">
                  <c:v>70.814411948</c:v>
                </c:pt>
                <c:pt idx="9">
                  <c:v>79.308326793</c:v>
                </c:pt>
                <c:pt idx="10">
                  <c:v>109.26163501</c:v>
                </c:pt>
                <c:pt idx="12">
                  <c:v>24.796320282</c:v>
                </c:pt>
                <c:pt idx="13">
                  <c:v>42.27985144</c:v>
                </c:pt>
                <c:pt idx="14">
                  <c:v>99.099274246</c:v>
                </c:pt>
                <c:pt idx="15">
                  <c:v>36.188265264</c:v>
                </c:pt>
              </c:numCache>
            </c:numRef>
          </c:val>
        </c:ser>
        <c:ser>
          <c:idx val="2"/>
          <c:order val="2"/>
          <c:tx>
            <c:strRef>
              <c:f>'rha graph data'!$J$3</c:f>
              <c:strCache>
                <c:ptCount val="1"/>
                <c:pt idx="0">
                  <c:v>2001/02-2005/06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data'!$A$4:$A$19</c:f>
              <c:strCache>
                <c:ptCount val="16"/>
                <c:pt idx="0">
                  <c:v>South Eastman (1,2)</c:v>
                </c:pt>
                <c:pt idx="1">
                  <c:v>Central (1,2,t)</c:v>
                </c:pt>
                <c:pt idx="2">
                  <c:v>Assiniboine (1,2)</c:v>
                </c:pt>
                <c:pt idx="3">
                  <c:v>Brandon</c:v>
                </c:pt>
                <c:pt idx="4">
                  <c:v>Winnipeg (1,2,t)</c:v>
                </c:pt>
                <c:pt idx="5">
                  <c:v>Interlake (2,t)</c:v>
                </c:pt>
                <c:pt idx="6">
                  <c:v>North Eastman (1,2,t)</c:v>
                </c:pt>
                <c:pt idx="7">
                  <c:v>Parkland (1,2,t)</c:v>
                </c:pt>
                <c:pt idx="8">
                  <c:v>Churchill</c:v>
                </c:pt>
                <c:pt idx="9">
                  <c:v>Nor-Man (1,2)</c:v>
                </c:pt>
                <c:pt idx="10">
                  <c:v>Burntwood (1,2)</c:v>
                </c:pt>
                <c:pt idx="12">
                  <c:v>South (1,2,t)</c:v>
                </c:pt>
                <c:pt idx="13">
                  <c:v>Mid (1,t)</c:v>
                </c:pt>
                <c:pt idx="14">
                  <c:v>North (1,2,t)</c:v>
                </c:pt>
                <c:pt idx="15">
                  <c:v>Manitoba (t)</c:v>
                </c:pt>
              </c:strCache>
            </c:strRef>
          </c:cat>
          <c:val>
            <c:numRef>
              <c:f>'rha graph data'!$J$4:$J$19</c:f>
              <c:numCache>
                <c:ptCount val="16"/>
                <c:pt idx="0">
                  <c:v>19.045818823</c:v>
                </c:pt>
                <c:pt idx="1">
                  <c:v>25.226937608</c:v>
                </c:pt>
                <c:pt idx="2">
                  <c:v>17.744568989</c:v>
                </c:pt>
                <c:pt idx="3">
                  <c:v>30.133427432</c:v>
                </c:pt>
                <c:pt idx="4">
                  <c:v>24.031244073</c:v>
                </c:pt>
                <c:pt idx="5">
                  <c:v>26.027596074</c:v>
                </c:pt>
                <c:pt idx="6">
                  <c:v>35.96643404</c:v>
                </c:pt>
                <c:pt idx="7">
                  <c:v>41.948796931</c:v>
                </c:pt>
                <c:pt idx="8">
                  <c:v>1.9752893449</c:v>
                </c:pt>
                <c:pt idx="9">
                  <c:v>69.972079935</c:v>
                </c:pt>
                <c:pt idx="10">
                  <c:v>101.10970205</c:v>
                </c:pt>
                <c:pt idx="12">
                  <c:v>21.546171726</c:v>
                </c:pt>
                <c:pt idx="13">
                  <c:v>32.993804695</c:v>
                </c:pt>
                <c:pt idx="14">
                  <c:v>90.532877802</c:v>
                </c:pt>
                <c:pt idx="15">
                  <c:v>30.134374702</c:v>
                </c:pt>
              </c:numCache>
            </c:numRef>
          </c:val>
        </c:ser>
        <c:ser>
          <c:idx val="3"/>
          <c:order val="3"/>
          <c:tx>
            <c:strRef>
              <c:f>'rha graph data'!$K$3</c:f>
              <c:strCache>
                <c:ptCount val="1"/>
                <c:pt idx="0">
                  <c:v>MB Avg 2001-2006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2001/02-2005/06</c:name>
            <c:spPr>
              <a:ln w="25400">
                <a:solidFill>
                  <a:srgbClr val="000000"/>
                </a:solidFill>
                <a:prstDash val="sysDot"/>
              </a:ln>
            </c:spPr>
            <c:trendlineType val="linear"/>
            <c:forward val="0.5"/>
            <c:backward val="0.5"/>
            <c:dispEq val="0"/>
            <c:dispRSqr val="0"/>
          </c:trendline>
          <c:cat>
            <c:strRef>
              <c:f>'rha graph data'!$A$4:$A$19</c:f>
              <c:strCache>
                <c:ptCount val="16"/>
                <c:pt idx="0">
                  <c:v>South Eastman (1,2)</c:v>
                </c:pt>
                <c:pt idx="1">
                  <c:v>Central (1,2,t)</c:v>
                </c:pt>
                <c:pt idx="2">
                  <c:v>Assiniboine (1,2)</c:v>
                </c:pt>
                <c:pt idx="3">
                  <c:v>Brandon</c:v>
                </c:pt>
                <c:pt idx="4">
                  <c:v>Winnipeg (1,2,t)</c:v>
                </c:pt>
                <c:pt idx="5">
                  <c:v>Interlake (2,t)</c:v>
                </c:pt>
                <c:pt idx="6">
                  <c:v>North Eastman (1,2,t)</c:v>
                </c:pt>
                <c:pt idx="7">
                  <c:v>Parkland (1,2,t)</c:v>
                </c:pt>
                <c:pt idx="8">
                  <c:v>Churchill</c:v>
                </c:pt>
                <c:pt idx="9">
                  <c:v>Nor-Man (1,2)</c:v>
                </c:pt>
                <c:pt idx="10">
                  <c:v>Burntwood (1,2)</c:v>
                </c:pt>
                <c:pt idx="12">
                  <c:v>South (1,2,t)</c:v>
                </c:pt>
                <c:pt idx="13">
                  <c:v>Mid (1,t)</c:v>
                </c:pt>
                <c:pt idx="14">
                  <c:v>North (1,2,t)</c:v>
                </c:pt>
                <c:pt idx="15">
                  <c:v>Manitoba (t)</c:v>
                </c:pt>
              </c:strCache>
            </c:strRef>
          </c:cat>
          <c:val>
            <c:numRef>
              <c:f>'rha graph data'!$K$4:$K$19</c:f>
              <c:numCache>
                <c:ptCount val="16"/>
                <c:pt idx="0">
                  <c:v>30.134374702</c:v>
                </c:pt>
                <c:pt idx="1">
                  <c:v>30.134374702</c:v>
                </c:pt>
                <c:pt idx="2">
                  <c:v>30.134374702</c:v>
                </c:pt>
                <c:pt idx="3">
                  <c:v>30.134374702</c:v>
                </c:pt>
                <c:pt idx="4">
                  <c:v>30.134374702</c:v>
                </c:pt>
                <c:pt idx="5">
                  <c:v>30.134374702</c:v>
                </c:pt>
                <c:pt idx="6">
                  <c:v>30.134374702</c:v>
                </c:pt>
                <c:pt idx="7">
                  <c:v>30.134374702</c:v>
                </c:pt>
                <c:pt idx="8">
                  <c:v>30.134374702</c:v>
                </c:pt>
                <c:pt idx="9">
                  <c:v>30.134374702</c:v>
                </c:pt>
                <c:pt idx="10">
                  <c:v>30.134374702</c:v>
                </c:pt>
                <c:pt idx="12">
                  <c:v>30.134374702</c:v>
                </c:pt>
                <c:pt idx="13">
                  <c:v>30.134374702</c:v>
                </c:pt>
                <c:pt idx="14">
                  <c:v>30.134374702</c:v>
                </c:pt>
                <c:pt idx="15">
                  <c:v>30.134374702</c:v>
                </c:pt>
              </c:numCache>
            </c:numRef>
          </c:val>
        </c:ser>
        <c:axId val="58725693"/>
        <c:axId val="58769190"/>
      </c:barChart>
      <c:catAx>
        <c:axId val="58725693"/>
        <c:scaling>
          <c:orientation val="maxMin"/>
        </c:scaling>
        <c:axPos val="l"/>
        <c:delete val="0"/>
        <c:numFmt formatCode="General" sourceLinked="1"/>
        <c:majorTickMark val="none"/>
        <c:minorTickMark val="none"/>
        <c:tickLblPos val="nextTo"/>
        <c:crossAx val="58769190"/>
        <c:crosses val="autoZero"/>
        <c:auto val="1"/>
        <c:lblOffset val="100"/>
        <c:noMultiLvlLbl val="0"/>
      </c:catAx>
      <c:valAx>
        <c:axId val="58769190"/>
        <c:scaling>
          <c:orientation val="minMax"/>
          <c:max val="250"/>
          <c:min val="0"/>
        </c:scaling>
        <c:axPos val="t"/>
        <c:majorGridlines>
          <c:spPr>
            <a:ln w="12700">
              <a:solidFill/>
            </a:ln>
          </c:spPr>
        </c:majorGridlines>
        <c:delete val="0"/>
        <c:numFmt formatCode="0" sourceLinked="0"/>
        <c:majorTickMark val="none"/>
        <c:minorTickMark val="none"/>
        <c:tickLblPos val="nextTo"/>
        <c:crossAx val="58725693"/>
        <c:crosses val="max"/>
        <c:crossBetween val="between"/>
        <c:dispUnits/>
        <c:majorUnit val="50"/>
      </c:valAx>
      <c:spPr>
        <a:solidFill>
          <a:srgbClr val="FFFFFF"/>
        </a:solidFill>
        <a:ln w="12700">
          <a:solidFill/>
        </a:ln>
      </c:spPr>
    </c:plotArea>
    <c:legend>
      <c:legendPos val="r"/>
      <c:legendEntry>
        <c:idx val="0"/>
        <c:delete val="1"/>
      </c:legendEntry>
      <c:legendEntry>
        <c:idx val="3"/>
        <c:delete val="1"/>
      </c:legendEntry>
      <c:layout>
        <c:manualLayout>
          <c:xMode val="edge"/>
          <c:yMode val="edge"/>
          <c:x val="0.6355"/>
          <c:y val="0.12625"/>
          <c:w val="0.28975"/>
          <c:h val="0.1262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3.5: Teen Birth Rate of Women Aged 15-19                                                        by Winnipeg Community Area</a:t>
            </a:r>
            <a:r>
              <a:rPr lang="en-US" cap="none" sz="800" b="1" i="0" u="none" baseline="0"/>
              <a:t>
</a:t>
            </a:r>
            <a:r>
              <a:rPr lang="en-US" cap="none" sz="800" b="0" i="0" u="none" baseline="0"/>
              <a:t>Age-adjusted rates per 1,000 females</a:t>
            </a:r>
          </a:p>
        </c:rich>
      </c:tx>
      <c:layout>
        <c:manualLayout>
          <c:xMode val="factor"/>
          <c:yMode val="factor"/>
          <c:x val="0.03575"/>
          <c:y val="-0.016"/>
        </c:manualLayout>
      </c:layout>
      <c:spPr>
        <a:noFill/>
        <a:ln>
          <a:noFill/>
        </a:ln>
      </c:spPr>
    </c:title>
    <c:plotArea>
      <c:layout>
        <c:manualLayout>
          <c:xMode val="edge"/>
          <c:yMode val="edge"/>
          <c:x val="0.017"/>
          <c:y val="0.128"/>
          <c:w val="0.9545"/>
          <c:h val="0.76575"/>
        </c:manualLayout>
      </c:layout>
      <c:barChart>
        <c:barDir val="bar"/>
        <c:grouping val="clustered"/>
        <c:varyColors val="0"/>
        <c:ser>
          <c:idx val="0"/>
          <c:order val="0"/>
          <c:tx>
            <c:strRef>
              <c:f>'rha graph data'!$H$3</c:f>
              <c:strCache>
                <c:ptCount val="1"/>
                <c:pt idx="0">
                  <c:v>MB Avg 1996-2001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1996/97-2000/01</c:name>
            <c:spPr>
              <a:ln w="25400">
                <a:solidFill>
                  <a:srgbClr val="C0C0C0"/>
                </a:solidFill>
                <a:prstDash val="sysDot"/>
              </a:ln>
            </c:spPr>
            <c:trendlineType val="linear"/>
            <c:forward val="0.5"/>
            <c:backward val="0.5"/>
            <c:dispEq val="0"/>
            <c:dispRSqr val="0"/>
          </c:trendline>
          <c:cat>
            <c:strRef>
              <c:f>('rha graph data'!$A$21:$A$33,'rha graph data'!$A$8,'rha graph data'!$A$19)</c:f>
              <c:strCache>
                <c:ptCount val="15"/>
                <c:pt idx="0">
                  <c:v>Fort Garry (1,2,t)</c:v>
                </c:pt>
                <c:pt idx="1">
                  <c:v>Assiniboine South (1,2)</c:v>
                </c:pt>
                <c:pt idx="2">
                  <c:v>St. Boniface (1,2,t)</c:v>
                </c:pt>
                <c:pt idx="3">
                  <c:v>St. Vital (1,2,t)</c:v>
                </c:pt>
                <c:pt idx="4">
                  <c:v>Transcona (1,2,t)</c:v>
                </c:pt>
                <c:pt idx="5">
                  <c:v>River Heights (1,2,t)</c:v>
                </c:pt>
                <c:pt idx="6">
                  <c:v>River East (1,2,t)</c:v>
                </c:pt>
                <c:pt idx="7">
                  <c:v>Seven Oaks (1,2,t)</c:v>
                </c:pt>
                <c:pt idx="8">
                  <c:v>St. James - Assiniboia (1,2)</c:v>
                </c:pt>
                <c:pt idx="9">
                  <c:v>Inkster</c:v>
                </c:pt>
                <c:pt idx="10">
                  <c:v>Downtown (1,2,t)</c:v>
                </c:pt>
                <c:pt idx="11">
                  <c:v>Point Douglas (1,2)</c:v>
                </c:pt>
                <c:pt idx="12">
                  <c:v>0</c:v>
                </c:pt>
                <c:pt idx="13">
                  <c:v>Winnipeg (1,2,t)</c:v>
                </c:pt>
                <c:pt idx="14">
                  <c:v>Manitoba (t)</c:v>
                </c:pt>
              </c:strCache>
            </c:strRef>
          </c:cat>
          <c:val>
            <c:numRef>
              <c:f>('rha graph data'!$H$21:$H$33,'rha graph data'!$H$8,'rha graph data'!$H$19)</c:f>
              <c:numCache>
                <c:ptCount val="15"/>
                <c:pt idx="0">
                  <c:v>36.188265264</c:v>
                </c:pt>
                <c:pt idx="1">
                  <c:v>36.188265264</c:v>
                </c:pt>
                <c:pt idx="2">
                  <c:v>36.188265264</c:v>
                </c:pt>
                <c:pt idx="3">
                  <c:v>36.188265264</c:v>
                </c:pt>
                <c:pt idx="4">
                  <c:v>36.188265264</c:v>
                </c:pt>
                <c:pt idx="5">
                  <c:v>36.188265264</c:v>
                </c:pt>
                <c:pt idx="6">
                  <c:v>36.188265264</c:v>
                </c:pt>
                <c:pt idx="7">
                  <c:v>36.188265264</c:v>
                </c:pt>
                <c:pt idx="8">
                  <c:v>36.188265264</c:v>
                </c:pt>
                <c:pt idx="9">
                  <c:v>36.188265264</c:v>
                </c:pt>
                <c:pt idx="10">
                  <c:v>36.188265264</c:v>
                </c:pt>
                <c:pt idx="11">
                  <c:v>36.188265264</c:v>
                </c:pt>
                <c:pt idx="13">
                  <c:v>36.188265264</c:v>
                </c:pt>
                <c:pt idx="14">
                  <c:v>36.188265264</c:v>
                </c:pt>
              </c:numCache>
            </c:numRef>
          </c:val>
        </c:ser>
        <c:ser>
          <c:idx val="1"/>
          <c:order val="1"/>
          <c:tx>
            <c:strRef>
              <c:f>'rha graph data'!$I$3</c:f>
              <c:strCache>
                <c:ptCount val="1"/>
                <c:pt idx="0">
                  <c:v>1996/97-2000/01</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data'!$A$21:$A$33,'rha graph data'!$A$8,'rha graph data'!$A$19)</c:f>
              <c:strCache>
                <c:ptCount val="15"/>
                <c:pt idx="0">
                  <c:v>Fort Garry (1,2,t)</c:v>
                </c:pt>
                <c:pt idx="1">
                  <c:v>Assiniboine South (1,2)</c:v>
                </c:pt>
                <c:pt idx="2">
                  <c:v>St. Boniface (1,2,t)</c:v>
                </c:pt>
                <c:pt idx="3">
                  <c:v>St. Vital (1,2,t)</c:v>
                </c:pt>
                <c:pt idx="4">
                  <c:v>Transcona (1,2,t)</c:v>
                </c:pt>
                <c:pt idx="5">
                  <c:v>River Heights (1,2,t)</c:v>
                </c:pt>
                <c:pt idx="6">
                  <c:v>River East (1,2,t)</c:v>
                </c:pt>
                <c:pt idx="7">
                  <c:v>Seven Oaks (1,2,t)</c:v>
                </c:pt>
                <c:pt idx="8">
                  <c:v>St. James - Assiniboia (1,2)</c:v>
                </c:pt>
                <c:pt idx="9">
                  <c:v>Inkster</c:v>
                </c:pt>
                <c:pt idx="10">
                  <c:v>Downtown (1,2,t)</c:v>
                </c:pt>
                <c:pt idx="11">
                  <c:v>Point Douglas (1,2)</c:v>
                </c:pt>
                <c:pt idx="12">
                  <c:v>0</c:v>
                </c:pt>
                <c:pt idx="13">
                  <c:v>Winnipeg (1,2,t)</c:v>
                </c:pt>
                <c:pt idx="14">
                  <c:v>Manitoba (t)</c:v>
                </c:pt>
              </c:strCache>
            </c:strRef>
          </c:cat>
          <c:val>
            <c:numRef>
              <c:f>('rha graph data'!$I$21:$I$33,'rha graph data'!$I$8,'rha graph data'!$I$19)</c:f>
              <c:numCache>
                <c:ptCount val="15"/>
                <c:pt idx="0">
                  <c:v>12.325215741</c:v>
                </c:pt>
                <c:pt idx="1">
                  <c:v>7.9332722168</c:v>
                </c:pt>
                <c:pt idx="2">
                  <c:v>18.417392421</c:v>
                </c:pt>
                <c:pt idx="3">
                  <c:v>19.862580117</c:v>
                </c:pt>
                <c:pt idx="4">
                  <c:v>20.856135204</c:v>
                </c:pt>
                <c:pt idx="5">
                  <c:v>21.986070032</c:v>
                </c:pt>
                <c:pt idx="6">
                  <c:v>27.140769375</c:v>
                </c:pt>
                <c:pt idx="7">
                  <c:v>20.996784059</c:v>
                </c:pt>
                <c:pt idx="8">
                  <c:v>19.286288433</c:v>
                </c:pt>
                <c:pt idx="9">
                  <c:v>39.287783363</c:v>
                </c:pt>
                <c:pt idx="10">
                  <c:v>71.245052339</c:v>
                </c:pt>
                <c:pt idx="11">
                  <c:v>85.498474171</c:v>
                </c:pt>
                <c:pt idx="13">
                  <c:v>30.030055645</c:v>
                </c:pt>
                <c:pt idx="14">
                  <c:v>36.188265264</c:v>
                </c:pt>
              </c:numCache>
            </c:numRef>
          </c:val>
        </c:ser>
        <c:ser>
          <c:idx val="2"/>
          <c:order val="2"/>
          <c:tx>
            <c:strRef>
              <c:f>'rha graph data'!$J$3</c:f>
              <c:strCache>
                <c:ptCount val="1"/>
                <c:pt idx="0">
                  <c:v>2001/02-2005/06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('rha graph data'!$A$21:$A$33,'rha graph data'!$A$8,'rha graph data'!$A$19)</c:f>
              <c:strCache>
                <c:ptCount val="15"/>
                <c:pt idx="0">
                  <c:v>Fort Garry (1,2,t)</c:v>
                </c:pt>
                <c:pt idx="1">
                  <c:v>Assiniboine South (1,2)</c:v>
                </c:pt>
                <c:pt idx="2">
                  <c:v>St. Boniface (1,2,t)</c:v>
                </c:pt>
                <c:pt idx="3">
                  <c:v>St. Vital (1,2,t)</c:v>
                </c:pt>
                <c:pt idx="4">
                  <c:v>Transcona (1,2,t)</c:v>
                </c:pt>
                <c:pt idx="5">
                  <c:v>River Heights (1,2,t)</c:v>
                </c:pt>
                <c:pt idx="6">
                  <c:v>River East (1,2,t)</c:v>
                </c:pt>
                <c:pt idx="7">
                  <c:v>Seven Oaks (1,2,t)</c:v>
                </c:pt>
                <c:pt idx="8">
                  <c:v>St. James - Assiniboia (1,2)</c:v>
                </c:pt>
                <c:pt idx="9">
                  <c:v>Inkster</c:v>
                </c:pt>
                <c:pt idx="10">
                  <c:v>Downtown (1,2,t)</c:v>
                </c:pt>
                <c:pt idx="11">
                  <c:v>Point Douglas (1,2)</c:v>
                </c:pt>
                <c:pt idx="12">
                  <c:v>0</c:v>
                </c:pt>
                <c:pt idx="13">
                  <c:v>Winnipeg (1,2,t)</c:v>
                </c:pt>
                <c:pt idx="14">
                  <c:v>Manitoba (t)</c:v>
                </c:pt>
              </c:strCache>
            </c:strRef>
          </c:cat>
          <c:val>
            <c:numRef>
              <c:f>('rha graph data'!$J$21:$J$33,'rha graph data'!$J$8,'rha graph data'!$J$19)</c:f>
              <c:numCache>
                <c:ptCount val="15"/>
                <c:pt idx="0">
                  <c:v>7.5464321628</c:v>
                </c:pt>
                <c:pt idx="1">
                  <c:v>6.6617730915</c:v>
                </c:pt>
                <c:pt idx="2">
                  <c:v>12.546791288</c:v>
                </c:pt>
                <c:pt idx="3">
                  <c:v>12.255540296</c:v>
                </c:pt>
                <c:pt idx="4">
                  <c:v>12.218597171</c:v>
                </c:pt>
                <c:pt idx="5">
                  <c:v>15.272812514</c:v>
                </c:pt>
                <c:pt idx="6">
                  <c:v>19.54121794</c:v>
                </c:pt>
                <c:pt idx="7">
                  <c:v>14.562719072</c:v>
                </c:pt>
                <c:pt idx="8">
                  <c:v>16.032443466</c:v>
                </c:pt>
                <c:pt idx="9">
                  <c:v>35.636841236</c:v>
                </c:pt>
                <c:pt idx="10">
                  <c:v>58.146337966</c:v>
                </c:pt>
                <c:pt idx="11">
                  <c:v>79.804544945</c:v>
                </c:pt>
                <c:pt idx="13">
                  <c:v>24.031244073</c:v>
                </c:pt>
                <c:pt idx="14">
                  <c:v>30.134374702</c:v>
                </c:pt>
              </c:numCache>
            </c:numRef>
          </c:val>
        </c:ser>
        <c:ser>
          <c:idx val="3"/>
          <c:order val="3"/>
          <c:tx>
            <c:strRef>
              <c:f>'rha graph data'!$K$3</c:f>
              <c:strCache>
                <c:ptCount val="1"/>
                <c:pt idx="0">
                  <c:v>MB Avg 2001-2006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2001/02-2005/06</c:name>
            <c:spPr>
              <a:ln w="25400">
                <a:solidFill>
                  <a:srgbClr val="000000"/>
                </a:solidFill>
                <a:prstDash val="sysDot"/>
              </a:ln>
            </c:spPr>
            <c:trendlineType val="linear"/>
            <c:forward val="0.5"/>
            <c:backward val="0.5"/>
            <c:dispEq val="0"/>
            <c:dispRSqr val="0"/>
          </c:trendline>
          <c:cat>
            <c:strRef>
              <c:f>('rha graph data'!$A$21:$A$33,'rha graph data'!$A$8,'rha graph data'!$A$19)</c:f>
              <c:strCache>
                <c:ptCount val="15"/>
                <c:pt idx="0">
                  <c:v>Fort Garry (1,2,t)</c:v>
                </c:pt>
                <c:pt idx="1">
                  <c:v>Assiniboine South (1,2)</c:v>
                </c:pt>
                <c:pt idx="2">
                  <c:v>St. Boniface (1,2,t)</c:v>
                </c:pt>
                <c:pt idx="3">
                  <c:v>St. Vital (1,2,t)</c:v>
                </c:pt>
                <c:pt idx="4">
                  <c:v>Transcona (1,2,t)</c:v>
                </c:pt>
                <c:pt idx="5">
                  <c:v>River Heights (1,2,t)</c:v>
                </c:pt>
                <c:pt idx="6">
                  <c:v>River East (1,2,t)</c:v>
                </c:pt>
                <c:pt idx="7">
                  <c:v>Seven Oaks (1,2,t)</c:v>
                </c:pt>
                <c:pt idx="8">
                  <c:v>St. James - Assiniboia (1,2)</c:v>
                </c:pt>
                <c:pt idx="9">
                  <c:v>Inkster</c:v>
                </c:pt>
                <c:pt idx="10">
                  <c:v>Downtown (1,2,t)</c:v>
                </c:pt>
                <c:pt idx="11">
                  <c:v>Point Douglas (1,2)</c:v>
                </c:pt>
                <c:pt idx="12">
                  <c:v>0</c:v>
                </c:pt>
                <c:pt idx="13">
                  <c:v>Winnipeg (1,2,t)</c:v>
                </c:pt>
                <c:pt idx="14">
                  <c:v>Manitoba (t)</c:v>
                </c:pt>
              </c:strCache>
            </c:strRef>
          </c:cat>
          <c:val>
            <c:numRef>
              <c:f>('rha graph data'!$K$21:$K$33,'rha graph data'!$K$8,'rha graph data'!$K$19)</c:f>
              <c:numCache>
                <c:ptCount val="15"/>
                <c:pt idx="0">
                  <c:v>30.134374702</c:v>
                </c:pt>
                <c:pt idx="1">
                  <c:v>30.134374702</c:v>
                </c:pt>
                <c:pt idx="2">
                  <c:v>30.134374702</c:v>
                </c:pt>
                <c:pt idx="3">
                  <c:v>30.134374702</c:v>
                </c:pt>
                <c:pt idx="4">
                  <c:v>30.134374702</c:v>
                </c:pt>
                <c:pt idx="5">
                  <c:v>30.134374702</c:v>
                </c:pt>
                <c:pt idx="6">
                  <c:v>30.134374702</c:v>
                </c:pt>
                <c:pt idx="7">
                  <c:v>30.134374702</c:v>
                </c:pt>
                <c:pt idx="8">
                  <c:v>30.134374702</c:v>
                </c:pt>
                <c:pt idx="9">
                  <c:v>30.134374702</c:v>
                </c:pt>
                <c:pt idx="10">
                  <c:v>30.134374702</c:v>
                </c:pt>
                <c:pt idx="11">
                  <c:v>30.134374702</c:v>
                </c:pt>
                <c:pt idx="13">
                  <c:v>30.134374702</c:v>
                </c:pt>
                <c:pt idx="14">
                  <c:v>30.134374702</c:v>
                </c:pt>
              </c:numCache>
            </c:numRef>
          </c:val>
        </c:ser>
        <c:axId val="59160663"/>
        <c:axId val="62683920"/>
      </c:barChart>
      <c:catAx>
        <c:axId val="59160663"/>
        <c:scaling>
          <c:orientation val="maxMin"/>
        </c:scaling>
        <c:axPos val="l"/>
        <c:delete val="0"/>
        <c:numFmt formatCode="General" sourceLinked="1"/>
        <c:majorTickMark val="none"/>
        <c:minorTickMark val="none"/>
        <c:tickLblPos val="nextTo"/>
        <c:crossAx val="62683920"/>
        <c:crosses val="autoZero"/>
        <c:auto val="1"/>
        <c:lblOffset val="100"/>
        <c:noMultiLvlLbl val="0"/>
      </c:catAx>
      <c:valAx>
        <c:axId val="62683920"/>
        <c:scaling>
          <c:orientation val="minMax"/>
          <c:max val="250"/>
          <c:min val="0"/>
        </c:scaling>
        <c:axPos val="t"/>
        <c:majorGridlines/>
        <c:delete val="0"/>
        <c:numFmt formatCode="0" sourceLinked="0"/>
        <c:majorTickMark val="none"/>
        <c:minorTickMark val="none"/>
        <c:tickLblPos val="nextTo"/>
        <c:crossAx val="59160663"/>
        <c:crosses val="max"/>
        <c:crossBetween val="between"/>
        <c:dispUnits/>
        <c:majorUnit val="50"/>
      </c:valAx>
      <c:spPr>
        <a:solidFill>
          <a:srgbClr val="FFFFFF"/>
        </a:solidFill>
        <a:ln w="12700">
          <a:solidFill/>
        </a:ln>
      </c:spPr>
    </c:plotArea>
    <c:legend>
      <c:legendPos val="r"/>
      <c:legendEntry>
        <c:idx val="0"/>
        <c:delete val="1"/>
      </c:legendEntry>
      <c:legendEntry>
        <c:idx val="3"/>
        <c:delete val="1"/>
      </c:legendEntry>
      <c:layout>
        <c:manualLayout>
          <c:xMode val="edge"/>
          <c:yMode val="edge"/>
          <c:x val="0.63725"/>
          <c:y val="0.1722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A.3.14: Teen Birth Rate of Women Aged 15-19 by District</a:t>
            </a:r>
            <a:r>
              <a:rPr lang="en-US" cap="none" sz="1000" b="1" i="0" u="none" baseline="0"/>
              <a:t>
</a:t>
            </a:r>
            <a:r>
              <a:rPr lang="en-US" cap="none" sz="800" b="0" i="0" u="none" baseline="0"/>
              <a:t>Age-adjusted rates per 1,000 females</a:t>
            </a:r>
          </a:p>
        </c:rich>
      </c:tx>
      <c:layout>
        <c:manualLayout>
          <c:xMode val="factor"/>
          <c:yMode val="factor"/>
          <c:x val="-0.0015"/>
          <c:y val="-0.02"/>
        </c:manualLayout>
      </c:layout>
      <c:spPr>
        <a:noFill/>
        <a:ln>
          <a:noFill/>
        </a:ln>
      </c:spPr>
    </c:title>
    <c:plotArea>
      <c:layout>
        <c:manualLayout>
          <c:xMode val="edge"/>
          <c:yMode val="edge"/>
          <c:x val="0.012"/>
          <c:y val="0.03875"/>
          <c:w val="0.988"/>
          <c:h val="0.9495"/>
        </c:manualLayout>
      </c:layout>
      <c:barChart>
        <c:barDir val="bar"/>
        <c:grouping val="clustered"/>
        <c:varyColors val="0"/>
        <c:ser>
          <c:idx val="0"/>
          <c:order val="0"/>
          <c:tx>
            <c:strRef>
              <c:f>'district graph data'!$H$3</c:f>
              <c:strCache>
                <c:ptCount val="1"/>
                <c:pt idx="0">
                  <c:v>MB Avg 1996-2001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1996/97-2000/01</c:name>
            <c:spPr>
              <a:ln w="25400">
                <a:solidFill>
                  <a:srgbClr val="969696"/>
                </a:solidFill>
                <a:prstDash val="sysDot"/>
              </a:ln>
            </c:spPr>
            <c:trendlineType val="linear"/>
            <c:forward val="0.5"/>
            <c:backward val="0.5"/>
            <c:dispEq val="0"/>
            <c:dispRSqr val="0"/>
          </c:trendline>
          <c:cat>
            <c:strRef>
              <c:f>'district graph data'!$A$4:$A$65</c:f>
              <c:strCache>
                <c:ptCount val="62"/>
                <c:pt idx="0">
                  <c:v>SE Northern (1,2)</c:v>
                </c:pt>
                <c:pt idx="1">
                  <c:v>SE Central (1,2)</c:v>
                </c:pt>
                <c:pt idx="2">
                  <c:v>SE Western (1,2)</c:v>
                </c:pt>
                <c:pt idx="3">
                  <c:v>SE Southern</c:v>
                </c:pt>
                <c:pt idx="5">
                  <c:v>CE Altona (1)</c:v>
                </c:pt>
                <c:pt idx="6">
                  <c:v>CE Cartier/SFX (1,2)</c:v>
                </c:pt>
                <c:pt idx="7">
                  <c:v>CE Louise/Pembina (1)</c:v>
                </c:pt>
                <c:pt idx="8">
                  <c:v>CE Morden/Winkler  (1,2)</c:v>
                </c:pt>
                <c:pt idx="9">
                  <c:v>CE Carman (1,2)</c:v>
                </c:pt>
                <c:pt idx="10">
                  <c:v>CE Red River (1,2,t)</c:v>
                </c:pt>
                <c:pt idx="11">
                  <c:v>CE Swan Lake</c:v>
                </c:pt>
                <c:pt idx="12">
                  <c:v>CE Portage (1,2)</c:v>
                </c:pt>
                <c:pt idx="13">
                  <c:v>CE Seven Regions (1,2)</c:v>
                </c:pt>
                <c:pt idx="15">
                  <c:v>AS East 2 (1,2)</c:v>
                </c:pt>
                <c:pt idx="16">
                  <c:v>AS West 1 (1,2)</c:v>
                </c:pt>
                <c:pt idx="17">
                  <c:v>AS North 1</c:v>
                </c:pt>
                <c:pt idx="18">
                  <c:v>AS West 2 (2)</c:v>
                </c:pt>
                <c:pt idx="19">
                  <c:v>AS East 1 (1,2)</c:v>
                </c:pt>
                <c:pt idx="20">
                  <c:v>AS North 2 (1)</c:v>
                </c:pt>
                <c:pt idx="22">
                  <c:v>BDN Rural (1)</c:v>
                </c:pt>
                <c:pt idx="23">
                  <c:v>BDN Southeast</c:v>
                </c:pt>
                <c:pt idx="24">
                  <c:v>BDN West (1,2)</c:v>
                </c:pt>
                <c:pt idx="25">
                  <c:v>BDN Southwest (1)</c:v>
                </c:pt>
                <c:pt idx="26">
                  <c:v>BDN North End</c:v>
                </c:pt>
                <c:pt idx="27">
                  <c:v>BDN East</c:v>
                </c:pt>
                <c:pt idx="28">
                  <c:v>BDN Central (1,2)</c:v>
                </c:pt>
                <c:pt idx="30">
                  <c:v>IL Southwest (1,2)</c:v>
                </c:pt>
                <c:pt idx="31">
                  <c:v>IL Northeast (1,t)</c:v>
                </c:pt>
                <c:pt idx="32">
                  <c:v>IL Southeast (1,2,t)</c:v>
                </c:pt>
                <c:pt idx="33">
                  <c:v>IL Northwest (1,2)</c:v>
                </c:pt>
                <c:pt idx="35">
                  <c:v>NE Iron Rose</c:v>
                </c:pt>
                <c:pt idx="36">
                  <c:v>NE Springfield (1,2)</c:v>
                </c:pt>
                <c:pt idx="37">
                  <c:v>NE Winnipeg River (1,2)</c:v>
                </c:pt>
                <c:pt idx="38">
                  <c:v>NE Brokenhead (1,2,t)</c:v>
                </c:pt>
                <c:pt idx="39">
                  <c:v>NE Blue Water (1,2)</c:v>
                </c:pt>
                <c:pt idx="40">
                  <c:v>NE Northern Remote (1,2,t)</c:v>
                </c:pt>
                <c:pt idx="42">
                  <c:v>PL West (t)</c:v>
                </c:pt>
                <c:pt idx="43">
                  <c:v>PL East (1,2)</c:v>
                </c:pt>
                <c:pt idx="44">
                  <c:v>PL Central</c:v>
                </c:pt>
                <c:pt idx="45">
                  <c:v>PL North (1,2,t)</c:v>
                </c:pt>
                <c:pt idx="47">
                  <c:v>NM F Flon/Snow L/Cran</c:v>
                </c:pt>
                <c:pt idx="48">
                  <c:v>NM The Pas/OCN/Kelsey (1,2)</c:v>
                </c:pt>
                <c:pt idx="49">
                  <c:v>NM Nor-Man Other (1,2)</c:v>
                </c:pt>
                <c:pt idx="51">
                  <c:v>BW Thompson (1,2)</c:v>
                </c:pt>
                <c:pt idx="52">
                  <c:v>BW Gillam/Fox Lake</c:v>
                </c:pt>
                <c:pt idx="53">
                  <c:v>BW Lynn/Leaf/SIL (1,2)</c:v>
                </c:pt>
                <c:pt idx="54">
                  <c:v>BW Thick Por/Pik/Wab (1,2,t)</c:v>
                </c:pt>
                <c:pt idx="55">
                  <c:v>BW Oxford H &amp; Gods (1,2)</c:v>
                </c:pt>
                <c:pt idx="56">
                  <c:v>BW Cross Lake (1,2,t)</c:v>
                </c:pt>
                <c:pt idx="57">
                  <c:v>BW Tad/Broch/Lac Br (1,2)</c:v>
                </c:pt>
                <c:pt idx="58">
                  <c:v>BW Norway House (1,2)</c:v>
                </c:pt>
                <c:pt idx="59">
                  <c:v>BW Island Lake (1,2)</c:v>
                </c:pt>
                <c:pt idx="60">
                  <c:v>BW Sha/York/Split/War (1,2)</c:v>
                </c:pt>
                <c:pt idx="61">
                  <c:v>BW Nelson House  (1,2)</c:v>
                </c:pt>
              </c:strCache>
            </c:strRef>
          </c:cat>
          <c:val>
            <c:numRef>
              <c:f>'district graph data'!$H$4:$H$65</c:f>
              <c:numCache>
                <c:ptCount val="62"/>
                <c:pt idx="0">
                  <c:v>36.188265264</c:v>
                </c:pt>
                <c:pt idx="1">
                  <c:v>36.188265264</c:v>
                </c:pt>
                <c:pt idx="2">
                  <c:v>36.188265264</c:v>
                </c:pt>
                <c:pt idx="3">
                  <c:v>36.188265264</c:v>
                </c:pt>
                <c:pt idx="5">
                  <c:v>36.188265264</c:v>
                </c:pt>
                <c:pt idx="6">
                  <c:v>36.188265264</c:v>
                </c:pt>
                <c:pt idx="7">
                  <c:v>36.188265264</c:v>
                </c:pt>
                <c:pt idx="8">
                  <c:v>36.188265264</c:v>
                </c:pt>
                <c:pt idx="9">
                  <c:v>36.188265264</c:v>
                </c:pt>
                <c:pt idx="10">
                  <c:v>36.188265264</c:v>
                </c:pt>
                <c:pt idx="11">
                  <c:v>36.188265264</c:v>
                </c:pt>
                <c:pt idx="12">
                  <c:v>36.188265264</c:v>
                </c:pt>
                <c:pt idx="13">
                  <c:v>36.188265264</c:v>
                </c:pt>
                <c:pt idx="15">
                  <c:v>36.188265264</c:v>
                </c:pt>
                <c:pt idx="16">
                  <c:v>36.188265264</c:v>
                </c:pt>
                <c:pt idx="17">
                  <c:v>36.188265264</c:v>
                </c:pt>
                <c:pt idx="18">
                  <c:v>36.188265264</c:v>
                </c:pt>
                <c:pt idx="19">
                  <c:v>36.188265264</c:v>
                </c:pt>
                <c:pt idx="20">
                  <c:v>36.188265264</c:v>
                </c:pt>
                <c:pt idx="22">
                  <c:v>36.188265264</c:v>
                </c:pt>
                <c:pt idx="23">
                  <c:v>36.188265264</c:v>
                </c:pt>
                <c:pt idx="24">
                  <c:v>36.188265264</c:v>
                </c:pt>
                <c:pt idx="25">
                  <c:v>36.188265264</c:v>
                </c:pt>
                <c:pt idx="26">
                  <c:v>36.188265264</c:v>
                </c:pt>
                <c:pt idx="27">
                  <c:v>36.188265264</c:v>
                </c:pt>
                <c:pt idx="28">
                  <c:v>36.188265264</c:v>
                </c:pt>
                <c:pt idx="30">
                  <c:v>36.188265264</c:v>
                </c:pt>
                <c:pt idx="31">
                  <c:v>36.188265264</c:v>
                </c:pt>
                <c:pt idx="32">
                  <c:v>36.188265264</c:v>
                </c:pt>
                <c:pt idx="33">
                  <c:v>36.188265264</c:v>
                </c:pt>
                <c:pt idx="35">
                  <c:v>36.188265264</c:v>
                </c:pt>
                <c:pt idx="36">
                  <c:v>36.188265264</c:v>
                </c:pt>
                <c:pt idx="37">
                  <c:v>36.188265264</c:v>
                </c:pt>
                <c:pt idx="38">
                  <c:v>36.188265264</c:v>
                </c:pt>
                <c:pt idx="39">
                  <c:v>36.188265264</c:v>
                </c:pt>
                <c:pt idx="40">
                  <c:v>36.188265264</c:v>
                </c:pt>
                <c:pt idx="42">
                  <c:v>36.188265264</c:v>
                </c:pt>
                <c:pt idx="43">
                  <c:v>36.188265264</c:v>
                </c:pt>
                <c:pt idx="44">
                  <c:v>36.188265264</c:v>
                </c:pt>
                <c:pt idx="45">
                  <c:v>36.188265264</c:v>
                </c:pt>
                <c:pt idx="47">
                  <c:v>36.188265264</c:v>
                </c:pt>
                <c:pt idx="48">
                  <c:v>36.188265264</c:v>
                </c:pt>
                <c:pt idx="49">
                  <c:v>36.188265264</c:v>
                </c:pt>
                <c:pt idx="51">
                  <c:v>36.188265264</c:v>
                </c:pt>
                <c:pt idx="52">
                  <c:v>36.188265264</c:v>
                </c:pt>
                <c:pt idx="53">
                  <c:v>36.188265264</c:v>
                </c:pt>
                <c:pt idx="54">
                  <c:v>36.188265264</c:v>
                </c:pt>
                <c:pt idx="55">
                  <c:v>36.188265264</c:v>
                </c:pt>
                <c:pt idx="56">
                  <c:v>36.188265264</c:v>
                </c:pt>
                <c:pt idx="57">
                  <c:v>36.188265264</c:v>
                </c:pt>
                <c:pt idx="58">
                  <c:v>36.188265264</c:v>
                </c:pt>
                <c:pt idx="59">
                  <c:v>36.188265264</c:v>
                </c:pt>
                <c:pt idx="60">
                  <c:v>36.188265264</c:v>
                </c:pt>
                <c:pt idx="61">
                  <c:v>36.188265264</c:v>
                </c:pt>
              </c:numCache>
            </c:numRef>
          </c:val>
        </c:ser>
        <c:ser>
          <c:idx val="1"/>
          <c:order val="1"/>
          <c:tx>
            <c:strRef>
              <c:f>'district graph data'!$I$3</c:f>
              <c:strCache>
                <c:ptCount val="1"/>
                <c:pt idx="0">
                  <c:v>1996/97-2000/01</c:v>
                </c:pt>
              </c:strCache>
            </c:strRef>
          </c:tx>
          <c:spPr>
            <a:solidFill>
              <a:srgbClr val="9696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data'!$A$4:$A$65</c:f>
              <c:strCache>
                <c:ptCount val="62"/>
                <c:pt idx="0">
                  <c:v>SE Northern (1,2)</c:v>
                </c:pt>
                <c:pt idx="1">
                  <c:v>SE Central (1,2)</c:v>
                </c:pt>
                <c:pt idx="2">
                  <c:v>SE Western (1,2)</c:v>
                </c:pt>
                <c:pt idx="3">
                  <c:v>SE Southern</c:v>
                </c:pt>
                <c:pt idx="5">
                  <c:v>CE Altona (1)</c:v>
                </c:pt>
                <c:pt idx="6">
                  <c:v>CE Cartier/SFX (1,2)</c:v>
                </c:pt>
                <c:pt idx="7">
                  <c:v>CE Louise/Pembina (1)</c:v>
                </c:pt>
                <c:pt idx="8">
                  <c:v>CE Morden/Winkler  (1,2)</c:v>
                </c:pt>
                <c:pt idx="9">
                  <c:v>CE Carman (1,2)</c:v>
                </c:pt>
                <c:pt idx="10">
                  <c:v>CE Red River (1,2,t)</c:v>
                </c:pt>
                <c:pt idx="11">
                  <c:v>CE Swan Lake</c:v>
                </c:pt>
                <c:pt idx="12">
                  <c:v>CE Portage (1,2)</c:v>
                </c:pt>
                <c:pt idx="13">
                  <c:v>CE Seven Regions (1,2)</c:v>
                </c:pt>
                <c:pt idx="15">
                  <c:v>AS East 2 (1,2)</c:v>
                </c:pt>
                <c:pt idx="16">
                  <c:v>AS West 1 (1,2)</c:v>
                </c:pt>
                <c:pt idx="17">
                  <c:v>AS North 1</c:v>
                </c:pt>
                <c:pt idx="18">
                  <c:v>AS West 2 (2)</c:v>
                </c:pt>
                <c:pt idx="19">
                  <c:v>AS East 1 (1,2)</c:v>
                </c:pt>
                <c:pt idx="20">
                  <c:v>AS North 2 (1)</c:v>
                </c:pt>
                <c:pt idx="22">
                  <c:v>BDN Rural (1)</c:v>
                </c:pt>
                <c:pt idx="23">
                  <c:v>BDN Southeast</c:v>
                </c:pt>
                <c:pt idx="24">
                  <c:v>BDN West (1,2)</c:v>
                </c:pt>
                <c:pt idx="25">
                  <c:v>BDN Southwest (1)</c:v>
                </c:pt>
                <c:pt idx="26">
                  <c:v>BDN North End</c:v>
                </c:pt>
                <c:pt idx="27">
                  <c:v>BDN East</c:v>
                </c:pt>
                <c:pt idx="28">
                  <c:v>BDN Central (1,2)</c:v>
                </c:pt>
                <c:pt idx="30">
                  <c:v>IL Southwest (1,2)</c:v>
                </c:pt>
                <c:pt idx="31">
                  <c:v>IL Northeast (1,t)</c:v>
                </c:pt>
                <c:pt idx="32">
                  <c:v>IL Southeast (1,2,t)</c:v>
                </c:pt>
                <c:pt idx="33">
                  <c:v>IL Northwest (1,2)</c:v>
                </c:pt>
                <c:pt idx="35">
                  <c:v>NE Iron Rose</c:v>
                </c:pt>
                <c:pt idx="36">
                  <c:v>NE Springfield (1,2)</c:v>
                </c:pt>
                <c:pt idx="37">
                  <c:v>NE Winnipeg River (1,2)</c:v>
                </c:pt>
                <c:pt idx="38">
                  <c:v>NE Brokenhead (1,2,t)</c:v>
                </c:pt>
                <c:pt idx="39">
                  <c:v>NE Blue Water (1,2)</c:v>
                </c:pt>
                <c:pt idx="40">
                  <c:v>NE Northern Remote (1,2,t)</c:v>
                </c:pt>
                <c:pt idx="42">
                  <c:v>PL West (t)</c:v>
                </c:pt>
                <c:pt idx="43">
                  <c:v>PL East (1,2)</c:v>
                </c:pt>
                <c:pt idx="44">
                  <c:v>PL Central</c:v>
                </c:pt>
                <c:pt idx="45">
                  <c:v>PL North (1,2,t)</c:v>
                </c:pt>
                <c:pt idx="47">
                  <c:v>NM F Flon/Snow L/Cran</c:v>
                </c:pt>
                <c:pt idx="48">
                  <c:v>NM The Pas/OCN/Kelsey (1,2)</c:v>
                </c:pt>
                <c:pt idx="49">
                  <c:v>NM Nor-Man Other (1,2)</c:v>
                </c:pt>
                <c:pt idx="51">
                  <c:v>BW Thompson (1,2)</c:v>
                </c:pt>
                <c:pt idx="52">
                  <c:v>BW Gillam/Fox Lake</c:v>
                </c:pt>
                <c:pt idx="53">
                  <c:v>BW Lynn/Leaf/SIL (1,2)</c:v>
                </c:pt>
                <c:pt idx="54">
                  <c:v>BW Thick Por/Pik/Wab (1,2,t)</c:v>
                </c:pt>
                <c:pt idx="55">
                  <c:v>BW Oxford H &amp; Gods (1,2)</c:v>
                </c:pt>
                <c:pt idx="56">
                  <c:v>BW Cross Lake (1,2,t)</c:v>
                </c:pt>
                <c:pt idx="57">
                  <c:v>BW Tad/Broch/Lac Br (1,2)</c:v>
                </c:pt>
                <c:pt idx="58">
                  <c:v>BW Norway House (1,2)</c:v>
                </c:pt>
                <c:pt idx="59">
                  <c:v>BW Island Lake (1,2)</c:v>
                </c:pt>
                <c:pt idx="60">
                  <c:v>BW Sha/York/Split/War (1,2)</c:v>
                </c:pt>
                <c:pt idx="61">
                  <c:v>BW Nelson House  (1,2)</c:v>
                </c:pt>
              </c:strCache>
            </c:strRef>
          </c:cat>
          <c:val>
            <c:numRef>
              <c:f>'district graph data'!$I$4:$I$65</c:f>
              <c:numCache>
                <c:ptCount val="62"/>
                <c:pt idx="0">
                  <c:v>18.904118111</c:v>
                </c:pt>
                <c:pt idx="1">
                  <c:v>23.029116228</c:v>
                </c:pt>
                <c:pt idx="2">
                  <c:v>18.582163137</c:v>
                </c:pt>
                <c:pt idx="3">
                  <c:v>23.002128439</c:v>
                </c:pt>
                <c:pt idx="5">
                  <c:v>22.155583715</c:v>
                </c:pt>
                <c:pt idx="6">
                  <c:v>5.699277476</c:v>
                </c:pt>
                <c:pt idx="7">
                  <c:v>8.5360032462</c:v>
                </c:pt>
                <c:pt idx="8">
                  <c:v>21.978671774</c:v>
                </c:pt>
                <c:pt idx="9">
                  <c:v>15.286450864</c:v>
                </c:pt>
                <c:pt idx="10">
                  <c:v>16.290073754</c:v>
                </c:pt>
                <c:pt idx="11">
                  <c:v>20.352586333</c:v>
                </c:pt>
                <c:pt idx="12">
                  <c:v>44.793415033</c:v>
                </c:pt>
                <c:pt idx="13">
                  <c:v>98.283262558</c:v>
                </c:pt>
                <c:pt idx="15">
                  <c:v>10.164341391</c:v>
                </c:pt>
                <c:pt idx="16">
                  <c:v>19.332685177</c:v>
                </c:pt>
                <c:pt idx="17">
                  <c:v>33.602324496</c:v>
                </c:pt>
                <c:pt idx="18">
                  <c:v>26.87611567</c:v>
                </c:pt>
                <c:pt idx="19">
                  <c:v>11.020877036</c:v>
                </c:pt>
                <c:pt idx="20">
                  <c:v>23.001625109</c:v>
                </c:pt>
                <c:pt idx="22">
                  <c:v>17.021820484</c:v>
                </c:pt>
                <c:pt idx="23">
                  <c:v>26.702501925</c:v>
                </c:pt>
                <c:pt idx="24">
                  <c:v>20.967548523</c:v>
                </c:pt>
                <c:pt idx="25">
                  <c:v>16.200374894</c:v>
                </c:pt>
                <c:pt idx="26">
                  <c:v>45.346744769</c:v>
                </c:pt>
                <c:pt idx="27">
                  <c:v>48.331836155</c:v>
                </c:pt>
                <c:pt idx="28">
                  <c:v>57.482127579</c:v>
                </c:pt>
                <c:pt idx="30">
                  <c:v>12.69178816</c:v>
                </c:pt>
                <c:pt idx="31">
                  <c:v>46.813658329</c:v>
                </c:pt>
                <c:pt idx="32">
                  <c:v>27.181578049</c:v>
                </c:pt>
                <c:pt idx="33">
                  <c:v>75.546288779</c:v>
                </c:pt>
                <c:pt idx="35">
                  <c:v>13.359621351</c:v>
                </c:pt>
                <c:pt idx="36">
                  <c:v>8.9463990576</c:v>
                </c:pt>
                <c:pt idx="37">
                  <c:v>7.9956515586</c:v>
                </c:pt>
                <c:pt idx="38">
                  <c:v>19.951705524</c:v>
                </c:pt>
                <c:pt idx="39">
                  <c:v>90.64003528</c:v>
                </c:pt>
                <c:pt idx="40">
                  <c:v>170.13077694</c:v>
                </c:pt>
                <c:pt idx="42">
                  <c:v>46.599636</c:v>
                </c:pt>
                <c:pt idx="43">
                  <c:v>62.996533199</c:v>
                </c:pt>
                <c:pt idx="44">
                  <c:v>25.87451619</c:v>
                </c:pt>
                <c:pt idx="45">
                  <c:v>71.472544856</c:v>
                </c:pt>
                <c:pt idx="47">
                  <c:v>38.525335057</c:v>
                </c:pt>
                <c:pt idx="48">
                  <c:v>77.440671721</c:v>
                </c:pt>
                <c:pt idx="49">
                  <c:v>148.24314214</c:v>
                </c:pt>
                <c:pt idx="51">
                  <c:v>60.954194612</c:v>
                </c:pt>
                <c:pt idx="52">
                  <c:v>66.179077612</c:v>
                </c:pt>
                <c:pt idx="53">
                  <c:v>96.053797993</c:v>
                </c:pt>
                <c:pt idx="54">
                  <c:v>131.12804277</c:v>
                </c:pt>
                <c:pt idx="55">
                  <c:v>173.686688</c:v>
                </c:pt>
                <c:pt idx="56">
                  <c:v>148.93072102</c:v>
                </c:pt>
                <c:pt idx="57">
                  <c:v>143.03424599</c:v>
                </c:pt>
                <c:pt idx="58">
                  <c:v>102.18684295</c:v>
                </c:pt>
                <c:pt idx="59">
                  <c:v>151.67672212</c:v>
                </c:pt>
                <c:pt idx="60">
                  <c:v>102.24558675</c:v>
                </c:pt>
                <c:pt idx="61">
                  <c:v>147.25468405</c:v>
                </c:pt>
              </c:numCache>
            </c:numRef>
          </c:val>
        </c:ser>
        <c:ser>
          <c:idx val="2"/>
          <c:order val="2"/>
          <c:tx>
            <c:strRef>
              <c:f>'district graph data'!$J$3</c:f>
              <c:strCache>
                <c:ptCount val="1"/>
                <c:pt idx="0">
                  <c:v>2001/02-2005/06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data'!$A$4:$A$65</c:f>
              <c:strCache>
                <c:ptCount val="62"/>
                <c:pt idx="0">
                  <c:v>SE Northern (1,2)</c:v>
                </c:pt>
                <c:pt idx="1">
                  <c:v>SE Central (1,2)</c:v>
                </c:pt>
                <c:pt idx="2">
                  <c:v>SE Western (1,2)</c:v>
                </c:pt>
                <c:pt idx="3">
                  <c:v>SE Southern</c:v>
                </c:pt>
                <c:pt idx="5">
                  <c:v>CE Altona (1)</c:v>
                </c:pt>
                <c:pt idx="6">
                  <c:v>CE Cartier/SFX (1,2)</c:v>
                </c:pt>
                <c:pt idx="7">
                  <c:v>CE Louise/Pembina (1)</c:v>
                </c:pt>
                <c:pt idx="8">
                  <c:v>CE Morden/Winkler  (1,2)</c:v>
                </c:pt>
                <c:pt idx="9">
                  <c:v>CE Carman (1,2)</c:v>
                </c:pt>
                <c:pt idx="10">
                  <c:v>CE Red River (1,2,t)</c:v>
                </c:pt>
                <c:pt idx="11">
                  <c:v>CE Swan Lake</c:v>
                </c:pt>
                <c:pt idx="12">
                  <c:v>CE Portage (1,2)</c:v>
                </c:pt>
                <c:pt idx="13">
                  <c:v>CE Seven Regions (1,2)</c:v>
                </c:pt>
                <c:pt idx="15">
                  <c:v>AS East 2 (1,2)</c:v>
                </c:pt>
                <c:pt idx="16">
                  <c:v>AS West 1 (1,2)</c:v>
                </c:pt>
                <c:pt idx="17">
                  <c:v>AS North 1</c:v>
                </c:pt>
                <c:pt idx="18">
                  <c:v>AS West 2 (2)</c:v>
                </c:pt>
                <c:pt idx="19">
                  <c:v>AS East 1 (1,2)</c:v>
                </c:pt>
                <c:pt idx="20">
                  <c:v>AS North 2 (1)</c:v>
                </c:pt>
                <c:pt idx="22">
                  <c:v>BDN Rural (1)</c:v>
                </c:pt>
                <c:pt idx="23">
                  <c:v>BDN Southeast</c:v>
                </c:pt>
                <c:pt idx="24">
                  <c:v>BDN West (1,2)</c:v>
                </c:pt>
                <c:pt idx="25">
                  <c:v>BDN Southwest (1)</c:v>
                </c:pt>
                <c:pt idx="26">
                  <c:v>BDN North End</c:v>
                </c:pt>
                <c:pt idx="27">
                  <c:v>BDN East</c:v>
                </c:pt>
                <c:pt idx="28">
                  <c:v>BDN Central (1,2)</c:v>
                </c:pt>
                <c:pt idx="30">
                  <c:v>IL Southwest (1,2)</c:v>
                </c:pt>
                <c:pt idx="31">
                  <c:v>IL Northeast (1,t)</c:v>
                </c:pt>
                <c:pt idx="32">
                  <c:v>IL Southeast (1,2,t)</c:v>
                </c:pt>
                <c:pt idx="33">
                  <c:v>IL Northwest (1,2)</c:v>
                </c:pt>
                <c:pt idx="35">
                  <c:v>NE Iron Rose</c:v>
                </c:pt>
                <c:pt idx="36">
                  <c:v>NE Springfield (1,2)</c:v>
                </c:pt>
                <c:pt idx="37">
                  <c:v>NE Winnipeg River (1,2)</c:v>
                </c:pt>
                <c:pt idx="38">
                  <c:v>NE Brokenhead (1,2,t)</c:v>
                </c:pt>
                <c:pt idx="39">
                  <c:v>NE Blue Water (1,2)</c:v>
                </c:pt>
                <c:pt idx="40">
                  <c:v>NE Northern Remote (1,2,t)</c:v>
                </c:pt>
                <c:pt idx="42">
                  <c:v>PL West (t)</c:v>
                </c:pt>
                <c:pt idx="43">
                  <c:v>PL East (1,2)</c:v>
                </c:pt>
                <c:pt idx="44">
                  <c:v>PL Central</c:v>
                </c:pt>
                <c:pt idx="45">
                  <c:v>PL North (1,2,t)</c:v>
                </c:pt>
                <c:pt idx="47">
                  <c:v>NM F Flon/Snow L/Cran</c:v>
                </c:pt>
                <c:pt idx="48">
                  <c:v>NM The Pas/OCN/Kelsey (1,2)</c:v>
                </c:pt>
                <c:pt idx="49">
                  <c:v>NM Nor-Man Other (1,2)</c:v>
                </c:pt>
                <c:pt idx="51">
                  <c:v>BW Thompson (1,2)</c:v>
                </c:pt>
                <c:pt idx="52">
                  <c:v>BW Gillam/Fox Lake</c:v>
                </c:pt>
                <c:pt idx="53">
                  <c:v>BW Lynn/Leaf/SIL (1,2)</c:v>
                </c:pt>
                <c:pt idx="54">
                  <c:v>BW Thick Por/Pik/Wab (1,2,t)</c:v>
                </c:pt>
                <c:pt idx="55">
                  <c:v>BW Oxford H &amp; Gods (1,2)</c:v>
                </c:pt>
                <c:pt idx="56">
                  <c:v>BW Cross Lake (1,2,t)</c:v>
                </c:pt>
                <c:pt idx="57">
                  <c:v>BW Tad/Broch/Lac Br (1,2)</c:v>
                </c:pt>
                <c:pt idx="58">
                  <c:v>BW Norway House (1,2)</c:v>
                </c:pt>
                <c:pt idx="59">
                  <c:v>BW Island Lake (1,2)</c:v>
                </c:pt>
                <c:pt idx="60">
                  <c:v>BW Sha/York/Split/War (1,2)</c:v>
                </c:pt>
                <c:pt idx="61">
                  <c:v>BW Nelson House  (1,2)</c:v>
                </c:pt>
              </c:strCache>
            </c:strRef>
          </c:cat>
          <c:val>
            <c:numRef>
              <c:f>'district graph data'!$J$4:$J$65</c:f>
              <c:numCache>
                <c:ptCount val="62"/>
                <c:pt idx="0">
                  <c:v>17.758240803</c:v>
                </c:pt>
                <c:pt idx="1">
                  <c:v>21.330808144</c:v>
                </c:pt>
                <c:pt idx="2">
                  <c:v>15.432238349</c:v>
                </c:pt>
                <c:pt idx="3">
                  <c:v>21.609863703</c:v>
                </c:pt>
                <c:pt idx="5">
                  <c:v>24.989679678</c:v>
                </c:pt>
                <c:pt idx="6">
                  <c:v>4.8837834674</c:v>
                </c:pt>
                <c:pt idx="7">
                  <c:v>15.640100011</c:v>
                </c:pt>
                <c:pt idx="8">
                  <c:v>19.296420451</c:v>
                </c:pt>
                <c:pt idx="9">
                  <c:v>10.503967623</c:v>
                </c:pt>
                <c:pt idx="10">
                  <c:v>8.8151255365</c:v>
                </c:pt>
                <c:pt idx="11">
                  <c:v>13.29107593</c:v>
                </c:pt>
                <c:pt idx="12">
                  <c:v>38.157061027</c:v>
                </c:pt>
                <c:pt idx="13">
                  <c:v>93.111553395</c:v>
                </c:pt>
                <c:pt idx="15">
                  <c:v>5.8922969237</c:v>
                </c:pt>
                <c:pt idx="16">
                  <c:v>13.364182356</c:v>
                </c:pt>
                <c:pt idx="17">
                  <c:v>35.022962312</c:v>
                </c:pt>
                <c:pt idx="18">
                  <c:v>20.155381361</c:v>
                </c:pt>
                <c:pt idx="19">
                  <c:v>6.1162514275</c:v>
                </c:pt>
                <c:pt idx="20">
                  <c:v>26.327838594</c:v>
                </c:pt>
                <c:pt idx="22">
                  <c:v>16.75717318</c:v>
                </c:pt>
                <c:pt idx="23">
                  <c:v>22.965443267</c:v>
                </c:pt>
                <c:pt idx="24">
                  <c:v>16.495753062</c:v>
                </c:pt>
                <c:pt idx="25">
                  <c:v>19.969488708</c:v>
                </c:pt>
                <c:pt idx="26">
                  <c:v>39.213154336</c:v>
                </c:pt>
                <c:pt idx="27">
                  <c:v>44.670047072</c:v>
                </c:pt>
                <c:pt idx="28">
                  <c:v>51.187643333</c:v>
                </c:pt>
                <c:pt idx="30">
                  <c:v>11.45397064</c:v>
                </c:pt>
                <c:pt idx="31">
                  <c:v>34.189934665</c:v>
                </c:pt>
                <c:pt idx="32">
                  <c:v>16.073485386</c:v>
                </c:pt>
                <c:pt idx="33">
                  <c:v>69.744213924</c:v>
                </c:pt>
                <c:pt idx="35">
                  <c:v>12.95472842</c:v>
                </c:pt>
                <c:pt idx="36">
                  <c:v>4.9666623576</c:v>
                </c:pt>
                <c:pt idx="37">
                  <c:v>11.771370656</c:v>
                </c:pt>
                <c:pt idx="38">
                  <c:v>8.8985203196</c:v>
                </c:pt>
                <c:pt idx="39">
                  <c:v>80.352451401</c:v>
                </c:pt>
                <c:pt idx="40">
                  <c:v>129.11602091</c:v>
                </c:pt>
                <c:pt idx="42">
                  <c:v>24.328892101</c:v>
                </c:pt>
                <c:pt idx="43">
                  <c:v>59.270766506</c:v>
                </c:pt>
                <c:pt idx="44">
                  <c:v>21.9294131</c:v>
                </c:pt>
                <c:pt idx="45">
                  <c:v>56.315534788</c:v>
                </c:pt>
                <c:pt idx="47">
                  <c:v>28.878742467</c:v>
                </c:pt>
                <c:pt idx="48">
                  <c:v>72.323143152</c:v>
                </c:pt>
                <c:pt idx="49">
                  <c:v>123.09169708</c:v>
                </c:pt>
                <c:pt idx="51">
                  <c:v>50.697790419</c:v>
                </c:pt>
                <c:pt idx="52">
                  <c:v>29.1419814</c:v>
                </c:pt>
                <c:pt idx="53">
                  <c:v>67.296600958</c:v>
                </c:pt>
                <c:pt idx="54">
                  <c:v>66.88560477</c:v>
                </c:pt>
                <c:pt idx="55">
                  <c:v>135.48019121</c:v>
                </c:pt>
                <c:pt idx="56">
                  <c:v>113.67409181</c:v>
                </c:pt>
                <c:pt idx="57">
                  <c:v>112.06404771</c:v>
                </c:pt>
                <c:pt idx="58">
                  <c:v>100.30529369</c:v>
                </c:pt>
                <c:pt idx="59">
                  <c:v>173.59129261</c:v>
                </c:pt>
                <c:pt idx="60">
                  <c:v>110.04373711</c:v>
                </c:pt>
                <c:pt idx="61">
                  <c:v>119.31173377</c:v>
                </c:pt>
              </c:numCache>
            </c:numRef>
          </c:val>
        </c:ser>
        <c:ser>
          <c:idx val="3"/>
          <c:order val="3"/>
          <c:tx>
            <c:strRef>
              <c:f>'district graph data'!$K$3</c:f>
              <c:strCache>
                <c:ptCount val="1"/>
                <c:pt idx="0">
                  <c:v>MB Avg 2001-2006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2001/02-2005/06</c:name>
            <c:spPr>
              <a:ln w="25400">
                <a:solidFill>
                  <a:srgbClr val="000000"/>
                </a:solidFill>
                <a:prstDash val="sysDot"/>
              </a:ln>
            </c:spPr>
            <c:trendlineType val="linear"/>
            <c:forward val="0.5"/>
            <c:backward val="0.5"/>
            <c:dispEq val="0"/>
            <c:dispRSqr val="0"/>
          </c:trendline>
          <c:cat>
            <c:strRef>
              <c:f>'district graph data'!$A$4:$A$65</c:f>
              <c:strCache>
                <c:ptCount val="62"/>
                <c:pt idx="0">
                  <c:v>SE Northern (1,2)</c:v>
                </c:pt>
                <c:pt idx="1">
                  <c:v>SE Central (1,2)</c:v>
                </c:pt>
                <c:pt idx="2">
                  <c:v>SE Western (1,2)</c:v>
                </c:pt>
                <c:pt idx="3">
                  <c:v>SE Southern</c:v>
                </c:pt>
                <c:pt idx="5">
                  <c:v>CE Altona (1)</c:v>
                </c:pt>
                <c:pt idx="6">
                  <c:v>CE Cartier/SFX (1,2)</c:v>
                </c:pt>
                <c:pt idx="7">
                  <c:v>CE Louise/Pembina (1)</c:v>
                </c:pt>
                <c:pt idx="8">
                  <c:v>CE Morden/Winkler  (1,2)</c:v>
                </c:pt>
                <c:pt idx="9">
                  <c:v>CE Carman (1,2)</c:v>
                </c:pt>
                <c:pt idx="10">
                  <c:v>CE Red River (1,2,t)</c:v>
                </c:pt>
                <c:pt idx="11">
                  <c:v>CE Swan Lake</c:v>
                </c:pt>
                <c:pt idx="12">
                  <c:v>CE Portage (1,2)</c:v>
                </c:pt>
                <c:pt idx="13">
                  <c:v>CE Seven Regions (1,2)</c:v>
                </c:pt>
                <c:pt idx="15">
                  <c:v>AS East 2 (1,2)</c:v>
                </c:pt>
                <c:pt idx="16">
                  <c:v>AS West 1 (1,2)</c:v>
                </c:pt>
                <c:pt idx="17">
                  <c:v>AS North 1</c:v>
                </c:pt>
                <c:pt idx="18">
                  <c:v>AS West 2 (2)</c:v>
                </c:pt>
                <c:pt idx="19">
                  <c:v>AS East 1 (1,2)</c:v>
                </c:pt>
                <c:pt idx="20">
                  <c:v>AS North 2 (1)</c:v>
                </c:pt>
                <c:pt idx="22">
                  <c:v>BDN Rural (1)</c:v>
                </c:pt>
                <c:pt idx="23">
                  <c:v>BDN Southeast</c:v>
                </c:pt>
                <c:pt idx="24">
                  <c:v>BDN West (1,2)</c:v>
                </c:pt>
                <c:pt idx="25">
                  <c:v>BDN Southwest (1)</c:v>
                </c:pt>
                <c:pt idx="26">
                  <c:v>BDN North End</c:v>
                </c:pt>
                <c:pt idx="27">
                  <c:v>BDN East</c:v>
                </c:pt>
                <c:pt idx="28">
                  <c:v>BDN Central (1,2)</c:v>
                </c:pt>
                <c:pt idx="30">
                  <c:v>IL Southwest (1,2)</c:v>
                </c:pt>
                <c:pt idx="31">
                  <c:v>IL Northeast (1,t)</c:v>
                </c:pt>
                <c:pt idx="32">
                  <c:v>IL Southeast (1,2,t)</c:v>
                </c:pt>
                <c:pt idx="33">
                  <c:v>IL Northwest (1,2)</c:v>
                </c:pt>
                <c:pt idx="35">
                  <c:v>NE Iron Rose</c:v>
                </c:pt>
                <c:pt idx="36">
                  <c:v>NE Springfield (1,2)</c:v>
                </c:pt>
                <c:pt idx="37">
                  <c:v>NE Winnipeg River (1,2)</c:v>
                </c:pt>
                <c:pt idx="38">
                  <c:v>NE Brokenhead (1,2,t)</c:v>
                </c:pt>
                <c:pt idx="39">
                  <c:v>NE Blue Water (1,2)</c:v>
                </c:pt>
                <c:pt idx="40">
                  <c:v>NE Northern Remote (1,2,t)</c:v>
                </c:pt>
                <c:pt idx="42">
                  <c:v>PL West (t)</c:v>
                </c:pt>
                <c:pt idx="43">
                  <c:v>PL East (1,2)</c:v>
                </c:pt>
                <c:pt idx="44">
                  <c:v>PL Central</c:v>
                </c:pt>
                <c:pt idx="45">
                  <c:v>PL North (1,2,t)</c:v>
                </c:pt>
                <c:pt idx="47">
                  <c:v>NM F Flon/Snow L/Cran</c:v>
                </c:pt>
                <c:pt idx="48">
                  <c:v>NM The Pas/OCN/Kelsey (1,2)</c:v>
                </c:pt>
                <c:pt idx="49">
                  <c:v>NM Nor-Man Other (1,2)</c:v>
                </c:pt>
                <c:pt idx="51">
                  <c:v>BW Thompson (1,2)</c:v>
                </c:pt>
                <c:pt idx="52">
                  <c:v>BW Gillam/Fox Lake</c:v>
                </c:pt>
                <c:pt idx="53">
                  <c:v>BW Lynn/Leaf/SIL (1,2)</c:v>
                </c:pt>
                <c:pt idx="54">
                  <c:v>BW Thick Por/Pik/Wab (1,2,t)</c:v>
                </c:pt>
                <c:pt idx="55">
                  <c:v>BW Oxford H &amp; Gods (1,2)</c:v>
                </c:pt>
                <c:pt idx="56">
                  <c:v>BW Cross Lake (1,2,t)</c:v>
                </c:pt>
                <c:pt idx="57">
                  <c:v>BW Tad/Broch/Lac Br (1,2)</c:v>
                </c:pt>
                <c:pt idx="58">
                  <c:v>BW Norway House (1,2)</c:v>
                </c:pt>
                <c:pt idx="59">
                  <c:v>BW Island Lake (1,2)</c:v>
                </c:pt>
                <c:pt idx="60">
                  <c:v>BW Sha/York/Split/War (1,2)</c:v>
                </c:pt>
                <c:pt idx="61">
                  <c:v>BW Nelson House  (1,2)</c:v>
                </c:pt>
              </c:strCache>
            </c:strRef>
          </c:cat>
          <c:val>
            <c:numRef>
              <c:f>'district graph data'!$K$4:$K$65</c:f>
              <c:numCache>
                <c:ptCount val="62"/>
                <c:pt idx="0">
                  <c:v>30.134374702</c:v>
                </c:pt>
                <c:pt idx="1">
                  <c:v>30.134374702</c:v>
                </c:pt>
                <c:pt idx="2">
                  <c:v>30.134374702</c:v>
                </c:pt>
                <c:pt idx="3">
                  <c:v>30.134374702</c:v>
                </c:pt>
                <c:pt idx="5">
                  <c:v>30.134374702</c:v>
                </c:pt>
                <c:pt idx="6">
                  <c:v>30.134374702</c:v>
                </c:pt>
                <c:pt idx="7">
                  <c:v>30.134374702</c:v>
                </c:pt>
                <c:pt idx="8">
                  <c:v>30.134374702</c:v>
                </c:pt>
                <c:pt idx="9">
                  <c:v>30.134374702</c:v>
                </c:pt>
                <c:pt idx="10">
                  <c:v>30.134374702</c:v>
                </c:pt>
                <c:pt idx="11">
                  <c:v>30.134374702</c:v>
                </c:pt>
                <c:pt idx="12">
                  <c:v>30.134374702</c:v>
                </c:pt>
                <c:pt idx="13">
                  <c:v>30.134374702</c:v>
                </c:pt>
                <c:pt idx="15">
                  <c:v>30.134374702</c:v>
                </c:pt>
                <c:pt idx="16">
                  <c:v>30.134374702</c:v>
                </c:pt>
                <c:pt idx="17">
                  <c:v>30.134374702</c:v>
                </c:pt>
                <c:pt idx="18">
                  <c:v>30.134374702</c:v>
                </c:pt>
                <c:pt idx="19">
                  <c:v>30.134374702</c:v>
                </c:pt>
                <c:pt idx="20">
                  <c:v>30.134374702</c:v>
                </c:pt>
                <c:pt idx="22">
                  <c:v>30.134374702</c:v>
                </c:pt>
                <c:pt idx="23">
                  <c:v>30.134374702</c:v>
                </c:pt>
                <c:pt idx="24">
                  <c:v>30.134374702</c:v>
                </c:pt>
                <c:pt idx="25">
                  <c:v>30.134374702</c:v>
                </c:pt>
                <c:pt idx="26">
                  <c:v>30.134374702</c:v>
                </c:pt>
                <c:pt idx="27">
                  <c:v>30.134374702</c:v>
                </c:pt>
                <c:pt idx="28">
                  <c:v>30.134374702</c:v>
                </c:pt>
                <c:pt idx="30">
                  <c:v>30.134374702</c:v>
                </c:pt>
                <c:pt idx="31">
                  <c:v>30.134374702</c:v>
                </c:pt>
                <c:pt idx="32">
                  <c:v>30.134374702</c:v>
                </c:pt>
                <c:pt idx="33">
                  <c:v>30.134374702</c:v>
                </c:pt>
                <c:pt idx="35">
                  <c:v>30.134374702</c:v>
                </c:pt>
                <c:pt idx="36">
                  <c:v>30.134374702</c:v>
                </c:pt>
                <c:pt idx="37">
                  <c:v>30.134374702</c:v>
                </c:pt>
                <c:pt idx="38">
                  <c:v>30.134374702</c:v>
                </c:pt>
                <c:pt idx="39">
                  <c:v>30.134374702</c:v>
                </c:pt>
                <c:pt idx="40">
                  <c:v>30.134374702</c:v>
                </c:pt>
                <c:pt idx="42">
                  <c:v>30.134374702</c:v>
                </c:pt>
                <c:pt idx="43">
                  <c:v>30.134374702</c:v>
                </c:pt>
                <c:pt idx="44">
                  <c:v>30.134374702</c:v>
                </c:pt>
                <c:pt idx="45">
                  <c:v>30.134374702</c:v>
                </c:pt>
                <c:pt idx="47">
                  <c:v>30.134374702</c:v>
                </c:pt>
                <c:pt idx="48">
                  <c:v>30.134374702</c:v>
                </c:pt>
                <c:pt idx="49">
                  <c:v>30.134374702</c:v>
                </c:pt>
                <c:pt idx="51">
                  <c:v>30.134374702</c:v>
                </c:pt>
                <c:pt idx="52">
                  <c:v>30.134374702</c:v>
                </c:pt>
                <c:pt idx="53">
                  <c:v>30.134374702</c:v>
                </c:pt>
                <c:pt idx="54">
                  <c:v>30.134374702</c:v>
                </c:pt>
                <c:pt idx="55">
                  <c:v>30.134374702</c:v>
                </c:pt>
                <c:pt idx="56">
                  <c:v>30.134374702</c:v>
                </c:pt>
                <c:pt idx="57">
                  <c:v>30.134374702</c:v>
                </c:pt>
                <c:pt idx="58">
                  <c:v>30.134374702</c:v>
                </c:pt>
                <c:pt idx="59">
                  <c:v>30.134374702</c:v>
                </c:pt>
                <c:pt idx="60">
                  <c:v>30.134374702</c:v>
                </c:pt>
                <c:pt idx="61">
                  <c:v>30.134374702</c:v>
                </c:pt>
              </c:numCache>
            </c:numRef>
          </c:val>
        </c:ser>
        <c:axId val="27284369"/>
        <c:axId val="44232730"/>
      </c:barChart>
      <c:catAx>
        <c:axId val="27284369"/>
        <c:scaling>
          <c:orientation val="maxMin"/>
        </c:scaling>
        <c:axPos val="l"/>
        <c:delete val="0"/>
        <c:numFmt formatCode="General" sourceLinked="1"/>
        <c:majorTickMark val="none"/>
        <c:minorTickMark val="none"/>
        <c:tickLblPos val="nextTo"/>
        <c:txPr>
          <a:bodyPr/>
          <a:lstStyle/>
          <a:p>
            <a:pPr>
              <a:defRPr lang="en-US" cap="none" sz="550" b="0" i="0" u="none" baseline="0"/>
            </a:pPr>
          </a:p>
        </c:txPr>
        <c:crossAx val="44232730"/>
        <c:crosses val="autoZero"/>
        <c:auto val="1"/>
        <c:lblOffset val="100"/>
        <c:noMultiLvlLbl val="0"/>
      </c:catAx>
      <c:valAx>
        <c:axId val="44232730"/>
        <c:scaling>
          <c:orientation val="minMax"/>
          <c:max val="250"/>
          <c:min val="0"/>
        </c:scaling>
        <c:axPos val="t"/>
        <c:majorGridlines/>
        <c:delete val="0"/>
        <c:numFmt formatCode="0" sourceLinked="0"/>
        <c:majorTickMark val="none"/>
        <c:minorTickMark val="none"/>
        <c:tickLblPos val="nextTo"/>
        <c:crossAx val="27284369"/>
        <c:crosses val="max"/>
        <c:crossBetween val="between"/>
        <c:dispUnits/>
        <c:majorUnit val="50"/>
      </c:valAx>
      <c:spPr>
        <a:solidFill>
          <a:srgbClr val="FFFFFF"/>
        </a:solidFill>
        <a:ln w="12700">
          <a:solidFill/>
        </a:ln>
      </c:spPr>
    </c:plotArea>
    <c:legend>
      <c:legendPos val="r"/>
      <c:legendEntry>
        <c:idx val="0"/>
        <c:delete val="1"/>
      </c:legendEntry>
      <c:legendEntry>
        <c:idx val="3"/>
        <c:delete val="1"/>
      </c:legendEntry>
      <c:layout>
        <c:manualLayout>
          <c:xMode val="edge"/>
          <c:yMode val="edge"/>
          <c:x val="0.6975"/>
          <c:y val="0.078"/>
          <c:w val="0.2665"/>
          <c:h val="0.07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825"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A.3.15: Teen Birth Rate of Women Aged 15-19                                                   by Winnipeg Neighbourhood Cluster</a:t>
            </a:r>
            <a:r>
              <a:rPr lang="en-US" cap="none" sz="800" b="1" i="0" u="none" baseline="0"/>
              <a:t>
</a:t>
            </a:r>
            <a:r>
              <a:rPr lang="en-US" cap="none" sz="800" b="0" i="0" u="none" baseline="0"/>
              <a:t>Age-adjusted rates per 1,000 females</a:t>
            </a:r>
          </a:p>
        </c:rich>
      </c:tx>
      <c:layout>
        <c:manualLayout>
          <c:xMode val="factor"/>
          <c:yMode val="factor"/>
          <c:x val="0.03225"/>
          <c:y val="-0.02"/>
        </c:manualLayout>
      </c:layout>
      <c:spPr>
        <a:noFill/>
        <a:ln>
          <a:noFill/>
        </a:ln>
      </c:spPr>
    </c:title>
    <c:plotArea>
      <c:layout>
        <c:manualLayout>
          <c:xMode val="edge"/>
          <c:yMode val="edge"/>
          <c:x val="0.017"/>
          <c:y val="0.07125"/>
          <c:w val="0.96625"/>
          <c:h val="0.911"/>
        </c:manualLayout>
      </c:layout>
      <c:barChart>
        <c:barDir val="bar"/>
        <c:grouping val="clustered"/>
        <c:varyColors val="0"/>
        <c:ser>
          <c:idx val="0"/>
          <c:order val="0"/>
          <c:tx>
            <c:strRef>
              <c:f>'district graph data'!$H$3</c:f>
              <c:strCache>
                <c:ptCount val="1"/>
                <c:pt idx="0">
                  <c:v>MB Avg 1996-2001</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1996/97-2000/01</c:name>
            <c:spPr>
              <a:ln w="25400">
                <a:solidFill>
                  <a:srgbClr val="C0C0C0"/>
                </a:solidFill>
                <a:prstDash val="sysDot"/>
              </a:ln>
            </c:spPr>
            <c:trendlineType val="linear"/>
            <c:forward val="0.5"/>
            <c:backward val="0.5"/>
            <c:dispEq val="0"/>
            <c:dispRSqr val="0"/>
          </c:trendline>
          <c:cat>
            <c:strRef>
              <c:f>'district graph data'!$A$67:$A$105</c:f>
              <c:strCache>
                <c:ptCount val="39"/>
                <c:pt idx="0">
                  <c:v>Fort Garry S (1,2,t)</c:v>
                </c:pt>
                <c:pt idx="1">
                  <c:v>Fort Garry N (1,2,t)</c:v>
                </c:pt>
                <c:pt idx="3">
                  <c:v>Assiniboine South (1,2)</c:v>
                </c:pt>
                <c:pt idx="5">
                  <c:v>St. Boniface E (1,2,t)</c:v>
                </c:pt>
                <c:pt idx="6">
                  <c:v>St. Boniface W</c:v>
                </c:pt>
                <c:pt idx="8">
                  <c:v>St. Vital S (1,2,t)</c:v>
                </c:pt>
                <c:pt idx="9">
                  <c:v>St. Vital N (2,t)</c:v>
                </c:pt>
                <c:pt idx="11">
                  <c:v>Transcona (1,2,t)</c:v>
                </c:pt>
                <c:pt idx="13">
                  <c:v>River Heights W (1,2)</c:v>
                </c:pt>
                <c:pt idx="14">
                  <c:v>River Heights E</c:v>
                </c:pt>
                <c:pt idx="16">
                  <c:v>River East N (s)</c:v>
                </c:pt>
                <c:pt idx="17">
                  <c:v>River East E (1,2,t)</c:v>
                </c:pt>
                <c:pt idx="18">
                  <c:v>River East W (1,2,t)</c:v>
                </c:pt>
                <c:pt idx="19">
                  <c:v>River East S (1,2,t)</c:v>
                </c:pt>
                <c:pt idx="21">
                  <c:v>Seven Oaks N (s)</c:v>
                </c:pt>
                <c:pt idx="22">
                  <c:v>Seven Oaks W (1,2,t)</c:v>
                </c:pt>
                <c:pt idx="23">
                  <c:v>Seven Oaks E (1,2,t)</c:v>
                </c:pt>
                <c:pt idx="25">
                  <c:v>St. James - Assiniboia W (1,2)</c:v>
                </c:pt>
                <c:pt idx="26">
                  <c:v>St. James - Assiniboia E (1,2)</c:v>
                </c:pt>
                <c:pt idx="28">
                  <c:v>Inkster West (1,2)</c:v>
                </c:pt>
                <c:pt idx="29">
                  <c:v>Inkster East (1,2)</c:v>
                </c:pt>
                <c:pt idx="31">
                  <c:v>Downtown W (1,2)</c:v>
                </c:pt>
                <c:pt idx="32">
                  <c:v>Downtown E (1,2,t)</c:v>
                </c:pt>
                <c:pt idx="34">
                  <c:v>Point Douglas N (1,2,t)</c:v>
                </c:pt>
                <c:pt idx="35">
                  <c:v>Point Douglas S (1,2)</c:v>
                </c:pt>
                <c:pt idx="37">
                  <c:v>Winnipeg (1,2,t)</c:v>
                </c:pt>
                <c:pt idx="38">
                  <c:v>Manitoba  (t)</c:v>
                </c:pt>
              </c:strCache>
            </c:strRef>
          </c:cat>
          <c:val>
            <c:numRef>
              <c:f>'district graph data'!$H$67:$H$105</c:f>
              <c:numCache>
                <c:ptCount val="39"/>
                <c:pt idx="0">
                  <c:v>36.188265264</c:v>
                </c:pt>
                <c:pt idx="1">
                  <c:v>36.188265264</c:v>
                </c:pt>
                <c:pt idx="3">
                  <c:v>36.188265264</c:v>
                </c:pt>
                <c:pt idx="5">
                  <c:v>36.188265264</c:v>
                </c:pt>
                <c:pt idx="6">
                  <c:v>36.188265264</c:v>
                </c:pt>
                <c:pt idx="8">
                  <c:v>36.188265264</c:v>
                </c:pt>
                <c:pt idx="9">
                  <c:v>36.188265264</c:v>
                </c:pt>
                <c:pt idx="11">
                  <c:v>36.188265264</c:v>
                </c:pt>
                <c:pt idx="13">
                  <c:v>36.188265264</c:v>
                </c:pt>
                <c:pt idx="14">
                  <c:v>36.188265264</c:v>
                </c:pt>
                <c:pt idx="16">
                  <c:v>36.188265264</c:v>
                </c:pt>
                <c:pt idx="17">
                  <c:v>36.188265264</c:v>
                </c:pt>
                <c:pt idx="18">
                  <c:v>36.188265264</c:v>
                </c:pt>
                <c:pt idx="19">
                  <c:v>36.188265264</c:v>
                </c:pt>
                <c:pt idx="21">
                  <c:v>36.188265264</c:v>
                </c:pt>
                <c:pt idx="22">
                  <c:v>36.188265264</c:v>
                </c:pt>
                <c:pt idx="23">
                  <c:v>36.188265264</c:v>
                </c:pt>
                <c:pt idx="25">
                  <c:v>36.188265264</c:v>
                </c:pt>
                <c:pt idx="26">
                  <c:v>36.188265264</c:v>
                </c:pt>
                <c:pt idx="28">
                  <c:v>36.188265264</c:v>
                </c:pt>
                <c:pt idx="29">
                  <c:v>36.188265264</c:v>
                </c:pt>
                <c:pt idx="31">
                  <c:v>36.188265264</c:v>
                </c:pt>
                <c:pt idx="32">
                  <c:v>36.188265264</c:v>
                </c:pt>
                <c:pt idx="34">
                  <c:v>36.188265264</c:v>
                </c:pt>
                <c:pt idx="35">
                  <c:v>36.188265264</c:v>
                </c:pt>
                <c:pt idx="37">
                  <c:v>36.188265264</c:v>
                </c:pt>
                <c:pt idx="38">
                  <c:v>36.188265264</c:v>
                </c:pt>
              </c:numCache>
            </c:numRef>
          </c:val>
        </c:ser>
        <c:ser>
          <c:idx val="1"/>
          <c:order val="1"/>
          <c:tx>
            <c:strRef>
              <c:f>'district graph data'!$I$3</c:f>
              <c:strCache>
                <c:ptCount val="1"/>
                <c:pt idx="0">
                  <c:v>1996/97-2000/01</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data'!$A$67:$A$105</c:f>
              <c:strCache>
                <c:ptCount val="39"/>
                <c:pt idx="0">
                  <c:v>Fort Garry S (1,2,t)</c:v>
                </c:pt>
                <c:pt idx="1">
                  <c:v>Fort Garry N (1,2,t)</c:v>
                </c:pt>
                <c:pt idx="3">
                  <c:v>Assiniboine South (1,2)</c:v>
                </c:pt>
                <c:pt idx="5">
                  <c:v>St. Boniface E (1,2,t)</c:v>
                </c:pt>
                <c:pt idx="6">
                  <c:v>St. Boniface W</c:v>
                </c:pt>
                <c:pt idx="8">
                  <c:v>St. Vital S (1,2,t)</c:v>
                </c:pt>
                <c:pt idx="9">
                  <c:v>St. Vital N (2,t)</c:v>
                </c:pt>
                <c:pt idx="11">
                  <c:v>Transcona (1,2,t)</c:v>
                </c:pt>
                <c:pt idx="13">
                  <c:v>River Heights W (1,2)</c:v>
                </c:pt>
                <c:pt idx="14">
                  <c:v>River Heights E</c:v>
                </c:pt>
                <c:pt idx="16">
                  <c:v>River East N (s)</c:v>
                </c:pt>
                <c:pt idx="17">
                  <c:v>River East E (1,2,t)</c:v>
                </c:pt>
                <c:pt idx="18">
                  <c:v>River East W (1,2,t)</c:v>
                </c:pt>
                <c:pt idx="19">
                  <c:v>River East S (1,2,t)</c:v>
                </c:pt>
                <c:pt idx="21">
                  <c:v>Seven Oaks N (s)</c:v>
                </c:pt>
                <c:pt idx="22">
                  <c:v>Seven Oaks W (1,2,t)</c:v>
                </c:pt>
                <c:pt idx="23">
                  <c:v>Seven Oaks E (1,2,t)</c:v>
                </c:pt>
                <c:pt idx="25">
                  <c:v>St. James - Assiniboia W (1,2)</c:v>
                </c:pt>
                <c:pt idx="26">
                  <c:v>St. James - Assiniboia E (1,2)</c:v>
                </c:pt>
                <c:pt idx="28">
                  <c:v>Inkster West (1,2)</c:v>
                </c:pt>
                <c:pt idx="29">
                  <c:v>Inkster East (1,2)</c:v>
                </c:pt>
                <c:pt idx="31">
                  <c:v>Downtown W (1,2)</c:v>
                </c:pt>
                <c:pt idx="32">
                  <c:v>Downtown E (1,2,t)</c:v>
                </c:pt>
                <c:pt idx="34">
                  <c:v>Point Douglas N (1,2,t)</c:v>
                </c:pt>
                <c:pt idx="35">
                  <c:v>Point Douglas S (1,2)</c:v>
                </c:pt>
                <c:pt idx="37">
                  <c:v>Winnipeg (1,2,t)</c:v>
                </c:pt>
                <c:pt idx="38">
                  <c:v>Manitoba  (t)</c:v>
                </c:pt>
              </c:strCache>
            </c:strRef>
          </c:cat>
          <c:val>
            <c:numRef>
              <c:f>'district graph data'!$I$67:$I$105</c:f>
              <c:numCache>
                <c:ptCount val="39"/>
                <c:pt idx="0">
                  <c:v>14.462932482</c:v>
                </c:pt>
                <c:pt idx="1">
                  <c:v>9.293923295</c:v>
                </c:pt>
                <c:pt idx="3">
                  <c:v>8.2620634776</c:v>
                </c:pt>
                <c:pt idx="5">
                  <c:v>14.622339261</c:v>
                </c:pt>
                <c:pt idx="6">
                  <c:v>30.07979208</c:v>
                </c:pt>
                <c:pt idx="8">
                  <c:v>11.847279379</c:v>
                </c:pt>
                <c:pt idx="9">
                  <c:v>34.066458874</c:v>
                </c:pt>
                <c:pt idx="11">
                  <c:v>22.476275615</c:v>
                </c:pt>
                <c:pt idx="13">
                  <c:v>11.541956176</c:v>
                </c:pt>
                <c:pt idx="14">
                  <c:v>42.932928406</c:v>
                </c:pt>
                <c:pt idx="16">
                  <c:v>0</c:v>
                </c:pt>
                <c:pt idx="17">
                  <c:v>22.362884754</c:v>
                </c:pt>
                <c:pt idx="18">
                  <c:v>21.70703142</c:v>
                </c:pt>
                <c:pt idx="19">
                  <c:v>64.651129998</c:v>
                </c:pt>
                <c:pt idx="21">
                  <c:v>0</c:v>
                </c:pt>
                <c:pt idx="22">
                  <c:v>20.166450777</c:v>
                </c:pt>
                <c:pt idx="23">
                  <c:v>24.481010368</c:v>
                </c:pt>
                <c:pt idx="25">
                  <c:v>14.939163278</c:v>
                </c:pt>
                <c:pt idx="26">
                  <c:v>25.813136696</c:v>
                </c:pt>
                <c:pt idx="28">
                  <c:v>17.653581892</c:v>
                </c:pt>
                <c:pt idx="29">
                  <c:v>78.903013744</c:v>
                </c:pt>
                <c:pt idx="31">
                  <c:v>52.95070183</c:v>
                </c:pt>
                <c:pt idx="32">
                  <c:v>96.520591365</c:v>
                </c:pt>
                <c:pt idx="34">
                  <c:v>68.453119472</c:v>
                </c:pt>
                <c:pt idx="35">
                  <c:v>117.96340291</c:v>
                </c:pt>
                <c:pt idx="37">
                  <c:v>30.030055645</c:v>
                </c:pt>
                <c:pt idx="38">
                  <c:v>36.188265264</c:v>
                </c:pt>
              </c:numCache>
            </c:numRef>
          </c:val>
        </c:ser>
        <c:ser>
          <c:idx val="2"/>
          <c:order val="2"/>
          <c:tx>
            <c:strRef>
              <c:f>'district graph data'!$J$3</c:f>
              <c:strCache>
                <c:ptCount val="1"/>
                <c:pt idx="0">
                  <c:v>2001/02-2005/06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'district graph data'!$A$67:$A$105</c:f>
              <c:strCache>
                <c:ptCount val="39"/>
                <c:pt idx="0">
                  <c:v>Fort Garry S (1,2,t)</c:v>
                </c:pt>
                <c:pt idx="1">
                  <c:v>Fort Garry N (1,2,t)</c:v>
                </c:pt>
                <c:pt idx="3">
                  <c:v>Assiniboine South (1,2)</c:v>
                </c:pt>
                <c:pt idx="5">
                  <c:v>St. Boniface E (1,2,t)</c:v>
                </c:pt>
                <c:pt idx="6">
                  <c:v>St. Boniface W</c:v>
                </c:pt>
                <c:pt idx="8">
                  <c:v>St. Vital S (1,2,t)</c:v>
                </c:pt>
                <c:pt idx="9">
                  <c:v>St. Vital N (2,t)</c:v>
                </c:pt>
                <c:pt idx="11">
                  <c:v>Transcona (1,2,t)</c:v>
                </c:pt>
                <c:pt idx="13">
                  <c:v>River Heights W (1,2)</c:v>
                </c:pt>
                <c:pt idx="14">
                  <c:v>River Heights E</c:v>
                </c:pt>
                <c:pt idx="16">
                  <c:v>River East N (s)</c:v>
                </c:pt>
                <c:pt idx="17">
                  <c:v>River East E (1,2,t)</c:v>
                </c:pt>
                <c:pt idx="18">
                  <c:v>River East W (1,2,t)</c:v>
                </c:pt>
                <c:pt idx="19">
                  <c:v>River East S (1,2,t)</c:v>
                </c:pt>
                <c:pt idx="21">
                  <c:v>Seven Oaks N (s)</c:v>
                </c:pt>
                <c:pt idx="22">
                  <c:v>Seven Oaks W (1,2,t)</c:v>
                </c:pt>
                <c:pt idx="23">
                  <c:v>Seven Oaks E (1,2,t)</c:v>
                </c:pt>
                <c:pt idx="25">
                  <c:v>St. James - Assiniboia W (1,2)</c:v>
                </c:pt>
                <c:pt idx="26">
                  <c:v>St. James - Assiniboia E (1,2)</c:v>
                </c:pt>
                <c:pt idx="28">
                  <c:v>Inkster West (1,2)</c:v>
                </c:pt>
                <c:pt idx="29">
                  <c:v>Inkster East (1,2)</c:v>
                </c:pt>
                <c:pt idx="31">
                  <c:v>Downtown W (1,2)</c:v>
                </c:pt>
                <c:pt idx="32">
                  <c:v>Downtown E (1,2,t)</c:v>
                </c:pt>
                <c:pt idx="34">
                  <c:v>Point Douglas N (1,2,t)</c:v>
                </c:pt>
                <c:pt idx="35">
                  <c:v>Point Douglas S (1,2)</c:v>
                </c:pt>
                <c:pt idx="37">
                  <c:v>Winnipeg (1,2,t)</c:v>
                </c:pt>
                <c:pt idx="38">
                  <c:v>Manitoba  (t)</c:v>
                </c:pt>
              </c:strCache>
            </c:strRef>
          </c:cat>
          <c:val>
            <c:numRef>
              <c:f>'district graph data'!$J$67:$J$105</c:f>
              <c:numCache>
                <c:ptCount val="39"/>
                <c:pt idx="0">
                  <c:v>10.381284092</c:v>
                </c:pt>
                <c:pt idx="1">
                  <c:v>3.7934485954</c:v>
                </c:pt>
                <c:pt idx="3">
                  <c:v>7.2296853874</c:v>
                </c:pt>
                <c:pt idx="5">
                  <c:v>10.280288364</c:v>
                </c:pt>
                <c:pt idx="6">
                  <c:v>21.19935863</c:v>
                </c:pt>
                <c:pt idx="8">
                  <c:v>7.8429117796</c:v>
                </c:pt>
                <c:pt idx="9">
                  <c:v>20.952363529</c:v>
                </c:pt>
                <c:pt idx="11">
                  <c:v>12.825907685</c:v>
                </c:pt>
                <c:pt idx="13">
                  <c:v>8.1623507274</c:v>
                </c:pt>
                <c:pt idx="14">
                  <c:v>31.677647361</c:v>
                </c:pt>
                <c:pt idx="16">
                  <c:v>0</c:v>
                </c:pt>
                <c:pt idx="17">
                  <c:v>14.994521369</c:v>
                </c:pt>
                <c:pt idx="18">
                  <c:v>15.373501522</c:v>
                </c:pt>
                <c:pt idx="19">
                  <c:v>47.519785883</c:v>
                </c:pt>
                <c:pt idx="21">
                  <c:v>0</c:v>
                </c:pt>
                <c:pt idx="22">
                  <c:v>13.489679461</c:v>
                </c:pt>
                <c:pt idx="23">
                  <c:v>17.712446151</c:v>
                </c:pt>
                <c:pt idx="25">
                  <c:v>13.55046642</c:v>
                </c:pt>
                <c:pt idx="26">
                  <c:v>19.519959442</c:v>
                </c:pt>
                <c:pt idx="28">
                  <c:v>12.351872108</c:v>
                </c:pt>
                <c:pt idx="29">
                  <c:v>73.345857124</c:v>
                </c:pt>
                <c:pt idx="31">
                  <c:v>45.327757563</c:v>
                </c:pt>
                <c:pt idx="32">
                  <c:v>75.050294649</c:v>
                </c:pt>
                <c:pt idx="34">
                  <c:v>55.888954453</c:v>
                </c:pt>
                <c:pt idx="35">
                  <c:v>120.78699455</c:v>
                </c:pt>
                <c:pt idx="37">
                  <c:v>24.031244073</c:v>
                </c:pt>
                <c:pt idx="38">
                  <c:v>30.134374702</c:v>
                </c:pt>
              </c:numCache>
            </c:numRef>
          </c:val>
        </c:ser>
        <c:ser>
          <c:idx val="3"/>
          <c:order val="3"/>
          <c:tx>
            <c:strRef>
              <c:f>'district graph data'!$K$3</c:f>
              <c:strCache>
                <c:ptCount val="1"/>
                <c:pt idx="0">
                  <c:v>MB Avg 2001-2006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2001/02-2005/06</c:name>
            <c:spPr>
              <a:ln w="25400">
                <a:solidFill>
                  <a:srgbClr val="000000"/>
                </a:solidFill>
                <a:prstDash val="sysDot"/>
              </a:ln>
            </c:spPr>
            <c:trendlineType val="linear"/>
            <c:forward val="0.5"/>
            <c:backward val="0.5"/>
            <c:dispEq val="0"/>
            <c:dispRSqr val="0"/>
          </c:trendline>
          <c:cat>
            <c:strRef>
              <c:f>'district graph data'!$A$67:$A$105</c:f>
              <c:strCache>
                <c:ptCount val="39"/>
                <c:pt idx="0">
                  <c:v>Fort Garry S (1,2,t)</c:v>
                </c:pt>
                <c:pt idx="1">
                  <c:v>Fort Garry N (1,2,t)</c:v>
                </c:pt>
                <c:pt idx="3">
                  <c:v>Assiniboine South (1,2)</c:v>
                </c:pt>
                <c:pt idx="5">
                  <c:v>St. Boniface E (1,2,t)</c:v>
                </c:pt>
                <c:pt idx="6">
                  <c:v>St. Boniface W</c:v>
                </c:pt>
                <c:pt idx="8">
                  <c:v>St. Vital S (1,2,t)</c:v>
                </c:pt>
                <c:pt idx="9">
                  <c:v>St. Vital N (2,t)</c:v>
                </c:pt>
                <c:pt idx="11">
                  <c:v>Transcona (1,2,t)</c:v>
                </c:pt>
                <c:pt idx="13">
                  <c:v>River Heights W (1,2)</c:v>
                </c:pt>
                <c:pt idx="14">
                  <c:v>River Heights E</c:v>
                </c:pt>
                <c:pt idx="16">
                  <c:v>River East N (s)</c:v>
                </c:pt>
                <c:pt idx="17">
                  <c:v>River East E (1,2,t)</c:v>
                </c:pt>
                <c:pt idx="18">
                  <c:v>River East W (1,2,t)</c:v>
                </c:pt>
                <c:pt idx="19">
                  <c:v>River East S (1,2,t)</c:v>
                </c:pt>
                <c:pt idx="21">
                  <c:v>Seven Oaks N (s)</c:v>
                </c:pt>
                <c:pt idx="22">
                  <c:v>Seven Oaks W (1,2,t)</c:v>
                </c:pt>
                <c:pt idx="23">
                  <c:v>Seven Oaks E (1,2,t)</c:v>
                </c:pt>
                <c:pt idx="25">
                  <c:v>St. James - Assiniboia W (1,2)</c:v>
                </c:pt>
                <c:pt idx="26">
                  <c:v>St. James - Assiniboia E (1,2)</c:v>
                </c:pt>
                <c:pt idx="28">
                  <c:v>Inkster West (1,2)</c:v>
                </c:pt>
                <c:pt idx="29">
                  <c:v>Inkster East (1,2)</c:v>
                </c:pt>
                <c:pt idx="31">
                  <c:v>Downtown W (1,2)</c:v>
                </c:pt>
                <c:pt idx="32">
                  <c:v>Downtown E (1,2,t)</c:v>
                </c:pt>
                <c:pt idx="34">
                  <c:v>Point Douglas N (1,2,t)</c:v>
                </c:pt>
                <c:pt idx="35">
                  <c:v>Point Douglas S (1,2)</c:v>
                </c:pt>
                <c:pt idx="37">
                  <c:v>Winnipeg (1,2,t)</c:v>
                </c:pt>
                <c:pt idx="38">
                  <c:v>Manitoba  (t)</c:v>
                </c:pt>
              </c:strCache>
            </c:strRef>
          </c:cat>
          <c:val>
            <c:numRef>
              <c:f>'district graph data'!$K$67:$K$105</c:f>
              <c:numCache>
                <c:ptCount val="39"/>
                <c:pt idx="0">
                  <c:v>30.134374702</c:v>
                </c:pt>
                <c:pt idx="1">
                  <c:v>30.134374702</c:v>
                </c:pt>
                <c:pt idx="3">
                  <c:v>30.134374702</c:v>
                </c:pt>
                <c:pt idx="5">
                  <c:v>30.134374702</c:v>
                </c:pt>
                <c:pt idx="6">
                  <c:v>30.134374702</c:v>
                </c:pt>
                <c:pt idx="8">
                  <c:v>30.134374702</c:v>
                </c:pt>
                <c:pt idx="9">
                  <c:v>30.134374702</c:v>
                </c:pt>
                <c:pt idx="11">
                  <c:v>30.134374702</c:v>
                </c:pt>
                <c:pt idx="13">
                  <c:v>30.134374702</c:v>
                </c:pt>
                <c:pt idx="14">
                  <c:v>30.134374702</c:v>
                </c:pt>
                <c:pt idx="16">
                  <c:v>30.134374702</c:v>
                </c:pt>
                <c:pt idx="17">
                  <c:v>30.134374702</c:v>
                </c:pt>
                <c:pt idx="18">
                  <c:v>30.134374702</c:v>
                </c:pt>
                <c:pt idx="19">
                  <c:v>30.134374702</c:v>
                </c:pt>
                <c:pt idx="21">
                  <c:v>30.134374702</c:v>
                </c:pt>
                <c:pt idx="22">
                  <c:v>30.134374702</c:v>
                </c:pt>
                <c:pt idx="23">
                  <c:v>30.134374702</c:v>
                </c:pt>
                <c:pt idx="25">
                  <c:v>30.134374702</c:v>
                </c:pt>
                <c:pt idx="26">
                  <c:v>30.134374702</c:v>
                </c:pt>
                <c:pt idx="28">
                  <c:v>30.134374702</c:v>
                </c:pt>
                <c:pt idx="29">
                  <c:v>30.134374702</c:v>
                </c:pt>
                <c:pt idx="31">
                  <c:v>30.134374702</c:v>
                </c:pt>
                <c:pt idx="32">
                  <c:v>30.134374702</c:v>
                </c:pt>
                <c:pt idx="34">
                  <c:v>30.134374702</c:v>
                </c:pt>
                <c:pt idx="35">
                  <c:v>30.134374702</c:v>
                </c:pt>
                <c:pt idx="37">
                  <c:v>30.134374702</c:v>
                </c:pt>
                <c:pt idx="38">
                  <c:v>30.134374702</c:v>
                </c:pt>
              </c:numCache>
            </c:numRef>
          </c:val>
        </c:ser>
        <c:axId val="62550251"/>
        <c:axId val="26081348"/>
      </c:barChart>
      <c:catAx>
        <c:axId val="62550251"/>
        <c:scaling>
          <c:orientation val="maxMin"/>
        </c:scaling>
        <c:axPos val="l"/>
        <c:delete val="0"/>
        <c:numFmt formatCode="General" sourceLinked="1"/>
        <c:majorTickMark val="none"/>
        <c:minorTickMark val="none"/>
        <c:tickLblPos val="nextTo"/>
        <c:txPr>
          <a:bodyPr/>
          <a:lstStyle/>
          <a:p>
            <a:pPr>
              <a:defRPr lang="en-US" cap="none" sz="625" b="0" i="0" u="none" baseline="0"/>
            </a:pPr>
          </a:p>
        </c:txPr>
        <c:crossAx val="26081348"/>
        <c:crosses val="autoZero"/>
        <c:auto val="1"/>
        <c:lblOffset val="100"/>
        <c:noMultiLvlLbl val="0"/>
      </c:catAx>
      <c:valAx>
        <c:axId val="26081348"/>
        <c:scaling>
          <c:orientation val="minMax"/>
          <c:max val="250"/>
          <c:min val="0"/>
        </c:scaling>
        <c:axPos val="t"/>
        <c:majorGridlines/>
        <c:delete val="0"/>
        <c:numFmt formatCode="0" sourceLinked="0"/>
        <c:majorTickMark val="none"/>
        <c:minorTickMark val="none"/>
        <c:tickLblPos val="nextTo"/>
        <c:crossAx val="62550251"/>
        <c:crosses val="max"/>
        <c:crossBetween val="between"/>
        <c:dispUnits/>
        <c:majorUnit val="50"/>
      </c:valAx>
      <c:spPr>
        <a:solidFill>
          <a:srgbClr val="FFFFFF"/>
        </a:solidFill>
        <a:ln w="12700">
          <a:solidFill/>
        </a:ln>
      </c:spPr>
    </c:plotArea>
    <c:legend>
      <c:legendPos val="r"/>
      <c:legendEntry>
        <c:idx val="0"/>
        <c:delete val="1"/>
      </c:legendEntry>
      <c:legendEntry>
        <c:idx val="3"/>
        <c:delete val="1"/>
      </c:legendEntry>
      <c:layout>
        <c:manualLayout>
          <c:xMode val="edge"/>
          <c:yMode val="edge"/>
          <c:x val="0.6385"/>
          <c:y val="0.1035"/>
          <c:w val="0.30225"/>
          <c:h val="0.0892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4"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tabSelected="1" workbookViewId="0"/>
  </sheetViews>
  <pageMargins left="0" right="0.375" top="0" bottom="0"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zoomScale="200"/>
  </sheetViews>
  <pageMargins left="1.125" right="1.125" top="1" bottom="1"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0.202</cdr:x>
      <cdr:y>0.877</cdr:y>
    </cdr:from>
    <cdr:to>
      <cdr:x>0.93725</cdr:x>
      <cdr:y>0.98725</cdr:y>
    </cdr:to>
    <cdr:sp>
      <cdr:nvSpPr>
        <cdr:cNvPr id="1" name="TextBox 4"/>
        <cdr:cNvSpPr txBox="1">
          <a:spLocks noChangeArrowheads="1"/>
        </cdr:cNvSpPr>
      </cdr:nvSpPr>
      <cdr:spPr>
        <a:xfrm>
          <a:off x="1152525" y="3981450"/>
          <a:ext cx="4200525" cy="504825"/>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0.64</cdr:x>
      <cdr:y>0.96725</cdr:y>
    </cdr:from>
    <cdr:to>
      <cdr:x>0.99675</cdr:x>
      <cdr:y>1</cdr:y>
    </cdr:to>
    <cdr:sp>
      <cdr:nvSpPr>
        <cdr:cNvPr id="2" name="mchp"/>
        <cdr:cNvSpPr txBox="1">
          <a:spLocks noChangeArrowheads="1"/>
        </cdr:cNvSpPr>
      </cdr:nvSpPr>
      <cdr:spPr>
        <a:xfrm>
          <a:off x="3657600" y="4391025"/>
          <a:ext cx="2038350" cy="152400"/>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2008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15000" cy="45434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0.24375</cdr:x>
      <cdr:y>0.895</cdr:y>
    </cdr:from>
    <cdr:to>
      <cdr:x>0.97</cdr:x>
      <cdr:y>0.98925</cdr:y>
    </cdr:to>
    <cdr:sp>
      <cdr:nvSpPr>
        <cdr:cNvPr id="1" name="TextBox 6"/>
        <cdr:cNvSpPr txBox="1">
          <a:spLocks noChangeArrowheads="1"/>
        </cdr:cNvSpPr>
      </cdr:nvSpPr>
      <cdr:spPr>
        <a:xfrm>
          <a:off x="1390650" y="4876800"/>
          <a:ext cx="4152900" cy="514350"/>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0.61825</cdr:x>
      <cdr:y>0.97525</cdr:y>
    </cdr:from>
    <cdr:to>
      <cdr:x>0.9825</cdr:x>
      <cdr:y>1</cdr:y>
    </cdr:to>
    <cdr:sp>
      <cdr:nvSpPr>
        <cdr:cNvPr id="2" name="mchp"/>
        <cdr:cNvSpPr txBox="1">
          <a:spLocks noChangeArrowheads="1"/>
        </cdr:cNvSpPr>
      </cdr:nvSpPr>
      <cdr:spPr>
        <a:xfrm>
          <a:off x="3524250" y="5314950"/>
          <a:ext cx="2085975" cy="133350"/>
        </a:xfrm>
        <a:prstGeom prst="rect">
          <a:avLst/>
        </a:prstGeom>
        <a:solidFill>
          <a:srgbClr val="FFFFFF"/>
        </a:solidFill>
        <a:ln w="9525" cmpd="sng">
          <a:noFill/>
        </a:ln>
      </cdr:spPr>
      <cdr:txBody>
        <a:bodyPr vertOverflow="clip" wrap="square"/>
        <a:p>
          <a:pPr algn="r">
            <a:defRPr/>
          </a:pPr>
          <a:r>
            <a:rPr lang="en-US" cap="none" sz="700" b="0" i="0" u="none" baseline="0"/>
            <a:t>Source: Manitoba Centre for Health Policy, 2008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15000" cy="54578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0.62925</cdr:x>
      <cdr:y>0.9835</cdr:y>
    </cdr:from>
    <cdr:to>
      <cdr:x>0.98125</cdr:x>
      <cdr:y>1</cdr:y>
    </cdr:to>
    <cdr:sp>
      <cdr:nvSpPr>
        <cdr:cNvPr id="1" name="TextBox 1"/>
        <cdr:cNvSpPr txBox="1">
          <a:spLocks noChangeArrowheads="1"/>
        </cdr:cNvSpPr>
      </cdr:nvSpPr>
      <cdr:spPr>
        <a:xfrm>
          <a:off x="4572000" y="9572625"/>
          <a:ext cx="2562225" cy="161925"/>
        </a:xfrm>
        <a:prstGeom prst="rect">
          <a:avLst/>
        </a:prstGeom>
        <a:noFill/>
        <a:ln w="9525" cmpd="sng">
          <a:noFill/>
        </a:ln>
      </cdr:spPr>
      <cdr:txBody>
        <a:bodyPr vertOverflow="clip" wrap="square"/>
        <a:p>
          <a:pPr algn="r">
            <a:defRPr/>
          </a:pPr>
          <a:r>
            <a:rPr lang="en-US" cap="none" sz="700" b="0" i="0" u="none" baseline="0"/>
            <a:t>Source: Manitoba Centre for Health Policy, 2008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277100" cy="97345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0.63575</cdr:x>
      <cdr:y>0.98325</cdr:y>
    </cdr:from>
    <cdr:to>
      <cdr:x>0.98925</cdr:x>
      <cdr:y>1</cdr:y>
    </cdr:to>
    <cdr:sp>
      <cdr:nvSpPr>
        <cdr:cNvPr id="1" name="TextBox 1"/>
        <cdr:cNvSpPr txBox="1">
          <a:spLocks noChangeArrowheads="1"/>
        </cdr:cNvSpPr>
      </cdr:nvSpPr>
      <cdr:spPr>
        <a:xfrm>
          <a:off x="3629025" y="8058150"/>
          <a:ext cx="2019300" cy="133350"/>
        </a:xfrm>
        <a:prstGeom prst="rect">
          <a:avLst/>
        </a:prstGeom>
        <a:noFill/>
        <a:ln w="9525" cmpd="sng">
          <a:noFill/>
        </a:ln>
      </cdr:spPr>
      <cdr:txBody>
        <a:bodyPr vertOverflow="clip" wrap="square"/>
        <a:p>
          <a:pPr algn="r">
            <a:defRPr/>
          </a:pPr>
          <a:r>
            <a:rPr lang="en-US" cap="none" sz="700" b="0" i="0" u="none" baseline="0"/>
            <a:t>Source: Manitoba Centre for Health Policy, 2008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15000" cy="8201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26"/>
  <sheetViews>
    <sheetView workbookViewId="0" topLeftCell="A1">
      <selection activeCell="O18" sqref="O18"/>
    </sheetView>
  </sheetViews>
  <sheetFormatPr defaultColWidth="9.140625" defaultRowHeight="12.75"/>
  <cols>
    <col min="1" max="1" width="12.421875" style="29" customWidth="1"/>
    <col min="2" max="5" width="8.00390625" style="29" customWidth="1"/>
    <col min="6" max="6" width="9.140625" style="29" customWidth="1"/>
    <col min="7" max="7" width="18.140625" style="29" customWidth="1"/>
    <col min="8" max="11" width="8.00390625" style="29" customWidth="1"/>
    <col min="12" max="16384" width="9.140625" style="29" customWidth="1"/>
  </cols>
  <sheetData>
    <row r="1" spans="1:5" ht="15.75" thickBot="1">
      <c r="A1" s="11" t="s">
        <v>290</v>
      </c>
      <c r="B1" s="11"/>
      <c r="C1" s="11"/>
      <c r="D1" s="11"/>
      <c r="E1" s="11"/>
    </row>
    <row r="2" spans="1:11" ht="13.5" thickBot="1">
      <c r="A2" s="62" t="s">
        <v>123</v>
      </c>
      <c r="B2" s="65" t="s">
        <v>285</v>
      </c>
      <c r="C2" s="65"/>
      <c r="D2" s="65"/>
      <c r="E2" s="66"/>
      <c r="G2" s="62" t="s">
        <v>123</v>
      </c>
      <c r="H2" s="65" t="s">
        <v>285</v>
      </c>
      <c r="I2" s="65"/>
      <c r="J2" s="65"/>
      <c r="K2" s="66"/>
    </row>
    <row r="3" spans="1:11" ht="12.75">
      <c r="A3" s="63"/>
      <c r="B3" s="12" t="s">
        <v>124</v>
      </c>
      <c r="C3" s="13" t="s">
        <v>125</v>
      </c>
      <c r="D3" s="14" t="s">
        <v>124</v>
      </c>
      <c r="E3" s="19" t="s">
        <v>125</v>
      </c>
      <c r="G3" s="63"/>
      <c r="H3" s="12" t="s">
        <v>124</v>
      </c>
      <c r="I3" s="13" t="s">
        <v>125</v>
      </c>
      <c r="J3" s="14" t="s">
        <v>124</v>
      </c>
      <c r="K3" s="19" t="s">
        <v>125</v>
      </c>
    </row>
    <row r="4" spans="1:11" ht="12.75">
      <c r="A4" s="63"/>
      <c r="B4" s="12" t="s">
        <v>126</v>
      </c>
      <c r="C4" s="13" t="s">
        <v>187</v>
      </c>
      <c r="D4" s="14" t="s">
        <v>126</v>
      </c>
      <c r="E4" s="38" t="s">
        <v>187</v>
      </c>
      <c r="G4" s="63"/>
      <c r="H4" s="12" t="s">
        <v>126</v>
      </c>
      <c r="I4" s="13" t="s">
        <v>187</v>
      </c>
      <c r="J4" s="14" t="s">
        <v>126</v>
      </c>
      <c r="K4" s="38" t="s">
        <v>187</v>
      </c>
    </row>
    <row r="5" spans="1:11" ht="12.75">
      <c r="A5" s="63"/>
      <c r="B5" s="15" t="s">
        <v>127</v>
      </c>
      <c r="C5" s="16" t="s">
        <v>188</v>
      </c>
      <c r="D5" s="17" t="s">
        <v>127</v>
      </c>
      <c r="E5" s="39" t="s">
        <v>188</v>
      </c>
      <c r="G5" s="63"/>
      <c r="H5" s="15" t="s">
        <v>127</v>
      </c>
      <c r="I5" s="16" t="s">
        <v>188</v>
      </c>
      <c r="J5" s="17" t="s">
        <v>127</v>
      </c>
      <c r="K5" s="39" t="s">
        <v>188</v>
      </c>
    </row>
    <row r="6" spans="1:11" ht="13.5" thickBot="1">
      <c r="A6" s="64"/>
      <c r="B6" s="67" t="s">
        <v>289</v>
      </c>
      <c r="C6" s="68"/>
      <c r="D6" s="69" t="s">
        <v>287</v>
      </c>
      <c r="E6" s="70"/>
      <c r="G6" s="64"/>
      <c r="H6" s="67" t="s">
        <v>289</v>
      </c>
      <c r="I6" s="68"/>
      <c r="J6" s="69" t="s">
        <v>287</v>
      </c>
      <c r="K6" s="70"/>
    </row>
    <row r="7" spans="1:11" ht="12.75">
      <c r="A7" s="30" t="s">
        <v>128</v>
      </c>
      <c r="B7" s="44">
        <f>'orig. data'!B4/5</f>
        <v>43.2</v>
      </c>
      <c r="C7" s="22">
        <f>'orig. data'!H4</f>
        <v>20.542082739</v>
      </c>
      <c r="D7" s="53">
        <f>'orig. data'!P4/5</f>
        <v>43.4</v>
      </c>
      <c r="E7" s="24">
        <f>'orig. data'!V4</f>
        <v>18.887631648</v>
      </c>
      <c r="G7" s="31" t="s">
        <v>143</v>
      </c>
      <c r="H7" s="44">
        <f>'orig. data'!B20/5</f>
        <v>25.6</v>
      </c>
      <c r="I7" s="22">
        <f>'orig. data'!H20</f>
        <v>12.737585829</v>
      </c>
      <c r="J7" s="53">
        <f>'orig. data'!P20/5</f>
        <v>17.2</v>
      </c>
      <c r="K7" s="24">
        <f>'orig. data'!V20</f>
        <v>7.7005730659</v>
      </c>
    </row>
    <row r="8" spans="1:11" ht="12.75">
      <c r="A8" s="32" t="s">
        <v>129</v>
      </c>
      <c r="B8" s="42">
        <f>'orig. data'!B5/5</f>
        <v>111.4</v>
      </c>
      <c r="C8" s="22">
        <f>'orig. data'!H5</f>
        <v>29.098317835</v>
      </c>
      <c r="D8" s="53">
        <f>'orig. data'!P5/5</f>
        <v>101.8</v>
      </c>
      <c r="E8" s="24">
        <f>'orig. data'!V5</f>
        <v>25.399201597</v>
      </c>
      <c r="G8" s="33" t="s">
        <v>144</v>
      </c>
      <c r="H8" s="42">
        <f>'orig. data'!B21/5</f>
        <v>10.4</v>
      </c>
      <c r="I8" s="22">
        <f>'orig. data'!H21</f>
        <v>8.069522036</v>
      </c>
      <c r="J8" s="53">
        <f>'orig. data'!P21/5</f>
        <v>10.2</v>
      </c>
      <c r="K8" s="24">
        <f>'orig. data'!V21</f>
        <v>7.2156196944</v>
      </c>
    </row>
    <row r="9" spans="1:11" ht="12.75">
      <c r="A9" s="32" t="s">
        <v>130</v>
      </c>
      <c r="B9" s="42">
        <f>'orig. data'!B6/5</f>
        <v>54.2</v>
      </c>
      <c r="C9" s="22">
        <f>'orig. data'!H6</f>
        <v>20.962252475</v>
      </c>
      <c r="D9" s="53">
        <f>'orig. data'!P6/5</f>
        <v>44.8</v>
      </c>
      <c r="E9" s="24">
        <f>'orig. data'!V6</f>
        <v>17.576898933</v>
      </c>
      <c r="G9" s="33" t="s">
        <v>148</v>
      </c>
      <c r="H9" s="42">
        <f>'orig. data'!B22/5</f>
        <v>27</v>
      </c>
      <c r="I9" s="22">
        <f>'orig. data'!H22</f>
        <v>19.238991022</v>
      </c>
      <c r="J9" s="53">
        <f>'orig. data'!P22/5</f>
        <v>20.2</v>
      </c>
      <c r="K9" s="24">
        <f>'orig. data'!V22</f>
        <v>13.694915254</v>
      </c>
    </row>
    <row r="10" spans="1:11" ht="12.75">
      <c r="A10" s="32" t="s">
        <v>107</v>
      </c>
      <c r="B10" s="42">
        <f>'orig. data'!B7/5</f>
        <v>53.2</v>
      </c>
      <c r="C10" s="22">
        <f>'orig. data'!H7</f>
        <v>32.33256351</v>
      </c>
      <c r="D10" s="53">
        <f>'orig. data'!P7/5</f>
        <v>53</v>
      </c>
      <c r="E10" s="24">
        <f>'orig. data'!V7</f>
        <v>30.685502547</v>
      </c>
      <c r="G10" s="33" t="s">
        <v>146</v>
      </c>
      <c r="H10" s="42">
        <f>'orig. data'!B23/5</f>
        <v>39.6</v>
      </c>
      <c r="I10" s="22">
        <f>'orig. data'!H23</f>
        <v>20.575704042</v>
      </c>
      <c r="J10" s="53">
        <f>'orig. data'!P23/5</f>
        <v>25</v>
      </c>
      <c r="K10" s="24">
        <f>'orig. data'!V23</f>
        <v>12.403254614</v>
      </c>
    </row>
    <row r="11" spans="1:11" ht="12.75">
      <c r="A11" s="32" t="s">
        <v>138</v>
      </c>
      <c r="B11" s="42">
        <f>'orig. data'!B8/5</f>
        <v>606.6</v>
      </c>
      <c r="C11" s="22">
        <f>'orig. data'!H8</f>
        <v>30.459452674</v>
      </c>
      <c r="D11" s="53">
        <f>'orig. data'!P8/5</f>
        <v>513.4</v>
      </c>
      <c r="E11" s="24">
        <f>'orig. data'!V8</f>
        <v>24.305029541</v>
      </c>
      <c r="G11" s="33" t="s">
        <v>149</v>
      </c>
      <c r="H11" s="42">
        <f>'orig. data'!B24/5</f>
        <v>25</v>
      </c>
      <c r="I11" s="22">
        <f>'orig. data'!H24</f>
        <v>22.230126267</v>
      </c>
      <c r="J11" s="53">
        <f>'orig. data'!P24/5</f>
        <v>15</v>
      </c>
      <c r="K11" s="24">
        <f>'orig. data'!V24</f>
        <v>12.818321654</v>
      </c>
    </row>
    <row r="12" spans="1:11" ht="12.75">
      <c r="A12" s="32" t="s">
        <v>132</v>
      </c>
      <c r="B12" s="42">
        <f>'orig. data'!B9/5</f>
        <v>88.6</v>
      </c>
      <c r="C12" s="22">
        <f>'orig. data'!H9</f>
        <v>34.037648867</v>
      </c>
      <c r="D12" s="53">
        <f>'orig. data'!P9/5</f>
        <v>68.6</v>
      </c>
      <c r="E12" s="24">
        <f>'orig. data'!V9</f>
        <v>25.729502663</v>
      </c>
      <c r="G12" s="33" t="s">
        <v>145</v>
      </c>
      <c r="H12" s="42">
        <f>'orig. data'!B25/5</f>
        <v>30.4</v>
      </c>
      <c r="I12" s="22">
        <f>'orig. data'!H25</f>
        <v>23.082763857</v>
      </c>
      <c r="J12" s="53">
        <f>'orig. data'!P25/5</f>
        <v>21.8</v>
      </c>
      <c r="K12" s="24">
        <f>'orig. data'!V25</f>
        <v>15.859159028</v>
      </c>
    </row>
    <row r="13" spans="1:11" ht="12.75">
      <c r="A13" s="32" t="s">
        <v>133</v>
      </c>
      <c r="B13" s="42">
        <f>'orig. data'!B10/5</f>
        <v>65.8</v>
      </c>
      <c r="C13" s="22">
        <f>'orig. data'!H10</f>
        <v>45.16749039</v>
      </c>
      <c r="D13" s="53">
        <f>'orig. data'!P10/5</f>
        <v>53</v>
      </c>
      <c r="E13" s="24">
        <f>'orig. data'!V10</f>
        <v>35.389957265</v>
      </c>
      <c r="G13" s="33" t="s">
        <v>147</v>
      </c>
      <c r="H13" s="42">
        <f>'orig. data'!B26/5</f>
        <v>82.2</v>
      </c>
      <c r="I13" s="22">
        <f>'orig. data'!H26</f>
        <v>27.759016615</v>
      </c>
      <c r="J13" s="53">
        <f>'orig. data'!P26/5</f>
        <v>62</v>
      </c>
      <c r="K13" s="24">
        <f>'orig. data'!V26</f>
        <v>20.046559752</v>
      </c>
    </row>
    <row r="14" spans="1:11" ht="12.75">
      <c r="A14" s="32" t="s">
        <v>131</v>
      </c>
      <c r="B14" s="42">
        <f>'orig. data'!B11/5</f>
        <v>82.8</v>
      </c>
      <c r="C14" s="22">
        <f>'orig. data'!H11</f>
        <v>51.358392259</v>
      </c>
      <c r="D14" s="53">
        <f>'orig. data'!P11/5</f>
        <v>62.4</v>
      </c>
      <c r="E14" s="24">
        <f>'orig. data'!V11</f>
        <v>41.677798557</v>
      </c>
      <c r="G14" s="33" t="s">
        <v>150</v>
      </c>
      <c r="H14" s="42">
        <f>'orig. data'!B27/5</f>
        <v>41.4</v>
      </c>
      <c r="I14" s="22">
        <f>'orig. data'!H27</f>
        <v>21.124604551</v>
      </c>
      <c r="J14" s="53">
        <f>'orig. data'!P27/5</f>
        <v>29.4</v>
      </c>
      <c r="K14" s="24">
        <f>'orig. data'!V27</f>
        <v>15.104808878</v>
      </c>
    </row>
    <row r="15" spans="1:11" ht="12.75">
      <c r="A15" s="32" t="s">
        <v>134</v>
      </c>
      <c r="B15" s="42">
        <f>'orig. data'!B12/5</f>
        <v>2.6</v>
      </c>
      <c r="C15" s="22">
        <f>'orig. data'!H12</f>
        <v>78.787878788</v>
      </c>
      <c r="D15" s="53">
        <f>'orig. data'!P12/5</f>
        <v>1.2</v>
      </c>
      <c r="E15" s="24">
        <f>'orig. data'!V12</f>
        <v>47.619047619</v>
      </c>
      <c r="G15" s="33" t="s">
        <v>151</v>
      </c>
      <c r="H15" s="42">
        <f>'orig. data'!B28/5</f>
        <v>32.6</v>
      </c>
      <c r="I15" s="22">
        <f>'orig. data'!H28</f>
        <v>19.817629179</v>
      </c>
      <c r="J15" s="53">
        <f>'orig. data'!P28/5</f>
        <v>27.2</v>
      </c>
      <c r="K15" s="24">
        <f>'orig. data'!V28</f>
        <v>16.322611618</v>
      </c>
    </row>
    <row r="16" spans="1:11" ht="12.75">
      <c r="A16" s="32" t="s">
        <v>135</v>
      </c>
      <c r="B16" s="42">
        <f>'orig. data'!B13/5</f>
        <v>79.6</v>
      </c>
      <c r="C16" s="22">
        <f>'orig. data'!H13</f>
        <v>78.983925382</v>
      </c>
      <c r="D16" s="53">
        <f>'orig. data'!P13/5</f>
        <v>72</v>
      </c>
      <c r="E16" s="24">
        <f>'orig. data'!V13</f>
        <v>69.848661234</v>
      </c>
      <c r="G16" s="33" t="s">
        <v>152</v>
      </c>
      <c r="H16" s="42">
        <f>'orig. data'!B29/5</f>
        <v>46.2</v>
      </c>
      <c r="I16" s="22">
        <f>'orig. data'!H29</f>
        <v>39.372762911</v>
      </c>
      <c r="J16" s="53">
        <f>'orig. data'!P29/5</f>
        <v>43.4</v>
      </c>
      <c r="K16" s="24">
        <f>'orig. data'!V29</f>
        <v>36.336235767</v>
      </c>
    </row>
    <row r="17" spans="1:11" ht="12.75">
      <c r="A17" s="32" t="s">
        <v>136</v>
      </c>
      <c r="B17" s="42">
        <f>'orig. data'!B14/5</f>
        <v>214.2</v>
      </c>
      <c r="C17" s="22">
        <f>'orig. data'!H14</f>
        <v>107.26089134</v>
      </c>
      <c r="D17" s="53">
        <f>'orig. data'!P14/5</f>
        <v>208.2</v>
      </c>
      <c r="E17" s="24">
        <f>'orig. data'!V14</f>
        <v>98.691695108</v>
      </c>
      <c r="G17" s="33" t="s">
        <v>153</v>
      </c>
      <c r="H17" s="42">
        <f>'orig. data'!B30/5</f>
        <v>141</v>
      </c>
      <c r="I17" s="22">
        <f>'orig. data'!H30</f>
        <v>74.698029243</v>
      </c>
      <c r="J17" s="53">
        <f>'orig. data'!P30/5</f>
        <v>128.4</v>
      </c>
      <c r="K17" s="24">
        <f>'orig. data'!V30</f>
        <v>60.577467447</v>
      </c>
    </row>
    <row r="18" spans="1:11" ht="12.75">
      <c r="A18" s="34"/>
      <c r="B18" s="43"/>
      <c r="C18" s="23"/>
      <c r="D18" s="54"/>
      <c r="E18" s="25"/>
      <c r="G18" s="33" t="s">
        <v>154</v>
      </c>
      <c r="H18" s="42">
        <f>'orig. data'!B31/5</f>
        <v>105.2</v>
      </c>
      <c r="I18" s="22">
        <f>'orig. data'!H31</f>
        <v>86.243646499</v>
      </c>
      <c r="J18" s="53">
        <f>'orig. data'!P31/5</f>
        <v>113.6</v>
      </c>
      <c r="K18" s="24">
        <f>'orig. data'!V31</f>
        <v>79.943701619</v>
      </c>
    </row>
    <row r="19" spans="1:11" ht="12.75">
      <c r="A19" s="32" t="s">
        <v>141</v>
      </c>
      <c r="B19" s="42">
        <f>'orig. data'!B15/5</f>
        <v>208.8</v>
      </c>
      <c r="C19" s="22">
        <f>'orig. data'!H15</f>
        <v>24.515674533</v>
      </c>
      <c r="D19" s="53">
        <f>'orig. data'!P15/5</f>
        <v>190</v>
      </c>
      <c r="E19" s="24">
        <f>'orig. data'!V15</f>
        <v>21.457773361</v>
      </c>
      <c r="G19" s="35"/>
      <c r="H19" s="43"/>
      <c r="I19" s="23"/>
      <c r="J19" s="54"/>
      <c r="K19" s="25"/>
    </row>
    <row r="20" spans="1:11" ht="13.5" thickBot="1">
      <c r="A20" s="32" t="s">
        <v>142</v>
      </c>
      <c r="B20" s="42">
        <f>'orig. data'!B16/5</f>
        <v>237.2</v>
      </c>
      <c r="C20" s="22">
        <f>'orig. data'!H16</f>
        <v>41.819464034</v>
      </c>
      <c r="D20" s="53">
        <f>'orig. data'!P16/5</f>
        <v>184</v>
      </c>
      <c r="E20" s="24">
        <f>'orig. data'!V16</f>
        <v>32.503091327</v>
      </c>
      <c r="G20" s="36" t="s">
        <v>138</v>
      </c>
      <c r="H20" s="45">
        <f>'orig. data'!B8/5</f>
        <v>606.6</v>
      </c>
      <c r="I20" s="27">
        <f>'orig. data'!H8</f>
        <v>30.459452674</v>
      </c>
      <c r="J20" s="27">
        <f>'orig. data'!P8/5</f>
        <v>513.4</v>
      </c>
      <c r="K20" s="26">
        <f>'orig. data'!V8</f>
        <v>24.305029541</v>
      </c>
    </row>
    <row r="21" spans="1:9" ht="12.75">
      <c r="A21" s="32" t="s">
        <v>137</v>
      </c>
      <c r="B21" s="42">
        <f>'orig. data'!B17/5</f>
        <v>296.4</v>
      </c>
      <c r="C21" s="22">
        <f>'orig. data'!H17</f>
        <v>97.57061031</v>
      </c>
      <c r="D21" s="53">
        <f>'orig. data'!P17/5</f>
        <v>281.4</v>
      </c>
      <c r="E21" s="24">
        <f>'orig. data'!V17</f>
        <v>88.893100834</v>
      </c>
      <c r="G21" s="18" t="s">
        <v>140</v>
      </c>
      <c r="I21" s="37"/>
    </row>
    <row r="22" spans="1:11" ht="12.75">
      <c r="A22" s="34"/>
      <c r="B22" s="43"/>
      <c r="C22" s="23"/>
      <c r="D22" s="54"/>
      <c r="E22" s="25"/>
      <c r="G22" s="71" t="s">
        <v>186</v>
      </c>
      <c r="H22" s="71"/>
      <c r="I22" s="71"/>
      <c r="J22" s="71"/>
      <c r="K22" s="71"/>
    </row>
    <row r="23" spans="1:5" ht="12.75">
      <c r="A23" s="32" t="s">
        <v>139</v>
      </c>
      <c r="B23" s="42">
        <f>'orig. data'!B18/5</f>
        <v>1409.2</v>
      </c>
      <c r="C23" s="22">
        <f>'orig. data'!H18</f>
        <v>36.188265264</v>
      </c>
      <c r="D23" s="53">
        <f>'orig. data'!P18/5</f>
        <v>1226</v>
      </c>
      <c r="E23" s="24">
        <f>'orig. data'!V18</f>
        <v>30.138845186</v>
      </c>
    </row>
    <row r="24" spans="1:5" ht="13.5" thickBot="1">
      <c r="A24" s="58" t="s">
        <v>162</v>
      </c>
      <c r="B24" s="45">
        <f>'orig. data'!B19/5</f>
        <v>7</v>
      </c>
      <c r="C24" s="59">
        <f>'orig. data'!H19</f>
        <v>45.572916667</v>
      </c>
      <c r="D24" s="27">
        <f>'orig. data'!P19/5</f>
        <v>4.2</v>
      </c>
      <c r="E24" s="26">
        <f>'orig. data'!V19</f>
        <v>28.610354223</v>
      </c>
    </row>
    <row r="25" spans="1:3" ht="12.75">
      <c r="A25" s="18" t="s">
        <v>140</v>
      </c>
      <c r="C25" s="37"/>
    </row>
    <row r="26" spans="1:5" ht="12.75">
      <c r="A26" s="28" t="s">
        <v>186</v>
      </c>
      <c r="B26" s="28"/>
      <c r="C26" s="28"/>
      <c r="D26" s="28"/>
      <c r="E26" s="28"/>
    </row>
  </sheetData>
  <mergeCells count="9">
    <mergeCell ref="G22:K22"/>
    <mergeCell ref="B2:E2"/>
    <mergeCell ref="B6:C6"/>
    <mergeCell ref="D6:E6"/>
    <mergeCell ref="A2:A6"/>
    <mergeCell ref="G2:G6"/>
    <mergeCell ref="H2:K2"/>
    <mergeCell ref="H6:I6"/>
    <mergeCell ref="J6:K6"/>
  </mergeCells>
  <printOptions/>
  <pageMargins left="0.21" right="0.14"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A46"/>
  <sheetViews>
    <sheetView workbookViewId="0" topLeftCell="A1">
      <pane xSplit="7" ySplit="3" topLeftCell="H4" activePane="bottomRight" state="frozen"/>
      <selection pane="topLeft" activeCell="A1" sqref="A1"/>
      <selection pane="topRight" activeCell="G1" sqref="G1"/>
      <selection pane="bottomLeft" activeCell="A2" sqref="A2"/>
      <selection pane="bottomRight" activeCell="P12" sqref="P12"/>
    </sheetView>
  </sheetViews>
  <sheetFormatPr defaultColWidth="9.140625" defaultRowHeight="12.75"/>
  <cols>
    <col min="1" max="1" width="25.140625" style="2" customWidth="1"/>
    <col min="2" max="2" width="20.140625" style="2" customWidth="1"/>
    <col min="3" max="5" width="2.8515625" style="2" customWidth="1"/>
    <col min="6" max="7" width="6.7109375" style="2" customWidth="1"/>
    <col min="8" max="9" width="9.140625" style="2" customWidth="1"/>
    <col min="10" max="10" width="9.140625" style="7" customWidth="1"/>
    <col min="11" max="14" width="9.140625" style="2" customWidth="1"/>
    <col min="15" max="15" width="2.8515625" style="46" customWidth="1"/>
    <col min="16" max="18" width="9.140625" style="2" customWidth="1"/>
    <col min="19" max="19" width="2.8515625" style="46" customWidth="1"/>
    <col min="20" max="20" width="9.28125" style="2" bestFit="1" customWidth="1"/>
    <col min="21" max="16384" width="9.140625" style="2" customWidth="1"/>
  </cols>
  <sheetData>
    <row r="1" spans="1:20" ht="12.75">
      <c r="A1" s="46" t="s">
        <v>241</v>
      </c>
      <c r="B1" s="5" t="s">
        <v>192</v>
      </c>
      <c r="C1" s="72" t="s">
        <v>118</v>
      </c>
      <c r="D1" s="72"/>
      <c r="E1" s="72"/>
      <c r="F1" s="72" t="s">
        <v>121</v>
      </c>
      <c r="G1" s="72"/>
      <c r="H1" s="6" t="s">
        <v>108</v>
      </c>
      <c r="I1" s="3" t="s">
        <v>110</v>
      </c>
      <c r="J1" s="3" t="s">
        <v>111</v>
      </c>
      <c r="K1" s="6" t="s">
        <v>109</v>
      </c>
      <c r="L1" s="6" t="s">
        <v>112</v>
      </c>
      <c r="M1" s="6" t="s">
        <v>113</v>
      </c>
      <c r="N1" s="6" t="s">
        <v>114</v>
      </c>
      <c r="O1" s="51"/>
      <c r="P1" s="6" t="s">
        <v>115</v>
      </c>
      <c r="Q1" s="6" t="s">
        <v>116</v>
      </c>
      <c r="R1" s="6" t="s">
        <v>117</v>
      </c>
      <c r="S1" s="51"/>
      <c r="T1" s="6" t="s">
        <v>122</v>
      </c>
    </row>
    <row r="2" spans="2:20" ht="12.75">
      <c r="B2" s="5"/>
      <c r="C2" s="9"/>
      <c r="D2" s="9"/>
      <c r="E2" s="9"/>
      <c r="F2" s="10"/>
      <c r="G2" s="10"/>
      <c r="H2" s="6"/>
      <c r="I2" s="73" t="s">
        <v>243</v>
      </c>
      <c r="J2" s="73"/>
      <c r="K2" s="6"/>
      <c r="L2" s="6"/>
      <c r="M2" s="6"/>
      <c r="N2" s="6"/>
      <c r="O2" s="51"/>
      <c r="P2" s="6"/>
      <c r="Q2" s="6"/>
      <c r="R2" s="6"/>
      <c r="S2" s="51"/>
      <c r="T2" s="6"/>
    </row>
    <row r="3" spans="1:27" ht="12.75">
      <c r="A3" s="5" t="s">
        <v>0</v>
      </c>
      <c r="B3" s="5"/>
      <c r="C3" s="9">
        <v>1</v>
      </c>
      <c r="D3" s="9">
        <v>2</v>
      </c>
      <c r="E3" s="9" t="s">
        <v>120</v>
      </c>
      <c r="F3" s="9" t="s">
        <v>218</v>
      </c>
      <c r="G3" s="9" t="s">
        <v>219</v>
      </c>
      <c r="H3" s="2" t="s">
        <v>279</v>
      </c>
      <c r="I3" s="5" t="s">
        <v>286</v>
      </c>
      <c r="J3" s="5" t="s">
        <v>287</v>
      </c>
      <c r="K3" s="2" t="s">
        <v>280</v>
      </c>
      <c r="U3" s="6"/>
      <c r="V3" s="6"/>
      <c r="W3" s="6"/>
      <c r="X3" s="6"/>
      <c r="Y3" s="6"/>
      <c r="Z3" s="6"/>
      <c r="AA3" s="6"/>
    </row>
    <row r="4" spans="1:27" ht="12.75">
      <c r="A4" s="2" t="str">
        <f ca="1">CONCATENATE(B4)&amp;(IF((CELL("contents",C4)=1)*AND((CELL("contents",D4))=2)*AND((CELL("contents",E4))&lt;&gt;"")," (1,2,"&amp;CELL("contents",E4)&amp;")",(IF((CELL("contents",C4)=1)*OR((CELL("contents",D4))=2)," (1,2)",(IF((CELL("contents",C4)=1)*OR((CELL("contents",E4))&lt;&gt;"")," (1,"&amp;CELL("contents",E4)&amp;")",(IF((CELL("contents",D4)=2)*OR((CELL("contents",E4))&lt;&gt;"")," (2,"&amp;CELL("contents",E4)&amp;")",(IF((CELL("contents",C4))=1," (1)",(IF((CELL("contents",D4)=2)," (2)",(IF((CELL("contents",E4)&lt;&gt;"")," ("&amp;CELL("contents",E4)&amp;")",""))))))))))))))</f>
        <v>South Eastman (1,2)</v>
      </c>
      <c r="B4" t="s">
        <v>128</v>
      </c>
      <c r="C4">
        <f>'orig. data'!AH4</f>
        <v>1</v>
      </c>
      <c r="D4">
        <f>'orig. data'!AI4</f>
        <v>2</v>
      </c>
      <c r="E4">
        <f ca="1">IF(CELL("contents",F4)="s","s",IF(CELL("contents",G4)="s","s",IF(CELL("contents",'orig. data'!AJ4)="t","t","")))</f>
      </c>
      <c r="F4" t="str">
        <f>'orig. data'!AK4</f>
        <v> </v>
      </c>
      <c r="G4" t="str">
        <f>'orig. data'!AL4</f>
        <v> </v>
      </c>
      <c r="H4" s="20">
        <f aca="true" t="shared" si="0" ref="H4:H14">I$19</f>
        <v>36.188265264</v>
      </c>
      <c r="I4" s="3">
        <f>'orig. data'!D4</f>
        <v>20.657986202</v>
      </c>
      <c r="J4" s="3">
        <f>'orig. data'!R4</f>
        <v>19.045818823</v>
      </c>
      <c r="K4" s="20">
        <f aca="true" t="shared" si="1" ref="K4:K14">J$19</f>
        <v>30.134374702</v>
      </c>
      <c r="L4" s="6">
        <f>'orig. data'!B4</f>
        <v>216</v>
      </c>
      <c r="M4" s="6">
        <f>'orig. data'!C4</f>
        <v>10515</v>
      </c>
      <c r="N4" s="8">
        <f>'orig. data'!G4</f>
        <v>8.555386E-16</v>
      </c>
      <c r="O4" s="56"/>
      <c r="P4" s="6">
        <f>'orig. data'!P4</f>
        <v>217</v>
      </c>
      <c r="Q4" s="6">
        <f>'orig. data'!Q4</f>
        <v>11489</v>
      </c>
      <c r="R4" s="8">
        <f>'orig. data'!U4</f>
        <v>3.678712E-11</v>
      </c>
      <c r="S4" s="56"/>
      <c r="T4" s="8">
        <f>'orig. data'!AD4</f>
        <v>0.4009396413</v>
      </c>
      <c r="U4" s="3"/>
      <c r="V4" s="3"/>
      <c r="W4" s="3"/>
      <c r="X4" s="3"/>
      <c r="Y4" s="3"/>
      <c r="Z4" s="3"/>
      <c r="AA4" s="3"/>
    </row>
    <row r="5" spans="1:27" ht="12.75">
      <c r="A5" s="2" t="str">
        <f aca="true" ca="1" t="shared" si="2" ref="A5:A32">CONCATENATE(B5)&amp;(IF((CELL("contents",C5)=1)*AND((CELL("contents",D5))=2)*AND((CELL("contents",E5))&lt;&gt;"")," (1,2,"&amp;CELL("contents",E5)&amp;")",(IF((CELL("contents",C5)=1)*OR((CELL("contents",D5))=2)," (1,2)",(IF((CELL("contents",C5)=1)*OR((CELL("contents",E5))&lt;&gt;"")," (1,"&amp;CELL("contents",E5)&amp;")",(IF((CELL("contents",D5)=2)*OR((CELL("contents",E5))&lt;&gt;"")," (2,"&amp;CELL("contents",E5)&amp;")",(IF((CELL("contents",C5))=1," (1)",(IF((CELL("contents",D5)=2)," (2)",(IF((CELL("contents",E5)&lt;&gt;"")," ("&amp;CELL("contents",E5)&amp;")",""))))))))))))))</f>
        <v>Central (1,2,t)</v>
      </c>
      <c r="B5" t="s">
        <v>129</v>
      </c>
      <c r="C5">
        <f>'orig. data'!AH5</f>
        <v>1</v>
      </c>
      <c r="D5">
        <f>'orig. data'!AI5</f>
        <v>2</v>
      </c>
      <c r="E5" t="str">
        <f ca="1">IF(CELL("contents",F5)="s","s",IF(CELL("contents",G5)="s","s",IF(CELL("contents",'orig. data'!AJ5)="t","t","")))</f>
        <v>t</v>
      </c>
      <c r="F5" t="str">
        <f>'orig. data'!AK5</f>
        <v> </v>
      </c>
      <c r="G5" t="str">
        <f>'orig. data'!AL5</f>
        <v> </v>
      </c>
      <c r="H5" s="20">
        <f t="shared" si="0"/>
        <v>36.188265264</v>
      </c>
      <c r="I5" s="3">
        <f>'orig. data'!D5</f>
        <v>29.387890407</v>
      </c>
      <c r="J5" s="3">
        <f>'orig. data'!R5</f>
        <v>25.226937608</v>
      </c>
      <c r="K5" s="20">
        <f t="shared" si="1"/>
        <v>30.134374702</v>
      </c>
      <c r="L5" s="6">
        <f>'orig. data'!B5</f>
        <v>557</v>
      </c>
      <c r="M5" s="6">
        <f>'orig. data'!C5</f>
        <v>19142</v>
      </c>
      <c r="N5" s="8">
        <f>'orig. data'!G5</f>
        <v>2.4964878E-06</v>
      </c>
      <c r="O5" s="57"/>
      <c r="P5" s="6">
        <f>'orig. data'!P5</f>
        <v>509</v>
      </c>
      <c r="Q5" s="6">
        <f>'orig. data'!Q5</f>
        <v>20040</v>
      </c>
      <c r="R5" s="8">
        <f>'orig. data'!U5</f>
        <v>0.0001208454</v>
      </c>
      <c r="S5" s="57"/>
      <c r="T5" s="8">
        <f>'orig. data'!AD5</f>
        <v>0.0131018843</v>
      </c>
      <c r="U5" s="1"/>
      <c r="V5" s="1"/>
      <c r="W5" s="1"/>
      <c r="X5" s="1"/>
      <c r="Y5" s="1"/>
      <c r="Z5" s="1"/>
      <c r="AA5" s="1"/>
    </row>
    <row r="6" spans="1:27" ht="12.75">
      <c r="A6" s="2" t="str">
        <f ca="1" t="shared" si="2"/>
        <v>Assiniboine (1,2)</v>
      </c>
      <c r="B6" t="s">
        <v>130</v>
      </c>
      <c r="C6">
        <f>'orig. data'!AH6</f>
        <v>1</v>
      </c>
      <c r="D6">
        <f>'orig. data'!AI6</f>
        <v>2</v>
      </c>
      <c r="E6">
        <f ca="1">IF(CELL("contents",F6)="s","s",IF(CELL("contents",G6)="s","s",IF(CELL("contents",'orig. data'!AJ6)="t","t","")))</f>
      </c>
      <c r="F6" t="str">
        <f>'orig. data'!AK6</f>
        <v> </v>
      </c>
      <c r="G6" t="str">
        <f>'orig. data'!AL6</f>
        <v> </v>
      </c>
      <c r="H6" s="20">
        <f t="shared" si="0"/>
        <v>36.188265264</v>
      </c>
      <c r="I6" s="3">
        <f>'orig. data'!D6</f>
        <v>21.086281606</v>
      </c>
      <c r="J6" s="3">
        <f>'orig. data'!R6</f>
        <v>17.744568989</v>
      </c>
      <c r="K6" s="20">
        <f t="shared" si="1"/>
        <v>30.134374702</v>
      </c>
      <c r="L6" s="6">
        <f>'orig. data'!B6</f>
        <v>271</v>
      </c>
      <c r="M6" s="6">
        <f>'orig. data'!C6</f>
        <v>12928</v>
      </c>
      <c r="N6" s="8">
        <f>'orig. data'!G6</f>
        <v>4.091856E-18</v>
      </c>
      <c r="O6" s="57"/>
      <c r="P6" s="6">
        <f>'orig. data'!P6</f>
        <v>224</v>
      </c>
      <c r="Q6" s="6">
        <f>'orig. data'!Q6</f>
        <v>12744</v>
      </c>
      <c r="R6" s="8">
        <f>'orig. data'!U6</f>
        <v>1.008949E-14</v>
      </c>
      <c r="S6" s="57"/>
      <c r="T6" s="8">
        <f>'orig. data'!AD6</f>
        <v>0.0575341759</v>
      </c>
      <c r="U6" s="1"/>
      <c r="V6" s="1"/>
      <c r="W6" s="1"/>
      <c r="X6" s="1"/>
      <c r="Y6" s="1"/>
      <c r="Z6" s="1"/>
      <c r="AA6" s="1"/>
    </row>
    <row r="7" spans="1:27" ht="12.75">
      <c r="A7" s="2" t="str">
        <f ca="1" t="shared" si="2"/>
        <v>Brandon</v>
      </c>
      <c r="B7" t="s">
        <v>107</v>
      </c>
      <c r="C7" t="str">
        <f>'orig. data'!AH7</f>
        <v> </v>
      </c>
      <c r="D7" t="str">
        <f>'orig. data'!AI7</f>
        <v> </v>
      </c>
      <c r="E7">
        <f ca="1">IF(CELL("contents",F7)="s","s",IF(CELL("contents",G7)="s","s",IF(CELL("contents",'orig. data'!AJ7)="t","t","")))</f>
      </c>
      <c r="F7" t="str">
        <f>'orig. data'!AK7</f>
        <v> </v>
      </c>
      <c r="G7" t="str">
        <f>'orig. data'!AL7</f>
        <v> </v>
      </c>
      <c r="H7" s="20">
        <f t="shared" si="0"/>
        <v>36.188265264</v>
      </c>
      <c r="I7" s="3">
        <f>'orig. data'!D7</f>
        <v>32.383096713</v>
      </c>
      <c r="J7" s="3">
        <f>'orig. data'!R7</f>
        <v>30.133427432</v>
      </c>
      <c r="K7" s="20">
        <f t="shared" si="1"/>
        <v>30.134374702</v>
      </c>
      <c r="L7" s="6">
        <f>'orig. data'!B7</f>
        <v>266</v>
      </c>
      <c r="M7" s="6">
        <f>'orig. data'!C7</f>
        <v>8227</v>
      </c>
      <c r="N7" s="8">
        <f>'orig. data'!G7</f>
        <v>0.0759647204</v>
      </c>
      <c r="O7" s="57"/>
      <c r="P7" s="6">
        <f>'orig. data'!P7</f>
        <v>265</v>
      </c>
      <c r="Q7" s="6">
        <f>'orig. data'!Q7</f>
        <v>8636</v>
      </c>
      <c r="R7" s="8">
        <f>'orig. data'!U7</f>
        <v>0.999600899</v>
      </c>
      <c r="S7" s="57"/>
      <c r="T7" s="8">
        <f>'orig. data'!AD7</f>
        <v>0.4077202722</v>
      </c>
      <c r="U7" s="1"/>
      <c r="V7" s="1"/>
      <c r="W7" s="1"/>
      <c r="X7" s="1"/>
      <c r="Y7" s="1"/>
      <c r="Z7" s="1"/>
      <c r="AA7" s="1"/>
    </row>
    <row r="8" spans="1:27" ht="12.75">
      <c r="A8" s="2" t="str">
        <f ca="1" t="shared" si="2"/>
        <v>Winnipeg (1,2,t)</v>
      </c>
      <c r="B8" t="s">
        <v>138</v>
      </c>
      <c r="C8">
        <f>'orig. data'!AH8</f>
        <v>1</v>
      </c>
      <c r="D8">
        <f>'orig. data'!AI8</f>
        <v>2</v>
      </c>
      <c r="E8" t="str">
        <f ca="1">IF(CELL("contents",F8)="s","s",IF(CELL("contents",G8)="s","s",IF(CELL("contents",'orig. data'!AJ8)="t","t","")))</f>
        <v>t</v>
      </c>
      <c r="F8" t="str">
        <f>'orig. data'!AK8</f>
        <v> </v>
      </c>
      <c r="G8" t="str">
        <f>'orig. data'!AL8</f>
        <v> </v>
      </c>
      <c r="H8" s="20">
        <f t="shared" si="0"/>
        <v>36.188265264</v>
      </c>
      <c r="I8" s="3">
        <f>'orig. data'!D8</f>
        <v>30.030055645</v>
      </c>
      <c r="J8" s="3">
        <f>'orig. data'!R8</f>
        <v>24.031244073</v>
      </c>
      <c r="K8" s="20">
        <f t="shared" si="1"/>
        <v>30.134374702</v>
      </c>
      <c r="L8" s="6">
        <f>'orig. data'!B8</f>
        <v>3033</v>
      </c>
      <c r="M8" s="6">
        <f>'orig. data'!C8</f>
        <v>99575</v>
      </c>
      <c r="N8" s="8">
        <f>'orig. data'!G8</f>
        <v>1.001462E-17</v>
      </c>
      <c r="O8" s="57"/>
      <c r="P8" s="6">
        <f>'orig. data'!P8</f>
        <v>2567</v>
      </c>
      <c r="Q8" s="6">
        <f>'orig. data'!Q8</f>
        <v>105616</v>
      </c>
      <c r="R8" s="8">
        <f>'orig. data'!U8</f>
        <v>7.005876E-22</v>
      </c>
      <c r="S8" s="57"/>
      <c r="T8" s="8">
        <f>'orig. data'!AD8</f>
        <v>1.095445E-16</v>
      </c>
      <c r="U8" s="1"/>
      <c r="V8" s="1"/>
      <c r="W8" s="1"/>
      <c r="X8" s="1"/>
      <c r="Y8" s="1"/>
      <c r="Z8" s="1"/>
      <c r="AA8" s="1"/>
    </row>
    <row r="9" spans="1:27" ht="12.75">
      <c r="A9" s="2" t="str">
        <f ca="1" t="shared" si="2"/>
        <v>Interlake (2,t)</v>
      </c>
      <c r="B9" t="s">
        <v>132</v>
      </c>
      <c r="C9" t="str">
        <f>'orig. data'!AH9</f>
        <v> </v>
      </c>
      <c r="D9">
        <f>'orig. data'!AI9</f>
        <v>2</v>
      </c>
      <c r="E9" t="str">
        <f ca="1">IF(CELL("contents",F9)="s","s",IF(CELL("contents",G9)="s","s",IF(CELL("contents",'orig. data'!AJ9)="t","t","")))</f>
        <v>t</v>
      </c>
      <c r="F9" t="str">
        <f>'orig. data'!AK9</f>
        <v> </v>
      </c>
      <c r="G9" t="str">
        <f>'orig. data'!AL9</f>
        <v> </v>
      </c>
      <c r="H9" s="20">
        <f t="shared" si="0"/>
        <v>36.188265264</v>
      </c>
      <c r="I9" s="3">
        <f>'orig. data'!D9</f>
        <v>34.357686015</v>
      </c>
      <c r="J9" s="3">
        <f>'orig. data'!R9</f>
        <v>26.027596074</v>
      </c>
      <c r="K9" s="20">
        <f t="shared" si="1"/>
        <v>30.134374702</v>
      </c>
      <c r="L9" s="6">
        <f>'orig. data'!B9</f>
        <v>443</v>
      </c>
      <c r="M9" s="6">
        <f>'orig. data'!C9</f>
        <v>13015</v>
      </c>
      <c r="N9" s="8">
        <f>'orig. data'!G9</f>
        <v>0.2943406963</v>
      </c>
      <c r="O9" s="57"/>
      <c r="P9" s="6">
        <f>'orig. data'!P9</f>
        <v>343</v>
      </c>
      <c r="Q9" s="6">
        <f>'orig. data'!Q9</f>
        <v>13331</v>
      </c>
      <c r="R9" s="8">
        <f>'orig. data'!U9</f>
        <v>0.0087693882</v>
      </c>
      <c r="S9" s="57"/>
      <c r="T9" s="8">
        <f>'orig. data'!AD9</f>
        <v>0.0001307183</v>
      </c>
      <c r="U9" s="1"/>
      <c r="V9" s="1"/>
      <c r="W9" s="1"/>
      <c r="X9" s="1"/>
      <c r="Y9" s="1"/>
      <c r="Z9" s="1"/>
      <c r="AA9" s="1"/>
    </row>
    <row r="10" spans="1:20" ht="12.75">
      <c r="A10" s="2" t="str">
        <f ca="1" t="shared" si="2"/>
        <v>North Eastman (1,2,t)</v>
      </c>
      <c r="B10" t="s">
        <v>133</v>
      </c>
      <c r="C10">
        <f>'orig. data'!AH10</f>
        <v>1</v>
      </c>
      <c r="D10">
        <f>'orig. data'!AI10</f>
        <v>2</v>
      </c>
      <c r="E10" t="str">
        <f ca="1">IF(CELL("contents",F10)="s","s",IF(CELL("contents",G10)="s","s",IF(CELL("contents",'orig. data'!AJ10)="t","t","")))</f>
        <v>t</v>
      </c>
      <c r="F10" t="str">
        <f>'orig. data'!AK10</f>
        <v> </v>
      </c>
      <c r="G10" t="str">
        <f>'orig. data'!AL10</f>
        <v> </v>
      </c>
      <c r="H10" s="20">
        <f t="shared" si="0"/>
        <v>36.188265264</v>
      </c>
      <c r="I10" s="3">
        <f>'orig. data'!D10</f>
        <v>45.650443619</v>
      </c>
      <c r="J10" s="3">
        <f>'orig. data'!R10</f>
        <v>35.96643404</v>
      </c>
      <c r="K10" s="20">
        <f t="shared" si="1"/>
        <v>30.134374702</v>
      </c>
      <c r="L10" s="6">
        <f>'orig. data'!B10</f>
        <v>329</v>
      </c>
      <c r="M10" s="6">
        <f>'orig. data'!C10</f>
        <v>7284</v>
      </c>
      <c r="N10" s="8">
        <f>'orig. data'!G10</f>
        <v>4.0503E-05</v>
      </c>
      <c r="P10" s="6">
        <f>'orig. data'!P10</f>
        <v>265</v>
      </c>
      <c r="Q10" s="6">
        <f>'orig. data'!Q10</f>
        <v>7488</v>
      </c>
      <c r="R10" s="8">
        <f>'orig. data'!U10</f>
        <v>0.0052975927</v>
      </c>
      <c r="T10" s="8">
        <f>'orig. data'!AD10</f>
        <v>0.0041615245</v>
      </c>
    </row>
    <row r="11" spans="1:27" ht="12.75">
      <c r="A11" s="2" t="str">
        <f ca="1" t="shared" si="2"/>
        <v>Parkland (1,2,t)</v>
      </c>
      <c r="B11" t="s">
        <v>131</v>
      </c>
      <c r="C11">
        <f>'orig. data'!AH11</f>
        <v>1</v>
      </c>
      <c r="D11">
        <f>'orig. data'!AI11</f>
        <v>2</v>
      </c>
      <c r="E11" t="str">
        <f ca="1">IF(CELL("contents",F11)="s","s",IF(CELL("contents",G11)="s","s",IF(CELL("contents",'orig. data'!AJ11)="t","t","")))</f>
        <v>t</v>
      </c>
      <c r="F11" t="str">
        <f>'orig. data'!AK11</f>
        <v> </v>
      </c>
      <c r="G11" t="str">
        <f>'orig. data'!AL11</f>
        <v> </v>
      </c>
      <c r="H11" s="20">
        <f t="shared" si="0"/>
        <v>36.188265264</v>
      </c>
      <c r="I11" s="3">
        <f>'orig. data'!D11</f>
        <v>51.347100389</v>
      </c>
      <c r="J11" s="3">
        <f>'orig. data'!R11</f>
        <v>41.948796931</v>
      </c>
      <c r="K11" s="20">
        <f t="shared" si="1"/>
        <v>30.134374702</v>
      </c>
      <c r="L11" s="6">
        <f>'orig. data'!B11</f>
        <v>414</v>
      </c>
      <c r="M11" s="6">
        <f>'orig. data'!C11</f>
        <v>8061</v>
      </c>
      <c r="N11" s="8">
        <f>'orig. data'!G11</f>
        <v>5.441878E-12</v>
      </c>
      <c r="O11" s="57"/>
      <c r="P11" s="6">
        <f>'orig. data'!P11</f>
        <v>312</v>
      </c>
      <c r="Q11" s="6">
        <f>'orig. data'!Q11</f>
        <v>7486</v>
      </c>
      <c r="R11" s="8">
        <f>'orig. data'!U11</f>
        <v>1.3467355E-08</v>
      </c>
      <c r="S11" s="57"/>
      <c r="T11" s="8">
        <f>'orig. data'!AD11</f>
        <v>0.0072167136</v>
      </c>
      <c r="U11" s="1"/>
      <c r="V11" s="1"/>
      <c r="W11" s="1"/>
      <c r="X11" s="1"/>
      <c r="Y11" s="1"/>
      <c r="Z11" s="1"/>
      <c r="AA11" s="1"/>
    </row>
    <row r="12" spans="1:27" ht="12.75">
      <c r="A12" s="2" t="str">
        <f ca="1" t="shared" si="2"/>
        <v>Churchill</v>
      </c>
      <c r="B12" t="s">
        <v>134</v>
      </c>
      <c r="C12" t="str">
        <f>'orig. data'!AH12</f>
        <v> </v>
      </c>
      <c r="D12" t="str">
        <f>'orig. data'!AI12</f>
        <v> </v>
      </c>
      <c r="E12">
        <f ca="1">IF(CELL("contents",F12)="s","s",IF(CELL("contents",G12)="s","s",IF(CELL("contents",'orig. data'!AJ12)="t","t","")))</f>
      </c>
      <c r="F12" t="str">
        <f>'orig. data'!AK12</f>
        <v> </v>
      </c>
      <c r="G12" t="str">
        <f>'orig. data'!AL12</f>
        <v> </v>
      </c>
      <c r="H12" s="20">
        <f t="shared" si="0"/>
        <v>36.188265264</v>
      </c>
      <c r="I12" s="3">
        <f>'orig. data'!D12</f>
        <v>70.814411948</v>
      </c>
      <c r="J12" s="3">
        <f>'orig. data'!R12</f>
        <v>1.9752893449</v>
      </c>
      <c r="K12" s="20">
        <f t="shared" si="1"/>
        <v>30.134374702</v>
      </c>
      <c r="L12" s="6">
        <f>'orig. data'!B12</f>
        <v>13</v>
      </c>
      <c r="M12" s="6">
        <f>'orig. data'!C12</f>
        <v>165</v>
      </c>
      <c r="N12" s="8">
        <f>'orig. data'!G12</f>
        <v>0.023745825</v>
      </c>
      <c r="O12" s="57"/>
      <c r="P12" s="6">
        <f>'orig. data'!P12</f>
        <v>6</v>
      </c>
      <c r="Q12" s="6">
        <f>'orig. data'!Q12</f>
        <v>126</v>
      </c>
      <c r="R12" s="8">
        <f>'orig. data'!U12</f>
        <v>0.9963029415</v>
      </c>
      <c r="S12" s="57"/>
      <c r="T12" s="8">
        <f>'orig. data'!AD12</f>
        <v>0.9951437591</v>
      </c>
      <c r="U12" s="1"/>
      <c r="V12" s="1"/>
      <c r="W12" s="1"/>
      <c r="X12" s="1"/>
      <c r="Y12" s="1"/>
      <c r="Z12" s="1"/>
      <c r="AA12" s="1"/>
    </row>
    <row r="13" spans="1:27" ht="12.75">
      <c r="A13" s="2" t="str">
        <f ca="1" t="shared" si="2"/>
        <v>Nor-Man (1,2)</v>
      </c>
      <c r="B13" t="s">
        <v>135</v>
      </c>
      <c r="C13">
        <f>'orig. data'!AH13</f>
        <v>1</v>
      </c>
      <c r="D13">
        <f>'orig. data'!AI13</f>
        <v>2</v>
      </c>
      <c r="E13">
        <f ca="1">IF(CELL("contents",F13)="s","s",IF(CELL("contents",G13)="s","s",IF(CELL("contents",'orig. data'!AJ13)="t","t","")))</f>
      </c>
      <c r="F13" t="str">
        <f>'orig. data'!AK13</f>
        <v> </v>
      </c>
      <c r="G13" t="str">
        <f>'orig. data'!AL13</f>
        <v> </v>
      </c>
      <c r="H13" s="20">
        <f t="shared" si="0"/>
        <v>36.188265264</v>
      </c>
      <c r="I13" s="3">
        <f>'orig. data'!D13</f>
        <v>79.308326793</v>
      </c>
      <c r="J13" s="3">
        <f>'orig. data'!R13</f>
        <v>69.972079935</v>
      </c>
      <c r="K13" s="20">
        <f t="shared" si="1"/>
        <v>30.134374702</v>
      </c>
      <c r="L13" s="6">
        <f>'orig. data'!B13</f>
        <v>398</v>
      </c>
      <c r="M13" s="6">
        <f>'orig. data'!C13</f>
        <v>5039</v>
      </c>
      <c r="N13" s="8">
        <f>'orig. data'!G13</f>
        <v>3.852218E-51</v>
      </c>
      <c r="O13" s="57"/>
      <c r="P13" s="6">
        <f>'orig. data'!P13</f>
        <v>360</v>
      </c>
      <c r="Q13" s="6">
        <f>'orig. data'!Q13</f>
        <v>5154</v>
      </c>
      <c r="R13" s="8">
        <f>'orig. data'!U13</f>
        <v>5.516222E-54</v>
      </c>
      <c r="S13" s="57"/>
      <c r="T13" s="8">
        <f>'orig. data'!AD13</f>
        <v>0.0877254656</v>
      </c>
      <c r="U13" s="1"/>
      <c r="V13" s="1"/>
      <c r="W13" s="1"/>
      <c r="X13" s="1"/>
      <c r="Y13" s="1"/>
      <c r="Z13" s="1"/>
      <c r="AA13" s="1"/>
    </row>
    <row r="14" spans="1:27" ht="12.75">
      <c r="A14" s="2" t="str">
        <f ca="1" t="shared" si="2"/>
        <v>Burntwood (1,2)</v>
      </c>
      <c r="B14" t="s">
        <v>136</v>
      </c>
      <c r="C14">
        <f>'orig. data'!AH14</f>
        <v>1</v>
      </c>
      <c r="D14">
        <f>'orig. data'!AI14</f>
        <v>2</v>
      </c>
      <c r="E14">
        <f ca="1">IF(CELL("contents",F14)="s","s",IF(CELL("contents",G14)="s","s",IF(CELL("contents",'orig. data'!AJ14)="t","t","")))</f>
      </c>
      <c r="F14" t="str">
        <f>'orig. data'!AK14</f>
        <v> </v>
      </c>
      <c r="G14" t="str">
        <f>'orig. data'!AL14</f>
        <v> </v>
      </c>
      <c r="H14" s="20">
        <f t="shared" si="0"/>
        <v>36.188265264</v>
      </c>
      <c r="I14" s="3">
        <f>'orig. data'!D14</f>
        <v>109.26163501</v>
      </c>
      <c r="J14" s="3">
        <f>'orig. data'!R14</f>
        <v>101.10970205</v>
      </c>
      <c r="K14" s="20">
        <f t="shared" si="1"/>
        <v>30.134374702</v>
      </c>
      <c r="L14" s="6">
        <f>'orig. data'!B14</f>
        <v>1071</v>
      </c>
      <c r="M14" s="6">
        <f>'orig. data'!C14</f>
        <v>9985</v>
      </c>
      <c r="N14" s="8">
        <f>'orig. data'!G14</f>
        <v>3.38835E-248</v>
      </c>
      <c r="O14" s="57"/>
      <c r="P14" s="6">
        <f>'orig. data'!P14</f>
        <v>1041</v>
      </c>
      <c r="Q14" s="6">
        <f>'orig. data'!Q14</f>
        <v>10548</v>
      </c>
      <c r="R14" s="8">
        <f>'orig. data'!U14</f>
        <v>7.65364E-285</v>
      </c>
      <c r="S14" s="57"/>
      <c r="T14" s="8">
        <f>'orig. data'!AD14</f>
        <v>0.0752150461</v>
      </c>
      <c r="U14" s="1"/>
      <c r="V14" s="1"/>
      <c r="W14" s="1"/>
      <c r="X14" s="1"/>
      <c r="Y14" s="1"/>
      <c r="Z14" s="1"/>
      <c r="AA14" s="1"/>
    </row>
    <row r="15" spans="1:27" ht="12.75">
      <c r="B15"/>
      <c r="C15"/>
      <c r="D15"/>
      <c r="E15"/>
      <c r="F15"/>
      <c r="G15"/>
      <c r="H15" s="20"/>
      <c r="I15" s="3"/>
      <c r="J15" s="3"/>
      <c r="K15" s="20"/>
      <c r="L15" s="6"/>
      <c r="M15" s="6"/>
      <c r="N15" s="8"/>
      <c r="O15" s="57"/>
      <c r="P15" s="6"/>
      <c r="Q15" s="6"/>
      <c r="R15" s="8"/>
      <c r="S15" s="57"/>
      <c r="T15" s="8"/>
      <c r="U15" s="1"/>
      <c r="V15" s="1"/>
      <c r="W15" s="1"/>
      <c r="X15" s="1"/>
      <c r="Y15" s="1"/>
      <c r="Z15" s="1"/>
      <c r="AA15" s="1"/>
    </row>
    <row r="16" spans="1:27" ht="12.75">
      <c r="A16" s="2" t="str">
        <f ca="1" t="shared" si="2"/>
        <v>South (1,2,t)</v>
      </c>
      <c r="B16" t="s">
        <v>141</v>
      </c>
      <c r="C16">
        <f>'orig. data'!AH15</f>
        <v>1</v>
      </c>
      <c r="D16">
        <f>'orig. data'!AI15</f>
        <v>2</v>
      </c>
      <c r="E16" t="str">
        <f ca="1">IF(CELL("contents",F16)="s","s",IF(CELL("contents",G16)="s","s",IF(CELL("contents",'orig. data'!AJ15)="t","t","")))</f>
        <v>t</v>
      </c>
      <c r="F16" t="str">
        <f>'orig. data'!AK15</f>
        <v> </v>
      </c>
      <c r="G16" t="str">
        <f>'orig. data'!AL15</f>
        <v> </v>
      </c>
      <c r="H16" s="20">
        <f>I$19</f>
        <v>36.188265264</v>
      </c>
      <c r="I16" s="3">
        <f>'orig. data'!D15</f>
        <v>24.796320282</v>
      </c>
      <c r="J16" s="3">
        <f>'orig. data'!R15</f>
        <v>21.546171726</v>
      </c>
      <c r="K16" s="20">
        <f>J$19</f>
        <v>30.134374702</v>
      </c>
      <c r="L16" s="6">
        <f>'orig. data'!B15</f>
        <v>1044</v>
      </c>
      <c r="M16" s="6">
        <f>'orig. data'!C15</f>
        <v>42585</v>
      </c>
      <c r="N16" s="8">
        <f>'orig. data'!G15</f>
        <v>5.453128E-30</v>
      </c>
      <c r="O16" s="57"/>
      <c r="P16" s="6">
        <f>'orig. data'!P15</f>
        <v>950</v>
      </c>
      <c r="Q16" s="6">
        <f>'orig. data'!Q15</f>
        <v>44273</v>
      </c>
      <c r="R16" s="8">
        <f>'orig. data'!U15</f>
        <v>7.404882E-22</v>
      </c>
      <c r="S16" s="57"/>
      <c r="T16" s="8">
        <f>'orig. data'!AD15</f>
        <v>0.0017610796</v>
      </c>
      <c r="U16" s="1"/>
      <c r="V16" s="1"/>
      <c r="W16" s="1"/>
      <c r="X16" s="1"/>
      <c r="Y16" s="1"/>
      <c r="Z16" s="1"/>
      <c r="AA16" s="1"/>
    </row>
    <row r="17" spans="1:20" ht="12.75">
      <c r="A17" s="2" t="str">
        <f ca="1" t="shared" si="2"/>
        <v>Mid (1,t)</v>
      </c>
      <c r="B17" t="s">
        <v>142</v>
      </c>
      <c r="C17">
        <f>'orig. data'!AH16</f>
        <v>1</v>
      </c>
      <c r="D17" t="str">
        <f>'orig. data'!AI16</f>
        <v> </v>
      </c>
      <c r="E17" t="str">
        <f ca="1">IF(CELL("contents",F17)="s","s",IF(CELL("contents",G17)="s","s",IF(CELL("contents",'orig. data'!AJ16)="t","t","")))</f>
        <v>t</v>
      </c>
      <c r="F17" t="str">
        <f>'orig. data'!AK16</f>
        <v> </v>
      </c>
      <c r="G17" t="str">
        <f>'orig. data'!AL16</f>
        <v> </v>
      </c>
      <c r="H17" s="20">
        <f>I$19</f>
        <v>36.188265264</v>
      </c>
      <c r="I17" s="3">
        <f>'orig. data'!D16</f>
        <v>42.27985144</v>
      </c>
      <c r="J17" s="3">
        <f>'orig. data'!R16</f>
        <v>32.993804695</v>
      </c>
      <c r="K17" s="20">
        <f>J$19</f>
        <v>30.134374702</v>
      </c>
      <c r="L17" s="6">
        <f>'orig. data'!B16</f>
        <v>1186</v>
      </c>
      <c r="M17" s="6">
        <f>'orig. data'!C16</f>
        <v>28360</v>
      </c>
      <c r="N17" s="8">
        <f>'orig. data'!G16</f>
        <v>7.6786706E-07</v>
      </c>
      <c r="P17" s="6">
        <f>'orig. data'!P16</f>
        <v>920</v>
      </c>
      <c r="Q17" s="6">
        <f>'orig. data'!Q16</f>
        <v>28305</v>
      </c>
      <c r="R17" s="8">
        <f>'orig. data'!U16</f>
        <v>0.0106282053</v>
      </c>
      <c r="T17" s="8">
        <f>'orig. data'!AD16</f>
        <v>1.8592197E-08</v>
      </c>
    </row>
    <row r="18" spans="1:20" ht="12.75">
      <c r="A18" s="2" t="str">
        <f ca="1" t="shared" si="2"/>
        <v>North (1,2,t)</v>
      </c>
      <c r="B18" t="s">
        <v>137</v>
      </c>
      <c r="C18">
        <f>'orig. data'!AH17</f>
        <v>1</v>
      </c>
      <c r="D18">
        <f>'orig. data'!AI17</f>
        <v>2</v>
      </c>
      <c r="E18" t="str">
        <f ca="1">IF(CELL("contents",F18)="s","s",IF(CELL("contents",G18)="s","s",IF(CELL("contents",'orig. data'!AJ17)="t","t","")))</f>
        <v>t</v>
      </c>
      <c r="F18" t="str">
        <f>'orig. data'!AK17</f>
        <v> </v>
      </c>
      <c r="G18" t="str">
        <f>'orig. data'!AL17</f>
        <v> </v>
      </c>
      <c r="H18" s="20">
        <f>I$19</f>
        <v>36.188265264</v>
      </c>
      <c r="I18" s="3">
        <f>'orig. data'!D17</f>
        <v>99.099274246</v>
      </c>
      <c r="J18" s="3">
        <f>'orig. data'!R17</f>
        <v>90.532877802</v>
      </c>
      <c r="K18" s="20">
        <f>J$19</f>
        <v>30.134374702</v>
      </c>
      <c r="L18" s="6">
        <f>'orig. data'!B17</f>
        <v>1482</v>
      </c>
      <c r="M18" s="6">
        <f>'orig. data'!C17</f>
        <v>15189</v>
      </c>
      <c r="N18" s="8">
        <f>'orig. data'!G17</f>
        <v>6.55517E-271</v>
      </c>
      <c r="P18" s="6">
        <f>'orig. data'!P17</f>
        <v>1407</v>
      </c>
      <c r="Q18" s="6">
        <f>'orig. data'!Q17</f>
        <v>15828</v>
      </c>
      <c r="R18" s="8">
        <f>'orig. data'!U17</f>
        <v>8.09224E-303</v>
      </c>
      <c r="T18" s="8">
        <f>'orig. data'!AD17</f>
        <v>0.0152964741</v>
      </c>
    </row>
    <row r="19" spans="1:20" ht="12.75">
      <c r="A19" s="2" t="str">
        <f ca="1" t="shared" si="2"/>
        <v>Manitoba (t)</v>
      </c>
      <c r="B19" t="s">
        <v>139</v>
      </c>
      <c r="C19" t="str">
        <f>'orig. data'!AH18</f>
        <v> </v>
      </c>
      <c r="D19" t="str">
        <f>'orig. data'!AI18</f>
        <v> </v>
      </c>
      <c r="E19" t="str">
        <f ca="1">IF(CELL("contents",F19)="s","s",IF(CELL("contents",G19)="s","s",IF(CELL("contents",'orig. data'!AJ18)="t","t","")))</f>
        <v>t</v>
      </c>
      <c r="F19" t="str">
        <f>'orig. data'!AK18</f>
        <v> </v>
      </c>
      <c r="G19" t="str">
        <f>'orig. data'!AL18</f>
        <v> </v>
      </c>
      <c r="H19" s="20">
        <f>I$19</f>
        <v>36.188265264</v>
      </c>
      <c r="I19" s="3">
        <f>'orig. data'!D18</f>
        <v>36.188265264</v>
      </c>
      <c r="J19" s="3">
        <f>'orig. data'!R18</f>
        <v>30.134374702</v>
      </c>
      <c r="K19" s="20">
        <f>J$19</f>
        <v>30.134374702</v>
      </c>
      <c r="L19" s="6">
        <f>'orig. data'!B18</f>
        <v>7046</v>
      </c>
      <c r="M19" s="6">
        <f>'orig. data'!C18</f>
        <v>194704</v>
      </c>
      <c r="N19" s="8" t="str">
        <f>'orig. data'!G18</f>
        <v> </v>
      </c>
      <c r="P19" s="6">
        <f>'orig. data'!P18</f>
        <v>6130</v>
      </c>
      <c r="Q19" s="6">
        <f>'orig. data'!Q18</f>
        <v>203392</v>
      </c>
      <c r="R19" s="8" t="str">
        <f>'orig. data'!U18</f>
        <v> </v>
      </c>
      <c r="T19" s="8">
        <f>'orig. data'!AD18</f>
        <v>1.156627E-25</v>
      </c>
    </row>
    <row r="20" spans="2:20" ht="12.75">
      <c r="B20"/>
      <c r="C20"/>
      <c r="D20"/>
      <c r="E20"/>
      <c r="F20"/>
      <c r="G20"/>
      <c r="H20" s="20"/>
      <c r="I20" s="3"/>
      <c r="J20" s="3"/>
      <c r="K20" s="20"/>
      <c r="L20" s="6"/>
      <c r="M20" s="6"/>
      <c r="N20" s="8"/>
      <c r="P20" s="6"/>
      <c r="Q20" s="6"/>
      <c r="R20" s="8"/>
      <c r="T20" s="8"/>
    </row>
    <row r="21" spans="1:20" ht="12.75">
      <c r="A21" s="2" t="str">
        <f ca="1" t="shared" si="2"/>
        <v>Fort Garry (1,2,t)</v>
      </c>
      <c r="B21" t="s">
        <v>143</v>
      </c>
      <c r="C21">
        <f>'orig. data'!AH20</f>
        <v>1</v>
      </c>
      <c r="D21">
        <f>'orig. data'!AI20</f>
        <v>2</v>
      </c>
      <c r="E21" t="str">
        <f ca="1">IF(CELL("contents",F21)="s","s",IF(CELL("contents",G21)="s","s",IF(CELL("contents",'orig. data'!AJ20)="t","t","")))</f>
        <v>t</v>
      </c>
      <c r="F21" t="str">
        <f>'orig. data'!AK20</f>
        <v> </v>
      </c>
      <c r="G21" t="str">
        <f>'orig. data'!AL20</f>
        <v> </v>
      </c>
      <c r="H21" s="20">
        <f aca="true" t="shared" si="3" ref="H21:H32">I$19</f>
        <v>36.188265264</v>
      </c>
      <c r="I21" s="3">
        <f>'orig. data'!D20</f>
        <v>12.325215741</v>
      </c>
      <c r="J21" s="3">
        <f>'orig. data'!R20</f>
        <v>7.5464321628</v>
      </c>
      <c r="K21" s="20">
        <f aca="true" t="shared" si="4" ref="K21:K32">J$19</f>
        <v>30.134374702</v>
      </c>
      <c r="L21" s="6">
        <f>'orig. data'!B20</f>
        <v>128</v>
      </c>
      <c r="M21" s="6">
        <f>'orig. data'!C20</f>
        <v>10049</v>
      </c>
      <c r="N21" s="8">
        <f>'orig. data'!G20</f>
        <v>4.681851E-32</v>
      </c>
      <c r="P21" s="6">
        <f>'orig. data'!P20</f>
        <v>86</v>
      </c>
      <c r="Q21" s="6">
        <f>'orig. data'!Q20</f>
        <v>11168</v>
      </c>
      <c r="R21" s="8">
        <f>'orig. data'!U20</f>
        <v>1.800832E-36</v>
      </c>
      <c r="T21" s="8">
        <f>'orig. data'!AD20</f>
        <v>0.0005395849</v>
      </c>
    </row>
    <row r="22" spans="1:20" ht="12.75">
      <c r="A22" s="2" t="str">
        <f ca="1" t="shared" si="2"/>
        <v>Assiniboine South (1,2)</v>
      </c>
      <c r="B22" t="s">
        <v>144</v>
      </c>
      <c r="C22">
        <f>'orig. data'!AH21</f>
        <v>1</v>
      </c>
      <c r="D22">
        <f>'orig. data'!AI21</f>
        <v>2</v>
      </c>
      <c r="E22">
        <f ca="1">IF(CELL("contents",F22)="s","s",IF(CELL("contents",G22)="s","s",IF(CELL("contents",'orig. data'!AJ21)="t","t","")))</f>
      </c>
      <c r="F22" t="str">
        <f>'orig. data'!AK21</f>
        <v> </v>
      </c>
      <c r="G22" t="str">
        <f>'orig. data'!AL21</f>
        <v> </v>
      </c>
      <c r="H22" s="20">
        <f t="shared" si="3"/>
        <v>36.188265264</v>
      </c>
      <c r="I22" s="3">
        <f>'orig. data'!D21</f>
        <v>7.9332722168</v>
      </c>
      <c r="J22" s="3">
        <f>'orig. data'!R21</f>
        <v>6.6617730915</v>
      </c>
      <c r="K22" s="20">
        <f t="shared" si="4"/>
        <v>30.134374702</v>
      </c>
      <c r="L22" s="6">
        <f>'orig. data'!B21</f>
        <v>52</v>
      </c>
      <c r="M22" s="6">
        <f>'orig. data'!C21</f>
        <v>6444</v>
      </c>
      <c r="N22" s="8">
        <f>'orig. data'!G21</f>
        <v>1.877335E-25</v>
      </c>
      <c r="P22" s="6">
        <f>'orig. data'!P21</f>
        <v>51</v>
      </c>
      <c r="Q22" s="6">
        <f>'orig. data'!Q21</f>
        <v>7068</v>
      </c>
      <c r="R22" s="8">
        <f>'orig. data'!U21</f>
        <v>4.461987E-23</v>
      </c>
      <c r="T22" s="8">
        <f>'orig. data'!AD21</f>
        <v>0.4058164752</v>
      </c>
    </row>
    <row r="23" spans="1:20" ht="12.75">
      <c r="A23" s="2" t="str">
        <f ca="1" t="shared" si="2"/>
        <v>St. Boniface (1,2,t)</v>
      </c>
      <c r="B23" t="s">
        <v>148</v>
      </c>
      <c r="C23">
        <f>'orig. data'!AH22</f>
        <v>1</v>
      </c>
      <c r="D23">
        <f>'orig. data'!AI22</f>
        <v>2</v>
      </c>
      <c r="E23" t="str">
        <f ca="1">IF(CELL("contents",F23)="s","s",IF(CELL("contents",G23)="s","s",IF(CELL("contents",'orig. data'!AJ22)="t","t","")))</f>
        <v>t</v>
      </c>
      <c r="F23" t="str">
        <f>'orig. data'!AK22</f>
        <v> </v>
      </c>
      <c r="G23" t="str">
        <f>'orig. data'!AL22</f>
        <v> </v>
      </c>
      <c r="H23" s="20">
        <f t="shared" si="3"/>
        <v>36.188265264</v>
      </c>
      <c r="I23" s="3">
        <f>'orig. data'!D22</f>
        <v>18.417392421</v>
      </c>
      <c r="J23" s="3">
        <f>'orig. data'!R22</f>
        <v>12.546791288</v>
      </c>
      <c r="K23" s="20">
        <f t="shared" si="4"/>
        <v>30.134374702</v>
      </c>
      <c r="L23" s="6">
        <f>'orig. data'!B22</f>
        <v>135</v>
      </c>
      <c r="M23" s="6">
        <f>'orig. data'!C22</f>
        <v>7017</v>
      </c>
      <c r="N23" s="8">
        <f>'orig. data'!G22</f>
        <v>3.129357E-14</v>
      </c>
      <c r="P23" s="6">
        <f>'orig. data'!P22</f>
        <v>101</v>
      </c>
      <c r="Q23" s="6">
        <f>'orig. data'!Q22</f>
        <v>7375</v>
      </c>
      <c r="R23" s="8">
        <f>'orig. data'!U22</f>
        <v>2.573197E-16</v>
      </c>
      <c r="T23" s="8">
        <f>'orig. data'!AD22</f>
        <v>0.0054180367</v>
      </c>
    </row>
    <row r="24" spans="1:20" ht="12.75">
      <c r="A24" s="2" t="str">
        <f ca="1" t="shared" si="2"/>
        <v>St. Vital (1,2,t)</v>
      </c>
      <c r="B24" t="s">
        <v>146</v>
      </c>
      <c r="C24">
        <f>'orig. data'!AH23</f>
        <v>1</v>
      </c>
      <c r="D24">
        <f>'orig. data'!AI23</f>
        <v>2</v>
      </c>
      <c r="E24" t="str">
        <f ca="1">IF(CELL("contents",F24)="s","s",IF(CELL("contents",G24)="s","s",IF(CELL("contents",'orig. data'!AJ23)="t","t","")))</f>
        <v>t</v>
      </c>
      <c r="F24" t="str">
        <f>'orig. data'!AK23</f>
        <v> </v>
      </c>
      <c r="G24" t="str">
        <f>'orig. data'!AL23</f>
        <v> </v>
      </c>
      <c r="H24" s="20">
        <f t="shared" si="3"/>
        <v>36.188265264</v>
      </c>
      <c r="I24" s="3">
        <f>'orig. data'!D23</f>
        <v>19.862580117</v>
      </c>
      <c r="J24" s="3">
        <f>'orig. data'!R23</f>
        <v>12.255540296</v>
      </c>
      <c r="K24" s="20">
        <f t="shared" si="4"/>
        <v>30.134374702</v>
      </c>
      <c r="L24" s="6">
        <f>'orig. data'!B23</f>
        <v>198</v>
      </c>
      <c r="M24" s="6">
        <f>'orig. data'!C23</f>
        <v>9623</v>
      </c>
      <c r="N24" s="8">
        <f>'orig. data'!G23</f>
        <v>3.291521E-16</v>
      </c>
      <c r="P24" s="6">
        <f>'orig. data'!P23</f>
        <v>125</v>
      </c>
      <c r="Q24" s="6">
        <f>'orig. data'!Q23</f>
        <v>10078</v>
      </c>
      <c r="R24" s="8">
        <f>'orig. data'!U23</f>
        <v>6.404063E-23</v>
      </c>
      <c r="T24" s="8">
        <f>'orig. data'!AD23</f>
        <v>3.08645E-05</v>
      </c>
    </row>
    <row r="25" spans="1:20" ht="12.75">
      <c r="A25" s="2" t="str">
        <f ca="1" t="shared" si="2"/>
        <v>Transcona (1,2,t)</v>
      </c>
      <c r="B25" t="s">
        <v>149</v>
      </c>
      <c r="C25">
        <f>'orig. data'!AH24</f>
        <v>1</v>
      </c>
      <c r="D25">
        <f>'orig. data'!AI24</f>
        <v>2</v>
      </c>
      <c r="E25" t="str">
        <f ca="1">IF(CELL("contents",F25)="s","s",IF(CELL("contents",G25)="s","s",IF(CELL("contents",'orig. data'!AJ24)="t","t","")))</f>
        <v>t</v>
      </c>
      <c r="F25" t="str">
        <f>'orig. data'!AK24</f>
        <v> </v>
      </c>
      <c r="G25" t="str">
        <f>'orig. data'!AL24</f>
        <v> </v>
      </c>
      <c r="H25" s="20">
        <f t="shared" si="3"/>
        <v>36.188265264</v>
      </c>
      <c r="I25" s="3">
        <f>'orig. data'!D24</f>
        <v>20.856135204</v>
      </c>
      <c r="J25" s="3">
        <f>'orig. data'!R24</f>
        <v>12.218597171</v>
      </c>
      <c r="K25" s="20">
        <f t="shared" si="4"/>
        <v>30.134374702</v>
      </c>
      <c r="L25" s="6">
        <f>'orig. data'!B24</f>
        <v>125</v>
      </c>
      <c r="M25" s="6">
        <f>'orig. data'!C24</f>
        <v>5623</v>
      </c>
      <c r="N25" s="8">
        <f>'orig. data'!G24</f>
        <v>1.4639192E-08</v>
      </c>
      <c r="P25" s="6">
        <f>'orig. data'!P24</f>
        <v>75</v>
      </c>
      <c r="Q25" s="6">
        <f>'orig. data'!Q24</f>
        <v>5851</v>
      </c>
      <c r="R25" s="8">
        <f>'orig. data'!U24</f>
        <v>1.113771E-13</v>
      </c>
      <c r="T25" s="8">
        <f>'orig. data'!AD24</f>
        <v>0.0005472746</v>
      </c>
    </row>
    <row r="26" spans="1:23" ht="12.75">
      <c r="A26" s="2" t="str">
        <f ca="1" t="shared" si="2"/>
        <v>River Heights (1,2,t)</v>
      </c>
      <c r="B26" t="s">
        <v>145</v>
      </c>
      <c r="C26">
        <f>'orig. data'!AH25</f>
        <v>1</v>
      </c>
      <c r="D26">
        <f>'orig. data'!AI25</f>
        <v>2</v>
      </c>
      <c r="E26" t="str">
        <f ca="1">IF(CELL("contents",F26)="s","s",IF(CELL("contents",G26)="s","s",IF(CELL("contents",'orig. data'!AJ25)="t","t","")))</f>
        <v>t</v>
      </c>
      <c r="F26" t="str">
        <f>'orig. data'!AK25</f>
        <v> </v>
      </c>
      <c r="G26" t="str">
        <f>'orig. data'!AL25</f>
        <v> </v>
      </c>
      <c r="H26" s="20">
        <f t="shared" si="3"/>
        <v>36.188265264</v>
      </c>
      <c r="I26" s="3">
        <f>'orig. data'!D25</f>
        <v>21.986070032</v>
      </c>
      <c r="J26" s="3">
        <f>'orig. data'!R25</f>
        <v>15.272812514</v>
      </c>
      <c r="K26" s="20">
        <f t="shared" si="4"/>
        <v>30.134374702</v>
      </c>
      <c r="L26" s="6">
        <f>'orig. data'!B25</f>
        <v>152</v>
      </c>
      <c r="M26" s="6">
        <f>'orig. data'!C25</f>
        <v>6585</v>
      </c>
      <c r="N26" s="8">
        <f>'orig. data'!G25</f>
        <v>1.9159609E-09</v>
      </c>
      <c r="P26" s="6">
        <f>'orig. data'!P25</f>
        <v>109</v>
      </c>
      <c r="Q26" s="6">
        <f>'orig. data'!Q25</f>
        <v>6873</v>
      </c>
      <c r="R26" s="8">
        <f>'orig. data'!U25</f>
        <v>3.232058E-12</v>
      </c>
      <c r="T26" s="8">
        <f>'orig. data'!AD25</f>
        <v>0.0040817369</v>
      </c>
      <c r="U26" s="1"/>
      <c r="V26" s="1"/>
      <c r="W26" s="1"/>
    </row>
    <row r="27" spans="1:23" ht="12.75">
      <c r="A27" s="2" t="str">
        <f ca="1" t="shared" si="2"/>
        <v>River East (1,2,t)</v>
      </c>
      <c r="B27" t="s">
        <v>147</v>
      </c>
      <c r="C27">
        <f>'orig. data'!AH26</f>
        <v>1</v>
      </c>
      <c r="D27">
        <f>'orig. data'!AI26</f>
        <v>2</v>
      </c>
      <c r="E27" t="str">
        <f ca="1">IF(CELL("contents",F27)="s","s",IF(CELL("contents",G27)="s","s",IF(CELL("contents",'orig. data'!AJ26)="t","t","")))</f>
        <v>t</v>
      </c>
      <c r="F27" t="str">
        <f>'orig. data'!AK26</f>
        <v> </v>
      </c>
      <c r="G27" t="str">
        <f>'orig. data'!AL26</f>
        <v> </v>
      </c>
      <c r="H27" s="20">
        <f t="shared" si="3"/>
        <v>36.188265264</v>
      </c>
      <c r="I27" s="3">
        <f>'orig. data'!D26</f>
        <v>27.140769375</v>
      </c>
      <c r="J27" s="3">
        <f>'orig. data'!R26</f>
        <v>19.54121794</v>
      </c>
      <c r="K27" s="20">
        <f t="shared" si="4"/>
        <v>30.134374702</v>
      </c>
      <c r="L27" s="6">
        <f>'orig. data'!B26</f>
        <v>411</v>
      </c>
      <c r="M27" s="6">
        <f>'orig. data'!C26</f>
        <v>14806</v>
      </c>
      <c r="N27" s="8">
        <f>'orig. data'!G26</f>
        <v>2.1117656E-08</v>
      </c>
      <c r="P27" s="6">
        <f>'orig. data'!P26</f>
        <v>310</v>
      </c>
      <c r="Q27" s="6">
        <f>'orig. data'!Q26</f>
        <v>15464</v>
      </c>
      <c r="R27" s="8">
        <f>'orig. data'!U26</f>
        <v>3.79813E-13</v>
      </c>
      <c r="T27" s="8">
        <f>'orig. data'!AD26</f>
        <v>1.85968E-05</v>
      </c>
      <c r="U27" s="1"/>
      <c r="V27" s="1"/>
      <c r="W27" s="1"/>
    </row>
    <row r="28" spans="1:23" ht="12.75">
      <c r="A28" s="2" t="str">
        <f ca="1" t="shared" si="2"/>
        <v>Seven Oaks (1,2,t)</v>
      </c>
      <c r="B28" t="s">
        <v>150</v>
      </c>
      <c r="C28">
        <f>'orig. data'!AH27</f>
        <v>1</v>
      </c>
      <c r="D28">
        <f>'orig. data'!AI27</f>
        <v>2</v>
      </c>
      <c r="E28" t="str">
        <f ca="1">IF(CELL("contents",F28)="s","s",IF(CELL("contents",G28)="s","s",IF(CELL("contents",'orig. data'!AJ27)="t","t","")))</f>
        <v>t</v>
      </c>
      <c r="F28" t="str">
        <f>'orig. data'!AK27</f>
        <v> </v>
      </c>
      <c r="G28" t="str">
        <f>'orig. data'!AL27</f>
        <v> </v>
      </c>
      <c r="H28" s="20">
        <f t="shared" si="3"/>
        <v>36.188265264</v>
      </c>
      <c r="I28" s="3">
        <f>'orig. data'!D27</f>
        <v>20.996784059</v>
      </c>
      <c r="J28" s="3">
        <f>'orig. data'!R27</f>
        <v>14.562719072</v>
      </c>
      <c r="K28" s="20">
        <f t="shared" si="4"/>
        <v>30.134374702</v>
      </c>
      <c r="L28" s="6">
        <f>'orig. data'!B27</f>
        <v>207</v>
      </c>
      <c r="M28" s="6">
        <f>'orig. data'!C27</f>
        <v>9799</v>
      </c>
      <c r="N28" s="8">
        <f>'orig. data'!G27</f>
        <v>1.409039E-14</v>
      </c>
      <c r="P28" s="6">
        <f>'orig. data'!P27</f>
        <v>147</v>
      </c>
      <c r="Q28" s="6">
        <f>'orig. data'!Q27</f>
        <v>9732</v>
      </c>
      <c r="R28" s="8">
        <f>'orig. data'!U27</f>
        <v>3.585185E-17</v>
      </c>
      <c r="T28" s="8">
        <f>'orig. data'!AD27</f>
        <v>0.0009003903</v>
      </c>
      <c r="U28" s="1"/>
      <c r="V28" s="1"/>
      <c r="W28" s="1"/>
    </row>
    <row r="29" spans="1:23" ht="12.75">
      <c r="A29" s="2" t="str">
        <f ca="1" t="shared" si="2"/>
        <v>St. James - Assiniboia (1,2)</v>
      </c>
      <c r="B29" t="s">
        <v>151</v>
      </c>
      <c r="C29">
        <f>'orig. data'!AH28</f>
        <v>1</v>
      </c>
      <c r="D29">
        <f>'orig. data'!AI28</f>
        <v>2</v>
      </c>
      <c r="E29">
        <f ca="1">IF(CELL("contents",F29)="s","s",IF(CELL("contents",G29)="s","s",IF(CELL("contents",'orig. data'!AJ28)="t","t","")))</f>
      </c>
      <c r="F29" t="str">
        <f>'orig. data'!AK28</f>
        <v> </v>
      </c>
      <c r="G29" t="str">
        <f>'orig. data'!AL28</f>
        <v> </v>
      </c>
      <c r="H29" s="20">
        <f t="shared" si="3"/>
        <v>36.188265264</v>
      </c>
      <c r="I29" s="3">
        <f>'orig. data'!D28</f>
        <v>19.286288433</v>
      </c>
      <c r="J29" s="3">
        <f>'orig. data'!R28</f>
        <v>16.032443466</v>
      </c>
      <c r="K29" s="20">
        <f t="shared" si="4"/>
        <v>30.134374702</v>
      </c>
      <c r="L29" s="6">
        <f>'orig. data'!B28</f>
        <v>163</v>
      </c>
      <c r="M29" s="6">
        <f>'orig. data'!C28</f>
        <v>8225</v>
      </c>
      <c r="N29" s="8">
        <f>'orig. data'!G28</f>
        <v>3.082385E-15</v>
      </c>
      <c r="O29" s="57"/>
      <c r="P29" s="6">
        <f>'orig. data'!P28</f>
        <v>136</v>
      </c>
      <c r="Q29" s="6">
        <f>'orig. data'!Q28</f>
        <v>8332</v>
      </c>
      <c r="R29" s="8">
        <f>'orig. data'!U28</f>
        <v>5.67126E-13</v>
      </c>
      <c r="T29" s="8">
        <f>'orig. data'!AD28</f>
        <v>0.1147421292</v>
      </c>
      <c r="U29" s="1"/>
      <c r="V29" s="1"/>
      <c r="W29" s="1"/>
    </row>
    <row r="30" spans="1:23" ht="12.75">
      <c r="A30" s="2" t="str">
        <f ca="1" t="shared" si="2"/>
        <v>Inkster</v>
      </c>
      <c r="B30" t="s">
        <v>152</v>
      </c>
      <c r="C30" t="str">
        <f>'orig. data'!AH29</f>
        <v> </v>
      </c>
      <c r="D30" t="str">
        <f>'orig. data'!AI29</f>
        <v> </v>
      </c>
      <c r="E30">
        <f ca="1">IF(CELL("contents",F30)="s","s",IF(CELL("contents",G30)="s","s",IF(CELL("contents",'orig. data'!AJ29)="t","t","")))</f>
      </c>
      <c r="F30" t="str">
        <f>'orig. data'!AK29</f>
        <v> </v>
      </c>
      <c r="G30" t="str">
        <f>'orig. data'!AL29</f>
        <v> </v>
      </c>
      <c r="H30" s="20">
        <f t="shared" si="3"/>
        <v>36.188265264</v>
      </c>
      <c r="I30" s="3">
        <f>'orig. data'!D29</f>
        <v>39.287783363</v>
      </c>
      <c r="J30" s="3">
        <f>'orig. data'!R29</f>
        <v>35.636841236</v>
      </c>
      <c r="K30" s="20">
        <f t="shared" si="4"/>
        <v>30.134374702</v>
      </c>
      <c r="L30" s="6">
        <f>'orig. data'!B29</f>
        <v>231</v>
      </c>
      <c r="M30" s="6">
        <f>'orig. data'!C29</f>
        <v>5867</v>
      </c>
      <c r="N30" s="8">
        <f>'orig. data'!G29</f>
        <v>0.2201273729</v>
      </c>
      <c r="O30" s="57"/>
      <c r="P30" s="6">
        <f>'orig. data'!P29</f>
        <v>217</v>
      </c>
      <c r="Q30" s="6">
        <f>'orig. data'!Q29</f>
        <v>5972</v>
      </c>
      <c r="R30" s="8">
        <f>'orig. data'!U29</f>
        <v>0.0159224287</v>
      </c>
      <c r="T30" s="8">
        <f>'orig. data'!AD29</f>
        <v>0.3046059692</v>
      </c>
      <c r="U30" s="1"/>
      <c r="V30" s="1"/>
      <c r="W30" s="1"/>
    </row>
    <row r="31" spans="1:23" ht="12.75">
      <c r="A31" s="2" t="str">
        <f ca="1" t="shared" si="2"/>
        <v>Downtown (1,2,t)</v>
      </c>
      <c r="B31" t="s">
        <v>153</v>
      </c>
      <c r="C31">
        <f>'orig. data'!AH30</f>
        <v>1</v>
      </c>
      <c r="D31">
        <f>'orig. data'!AI30</f>
        <v>2</v>
      </c>
      <c r="E31" t="str">
        <f ca="1">IF(CELL("contents",F31)="s","s",IF(CELL("contents",G31)="s","s",IF(CELL("contents",'orig. data'!AJ30)="t","t","")))</f>
        <v>t</v>
      </c>
      <c r="F31" t="str">
        <f>'orig. data'!AK30</f>
        <v> </v>
      </c>
      <c r="G31" t="str">
        <f>'orig. data'!AL30</f>
        <v> </v>
      </c>
      <c r="H31" s="20">
        <f t="shared" si="3"/>
        <v>36.188265264</v>
      </c>
      <c r="I31" s="3">
        <f>'orig. data'!D30</f>
        <v>71.245052339</v>
      </c>
      <c r="J31" s="3">
        <f>'orig. data'!R30</f>
        <v>58.146337966</v>
      </c>
      <c r="K31" s="20">
        <f t="shared" si="4"/>
        <v>30.134374702</v>
      </c>
      <c r="L31" s="6">
        <f>'orig. data'!B30</f>
        <v>705</v>
      </c>
      <c r="M31" s="6">
        <f>'orig. data'!C30</f>
        <v>9438</v>
      </c>
      <c r="N31" s="8">
        <f>'orig. data'!G30</f>
        <v>1.507722E-65</v>
      </c>
      <c r="O31" s="57"/>
      <c r="P31" s="6">
        <f>'orig. data'!P30</f>
        <v>642</v>
      </c>
      <c r="Q31" s="6">
        <f>'orig. data'!Q30</f>
        <v>10598</v>
      </c>
      <c r="R31" s="8">
        <f>'orig. data'!U30</f>
        <v>1.835816E-56</v>
      </c>
      <c r="T31" s="8">
        <f>'orig. data'!AD30</f>
        <v>0.0002012318</v>
      </c>
      <c r="U31" s="1"/>
      <c r="V31" s="1"/>
      <c r="W31" s="1"/>
    </row>
    <row r="32" spans="1:23" ht="12.75">
      <c r="A32" s="2" t="str">
        <f ca="1" t="shared" si="2"/>
        <v>Point Douglas (1,2)</v>
      </c>
      <c r="B32" t="s">
        <v>154</v>
      </c>
      <c r="C32">
        <f>'orig. data'!AH31</f>
        <v>1</v>
      </c>
      <c r="D32">
        <f>'orig. data'!AI31</f>
        <v>2</v>
      </c>
      <c r="E32">
        <f ca="1">IF(CELL("contents",F32)="s","s",IF(CELL("contents",G32)="s","s",IF(CELL("contents",'orig. data'!AJ31)="t","t","")))</f>
      </c>
      <c r="F32" t="str">
        <f>'orig. data'!AK31</f>
        <v> </v>
      </c>
      <c r="G32" t="str">
        <f>'orig. data'!AL31</f>
        <v> </v>
      </c>
      <c r="H32" s="20">
        <f t="shared" si="3"/>
        <v>36.188265264</v>
      </c>
      <c r="I32" s="3">
        <f>'orig. data'!D31</f>
        <v>85.498474171</v>
      </c>
      <c r="J32" s="3">
        <f>'orig. data'!R31</f>
        <v>79.804544945</v>
      </c>
      <c r="K32" s="20">
        <f t="shared" si="4"/>
        <v>30.134374702</v>
      </c>
      <c r="L32" s="6">
        <f>'orig. data'!B31</f>
        <v>526</v>
      </c>
      <c r="M32" s="6">
        <f>'orig. data'!C31</f>
        <v>6099</v>
      </c>
      <c r="N32" s="8">
        <f>'orig. data'!G31</f>
        <v>1.316818E-80</v>
      </c>
      <c r="O32" s="57"/>
      <c r="P32" s="6">
        <f>'orig. data'!P31</f>
        <v>568</v>
      </c>
      <c r="Q32" s="6">
        <f>'orig. data'!Q31</f>
        <v>7105</v>
      </c>
      <c r="R32" s="8">
        <f>'orig. data'!U31</f>
        <v>4.45161E-108</v>
      </c>
      <c r="T32" s="8">
        <f>'orig. data'!AD31</f>
        <v>0.2561728312</v>
      </c>
      <c r="U32" s="1"/>
      <c r="V32" s="1"/>
      <c r="W32" s="1"/>
    </row>
    <row r="33" spans="1:23" ht="12.75">
      <c r="B33"/>
      <c r="C33"/>
      <c r="D33"/>
      <c r="E33"/>
      <c r="F33"/>
      <c r="G33"/>
      <c r="H33" s="20"/>
      <c r="I33" s="3"/>
      <c r="J33" s="3"/>
      <c r="K33" s="20"/>
      <c r="L33" s="6"/>
      <c r="M33" s="6"/>
      <c r="N33" s="8"/>
      <c r="O33" s="57"/>
      <c r="P33" s="6"/>
      <c r="Q33" s="6"/>
      <c r="R33" s="8"/>
      <c r="T33" s="8"/>
      <c r="U33" s="1"/>
      <c r="V33" s="1"/>
      <c r="W33" s="1"/>
    </row>
    <row r="34" spans="2:8" ht="12.75">
      <c r="B34"/>
      <c r="C34"/>
      <c r="D34"/>
      <c r="E34"/>
      <c r="F34"/>
      <c r="G34"/>
      <c r="H34" s="21"/>
    </row>
    <row r="35" spans="2:8" ht="12.75">
      <c r="B35"/>
      <c r="C35"/>
      <c r="D35"/>
      <c r="E35"/>
      <c r="F35"/>
      <c r="G35"/>
      <c r="H35" s="21"/>
    </row>
    <row r="36" spans="2:8" ht="12.75">
      <c r="B36"/>
      <c r="C36"/>
      <c r="D36"/>
      <c r="E36"/>
      <c r="F36"/>
      <c r="G36"/>
      <c r="H36" s="21"/>
    </row>
    <row r="37" spans="2:8" ht="12.75">
      <c r="B37"/>
      <c r="C37"/>
      <c r="D37"/>
      <c r="E37"/>
      <c r="F37"/>
      <c r="G37"/>
      <c r="H37" s="21"/>
    </row>
    <row r="38" spans="2:8" ht="12.75">
      <c r="B38"/>
      <c r="C38"/>
      <c r="D38"/>
      <c r="E38"/>
      <c r="F38"/>
      <c r="G38"/>
      <c r="H38" s="21"/>
    </row>
    <row r="39" spans="2:8" ht="12.75">
      <c r="B39"/>
      <c r="C39"/>
      <c r="D39"/>
      <c r="E39"/>
      <c r="F39"/>
      <c r="G39"/>
      <c r="H39" s="21"/>
    </row>
    <row r="40" spans="2:8" ht="12.75">
      <c r="B40"/>
      <c r="C40"/>
      <c r="D40"/>
      <c r="E40"/>
      <c r="F40"/>
      <c r="G40"/>
      <c r="H40" s="21"/>
    </row>
    <row r="41" ht="12.75">
      <c r="H41" s="21"/>
    </row>
    <row r="42" ht="12.75">
      <c r="H42" s="21"/>
    </row>
    <row r="43" ht="12.75">
      <c r="H43" s="21"/>
    </row>
    <row r="44" ht="12.75">
      <c r="H44" s="21"/>
    </row>
    <row r="45" ht="12.75">
      <c r="H45" s="21"/>
    </row>
    <row r="46" ht="12.75">
      <c r="H46" s="21"/>
    </row>
  </sheetData>
  <mergeCells count="3">
    <mergeCell ref="C1:E1"/>
    <mergeCell ref="F1:G1"/>
    <mergeCell ref="I2:J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U108"/>
  <sheetViews>
    <sheetView workbookViewId="0" topLeftCell="A1">
      <pane ySplit="3" topLeftCell="BM73" activePane="bottomLeft" state="frozen"/>
      <selection pane="topLeft" activeCell="A1" sqref="A1"/>
      <selection pane="bottomLeft" activeCell="I84" sqref="I84"/>
    </sheetView>
  </sheetViews>
  <sheetFormatPr defaultColWidth="9.140625" defaultRowHeight="12.75"/>
  <cols>
    <col min="1" max="1" width="26.28125" style="0" customWidth="1"/>
    <col min="2" max="2" width="21.00390625" style="0" customWidth="1"/>
    <col min="3" max="5" width="2.8515625" style="0" customWidth="1"/>
    <col min="6" max="7" width="6.7109375" style="0" customWidth="1"/>
    <col min="15" max="15" width="2.8515625" style="48" customWidth="1"/>
    <col min="19" max="19" width="2.8515625" style="48" customWidth="1"/>
  </cols>
  <sheetData>
    <row r="1" spans="1:20" ht="12.75">
      <c r="A1" s="46" t="s">
        <v>242</v>
      </c>
      <c r="B1" s="5" t="s">
        <v>193</v>
      </c>
      <c r="C1" s="72" t="s">
        <v>118</v>
      </c>
      <c r="D1" s="72"/>
      <c r="E1" s="72"/>
      <c r="F1" s="72" t="s">
        <v>121</v>
      </c>
      <c r="G1" s="72"/>
      <c r="H1" s="6" t="s">
        <v>108</v>
      </c>
      <c r="I1" s="3" t="s">
        <v>110</v>
      </c>
      <c r="J1" s="3" t="s">
        <v>111</v>
      </c>
      <c r="K1" s="6" t="s">
        <v>109</v>
      </c>
      <c r="L1" s="6" t="s">
        <v>112</v>
      </c>
      <c r="M1" s="6" t="s">
        <v>113</v>
      </c>
      <c r="N1" s="6" t="s">
        <v>114</v>
      </c>
      <c r="O1" s="51"/>
      <c r="P1" s="6" t="s">
        <v>115</v>
      </c>
      <c r="Q1" s="6" t="s">
        <v>116</v>
      </c>
      <c r="R1" s="6" t="s">
        <v>117</v>
      </c>
      <c r="S1" s="51"/>
      <c r="T1" s="6" t="s">
        <v>122</v>
      </c>
    </row>
    <row r="2" spans="1:20" ht="12.75">
      <c r="A2" s="47"/>
      <c r="B2" s="2"/>
      <c r="C2" s="9"/>
      <c r="D2" s="9"/>
      <c r="E2" s="9"/>
      <c r="F2" s="10"/>
      <c r="G2" s="10"/>
      <c r="H2" s="6"/>
      <c r="I2" s="73" t="s">
        <v>243</v>
      </c>
      <c r="J2" s="73"/>
      <c r="K2" s="6"/>
      <c r="L2" s="6"/>
      <c r="M2" s="6"/>
      <c r="N2" s="6"/>
      <c r="O2" s="51"/>
      <c r="P2" s="6"/>
      <c r="Q2" s="6"/>
      <c r="R2" s="6"/>
      <c r="S2" s="51"/>
      <c r="T2" s="6"/>
    </row>
    <row r="3" spans="1:20" ht="12.75">
      <c r="A3" s="41" t="s">
        <v>0</v>
      </c>
      <c r="B3" s="5"/>
      <c r="C3" s="9">
        <v>1</v>
      </c>
      <c r="D3" s="9">
        <v>2</v>
      </c>
      <c r="E3" s="9" t="s">
        <v>120</v>
      </c>
      <c r="F3" s="9" t="s">
        <v>218</v>
      </c>
      <c r="G3" s="9" t="s">
        <v>219</v>
      </c>
      <c r="H3" s="2" t="s">
        <v>279</v>
      </c>
      <c r="I3" s="5" t="s">
        <v>286</v>
      </c>
      <c r="J3" s="5" t="s">
        <v>287</v>
      </c>
      <c r="K3" s="2" t="s">
        <v>280</v>
      </c>
      <c r="L3" s="2"/>
      <c r="M3" s="2"/>
      <c r="N3" s="2"/>
      <c r="O3" s="46"/>
      <c r="P3" s="2"/>
      <c r="Q3" s="2"/>
      <c r="R3" s="2"/>
      <c r="S3" s="46"/>
      <c r="T3" s="2"/>
    </row>
    <row r="4" spans="1:20" ht="12.75">
      <c r="A4" s="40" t="str">
        <f ca="1">CONCATENATE(B4)&amp;(IF((CELL("contents",C4)=1)*AND((CELL("contents",D4))=2)*AND((CELL("contents",E4))&lt;&gt;"")," (1,2,"&amp;CELL("contents",E4)&amp;")",(IF((CELL("contents",C4)=1)*OR((CELL("contents",D4))=2)," (1,2)",(IF((CELL("contents",C4)=1)*OR((CELL("contents",E4))&lt;&gt;"")," (1,"&amp;CELL("contents",E4)&amp;")",(IF((CELL("contents",D4)=2)*OR((CELL("contents",E4))&lt;&gt;"")," (2,"&amp;CELL("contents",E4)&amp;")",(IF((CELL("contents",C4))=1," (1)",(IF((CELL("contents",D4)=2)," (2)",(IF((CELL("contents",E4)&lt;&gt;"")," ("&amp;CELL("contents",E4)&amp;")",""))))))))))))))</f>
        <v>SE Northern (1,2)</v>
      </c>
      <c r="B4" s="2" t="s">
        <v>201</v>
      </c>
      <c r="C4">
        <f>'orig. data'!AH32</f>
        <v>1</v>
      </c>
      <c r="D4">
        <f>'orig. data'!AI32</f>
        <v>2</v>
      </c>
      <c r="E4">
        <f ca="1">IF(CELL("contents",F4)="s","s",IF(CELL("contents",G4)="s","s",IF(CELL("contents",'orig. data'!AJ32)="t","t","")))</f>
      </c>
      <c r="F4" t="str">
        <f>'orig. data'!AK32</f>
        <v> </v>
      </c>
      <c r="G4" t="str">
        <f>'orig. data'!AL32</f>
        <v> </v>
      </c>
      <c r="H4" s="20">
        <f>'orig. data'!D$18</f>
        <v>36.188265264</v>
      </c>
      <c r="I4" s="3">
        <f>'orig. data'!D32</f>
        <v>18.904118111</v>
      </c>
      <c r="J4" s="3">
        <f>'orig. data'!R32</f>
        <v>17.758240803</v>
      </c>
      <c r="K4" s="20">
        <f>'orig. data'!R$18</f>
        <v>30.134374702</v>
      </c>
      <c r="L4" s="6">
        <f>'orig. data'!B32</f>
        <v>63</v>
      </c>
      <c r="M4" s="6">
        <f>'orig. data'!C32</f>
        <v>3338</v>
      </c>
      <c r="N4" s="8">
        <f>'orig. data'!G32</f>
        <v>2.8789039E-07</v>
      </c>
      <c r="O4" s="57"/>
      <c r="P4" s="6">
        <f>'orig. data'!P32</f>
        <v>58</v>
      </c>
      <c r="Q4" s="6">
        <f>'orig. data'!Q32</f>
        <v>3301</v>
      </c>
      <c r="R4" s="8">
        <f>'orig. data'!U32</f>
        <v>6.24741E-05</v>
      </c>
      <c r="S4" s="46"/>
      <c r="T4" s="8">
        <f>'orig. data'!AD32</f>
        <v>0.7311308019</v>
      </c>
    </row>
    <row r="5" spans="1:20" ht="12.75">
      <c r="A5" s="40" t="str">
        <f aca="true" ca="1" t="shared" si="0" ref="A5:A68">CONCATENATE(B5)&amp;(IF((CELL("contents",C5)=1)*AND((CELL("contents",D5))=2)*AND((CELL("contents",E5))&lt;&gt;"")," (1,2,"&amp;CELL("contents",E5)&amp;")",(IF((CELL("contents",C5)=1)*OR((CELL("contents",D5))=2)," (1,2)",(IF((CELL("contents",C5)=1)*OR((CELL("contents",E5))&lt;&gt;"")," (1,"&amp;CELL("contents",E5)&amp;")",(IF((CELL("contents",D5)=2)*OR((CELL("contents",E5))&lt;&gt;"")," (2,"&amp;CELL("contents",E5)&amp;")",(IF((CELL("contents",C5))=1," (1)",(IF((CELL("contents",D5)=2)," (2)",(IF((CELL("contents",E5)&lt;&gt;"")," ("&amp;CELL("contents",E5)&amp;")",""))))))))))))))</f>
        <v>SE Central (1,2)</v>
      </c>
      <c r="B5" s="2" t="s">
        <v>196</v>
      </c>
      <c r="C5">
        <f>'orig. data'!AH33</f>
        <v>1</v>
      </c>
      <c r="D5">
        <f>'orig. data'!AI33</f>
        <v>2</v>
      </c>
      <c r="E5">
        <f ca="1">IF(CELL("contents",F5)="s","s",IF(CELL("contents",G5)="s","s",IF(CELL("contents",'orig. data'!AJ33)="t","t","")))</f>
      </c>
      <c r="F5" t="str">
        <f>'orig. data'!AK33</f>
        <v> </v>
      </c>
      <c r="G5" t="str">
        <f>'orig. data'!AL33</f>
        <v> </v>
      </c>
      <c r="H5" s="20">
        <f>'orig. data'!D$18</f>
        <v>36.188265264</v>
      </c>
      <c r="I5" s="3">
        <f>'orig. data'!D33</f>
        <v>23.029116228</v>
      </c>
      <c r="J5" s="3">
        <f>'orig. data'!R33</f>
        <v>21.330808144</v>
      </c>
      <c r="K5" s="20">
        <f>'orig. data'!R$18</f>
        <v>30.134374702</v>
      </c>
      <c r="L5" s="6">
        <f>'orig. data'!B33</f>
        <v>97</v>
      </c>
      <c r="M5" s="6">
        <f>'orig. data'!C33</f>
        <v>4183</v>
      </c>
      <c r="N5" s="8">
        <f>'orig. data'!G33</f>
        <v>9.8193332E-06</v>
      </c>
      <c r="O5" s="57"/>
      <c r="P5" s="6">
        <f>'orig. data'!P33</f>
        <v>100</v>
      </c>
      <c r="Q5" s="6">
        <f>'orig. data'!Q33</f>
        <v>4775</v>
      </c>
      <c r="R5" s="8">
        <f>'orig. data'!U33</f>
        <v>0.0006249784</v>
      </c>
      <c r="S5" s="46"/>
      <c r="T5" s="8">
        <f>'orig. data'!AD33</f>
        <v>0.5908867872</v>
      </c>
    </row>
    <row r="6" spans="1:20" ht="12.75">
      <c r="A6" s="40" t="str">
        <f ca="1" t="shared" si="0"/>
        <v>SE Western (1,2)</v>
      </c>
      <c r="B6" s="2" t="s">
        <v>197</v>
      </c>
      <c r="C6">
        <f>'orig. data'!AH34</f>
        <v>1</v>
      </c>
      <c r="D6">
        <f>'orig. data'!AI34</f>
        <v>2</v>
      </c>
      <c r="E6">
        <f ca="1">IF(CELL("contents",F6)="s","s",IF(CELL("contents",G6)="s","s",IF(CELL("contents",'orig. data'!AJ34)="t","t","")))</f>
      </c>
      <c r="F6" t="str">
        <f>'orig. data'!AK34</f>
        <v> </v>
      </c>
      <c r="G6" t="str">
        <f>'orig. data'!AL34</f>
        <v> </v>
      </c>
      <c r="H6" s="20">
        <f>'orig. data'!D$18</f>
        <v>36.188265264</v>
      </c>
      <c r="I6" s="3">
        <f>'orig. data'!D34</f>
        <v>18.582163137</v>
      </c>
      <c r="J6" s="3">
        <f>'orig. data'!R34</f>
        <v>15.432238349</v>
      </c>
      <c r="K6" s="20">
        <f>'orig. data'!R$18</f>
        <v>30.134374702</v>
      </c>
      <c r="L6" s="6">
        <f>'orig. data'!B34</f>
        <v>39</v>
      </c>
      <c r="M6" s="6">
        <f>'orig. data'!C34</f>
        <v>2207</v>
      </c>
      <c r="N6" s="8">
        <f>'orig. data'!G34</f>
        <v>3.31029E-05</v>
      </c>
      <c r="O6" s="57"/>
      <c r="P6" s="6">
        <f>'orig. data'!P34</f>
        <v>37</v>
      </c>
      <c r="Q6" s="6">
        <f>'orig. data'!Q34</f>
        <v>2387</v>
      </c>
      <c r="R6" s="8">
        <f>'orig. data'!U34</f>
        <v>5.02909E-05</v>
      </c>
      <c r="S6" s="46"/>
      <c r="T6" s="8">
        <f>'orig. data'!AD34</f>
        <v>0.4183114994</v>
      </c>
    </row>
    <row r="7" spans="1:20" ht="12.75">
      <c r="A7" s="40" t="str">
        <f ca="1" t="shared" si="0"/>
        <v>SE Southern</v>
      </c>
      <c r="B7" s="2" t="s">
        <v>163</v>
      </c>
      <c r="C7" t="str">
        <f>'orig. data'!AH35</f>
        <v> </v>
      </c>
      <c r="D7" t="str">
        <f>'orig. data'!AI35</f>
        <v> </v>
      </c>
      <c r="E7">
        <f ca="1">IF(CELL("contents",F7)="s","s",IF(CELL("contents",G7)="s","s",IF(CELL("contents",'orig. data'!AJ35)="t","t","")))</f>
      </c>
      <c r="F7" t="str">
        <f>'orig. data'!AK35</f>
        <v> </v>
      </c>
      <c r="G7" t="str">
        <f>'orig. data'!AL35</f>
        <v> </v>
      </c>
      <c r="H7" s="20">
        <f>'orig. data'!D$18</f>
        <v>36.188265264</v>
      </c>
      <c r="I7" s="3">
        <f>'orig. data'!D35</f>
        <v>23.002128439</v>
      </c>
      <c r="J7" s="3">
        <f>'orig. data'!R35</f>
        <v>21.609863703</v>
      </c>
      <c r="K7" s="20">
        <f>'orig. data'!R$18</f>
        <v>30.134374702</v>
      </c>
      <c r="L7" s="6">
        <f>'orig. data'!B35</f>
        <v>17</v>
      </c>
      <c r="M7" s="6">
        <f>'orig. data'!C35</f>
        <v>787</v>
      </c>
      <c r="N7" s="8">
        <f>'orig. data'!G35</f>
        <v>0.0620240938</v>
      </c>
      <c r="O7" s="57"/>
      <c r="P7" s="6">
        <f>'orig. data'!P35</f>
        <v>22</v>
      </c>
      <c r="Q7" s="6">
        <f>'orig. data'!Q35</f>
        <v>1026</v>
      </c>
      <c r="R7" s="8">
        <f>'orig. data'!U35</f>
        <v>0.1202654162</v>
      </c>
      <c r="S7" s="46"/>
      <c r="T7" s="8">
        <f>'orig. data'!AD35</f>
        <v>0.846684898</v>
      </c>
    </row>
    <row r="8" spans="1:20" ht="12.75">
      <c r="A8" s="40"/>
      <c r="B8" s="2"/>
      <c r="H8" s="20"/>
      <c r="I8" s="3"/>
      <c r="J8" s="3"/>
      <c r="K8" s="20"/>
      <c r="L8" s="6"/>
      <c r="M8" s="6"/>
      <c r="N8" s="8"/>
      <c r="O8" s="57"/>
      <c r="P8" s="6"/>
      <c r="Q8" s="6"/>
      <c r="R8" s="8"/>
      <c r="S8" s="46"/>
      <c r="T8" s="8"/>
    </row>
    <row r="9" spans="1:20" ht="12.75">
      <c r="A9" s="40" t="str">
        <f ca="1" t="shared" si="0"/>
        <v>CE Altona (1)</v>
      </c>
      <c r="B9" s="2" t="s">
        <v>198</v>
      </c>
      <c r="C9">
        <f>'orig. data'!AH36</f>
        <v>1</v>
      </c>
      <c r="D9" t="str">
        <f>'orig. data'!AI36</f>
        <v> </v>
      </c>
      <c r="E9">
        <f ca="1">IF(CELL("contents",F9)="s","s",IF(CELL("contents",G9)="s","s",IF(CELL("contents",'orig. data'!AJ36)="t","t","")))</f>
      </c>
      <c r="F9" t="str">
        <f>'orig. data'!AK36</f>
        <v> </v>
      </c>
      <c r="G9" t="str">
        <f>'orig. data'!AL36</f>
        <v> </v>
      </c>
      <c r="H9" s="20">
        <f>'orig. data'!D$18</f>
        <v>36.188265264</v>
      </c>
      <c r="I9" s="3">
        <f>'orig. data'!D36</f>
        <v>22.155583715</v>
      </c>
      <c r="J9" s="3">
        <f>'orig. data'!R36</f>
        <v>24.989679678</v>
      </c>
      <c r="K9" s="20">
        <f>'orig. data'!R$18</f>
        <v>30.134374702</v>
      </c>
      <c r="L9" s="6">
        <f>'orig. data'!B36</f>
        <v>39</v>
      </c>
      <c r="M9" s="6">
        <f>'orig. data'!C36</f>
        <v>1777</v>
      </c>
      <c r="N9" s="8">
        <f>'orig. data'!G36</f>
        <v>0.0022458559</v>
      </c>
      <c r="O9" s="57"/>
      <c r="P9" s="6">
        <f>'orig. data'!P36</f>
        <v>46</v>
      </c>
      <c r="Q9" s="6">
        <f>'orig. data'!Q36</f>
        <v>1829</v>
      </c>
      <c r="R9" s="8">
        <f>'orig. data'!U36</f>
        <v>0.2075478157</v>
      </c>
      <c r="S9" s="46"/>
      <c r="T9" s="8">
        <f>'orig. data'!AD36</f>
        <v>0.5802573395</v>
      </c>
    </row>
    <row r="10" spans="1:20" ht="12.75">
      <c r="A10" s="40" t="str">
        <f ca="1" t="shared" si="0"/>
        <v>CE Cartier/SFX (1,2)</v>
      </c>
      <c r="B10" s="2" t="s">
        <v>220</v>
      </c>
      <c r="C10">
        <f>'orig. data'!AH37</f>
        <v>1</v>
      </c>
      <c r="D10">
        <f>'orig. data'!AI37</f>
        <v>2</v>
      </c>
      <c r="E10">
        <f ca="1">IF(CELL("contents",F10)="s","s",IF(CELL("contents",G10)="s","s",IF(CELL("contents",'orig. data'!AJ37)="t","t","")))</f>
      </c>
      <c r="F10" t="str">
        <f>'orig. data'!AK37</f>
        <v> </v>
      </c>
      <c r="G10" t="str">
        <f>'orig. data'!AL37</f>
        <v> </v>
      </c>
      <c r="H10" s="20">
        <f>'orig. data'!D$18</f>
        <v>36.188265264</v>
      </c>
      <c r="I10" s="3">
        <f>'orig. data'!D37</f>
        <v>5.699277476</v>
      </c>
      <c r="J10" s="3">
        <f>'orig. data'!R37</f>
        <v>4.8837834674</v>
      </c>
      <c r="K10" s="20">
        <f>'orig. data'!R$18</f>
        <v>30.134374702</v>
      </c>
      <c r="L10" s="6">
        <f>'orig. data'!B37</f>
        <v>6</v>
      </c>
      <c r="M10" s="6">
        <f>'orig. data'!C37</f>
        <v>1106</v>
      </c>
      <c r="N10" s="8">
        <f>'orig. data'!G37</f>
        <v>6.0196944E-06</v>
      </c>
      <c r="O10" s="57"/>
      <c r="P10" s="6">
        <f>'orig. data'!P37</f>
        <v>6</v>
      </c>
      <c r="Q10" s="6">
        <f>'orig. data'!Q37</f>
        <v>1243</v>
      </c>
      <c r="R10" s="8">
        <f>'orig. data'!U37</f>
        <v>8.4441727E-06</v>
      </c>
      <c r="S10" s="46"/>
      <c r="T10" s="8">
        <f>'orig. data'!AD37</f>
        <v>0.7891136069</v>
      </c>
    </row>
    <row r="11" spans="1:20" ht="12.75">
      <c r="A11" s="40" t="str">
        <f ca="1" t="shared" si="0"/>
        <v>CE Louise/Pembina (1)</v>
      </c>
      <c r="B11" s="2" t="s">
        <v>199</v>
      </c>
      <c r="C11">
        <f>'orig. data'!AH38</f>
        <v>1</v>
      </c>
      <c r="D11" t="str">
        <f>'orig. data'!AI38</f>
        <v> </v>
      </c>
      <c r="E11">
        <f ca="1">IF(CELL("contents",F11)="s","s",IF(CELL("contents",G11)="s","s",IF(CELL("contents",'orig. data'!AJ38)="t","t","")))</f>
      </c>
      <c r="F11" t="str">
        <f>'orig. data'!AK38</f>
        <v> </v>
      </c>
      <c r="G11" t="str">
        <f>'orig. data'!AL38</f>
        <v> </v>
      </c>
      <c r="H11" s="20">
        <f>'orig. data'!D$18</f>
        <v>36.188265264</v>
      </c>
      <c r="I11" s="3">
        <f>'orig. data'!D38</f>
        <v>8.5360032462</v>
      </c>
      <c r="J11" s="3">
        <f>'orig. data'!R38</f>
        <v>15.640100011</v>
      </c>
      <c r="K11" s="20">
        <f>'orig. data'!R$18</f>
        <v>30.134374702</v>
      </c>
      <c r="L11" s="6">
        <f>'orig. data'!B38</f>
        <v>8</v>
      </c>
      <c r="M11" s="6">
        <f>'orig. data'!C38</f>
        <v>933</v>
      </c>
      <c r="N11" s="8">
        <f>'orig. data'!G38</f>
        <v>4.44235E-05</v>
      </c>
      <c r="O11" s="46"/>
      <c r="P11" s="6">
        <f>'orig. data'!P38</f>
        <v>13</v>
      </c>
      <c r="Q11" s="6">
        <f>'orig. data'!Q38</f>
        <v>841</v>
      </c>
      <c r="R11" s="8">
        <f>'orig. data'!U38</f>
        <v>0.0182913881</v>
      </c>
      <c r="S11" s="46"/>
      <c r="T11" s="8">
        <f>'orig. data'!AD38</f>
        <v>0.1777944814</v>
      </c>
    </row>
    <row r="12" spans="1:20" ht="12.75">
      <c r="A12" s="40" t="str">
        <f ca="1" t="shared" si="0"/>
        <v>CE Morden/Winkler  (1,2)</v>
      </c>
      <c r="B12" s="2" t="s">
        <v>200</v>
      </c>
      <c r="C12">
        <f>'orig. data'!AH39</f>
        <v>1</v>
      </c>
      <c r="D12">
        <f>'orig. data'!AI39</f>
        <v>2</v>
      </c>
      <c r="E12">
        <f ca="1">IF(CELL("contents",F12)="s","s",IF(CELL("contents",G12)="s","s",IF(CELL("contents",'orig. data'!AJ39)="t","t","")))</f>
      </c>
      <c r="F12" t="str">
        <f>'orig. data'!AK39</f>
        <v> </v>
      </c>
      <c r="G12" t="str">
        <f>'orig. data'!AL39</f>
        <v> </v>
      </c>
      <c r="H12" s="20">
        <f>'orig. data'!D$18</f>
        <v>36.188265264</v>
      </c>
      <c r="I12" s="3">
        <f>'orig. data'!D39</f>
        <v>21.978671774</v>
      </c>
      <c r="J12" s="3">
        <f>'orig. data'!R39</f>
        <v>19.296420451</v>
      </c>
      <c r="K12" s="20">
        <f>'orig. data'!R$18</f>
        <v>30.134374702</v>
      </c>
      <c r="L12" s="6">
        <f>'orig. data'!B39</f>
        <v>89</v>
      </c>
      <c r="M12" s="6">
        <f>'orig. data'!C39</f>
        <v>4068</v>
      </c>
      <c r="N12" s="8">
        <f>'orig. data'!G39</f>
        <v>2.9404368E-06</v>
      </c>
      <c r="O12" s="46"/>
      <c r="P12" s="6">
        <f>'orig. data'!P39</f>
        <v>91</v>
      </c>
      <c r="Q12" s="6">
        <f>'orig. data'!Q39</f>
        <v>4635</v>
      </c>
      <c r="R12" s="8">
        <f>'orig. data'!U39</f>
        <v>2.50351E-05</v>
      </c>
      <c r="S12" s="46"/>
      <c r="T12" s="8">
        <f>'orig. data'!AD39</f>
        <v>0.3826429869</v>
      </c>
    </row>
    <row r="13" spans="1:20" ht="12.75">
      <c r="A13" s="40" t="str">
        <f ca="1" t="shared" si="0"/>
        <v>CE Carman (1,2)</v>
      </c>
      <c r="B13" s="2" t="s">
        <v>221</v>
      </c>
      <c r="C13">
        <f>'orig. data'!AH40</f>
        <v>1</v>
      </c>
      <c r="D13">
        <f>'orig. data'!AI40</f>
        <v>2</v>
      </c>
      <c r="E13">
        <f ca="1">IF(CELL("contents",F13)="s","s",IF(CELL("contents",G13)="s","s",IF(CELL("contents",'orig. data'!AJ40)="t","t","")))</f>
      </c>
      <c r="F13" t="str">
        <f>'orig. data'!AK40</f>
        <v> </v>
      </c>
      <c r="G13" t="str">
        <f>'orig. data'!AL40</f>
        <v> </v>
      </c>
      <c r="H13" s="20">
        <f>'orig. data'!D$18</f>
        <v>36.188265264</v>
      </c>
      <c r="I13" s="3">
        <f>'orig. data'!D40</f>
        <v>15.286450864</v>
      </c>
      <c r="J13" s="3">
        <f>'orig. data'!R40</f>
        <v>10.503967623</v>
      </c>
      <c r="K13" s="20">
        <f>'orig. data'!R$18</f>
        <v>30.134374702</v>
      </c>
      <c r="L13" s="6">
        <f>'orig. data'!B40</f>
        <v>31</v>
      </c>
      <c r="M13" s="6">
        <f>'orig. data'!C40</f>
        <v>2057</v>
      </c>
      <c r="N13" s="8">
        <f>'orig. data'!G40</f>
        <v>1.6878786E-06</v>
      </c>
      <c r="O13" s="46"/>
      <c r="P13" s="6">
        <f>'orig. data'!P40</f>
        <v>22</v>
      </c>
      <c r="Q13" s="6">
        <f>'orig. data'!Q40</f>
        <v>2054</v>
      </c>
      <c r="R13" s="8">
        <f>'orig. data'!U40</f>
        <v>8.1702765E-07</v>
      </c>
      <c r="S13" s="46"/>
      <c r="T13" s="8">
        <f>'orig. data'!AD40</f>
        <v>0.1783146962</v>
      </c>
    </row>
    <row r="14" spans="1:20" ht="12.75">
      <c r="A14" s="40" t="str">
        <f ca="1" t="shared" si="0"/>
        <v>CE Red River (1,2,t)</v>
      </c>
      <c r="B14" s="2" t="s">
        <v>164</v>
      </c>
      <c r="C14">
        <f>'orig. data'!AH41</f>
        <v>1</v>
      </c>
      <c r="D14">
        <f>'orig. data'!AI41</f>
        <v>2</v>
      </c>
      <c r="E14" t="str">
        <f ca="1">IF(CELL("contents",F14)="s","s",IF(CELL("contents",G14)="s","s",IF(CELL("contents",'orig. data'!AJ41)="t","t","")))</f>
        <v>t</v>
      </c>
      <c r="F14" t="str">
        <f>'orig. data'!AK41</f>
        <v> </v>
      </c>
      <c r="G14" t="str">
        <f>'orig. data'!AL41</f>
        <v> </v>
      </c>
      <c r="H14" s="20">
        <f>'orig. data'!D$18</f>
        <v>36.188265264</v>
      </c>
      <c r="I14" s="3">
        <f>'orig. data'!D41</f>
        <v>16.290073754</v>
      </c>
      <c r="J14" s="3">
        <f>'orig. data'!R41</f>
        <v>8.8151255365</v>
      </c>
      <c r="K14" s="20">
        <f>'orig. data'!R$18</f>
        <v>30.134374702</v>
      </c>
      <c r="L14" s="6">
        <f>'orig. data'!B41</f>
        <v>39</v>
      </c>
      <c r="M14" s="6">
        <f>'orig. data'!C41</f>
        <v>2468</v>
      </c>
      <c r="N14" s="8">
        <f>'orig. data'!G41</f>
        <v>6.6657132E-07</v>
      </c>
      <c r="O14" s="46"/>
      <c r="P14" s="6">
        <f>'orig. data'!P41</f>
        <v>23</v>
      </c>
      <c r="Q14" s="6">
        <f>'orig. data'!Q41</f>
        <v>2620</v>
      </c>
      <c r="R14" s="8">
        <f>'orig. data'!U41</f>
        <v>4.0845182E-09</v>
      </c>
      <c r="S14" s="46"/>
      <c r="T14" s="8">
        <f>'orig. data'!AD41</f>
        <v>0.0195035296</v>
      </c>
    </row>
    <row r="15" spans="1:20" ht="12.75">
      <c r="A15" s="40" t="str">
        <f ca="1" t="shared" si="0"/>
        <v>CE Swan Lake</v>
      </c>
      <c r="B15" s="2" t="s">
        <v>165</v>
      </c>
      <c r="C15" t="str">
        <f>'orig. data'!AH42</f>
        <v> </v>
      </c>
      <c r="D15" t="str">
        <f>'orig. data'!AI42</f>
        <v> </v>
      </c>
      <c r="E15">
        <f ca="1">IF(CELL("contents",F15)="s","s",IF(CELL("contents",G15)="s","s",IF(CELL("contents",'orig. data'!AJ42)="t","t","")))</f>
      </c>
      <c r="F15" t="str">
        <f>'orig. data'!AK42</f>
        <v> </v>
      </c>
      <c r="G15" t="str">
        <f>'orig. data'!AL42</f>
        <v> </v>
      </c>
      <c r="H15" s="20">
        <f>'orig. data'!D$18</f>
        <v>36.188265264</v>
      </c>
      <c r="I15" s="3">
        <f>'orig. data'!D42</f>
        <v>20.352586333</v>
      </c>
      <c r="J15" s="3">
        <f>'orig. data'!R42</f>
        <v>13.29107593</v>
      </c>
      <c r="K15" s="20">
        <f>'orig. data'!R$18</f>
        <v>30.134374702</v>
      </c>
      <c r="L15" s="6">
        <f>'orig. data'!B42</f>
        <v>16</v>
      </c>
      <c r="M15" s="6">
        <f>'orig. data'!C42</f>
        <v>799</v>
      </c>
      <c r="N15" s="8">
        <f>'orig. data'!G42</f>
        <v>0.0214767378</v>
      </c>
      <c r="O15" s="46"/>
      <c r="P15" s="6">
        <f>'orig. data'!P42</f>
        <v>10</v>
      </c>
      <c r="Q15" s="6">
        <f>'orig. data'!Q42</f>
        <v>748</v>
      </c>
      <c r="R15" s="8">
        <f>'orig. data'!U42</f>
        <v>0.0097578034</v>
      </c>
      <c r="S15" s="46"/>
      <c r="T15" s="8">
        <f>'orig. data'!AD42</f>
        <v>0.2904837728</v>
      </c>
    </row>
    <row r="16" spans="1:20" ht="12.75">
      <c r="A16" s="40" t="str">
        <f ca="1" t="shared" si="0"/>
        <v>CE Portage (1,2)</v>
      </c>
      <c r="B16" s="2" t="s">
        <v>166</v>
      </c>
      <c r="C16">
        <f>'orig. data'!AH43</f>
        <v>1</v>
      </c>
      <c r="D16">
        <f>'orig. data'!AI43</f>
        <v>2</v>
      </c>
      <c r="E16">
        <f ca="1">IF(CELL("contents",F16)="s","s",IF(CELL("contents",G16)="s","s",IF(CELL("contents",'orig. data'!AJ43)="t","t","")))</f>
      </c>
      <c r="F16" t="str">
        <f>'orig. data'!AK43</f>
        <v> </v>
      </c>
      <c r="G16" t="str">
        <f>'orig. data'!AL43</f>
        <v> </v>
      </c>
      <c r="H16" s="20">
        <f>'orig. data'!D$18</f>
        <v>36.188265264</v>
      </c>
      <c r="I16" s="3">
        <f>'orig. data'!D43</f>
        <v>44.793415033</v>
      </c>
      <c r="J16" s="3">
        <f>'orig. data'!R43</f>
        <v>38.157061027</v>
      </c>
      <c r="K16" s="20">
        <f>'orig. data'!R$18</f>
        <v>30.134374702</v>
      </c>
      <c r="L16" s="6">
        <f>'orig. data'!B43</f>
        <v>209</v>
      </c>
      <c r="M16" s="6">
        <f>'orig. data'!C43</f>
        <v>4694</v>
      </c>
      <c r="N16" s="8">
        <f>'orig. data'!G43</f>
        <v>0.0023715397</v>
      </c>
      <c r="O16" s="46"/>
      <c r="P16" s="6">
        <f>'orig. data'!P43</f>
        <v>186</v>
      </c>
      <c r="Q16" s="6">
        <f>'orig. data'!Q43</f>
        <v>4824</v>
      </c>
      <c r="R16" s="8">
        <f>'orig. data'!U43</f>
        <v>0.0014696883</v>
      </c>
      <c r="S16" s="46"/>
      <c r="T16" s="8">
        <f>'orig. data'!AD43</f>
        <v>0.1116681194</v>
      </c>
    </row>
    <row r="17" spans="1:20" ht="12.75">
      <c r="A17" s="40" t="str">
        <f ca="1" t="shared" si="0"/>
        <v>CE Seven Regions (1,2)</v>
      </c>
      <c r="B17" s="2" t="s">
        <v>167</v>
      </c>
      <c r="C17">
        <f>'orig. data'!AH44</f>
        <v>1</v>
      </c>
      <c r="D17">
        <f>'orig. data'!AI44</f>
        <v>2</v>
      </c>
      <c r="E17">
        <f ca="1">IF(CELL("contents",F17)="s","s",IF(CELL("contents",G17)="s","s",IF(CELL("contents",'orig. data'!AJ44)="t","t","")))</f>
      </c>
      <c r="F17" t="str">
        <f>'orig. data'!AK44</f>
        <v> </v>
      </c>
      <c r="G17" t="str">
        <f>'orig. data'!AL44</f>
        <v> </v>
      </c>
      <c r="H17" s="20">
        <f>'orig. data'!D$18</f>
        <v>36.188265264</v>
      </c>
      <c r="I17" s="3">
        <f>'orig. data'!D44</f>
        <v>98.283262558</v>
      </c>
      <c r="J17" s="3">
        <f>'orig. data'!R44</f>
        <v>93.111553395</v>
      </c>
      <c r="K17" s="20">
        <f>'orig. data'!R$18</f>
        <v>30.134374702</v>
      </c>
      <c r="L17" s="6">
        <f>'orig. data'!B44</f>
        <v>120</v>
      </c>
      <c r="M17" s="6">
        <f>'orig. data'!C44</f>
        <v>1240</v>
      </c>
      <c r="N17" s="8">
        <f>'orig. data'!G44</f>
        <v>1.936263E-27</v>
      </c>
      <c r="O17" s="46"/>
      <c r="P17" s="6">
        <f>'orig. data'!P44</f>
        <v>112</v>
      </c>
      <c r="Q17" s="6">
        <f>'orig. data'!Q44</f>
        <v>1246</v>
      </c>
      <c r="R17" s="8">
        <f>'orig. data'!U44</f>
        <v>2.468876E-32</v>
      </c>
      <c r="S17" s="46"/>
      <c r="T17" s="8">
        <f>'orig. data'!AD44</f>
        <v>0.6807586163</v>
      </c>
    </row>
    <row r="18" spans="1:20" ht="12.75">
      <c r="A18" s="40"/>
      <c r="B18" s="2"/>
      <c r="H18" s="20"/>
      <c r="I18" s="3"/>
      <c r="J18" s="3"/>
      <c r="K18" s="20"/>
      <c r="L18" s="6"/>
      <c r="M18" s="6"/>
      <c r="N18" s="8"/>
      <c r="O18" s="46"/>
      <c r="P18" s="6"/>
      <c r="Q18" s="6"/>
      <c r="R18" s="8"/>
      <c r="S18" s="46"/>
      <c r="T18" s="8"/>
    </row>
    <row r="19" spans="1:20" ht="12.75">
      <c r="A19" s="40" t="str">
        <f ca="1" t="shared" si="0"/>
        <v>AS East 2 (1,2)</v>
      </c>
      <c r="B19" s="2" t="s">
        <v>222</v>
      </c>
      <c r="C19">
        <f>'orig. data'!AH45</f>
        <v>1</v>
      </c>
      <c r="D19">
        <f>'orig. data'!AI45</f>
        <v>2</v>
      </c>
      <c r="E19">
        <f ca="1">IF(CELL("contents",F19)="s","s",IF(CELL("contents",G19)="s","s",IF(CELL("contents",'orig. data'!AJ45)="t","t","")))</f>
      </c>
      <c r="F19" t="str">
        <f>'orig. data'!AK45</f>
        <v> </v>
      </c>
      <c r="G19" t="str">
        <f>'orig. data'!AL45</f>
        <v> </v>
      </c>
      <c r="H19" s="20">
        <f>'orig. data'!D$18</f>
        <v>36.188265264</v>
      </c>
      <c r="I19" s="3">
        <f>'orig. data'!D45</f>
        <v>10.164341391</v>
      </c>
      <c r="J19" s="3">
        <f>'orig. data'!R45</f>
        <v>5.8922969237</v>
      </c>
      <c r="K19" s="20">
        <f>'orig. data'!R$18</f>
        <v>30.134374702</v>
      </c>
      <c r="L19" s="6">
        <f>'orig. data'!B45</f>
        <v>25</v>
      </c>
      <c r="M19" s="6">
        <f>'orig. data'!C45</f>
        <v>2489</v>
      </c>
      <c r="N19" s="8">
        <f>'orig. data'!G45</f>
        <v>2.327516E-10</v>
      </c>
      <c r="O19" s="46"/>
      <c r="P19" s="6">
        <f>'orig. data'!P45</f>
        <v>14</v>
      </c>
      <c r="Q19" s="6">
        <f>'orig. data'!Q45</f>
        <v>2393</v>
      </c>
      <c r="R19" s="8">
        <f>'orig. data'!U45</f>
        <v>1.0810868E-09</v>
      </c>
      <c r="S19" s="46"/>
      <c r="T19" s="8">
        <f>'orig. data'!AD45</f>
        <v>0.1023875394</v>
      </c>
    </row>
    <row r="20" spans="1:20" ht="12.75">
      <c r="A20" s="40" t="str">
        <f ca="1" t="shared" si="0"/>
        <v>AS West 1 (1,2)</v>
      </c>
      <c r="B20" s="2" t="s">
        <v>223</v>
      </c>
      <c r="C20">
        <f>'orig. data'!AH46</f>
        <v>1</v>
      </c>
      <c r="D20">
        <f>'orig. data'!AI46</f>
        <v>2</v>
      </c>
      <c r="E20">
        <f ca="1">IF(CELL("contents",F20)="s","s",IF(CELL("contents",G20)="s","s",IF(CELL("contents",'orig. data'!AJ46)="t","t","")))</f>
      </c>
      <c r="F20" t="str">
        <f>'orig. data'!AK46</f>
        <v> </v>
      </c>
      <c r="G20" t="str">
        <f>'orig. data'!AL46</f>
        <v> </v>
      </c>
      <c r="H20" s="20">
        <f>'orig. data'!D$18</f>
        <v>36.188265264</v>
      </c>
      <c r="I20" s="3">
        <f>'orig. data'!D46</f>
        <v>19.332685177</v>
      </c>
      <c r="J20" s="3">
        <f>'orig. data'!R46</f>
        <v>13.364182356</v>
      </c>
      <c r="K20" s="20">
        <f>'orig. data'!R$18</f>
        <v>30.134374702</v>
      </c>
      <c r="L20" s="6">
        <f>'orig. data'!B46</f>
        <v>32</v>
      </c>
      <c r="M20" s="6">
        <f>'orig. data'!C46</f>
        <v>1627</v>
      </c>
      <c r="N20" s="8">
        <f>'orig. data'!G46</f>
        <v>0.0004024576</v>
      </c>
      <c r="O20" s="46"/>
      <c r="P20" s="6">
        <f>'orig. data'!P46</f>
        <v>20</v>
      </c>
      <c r="Q20" s="6">
        <f>'orig. data'!Q46</f>
        <v>1563</v>
      </c>
      <c r="R20" s="8">
        <f>'orig. data'!U46</f>
        <v>0.0002864292</v>
      </c>
      <c r="S20" s="46"/>
      <c r="T20" s="8">
        <f>'orig. data'!AD46</f>
        <v>0.195216024</v>
      </c>
    </row>
    <row r="21" spans="1:20" ht="12.75">
      <c r="A21" s="40" t="str">
        <f ca="1" t="shared" si="0"/>
        <v>AS North 1</v>
      </c>
      <c r="B21" t="s">
        <v>224</v>
      </c>
      <c r="C21" t="str">
        <f>'orig. data'!AH47</f>
        <v> </v>
      </c>
      <c r="D21" t="str">
        <f>'orig. data'!AI47</f>
        <v> </v>
      </c>
      <c r="E21">
        <f ca="1">IF(CELL("contents",F21)="s","s",IF(CELL("contents",G21)="s","s",IF(CELL("contents",'orig. data'!AJ47)="t","t","")))</f>
      </c>
      <c r="F21" t="str">
        <f>'orig. data'!AK47</f>
        <v> </v>
      </c>
      <c r="G21" t="str">
        <f>'orig. data'!AL47</f>
        <v> </v>
      </c>
      <c r="H21" s="20">
        <f>'orig. data'!D$18</f>
        <v>36.188265264</v>
      </c>
      <c r="I21" s="3">
        <f>'orig. data'!D47</f>
        <v>33.602324496</v>
      </c>
      <c r="J21" s="3">
        <f>'orig. data'!R47</f>
        <v>35.022962312</v>
      </c>
      <c r="K21" s="20">
        <f>'orig. data'!R$18</f>
        <v>30.134374702</v>
      </c>
      <c r="L21" s="6">
        <f>'orig. data'!B47</f>
        <v>80</v>
      </c>
      <c r="M21" s="6">
        <f>'orig. data'!C47</f>
        <v>2354</v>
      </c>
      <c r="N21" s="8">
        <f>'orig. data'!G47</f>
        <v>0.5096440181</v>
      </c>
      <c r="O21" s="46"/>
      <c r="P21" s="6">
        <f>'orig. data'!P47</f>
        <v>75</v>
      </c>
      <c r="Q21" s="6">
        <f>'orig. data'!Q47</f>
        <v>2203</v>
      </c>
      <c r="R21" s="8">
        <f>'orig. data'!U47</f>
        <v>0.1936267132</v>
      </c>
      <c r="S21" s="46"/>
      <c r="T21" s="8">
        <f>'orig. data'!AD47</f>
        <v>0.7966910657</v>
      </c>
    </row>
    <row r="22" spans="1:20" ht="12.75">
      <c r="A22" s="40" t="str">
        <f ca="1" t="shared" si="0"/>
        <v>AS West 2 (2)</v>
      </c>
      <c r="B22" t="s">
        <v>168</v>
      </c>
      <c r="C22" t="str">
        <f>'orig. data'!AH48</f>
        <v> </v>
      </c>
      <c r="D22">
        <f>'orig. data'!AI48</f>
        <v>2</v>
      </c>
      <c r="E22">
        <f ca="1">IF(CELL("contents",F22)="s","s",IF(CELL("contents",G22)="s","s",IF(CELL("contents",'orig. data'!AJ48)="t","t","")))</f>
      </c>
      <c r="F22" t="str">
        <f>'orig. data'!AK48</f>
        <v> </v>
      </c>
      <c r="G22" t="str">
        <f>'orig. data'!AL48</f>
        <v> </v>
      </c>
      <c r="H22" s="20">
        <f>'orig. data'!D$18</f>
        <v>36.188265264</v>
      </c>
      <c r="I22" s="3">
        <f>'orig. data'!D48</f>
        <v>26.87611567</v>
      </c>
      <c r="J22" s="3">
        <f>'orig. data'!R48</f>
        <v>20.155381361</v>
      </c>
      <c r="K22" s="20">
        <f>'orig. data'!R$18</f>
        <v>30.134374702</v>
      </c>
      <c r="L22" s="6">
        <f>'orig. data'!B48</f>
        <v>75</v>
      </c>
      <c r="M22" s="6">
        <f>'orig. data'!C48</f>
        <v>2875</v>
      </c>
      <c r="N22" s="8">
        <f>'orig. data'!G48</f>
        <v>0.0103836172</v>
      </c>
      <c r="O22" s="46"/>
      <c r="P22" s="6">
        <f>'orig. data'!P48</f>
        <v>58</v>
      </c>
      <c r="Q22" s="6">
        <f>'orig. data'!Q48</f>
        <v>2886</v>
      </c>
      <c r="R22" s="8">
        <f>'orig. data'!U48</f>
        <v>0.0023386455</v>
      </c>
      <c r="S22" s="46"/>
      <c r="T22" s="8">
        <f>'orig. data'!AD48</f>
        <v>0.0998191074</v>
      </c>
    </row>
    <row r="23" spans="1:20" ht="12.75">
      <c r="A23" s="40" t="str">
        <f ca="1" t="shared" si="0"/>
        <v>AS East 1 (1,2)</v>
      </c>
      <c r="B23" t="s">
        <v>169</v>
      </c>
      <c r="C23">
        <f>'orig. data'!AH49</f>
        <v>1</v>
      </c>
      <c r="D23">
        <f>'orig. data'!AI49</f>
        <v>2</v>
      </c>
      <c r="E23">
        <f ca="1">IF(CELL("contents",F23)="s","s",IF(CELL("contents",G23)="s","s",IF(CELL("contents",'orig. data'!AJ49)="t","t","")))</f>
      </c>
      <c r="F23" t="str">
        <f>'orig. data'!AK49</f>
        <v> </v>
      </c>
      <c r="G23" t="str">
        <f>'orig. data'!AL49</f>
        <v> </v>
      </c>
      <c r="H23" s="20">
        <f>'orig. data'!D$18</f>
        <v>36.188265264</v>
      </c>
      <c r="I23" s="3">
        <f>'orig. data'!D49</f>
        <v>11.020877036</v>
      </c>
      <c r="J23" s="3">
        <f>'orig. data'!R49</f>
        <v>6.1162514275</v>
      </c>
      <c r="K23" s="20">
        <f>'orig. data'!R$18</f>
        <v>30.134374702</v>
      </c>
      <c r="L23" s="6">
        <f>'orig. data'!B49</f>
        <v>20</v>
      </c>
      <c r="M23" s="6">
        <f>'orig. data'!C49</f>
        <v>1867</v>
      </c>
      <c r="N23" s="8">
        <f>'orig. data'!G49</f>
        <v>1.098787E-07</v>
      </c>
      <c r="O23" s="46"/>
      <c r="P23" s="6">
        <f>'orig. data'!P49</f>
        <v>12</v>
      </c>
      <c r="Q23" s="6">
        <f>'orig. data'!Q49</f>
        <v>1929</v>
      </c>
      <c r="R23" s="8">
        <f>'orig. data'!U49</f>
        <v>3.4580776E-08</v>
      </c>
      <c r="S23" s="46"/>
      <c r="T23" s="8">
        <f>'orig. data'!AD49</f>
        <v>0.1068295162</v>
      </c>
    </row>
    <row r="24" spans="1:20" ht="12.75">
      <c r="A24" s="40" t="str">
        <f ca="1" t="shared" si="0"/>
        <v>AS North 2 (1)</v>
      </c>
      <c r="B24" t="s">
        <v>170</v>
      </c>
      <c r="C24">
        <f>'orig. data'!AH50</f>
        <v>1</v>
      </c>
      <c r="D24" t="str">
        <f>'orig. data'!AI50</f>
        <v> </v>
      </c>
      <c r="E24">
        <f ca="1">IF(CELL("contents",F24)="s","s",IF(CELL("contents",G24)="s","s",IF(CELL("contents",'orig. data'!AJ50)="t","t","")))</f>
      </c>
      <c r="F24" t="str">
        <f>'orig. data'!AK50</f>
        <v> </v>
      </c>
      <c r="G24" t="str">
        <f>'orig. data'!AL50</f>
        <v> </v>
      </c>
      <c r="H24" s="20">
        <f>'orig. data'!D$18</f>
        <v>36.188265264</v>
      </c>
      <c r="I24" s="3">
        <f>'orig. data'!D50</f>
        <v>23.001625109</v>
      </c>
      <c r="J24" s="3">
        <f>'orig. data'!R50</f>
        <v>26.327838594</v>
      </c>
      <c r="K24" s="20">
        <f>'orig. data'!R$18</f>
        <v>30.134374702</v>
      </c>
      <c r="L24" s="6">
        <f>'orig. data'!B50</f>
        <v>39</v>
      </c>
      <c r="M24" s="6">
        <f>'orig. data'!C50</f>
        <v>1716</v>
      </c>
      <c r="N24" s="8">
        <f>'orig. data'!G50</f>
        <v>0.0047688992</v>
      </c>
      <c r="O24" s="46"/>
      <c r="P24" s="6">
        <f>'orig. data'!P50</f>
        <v>45</v>
      </c>
      <c r="Q24" s="6">
        <f>'orig. data'!Q50</f>
        <v>1770</v>
      </c>
      <c r="R24" s="8">
        <f>'orig. data'!U50</f>
        <v>0.3691792796</v>
      </c>
      <c r="S24" s="46"/>
      <c r="T24" s="8">
        <f>'orig. data'!AD50</f>
        <v>0.5370034373</v>
      </c>
    </row>
    <row r="25" spans="1:20" ht="12.75">
      <c r="A25" s="40"/>
      <c r="H25" s="20"/>
      <c r="I25" s="3"/>
      <c r="J25" s="3"/>
      <c r="K25" s="20"/>
      <c r="L25" s="6"/>
      <c r="M25" s="6"/>
      <c r="N25" s="8"/>
      <c r="O25" s="46"/>
      <c r="P25" s="6"/>
      <c r="Q25" s="6"/>
      <c r="R25" s="8"/>
      <c r="S25" s="46"/>
      <c r="T25" s="8"/>
    </row>
    <row r="26" spans="1:20" ht="12.75">
      <c r="A26" s="40" t="str">
        <f ca="1" t="shared" si="0"/>
        <v>BDN Rural (1)</v>
      </c>
      <c r="B26" t="s">
        <v>225</v>
      </c>
      <c r="C26">
        <f>'orig. data'!AH51</f>
        <v>1</v>
      </c>
      <c r="D26" t="str">
        <f>'orig. data'!AI51</f>
        <v> </v>
      </c>
      <c r="E26">
        <f ca="1">IF(CELL("contents",F26)="s","s",IF(CELL("contents",G26)="s","s",IF(CELL("contents",'orig. data'!AJ51)="t","t","")))</f>
      </c>
      <c r="F26" t="str">
        <f>'orig. data'!AK51</f>
        <v> </v>
      </c>
      <c r="G26" t="str">
        <f>'orig. data'!AL51</f>
        <v> </v>
      </c>
      <c r="H26" s="20">
        <f>'orig. data'!D$18</f>
        <v>36.188265264</v>
      </c>
      <c r="I26" s="3">
        <f>'orig. data'!D51</f>
        <v>17.021820484</v>
      </c>
      <c r="J26" s="3">
        <f>'orig. data'!R51</f>
        <v>16.75717318</v>
      </c>
      <c r="K26" s="20">
        <f>'orig. data'!R$18</f>
        <v>30.134374702</v>
      </c>
      <c r="L26" s="6">
        <f>'orig. data'!B51</f>
        <v>17</v>
      </c>
      <c r="M26" s="6">
        <f>'orig. data'!C51</f>
        <v>1025</v>
      </c>
      <c r="N26" s="8">
        <f>'orig. data'!G51</f>
        <v>0.0018959823</v>
      </c>
      <c r="O26" s="46"/>
      <c r="P26" s="6">
        <f>'orig. data'!P51</f>
        <v>15</v>
      </c>
      <c r="Q26" s="6">
        <f>'orig. data'!Q51</f>
        <v>957</v>
      </c>
      <c r="R26" s="8">
        <f>'orig. data'!U51</f>
        <v>0.023365559</v>
      </c>
      <c r="S26" s="46"/>
      <c r="T26" s="8">
        <f>'orig. data'!AD51</f>
        <v>0.9647180323</v>
      </c>
    </row>
    <row r="27" spans="1:20" ht="12.75">
      <c r="A27" s="40" t="str">
        <f ca="1" t="shared" si="0"/>
        <v>BDN Southeast</v>
      </c>
      <c r="B27" t="s">
        <v>119</v>
      </c>
      <c r="C27" t="str">
        <f>'orig. data'!AH52</f>
        <v> </v>
      </c>
      <c r="D27" t="str">
        <f>'orig. data'!AI52</f>
        <v> </v>
      </c>
      <c r="E27">
        <f ca="1">IF(CELL("contents",F27)="s","s",IF(CELL("contents",G27)="s","s",IF(CELL("contents",'orig. data'!AJ52)="t","t","")))</f>
      </c>
      <c r="F27" t="str">
        <f>'orig. data'!AK52</f>
        <v> </v>
      </c>
      <c r="G27" t="str">
        <f>'orig. data'!AL52</f>
        <v> </v>
      </c>
      <c r="H27" s="20">
        <f>'orig. data'!D$18</f>
        <v>36.188265264</v>
      </c>
      <c r="I27" s="3">
        <f>'orig. data'!D52</f>
        <v>26.702501925</v>
      </c>
      <c r="J27" s="3">
        <f>'orig. data'!R52</f>
        <v>22.965443267</v>
      </c>
      <c r="K27" s="20">
        <f>'orig. data'!R$18</f>
        <v>30.134374702</v>
      </c>
      <c r="L27" s="6">
        <f>'orig. data'!B52</f>
        <v>22</v>
      </c>
      <c r="M27" s="6">
        <f>'orig. data'!C52</f>
        <v>826</v>
      </c>
      <c r="N27" s="8">
        <f>'orig. data'!G52</f>
        <v>0.1545738927</v>
      </c>
      <c r="O27" s="46"/>
      <c r="P27" s="6">
        <f>'orig. data'!P52</f>
        <v>19</v>
      </c>
      <c r="Q27" s="6">
        <f>'orig. data'!Q52</f>
        <v>828</v>
      </c>
      <c r="R27" s="8">
        <f>'orig. data'!U52</f>
        <v>0.2382339803</v>
      </c>
      <c r="S27" s="46"/>
      <c r="T27" s="8">
        <f>'orig. data'!AD52</f>
        <v>0.6302360407</v>
      </c>
    </row>
    <row r="28" spans="1:20" ht="12.75">
      <c r="A28" s="40" t="str">
        <f ca="1" t="shared" si="0"/>
        <v>BDN West (1,2)</v>
      </c>
      <c r="B28" t="s">
        <v>202</v>
      </c>
      <c r="C28">
        <f>'orig. data'!AH53</f>
        <v>1</v>
      </c>
      <c r="D28">
        <f>'orig. data'!AI53</f>
        <v>2</v>
      </c>
      <c r="E28">
        <f ca="1">IF(CELL("contents",F28)="s","s",IF(CELL("contents",G28)="s","s",IF(CELL("contents",'orig. data'!AJ53)="t","t","")))</f>
      </c>
      <c r="F28" t="str">
        <f>'orig. data'!AK53</f>
        <v> </v>
      </c>
      <c r="G28" t="str">
        <f>'orig. data'!AL53</f>
        <v> </v>
      </c>
      <c r="H28" s="20">
        <f>'orig. data'!D$18</f>
        <v>36.188265264</v>
      </c>
      <c r="I28" s="3">
        <f>'orig. data'!D53</f>
        <v>20.967548523</v>
      </c>
      <c r="J28" s="3">
        <f>'orig. data'!R53</f>
        <v>16.495753062</v>
      </c>
      <c r="K28" s="20">
        <f>'orig. data'!R$18</f>
        <v>30.134374702</v>
      </c>
      <c r="L28" s="6">
        <f>'orig. data'!B53</f>
        <v>45</v>
      </c>
      <c r="M28" s="6">
        <f>'orig. data'!C53</f>
        <v>2128</v>
      </c>
      <c r="N28" s="8">
        <f>'orig. data'!G53</f>
        <v>0.0002628262</v>
      </c>
      <c r="O28" s="46"/>
      <c r="P28" s="6">
        <f>'orig. data'!P53</f>
        <v>36</v>
      </c>
      <c r="Q28" s="6">
        <f>'orig. data'!Q53</f>
        <v>2135</v>
      </c>
      <c r="R28" s="8">
        <f>'orig. data'!U53</f>
        <v>0.0003173189</v>
      </c>
      <c r="S28" s="46"/>
      <c r="T28" s="8">
        <f>'orig. data'!AD53</f>
        <v>0.2833858082</v>
      </c>
    </row>
    <row r="29" spans="1:20" ht="12.75">
      <c r="A29" s="40" t="str">
        <f ca="1" t="shared" si="0"/>
        <v>BDN Southwest (1)</v>
      </c>
      <c r="B29" t="s">
        <v>171</v>
      </c>
      <c r="C29">
        <f>'orig. data'!AH54</f>
        <v>1</v>
      </c>
      <c r="D29" t="str">
        <f>'orig. data'!AI54</f>
        <v> </v>
      </c>
      <c r="E29">
        <f ca="1">IF(CELL("contents",F29)="s","s",IF(CELL("contents",G29)="s","s",IF(CELL("contents",'orig. data'!AJ54)="t","t","")))</f>
      </c>
      <c r="F29" t="str">
        <f>'orig. data'!AK54</f>
        <v> </v>
      </c>
      <c r="G29" t="str">
        <f>'orig. data'!AL54</f>
        <v> </v>
      </c>
      <c r="H29" s="20">
        <f>'orig. data'!D$18</f>
        <v>36.188265264</v>
      </c>
      <c r="I29" s="3">
        <f>'orig. data'!D54</f>
        <v>16.200374894</v>
      </c>
      <c r="J29" s="3">
        <f>'orig. data'!R54</f>
        <v>19.969488708</v>
      </c>
      <c r="K29" s="20">
        <f>'orig. data'!R$18</f>
        <v>30.134374702</v>
      </c>
      <c r="L29" s="6">
        <f>'orig. data'!B54</f>
        <v>17</v>
      </c>
      <c r="M29" s="6">
        <f>'orig. data'!C54</f>
        <v>1042</v>
      </c>
      <c r="N29" s="8">
        <f>'orig. data'!G54</f>
        <v>0.00093379</v>
      </c>
      <c r="O29" s="46"/>
      <c r="P29" s="6">
        <f>'orig. data'!P54</f>
        <v>23</v>
      </c>
      <c r="Q29" s="6">
        <f>'orig. data'!Q54</f>
        <v>1159</v>
      </c>
      <c r="R29" s="8">
        <f>'orig. data'!U54</f>
        <v>0.0492587927</v>
      </c>
      <c r="S29" s="46"/>
      <c r="T29" s="8">
        <f>'orig. data'!AD54</f>
        <v>0.513129051</v>
      </c>
    </row>
    <row r="30" spans="1:20" ht="12.75">
      <c r="A30" s="40" t="str">
        <f ca="1" t="shared" si="0"/>
        <v>BDN North End</v>
      </c>
      <c r="B30" t="s">
        <v>172</v>
      </c>
      <c r="C30" t="str">
        <f>'orig. data'!AH55</f>
        <v> </v>
      </c>
      <c r="D30" t="str">
        <f>'orig. data'!AI55</f>
        <v> </v>
      </c>
      <c r="E30">
        <f ca="1">IF(CELL("contents",F30)="s","s",IF(CELL("contents",G30)="s","s",IF(CELL("contents",'orig. data'!AJ55)="t","t","")))</f>
      </c>
      <c r="F30" t="str">
        <f>'orig. data'!AK55</f>
        <v> </v>
      </c>
      <c r="G30" t="str">
        <f>'orig. data'!AL55</f>
        <v> </v>
      </c>
      <c r="H30" s="20">
        <f>'orig. data'!D$18</f>
        <v>36.188265264</v>
      </c>
      <c r="I30" s="3">
        <f>'orig. data'!D55</f>
        <v>45.346744769</v>
      </c>
      <c r="J30" s="3">
        <f>'orig. data'!R55</f>
        <v>39.213154336</v>
      </c>
      <c r="K30" s="20">
        <f>'orig. data'!R$18</f>
        <v>30.134374702</v>
      </c>
      <c r="L30" s="6">
        <f>'orig. data'!B55</f>
        <v>38</v>
      </c>
      <c r="M30" s="6">
        <f>'orig. data'!C55</f>
        <v>905</v>
      </c>
      <c r="N30" s="8">
        <f>'orig. data'!G55</f>
        <v>0.1654532263</v>
      </c>
      <c r="O30" s="46"/>
      <c r="P30" s="6">
        <f>'orig. data'!P55</f>
        <v>41</v>
      </c>
      <c r="Q30" s="6">
        <f>'orig. data'!Q55</f>
        <v>1027</v>
      </c>
      <c r="R30" s="8">
        <f>'orig. data'!U55</f>
        <v>0.0919943753</v>
      </c>
      <c r="S30" s="46"/>
      <c r="T30" s="8">
        <f>'orig. data'!AD55</f>
        <v>0.5186860748</v>
      </c>
    </row>
    <row r="31" spans="1:20" ht="12.75">
      <c r="A31" s="40" t="str">
        <f ca="1" t="shared" si="0"/>
        <v>BDN East</v>
      </c>
      <c r="B31" t="s">
        <v>155</v>
      </c>
      <c r="C31" t="str">
        <f>'orig. data'!AH56</f>
        <v> </v>
      </c>
      <c r="D31" t="str">
        <f>'orig. data'!AI56</f>
        <v> </v>
      </c>
      <c r="E31">
        <f ca="1">IF(CELL("contents",F31)="s","s",IF(CELL("contents",G31)="s","s",IF(CELL("contents",'orig. data'!AJ56)="t","t","")))</f>
      </c>
      <c r="F31" t="str">
        <f>'orig. data'!AK56</f>
        <v> </v>
      </c>
      <c r="G31" t="str">
        <f>'orig. data'!AL56</f>
        <v> </v>
      </c>
      <c r="H31" s="20">
        <f>'orig. data'!D$18</f>
        <v>36.188265264</v>
      </c>
      <c r="I31" s="3">
        <f>'orig. data'!D56</f>
        <v>48.331836155</v>
      </c>
      <c r="J31" s="3">
        <f>'orig. data'!R56</f>
        <v>44.670047072</v>
      </c>
      <c r="K31" s="20">
        <f>'orig. data'!R$18</f>
        <v>30.134374702</v>
      </c>
      <c r="L31" s="6">
        <f>'orig. data'!B56</f>
        <v>44</v>
      </c>
      <c r="M31" s="6">
        <f>'orig. data'!C56</f>
        <v>912</v>
      </c>
      <c r="N31" s="8">
        <f>'orig. data'!G56</f>
        <v>0.0556966258</v>
      </c>
      <c r="O31" s="46"/>
      <c r="P31" s="6">
        <f>'orig. data'!P56</f>
        <v>46</v>
      </c>
      <c r="Q31" s="6">
        <f>'orig. data'!Q56</f>
        <v>1052</v>
      </c>
      <c r="R31" s="8">
        <f>'orig. data'!U56</f>
        <v>0.0077123327</v>
      </c>
      <c r="S31" s="46"/>
      <c r="T31" s="8">
        <f>'orig. data'!AD56</f>
        <v>0.708681031</v>
      </c>
    </row>
    <row r="32" spans="1:20" ht="12.75">
      <c r="A32" s="40" t="str">
        <f ca="1" t="shared" si="0"/>
        <v>BDN Central (1,2)</v>
      </c>
      <c r="B32" t="s">
        <v>189</v>
      </c>
      <c r="C32">
        <f>'orig. data'!AH57</f>
        <v>1</v>
      </c>
      <c r="D32">
        <f>'orig. data'!AI57</f>
        <v>2</v>
      </c>
      <c r="E32">
        <f ca="1">IF(CELL("contents",F32)="s","s",IF(CELL("contents",G32)="s","s",IF(CELL("contents",'orig. data'!AJ57)="t","t","")))</f>
      </c>
      <c r="F32" t="str">
        <f>'orig. data'!AK57</f>
        <v> </v>
      </c>
      <c r="G32" t="str">
        <f>'orig. data'!AL57</f>
        <v> </v>
      </c>
      <c r="H32" s="20">
        <f>'orig. data'!D$18</f>
        <v>36.188265264</v>
      </c>
      <c r="I32" s="3">
        <f>'orig. data'!D57</f>
        <v>57.482127579</v>
      </c>
      <c r="J32" s="3">
        <f>'orig. data'!R57</f>
        <v>51.187643333</v>
      </c>
      <c r="K32" s="20">
        <f>'orig. data'!R$18</f>
        <v>30.134374702</v>
      </c>
      <c r="L32" s="6">
        <f>'orig. data'!B57</f>
        <v>83</v>
      </c>
      <c r="M32" s="6">
        <f>'orig. data'!C57</f>
        <v>1389</v>
      </c>
      <c r="N32" s="8">
        <f>'orig. data'!G57</f>
        <v>2.77635E-05</v>
      </c>
      <c r="O32" s="46"/>
      <c r="P32" s="6">
        <f>'orig. data'!P57</f>
        <v>85</v>
      </c>
      <c r="Q32" s="6">
        <f>'orig. data'!Q57</f>
        <v>1478</v>
      </c>
      <c r="R32" s="8">
        <f>'orig. data'!U57</f>
        <v>1.1904956E-06</v>
      </c>
      <c r="S32" s="46"/>
      <c r="T32" s="8">
        <f>'orig. data'!AD57</f>
        <v>0.4523219704</v>
      </c>
    </row>
    <row r="33" spans="1:20" ht="12.75">
      <c r="A33" s="40"/>
      <c r="H33" s="20"/>
      <c r="I33" s="3"/>
      <c r="J33" s="3"/>
      <c r="K33" s="20"/>
      <c r="L33" s="6"/>
      <c r="M33" s="6"/>
      <c r="N33" s="8"/>
      <c r="O33" s="46"/>
      <c r="P33" s="6"/>
      <c r="Q33" s="6"/>
      <c r="R33" s="8"/>
      <c r="S33" s="46"/>
      <c r="T33" s="8"/>
    </row>
    <row r="34" spans="1:20" ht="12.75">
      <c r="A34" s="40" t="str">
        <f ca="1" t="shared" si="0"/>
        <v>IL Southwest (1,2)</v>
      </c>
      <c r="B34" t="s">
        <v>190</v>
      </c>
      <c r="C34">
        <f>'orig. data'!AH58</f>
        <v>1</v>
      </c>
      <c r="D34">
        <f>'orig. data'!AI58</f>
        <v>2</v>
      </c>
      <c r="E34">
        <f ca="1">IF(CELL("contents",F34)="s","s",IF(CELL("contents",G34)="s","s",IF(CELL("contents",'orig. data'!AJ58)="t","t","")))</f>
      </c>
      <c r="F34" t="str">
        <f>'orig. data'!AK58</f>
        <v> </v>
      </c>
      <c r="G34" t="str">
        <f>'orig. data'!AL58</f>
        <v> </v>
      </c>
      <c r="H34" s="20">
        <f>'orig. data'!D$18</f>
        <v>36.188265264</v>
      </c>
      <c r="I34" s="3">
        <f>'orig. data'!D58</f>
        <v>12.69178816</v>
      </c>
      <c r="J34" s="3">
        <f>'orig. data'!R58</f>
        <v>11.45397064</v>
      </c>
      <c r="K34" s="20">
        <f>'orig. data'!R$18</f>
        <v>30.134374702</v>
      </c>
      <c r="L34" s="6">
        <f>'orig. data'!B58</f>
        <v>41</v>
      </c>
      <c r="M34" s="6">
        <f>'orig. data'!C58</f>
        <v>3352</v>
      </c>
      <c r="N34" s="8">
        <f>'orig. data'!G58</f>
        <v>2.237692E-11</v>
      </c>
      <c r="O34" s="46"/>
      <c r="P34" s="6">
        <f>'orig. data'!P58</f>
        <v>40</v>
      </c>
      <c r="Q34" s="6">
        <f>'orig. data'!Q58</f>
        <v>3561</v>
      </c>
      <c r="R34" s="8">
        <f>'orig. data'!U58</f>
        <v>1.1028633E-09</v>
      </c>
      <c r="S34" s="46"/>
      <c r="T34" s="8">
        <f>'orig. data'!AD58</f>
        <v>0.6442614254</v>
      </c>
    </row>
    <row r="35" spans="1:20" ht="12.75">
      <c r="A35" s="40" t="str">
        <f ca="1" t="shared" si="0"/>
        <v>IL Northeast (1,t)</v>
      </c>
      <c r="B35" t="s">
        <v>173</v>
      </c>
      <c r="C35">
        <f>'orig. data'!AH59</f>
        <v>1</v>
      </c>
      <c r="D35" t="str">
        <f>'orig. data'!AI59</f>
        <v> </v>
      </c>
      <c r="E35" t="str">
        <f ca="1">IF(CELL("contents",F35)="s","s",IF(CELL("contents",G35)="s","s",IF(CELL("contents",'orig. data'!AJ59)="t","t","")))</f>
        <v>t</v>
      </c>
      <c r="F35" t="str">
        <f>'orig. data'!AK59</f>
        <v> </v>
      </c>
      <c r="G35" t="str">
        <f>'orig. data'!AL59</f>
        <v> </v>
      </c>
      <c r="H35" s="20">
        <f>'orig. data'!D$18</f>
        <v>36.188265264</v>
      </c>
      <c r="I35" s="3">
        <f>'orig. data'!D59</f>
        <v>46.813658329</v>
      </c>
      <c r="J35" s="3">
        <f>'orig. data'!R59</f>
        <v>34.189934665</v>
      </c>
      <c r="K35" s="20">
        <f>'orig. data'!R$18</f>
        <v>30.134374702</v>
      </c>
      <c r="L35" s="6">
        <f>'orig. data'!B59</f>
        <v>136</v>
      </c>
      <c r="M35" s="6">
        <f>'orig. data'!C59</f>
        <v>2949</v>
      </c>
      <c r="N35" s="8">
        <f>'orig. data'!G59</f>
        <v>0.0029426217</v>
      </c>
      <c r="O35" s="46"/>
      <c r="P35" s="6">
        <f>'orig. data'!P59</f>
        <v>102</v>
      </c>
      <c r="Q35" s="6">
        <f>'orig. data'!Q59</f>
        <v>3105</v>
      </c>
      <c r="R35" s="8">
        <f>'orig. data'!U59</f>
        <v>0.2035370313</v>
      </c>
      <c r="S35" s="46"/>
      <c r="T35" s="8">
        <f>'orig. data'!AD59</f>
        <v>0.0164359602</v>
      </c>
    </row>
    <row r="36" spans="1:20" ht="12.75">
      <c r="A36" s="40" t="str">
        <f ca="1" t="shared" si="0"/>
        <v>IL Southeast (1,2,t)</v>
      </c>
      <c r="B36" t="s">
        <v>174</v>
      </c>
      <c r="C36">
        <f>'orig. data'!AH60</f>
        <v>1</v>
      </c>
      <c r="D36">
        <f>'orig. data'!AI60</f>
        <v>2</v>
      </c>
      <c r="E36" t="str">
        <f ca="1">IF(CELL("contents",F36)="s","s",IF(CELL("contents",G36)="s","s",IF(CELL("contents",'orig. data'!AJ60)="t","t","")))</f>
        <v>t</v>
      </c>
      <c r="F36" t="str">
        <f>'orig. data'!AK60</f>
        <v> </v>
      </c>
      <c r="G36" t="str">
        <f>'orig. data'!AL60</f>
        <v> </v>
      </c>
      <c r="H36" s="20">
        <f>'orig. data'!D$18</f>
        <v>36.188265264</v>
      </c>
      <c r="I36" s="3">
        <f>'orig. data'!D60</f>
        <v>27.181578049</v>
      </c>
      <c r="J36" s="3">
        <f>'orig. data'!R60</f>
        <v>16.073485386</v>
      </c>
      <c r="K36" s="20">
        <f>'orig. data'!R$18</f>
        <v>30.134374702</v>
      </c>
      <c r="L36" s="6">
        <f>'orig. data'!B60</f>
        <v>132</v>
      </c>
      <c r="M36" s="6">
        <f>'orig. data'!C60</f>
        <v>4873</v>
      </c>
      <c r="N36" s="8">
        <f>'orig. data'!G60</f>
        <v>0.0011229668</v>
      </c>
      <c r="O36" s="46"/>
      <c r="P36" s="6">
        <f>'orig. data'!P60</f>
        <v>78</v>
      </c>
      <c r="Q36" s="6">
        <f>'orig. data'!Q60</f>
        <v>4840</v>
      </c>
      <c r="R36" s="8">
        <f>'orig. data'!U60</f>
        <v>3.5933295E-08</v>
      </c>
      <c r="S36" s="46"/>
      <c r="T36" s="8">
        <f>'orig. data'!AD60</f>
        <v>0.0002344763</v>
      </c>
    </row>
    <row r="37" spans="1:20" ht="12.75">
      <c r="A37" s="40" t="str">
        <f ca="1" t="shared" si="0"/>
        <v>IL Northwest (1,2)</v>
      </c>
      <c r="B37" t="s">
        <v>175</v>
      </c>
      <c r="C37">
        <f>'orig. data'!AH61</f>
        <v>1</v>
      </c>
      <c r="D37">
        <f>'orig. data'!AI61</f>
        <v>2</v>
      </c>
      <c r="E37">
        <f ca="1">IF(CELL("contents",F37)="s","s",IF(CELL("contents",G37)="s","s",IF(CELL("contents",'orig. data'!AJ61)="t","t","")))</f>
      </c>
      <c r="F37" t="str">
        <f>'orig. data'!AK61</f>
        <v> </v>
      </c>
      <c r="G37" t="str">
        <f>'orig. data'!AL61</f>
        <v> </v>
      </c>
      <c r="H37" s="20">
        <f>'orig. data'!D$18</f>
        <v>36.188265264</v>
      </c>
      <c r="I37" s="3">
        <f>'orig. data'!D61</f>
        <v>75.546288779</v>
      </c>
      <c r="J37" s="3">
        <f>'orig. data'!R61</f>
        <v>69.744213924</v>
      </c>
      <c r="K37" s="20">
        <f>'orig. data'!R$18</f>
        <v>30.134374702</v>
      </c>
      <c r="L37" s="6">
        <f>'orig. data'!B61</f>
        <v>134</v>
      </c>
      <c r="M37" s="6">
        <f>'orig. data'!C61</f>
        <v>1841</v>
      </c>
      <c r="N37" s="8">
        <f>'orig. data'!G61</f>
        <v>3.175405E-17</v>
      </c>
      <c r="O37" s="46"/>
      <c r="P37" s="6">
        <f>'orig. data'!P61</f>
        <v>123</v>
      </c>
      <c r="Q37" s="6">
        <f>'orig. data'!Q61</f>
        <v>1825</v>
      </c>
      <c r="R37" s="8">
        <f>'orig. data'!U61</f>
        <v>2.909455E-20</v>
      </c>
      <c r="S37" s="46"/>
      <c r="T37" s="8">
        <f>'orig. data'!AD61</f>
        <v>0.5222064715</v>
      </c>
    </row>
    <row r="38" spans="1:20" ht="12.75">
      <c r="A38" s="40"/>
      <c r="H38" s="20"/>
      <c r="I38" s="3"/>
      <c r="J38" s="3"/>
      <c r="K38" s="20"/>
      <c r="L38" s="6"/>
      <c r="M38" s="6"/>
      <c r="N38" s="8"/>
      <c r="O38" s="46"/>
      <c r="P38" s="6"/>
      <c r="Q38" s="6"/>
      <c r="R38" s="8"/>
      <c r="S38" s="46"/>
      <c r="T38" s="8"/>
    </row>
    <row r="39" spans="1:20" ht="12.75">
      <c r="A39" s="40" t="str">
        <f ca="1" t="shared" si="0"/>
        <v>NE Iron Rose</v>
      </c>
      <c r="B39" t="s">
        <v>157</v>
      </c>
      <c r="C39" t="str">
        <f>'orig. data'!AH62</f>
        <v> </v>
      </c>
      <c r="D39" t="str">
        <f>'orig. data'!AI62</f>
        <v> </v>
      </c>
      <c r="E39">
        <f ca="1">IF(CELL("contents",F39)="s","s",IF(CELL("contents",G39)="s","s",IF(CELL("contents",'orig. data'!AJ62)="t","t","")))</f>
      </c>
      <c r="F39" t="str">
        <f>'orig. data'!AK62</f>
        <v> </v>
      </c>
      <c r="G39" t="str">
        <f>'orig. data'!AL62</f>
        <v> </v>
      </c>
      <c r="H39" s="20">
        <f>'orig. data'!D$18</f>
        <v>36.188265264</v>
      </c>
      <c r="I39" s="3">
        <f>'orig. data'!D62</f>
        <v>13.359621351</v>
      </c>
      <c r="J39" s="3">
        <f>'orig. data'!R62</f>
        <v>12.95472842</v>
      </c>
      <c r="K39" s="20">
        <f>'orig. data'!R$18</f>
        <v>30.134374702</v>
      </c>
      <c r="L39" s="6">
        <f>'orig. data'!B62</f>
        <v>7</v>
      </c>
      <c r="M39" s="6">
        <f>'orig. data'!C62</f>
        <v>524</v>
      </c>
      <c r="N39" s="8">
        <f>'orig. data'!G62</f>
        <v>0.0084093379</v>
      </c>
      <c r="O39" s="46"/>
      <c r="P39" s="6">
        <f>'orig. data'!P62</f>
        <v>7</v>
      </c>
      <c r="Q39" s="6">
        <f>'orig. data'!Q62</f>
        <v>563</v>
      </c>
      <c r="R39" s="8">
        <f>'orig. data'!U62</f>
        <v>0.0257155899</v>
      </c>
      <c r="S39" s="46"/>
      <c r="T39" s="8">
        <f>'orig. data'!AD62</f>
        <v>0.9540859355</v>
      </c>
    </row>
    <row r="40" spans="1:20" ht="12.75">
      <c r="A40" s="40" t="str">
        <f ca="1" t="shared" si="0"/>
        <v>NE Springfield (1,2)</v>
      </c>
      <c r="B40" t="s">
        <v>203</v>
      </c>
      <c r="C40">
        <f>'orig. data'!AH63</f>
        <v>1</v>
      </c>
      <c r="D40">
        <f>'orig. data'!AI63</f>
        <v>2</v>
      </c>
      <c r="E40">
        <f ca="1">IF(CELL("contents",F40)="s","s",IF(CELL("contents",G40)="s","s",IF(CELL("contents",'orig. data'!AJ63)="t","t","")))</f>
      </c>
      <c r="F40" t="str">
        <f>'orig. data'!AK63</f>
        <v> </v>
      </c>
      <c r="G40" t="str">
        <f>'orig. data'!AL63</f>
        <v> </v>
      </c>
      <c r="H40" s="20">
        <f>'orig. data'!D$18</f>
        <v>36.188265264</v>
      </c>
      <c r="I40" s="3">
        <f>'orig. data'!D63</f>
        <v>8.9463990576</v>
      </c>
      <c r="J40" s="3">
        <f>'orig. data'!R63</f>
        <v>4.9666623576</v>
      </c>
      <c r="K40" s="20">
        <f>'orig. data'!R$18</f>
        <v>30.134374702</v>
      </c>
      <c r="L40" s="6">
        <f>'orig. data'!B63</f>
        <v>20</v>
      </c>
      <c r="M40" s="6">
        <f>'orig. data'!C63</f>
        <v>2290</v>
      </c>
      <c r="N40" s="8">
        <f>'orig. data'!G63</f>
        <v>4.351104E-10</v>
      </c>
      <c r="O40" s="46"/>
      <c r="P40" s="6">
        <f>'orig. data'!P63</f>
        <v>12</v>
      </c>
      <c r="Q40" s="6">
        <f>'orig. data'!Q63</f>
        <v>2449</v>
      </c>
      <c r="R40" s="8">
        <f>'orig. data'!U63</f>
        <v>4.459641E-10</v>
      </c>
      <c r="S40" s="46"/>
      <c r="T40" s="8">
        <f>'orig. data'!AD63</f>
        <v>0.1070312671</v>
      </c>
    </row>
    <row r="41" spans="1:20" ht="12.75">
      <c r="A41" s="40" t="str">
        <f ca="1" t="shared" si="0"/>
        <v>NE Winnipeg River (1,2)</v>
      </c>
      <c r="B41" t="s">
        <v>158</v>
      </c>
      <c r="C41">
        <f>'orig. data'!AH64</f>
        <v>1</v>
      </c>
      <c r="D41">
        <f>'orig. data'!AI64</f>
        <v>2</v>
      </c>
      <c r="E41">
        <f ca="1">IF(CELL("contents",F41)="s","s",IF(CELL("contents",G41)="s","s",IF(CELL("contents",'orig. data'!AJ64)="t","t","")))</f>
      </c>
      <c r="F41" t="str">
        <f>'orig. data'!AK64</f>
        <v> </v>
      </c>
      <c r="G41" t="str">
        <f>'orig. data'!AL64</f>
        <v> </v>
      </c>
      <c r="H41" s="20">
        <f>'orig. data'!D$18</f>
        <v>36.188265264</v>
      </c>
      <c r="I41" s="3">
        <f>'orig. data'!D64</f>
        <v>7.9956515586</v>
      </c>
      <c r="J41" s="3">
        <f>'orig. data'!R64</f>
        <v>11.771370656</v>
      </c>
      <c r="K41" s="20">
        <f>'orig. data'!R$18</f>
        <v>30.134374702</v>
      </c>
      <c r="L41" s="6">
        <f>'orig. data'!B64</f>
        <v>7</v>
      </c>
      <c r="M41" s="6">
        <f>'orig. data'!C64</f>
        <v>863</v>
      </c>
      <c r="N41" s="8">
        <f>'orig. data'!G64</f>
        <v>6.53336E-05</v>
      </c>
      <c r="O41" s="46"/>
      <c r="P41" s="6">
        <f>'orig. data'!P64</f>
        <v>9</v>
      </c>
      <c r="Q41" s="6">
        <f>'orig. data'!Q64</f>
        <v>770</v>
      </c>
      <c r="R41" s="8">
        <f>'orig. data'!U64</f>
        <v>0.004864439</v>
      </c>
      <c r="S41" s="46"/>
      <c r="T41" s="8">
        <f>'orig. data'!AD64</f>
        <v>0.4427977417</v>
      </c>
    </row>
    <row r="42" spans="1:20" ht="12.75">
      <c r="A42" s="40" t="str">
        <f ca="1" t="shared" si="0"/>
        <v>NE Brokenhead (1,2,t)</v>
      </c>
      <c r="B42" t="s">
        <v>159</v>
      </c>
      <c r="C42">
        <f>'orig. data'!AH65</f>
        <v>1</v>
      </c>
      <c r="D42">
        <f>'orig. data'!AI65</f>
        <v>2</v>
      </c>
      <c r="E42" t="str">
        <f ca="1">IF(CELL("contents",F42)="s","s",IF(CELL("contents",G42)="s","s",IF(CELL("contents",'orig. data'!AJ65)="t","t","")))</f>
        <v>t</v>
      </c>
      <c r="F42" t="str">
        <f>'orig. data'!AK65</f>
        <v> </v>
      </c>
      <c r="G42" t="str">
        <f>'orig. data'!AL65</f>
        <v> </v>
      </c>
      <c r="H42" s="20">
        <f>'orig. data'!D$18</f>
        <v>36.188265264</v>
      </c>
      <c r="I42" s="3">
        <f>'orig. data'!D65</f>
        <v>19.951705524</v>
      </c>
      <c r="J42" s="3">
        <f>'orig. data'!R65</f>
        <v>8.8985203196</v>
      </c>
      <c r="K42" s="20">
        <f>'orig. data'!R$18</f>
        <v>30.134374702</v>
      </c>
      <c r="L42" s="6">
        <f>'orig. data'!B65</f>
        <v>24</v>
      </c>
      <c r="M42" s="6">
        <f>'orig. data'!C65</f>
        <v>1228</v>
      </c>
      <c r="N42" s="8">
        <f>'orig. data'!G65</f>
        <v>0.0035913023</v>
      </c>
      <c r="O42" s="46"/>
      <c r="P42" s="6">
        <f>'orig. data'!P65</f>
        <v>11</v>
      </c>
      <c r="Q42" s="6">
        <f>'orig. data'!Q65</f>
        <v>1253</v>
      </c>
      <c r="R42" s="8">
        <f>'orig. data'!U65</f>
        <v>5.35257E-05</v>
      </c>
      <c r="S42" s="46"/>
      <c r="T42" s="8">
        <f>'orig. data'!AD65</f>
        <v>0.0265859096</v>
      </c>
    </row>
    <row r="43" spans="1:20" ht="12.75">
      <c r="A43" s="40" t="str">
        <f ca="1" t="shared" si="0"/>
        <v>NE Blue Water (1,2)</v>
      </c>
      <c r="B43" t="s">
        <v>204</v>
      </c>
      <c r="C43">
        <f>'orig. data'!AH66</f>
        <v>1</v>
      </c>
      <c r="D43">
        <f>'orig. data'!AI66</f>
        <v>2</v>
      </c>
      <c r="E43">
        <f ca="1">IF(CELL("contents",F43)="s","s",IF(CELL("contents",G43)="s","s",IF(CELL("contents",'orig. data'!AJ66)="t","t","")))</f>
      </c>
      <c r="F43" t="str">
        <f>'orig. data'!AK66</f>
        <v> </v>
      </c>
      <c r="G43" t="str">
        <f>'orig. data'!AL66</f>
        <v> </v>
      </c>
      <c r="H43" s="20">
        <f>'orig. data'!D$18</f>
        <v>36.188265264</v>
      </c>
      <c r="I43" s="3">
        <f>'orig. data'!D66</f>
        <v>90.64003528</v>
      </c>
      <c r="J43" s="3">
        <f>'orig. data'!R66</f>
        <v>80.352451401</v>
      </c>
      <c r="K43" s="20">
        <f>'orig. data'!R$18</f>
        <v>30.134374702</v>
      </c>
      <c r="L43" s="6">
        <f>'orig. data'!B66</f>
        <v>148</v>
      </c>
      <c r="M43" s="6">
        <f>'orig. data'!C66</f>
        <v>1627</v>
      </c>
      <c r="N43" s="8">
        <f>'orig. data'!G66</f>
        <v>2.088168E-28</v>
      </c>
      <c r="O43" s="46"/>
      <c r="P43" s="6">
        <f>'orig. data'!P66</f>
        <v>124</v>
      </c>
      <c r="Q43" s="6">
        <f>'orig. data'!Q66</f>
        <v>1604</v>
      </c>
      <c r="R43" s="8">
        <f>'orig. data'!U66</f>
        <v>2.774669E-27</v>
      </c>
      <c r="S43" s="46"/>
      <c r="T43" s="8">
        <f>'orig. data'!AD66</f>
        <v>0.3223850344</v>
      </c>
    </row>
    <row r="44" spans="1:20" ht="12.75">
      <c r="A44" s="40" t="str">
        <f ca="1" t="shared" si="0"/>
        <v>NE Northern Remote (1,2,t)</v>
      </c>
      <c r="B44" t="s">
        <v>205</v>
      </c>
      <c r="C44">
        <f>'orig. data'!AH67</f>
        <v>1</v>
      </c>
      <c r="D44">
        <f>'orig. data'!AI67</f>
        <v>2</v>
      </c>
      <c r="E44" t="str">
        <f ca="1">IF(CELL("contents",F44)="s","s",IF(CELL("contents",G44)="s","s",IF(CELL("contents",'orig. data'!AJ67)="t","t","")))</f>
        <v>t</v>
      </c>
      <c r="F44" t="str">
        <f>'orig. data'!AK67</f>
        <v> </v>
      </c>
      <c r="G44" t="str">
        <f>'orig. data'!AL67</f>
        <v> </v>
      </c>
      <c r="H44" s="20">
        <f>'orig. data'!D$18</f>
        <v>36.188265264</v>
      </c>
      <c r="I44" s="3">
        <f>'orig. data'!D67</f>
        <v>170.13077694</v>
      </c>
      <c r="J44" s="3">
        <f>'orig. data'!R67</f>
        <v>129.11602091</v>
      </c>
      <c r="K44" s="20">
        <f>'orig. data'!R$18</f>
        <v>30.134374702</v>
      </c>
      <c r="L44" s="6">
        <f>'orig. data'!B67</f>
        <v>123</v>
      </c>
      <c r="M44" s="6">
        <f>'orig. data'!C67</f>
        <v>752</v>
      </c>
      <c r="N44" s="8">
        <f>'orig. data'!G67</f>
        <v>6.022319E-65</v>
      </c>
      <c r="O44" s="46"/>
      <c r="P44" s="6">
        <f>'orig. data'!P67</f>
        <v>102</v>
      </c>
      <c r="Q44" s="6">
        <f>'orig. data'!Q67</f>
        <v>849</v>
      </c>
      <c r="R44" s="8">
        <f>'orig. data'!U67</f>
        <v>3.710837E-48</v>
      </c>
      <c r="S44" s="46"/>
      <c r="T44" s="8">
        <f>'orig. data'!AD67</f>
        <v>0.0394099739</v>
      </c>
    </row>
    <row r="45" spans="1:20" ht="12.75">
      <c r="A45" s="40"/>
      <c r="H45" s="20"/>
      <c r="I45" s="3"/>
      <c r="J45" s="3"/>
      <c r="K45" s="20"/>
      <c r="L45" s="6"/>
      <c r="M45" s="6"/>
      <c r="N45" s="8"/>
      <c r="O45" s="46"/>
      <c r="P45" s="6"/>
      <c r="Q45" s="6"/>
      <c r="R45" s="8"/>
      <c r="S45" s="46"/>
      <c r="T45" s="8"/>
    </row>
    <row r="46" spans="1:20" ht="12.75">
      <c r="A46" s="40" t="str">
        <f ca="1" t="shared" si="0"/>
        <v>PL West (t)</v>
      </c>
      <c r="B46" t="s">
        <v>176</v>
      </c>
      <c r="C46" t="str">
        <f>'orig. data'!AH68</f>
        <v> </v>
      </c>
      <c r="D46" t="str">
        <f>'orig. data'!AI68</f>
        <v> </v>
      </c>
      <c r="E46" t="str">
        <f ca="1">IF(CELL("contents",F46)="s","s",IF(CELL("contents",G46)="s","s",IF(CELL("contents",'orig. data'!AJ68)="t","t","")))</f>
        <v>t</v>
      </c>
      <c r="F46" t="str">
        <f>'orig. data'!AK68</f>
        <v> </v>
      </c>
      <c r="G46" t="str">
        <f>'orig. data'!AL68</f>
        <v> </v>
      </c>
      <c r="H46" s="20">
        <f>'orig. data'!D$18</f>
        <v>36.188265264</v>
      </c>
      <c r="I46" s="3">
        <f>'orig. data'!D68</f>
        <v>46.599636</v>
      </c>
      <c r="J46" s="3">
        <f>'orig. data'!R68</f>
        <v>24.328892101</v>
      </c>
      <c r="K46" s="20">
        <f>'orig. data'!R$18</f>
        <v>30.134374702</v>
      </c>
      <c r="L46" s="6">
        <f>'orig. data'!B68</f>
        <v>53</v>
      </c>
      <c r="M46" s="6">
        <f>'orig. data'!C68</f>
        <v>1137</v>
      </c>
      <c r="N46" s="8">
        <f>'orig. data'!G68</f>
        <v>0.0666617091</v>
      </c>
      <c r="O46" s="46"/>
      <c r="P46" s="6">
        <f>'orig. data'!P68</f>
        <v>23</v>
      </c>
      <c r="Q46" s="6">
        <f>'orig. data'!Q68</f>
        <v>911</v>
      </c>
      <c r="R46" s="8">
        <f>'orig. data'!U68</f>
        <v>0.3071900672</v>
      </c>
      <c r="S46" s="46"/>
      <c r="T46" s="8">
        <f>'orig. data'!AD68</f>
        <v>0.0092434846</v>
      </c>
    </row>
    <row r="47" spans="1:20" ht="12.75">
      <c r="A47" s="40" t="str">
        <f ca="1" t="shared" si="0"/>
        <v>PL East (1,2)</v>
      </c>
      <c r="B47" t="s">
        <v>177</v>
      </c>
      <c r="C47">
        <f>'orig. data'!AH69</f>
        <v>1</v>
      </c>
      <c r="D47">
        <f>'orig. data'!AI69</f>
        <v>2</v>
      </c>
      <c r="E47">
        <f ca="1">IF(CELL("contents",F47)="s","s",IF(CELL("contents",G47)="s","s",IF(CELL("contents",'orig. data'!AJ69)="t","t","")))</f>
      </c>
      <c r="F47" t="str">
        <f>'orig. data'!AK69</f>
        <v> </v>
      </c>
      <c r="G47" t="str">
        <f>'orig. data'!AL69</f>
        <v> </v>
      </c>
      <c r="H47" s="20">
        <f>'orig. data'!D$18</f>
        <v>36.188265264</v>
      </c>
      <c r="I47" s="3">
        <f>'orig. data'!D69</f>
        <v>62.996533199</v>
      </c>
      <c r="J47" s="3">
        <f>'orig. data'!R69</f>
        <v>59.270766506</v>
      </c>
      <c r="K47" s="20">
        <f>'orig. data'!R$18</f>
        <v>30.134374702</v>
      </c>
      <c r="L47" s="6">
        <f>'orig. data'!B69</f>
        <v>96</v>
      </c>
      <c r="M47" s="6">
        <f>'orig. data'!C69</f>
        <v>1535</v>
      </c>
      <c r="N47" s="8">
        <f>'orig. data'!G69</f>
        <v>6.8592896E-08</v>
      </c>
      <c r="O47" s="46"/>
      <c r="P47" s="6">
        <f>'orig. data'!P69</f>
        <v>83</v>
      </c>
      <c r="Q47" s="6">
        <f>'orig. data'!Q69</f>
        <v>1409</v>
      </c>
      <c r="R47" s="8">
        <f>'orig. data'!U69</f>
        <v>8.922851E-10</v>
      </c>
      <c r="S47" s="46"/>
      <c r="T47" s="8">
        <f>'orig. data'!AD69</f>
        <v>0.6841990413</v>
      </c>
    </row>
    <row r="48" spans="1:20" ht="12.75">
      <c r="A48" s="40" t="str">
        <f ca="1" t="shared" si="0"/>
        <v>PL Central</v>
      </c>
      <c r="B48" t="s">
        <v>156</v>
      </c>
      <c r="C48" t="str">
        <f>'orig. data'!AH70</f>
        <v> </v>
      </c>
      <c r="D48" t="str">
        <f>'orig. data'!AI70</f>
        <v> </v>
      </c>
      <c r="E48">
        <f ca="1">IF(CELL("contents",F48)="s","s",IF(CELL("contents",G48)="s","s",IF(CELL("contents",'orig. data'!AJ70)="t","t","")))</f>
      </c>
      <c r="F48" t="str">
        <f>'orig. data'!AK70</f>
        <v> </v>
      </c>
      <c r="G48" t="str">
        <f>'orig. data'!AL70</f>
        <v> </v>
      </c>
      <c r="H48" s="20">
        <f>'orig. data'!D$18</f>
        <v>36.188265264</v>
      </c>
      <c r="I48" s="3">
        <f>'orig. data'!D70</f>
        <v>25.87451619</v>
      </c>
      <c r="J48" s="3">
        <f>'orig. data'!R70</f>
        <v>21.9294131</v>
      </c>
      <c r="K48" s="20">
        <f>'orig. data'!R$18</f>
        <v>30.134374702</v>
      </c>
      <c r="L48" s="6">
        <f>'orig. data'!B70</f>
        <v>68</v>
      </c>
      <c r="M48" s="6">
        <f>'orig. data'!C70</f>
        <v>2624</v>
      </c>
      <c r="N48" s="8">
        <f>'orig. data'!G70</f>
        <v>0.0059023872</v>
      </c>
      <c r="O48" s="46"/>
      <c r="P48" s="6">
        <f>'orig. data'!P70</f>
        <v>51</v>
      </c>
      <c r="Q48" s="6">
        <f>'orig. data'!Q70</f>
        <v>2301</v>
      </c>
      <c r="R48" s="8">
        <f>'orig. data'!U70</f>
        <v>0.0240965234</v>
      </c>
      <c r="S48" s="46"/>
      <c r="T48" s="8">
        <f>'orig. data'!AD70</f>
        <v>0.3718263335</v>
      </c>
    </row>
    <row r="49" spans="1:20" ht="12.75">
      <c r="A49" s="40" t="str">
        <f ca="1" t="shared" si="0"/>
        <v>PL North (1,2,t)</v>
      </c>
      <c r="B49" t="s">
        <v>213</v>
      </c>
      <c r="C49">
        <f>'orig. data'!AH71</f>
        <v>1</v>
      </c>
      <c r="D49">
        <f>'orig. data'!AI71</f>
        <v>2</v>
      </c>
      <c r="E49" t="str">
        <f ca="1">IF(CELL("contents",F49)="s","s",IF(CELL("contents",G49)="s","s",IF(CELL("contents",'orig. data'!AJ71)="t","t","")))</f>
        <v>t</v>
      </c>
      <c r="F49" t="str">
        <f>'orig. data'!AK71</f>
        <v> </v>
      </c>
      <c r="G49" t="str">
        <f>'orig. data'!AL71</f>
        <v> </v>
      </c>
      <c r="H49" s="20">
        <f>'orig. data'!D$18</f>
        <v>36.188265264</v>
      </c>
      <c r="I49" s="3">
        <f>'orig. data'!D71</f>
        <v>71.472544856</v>
      </c>
      <c r="J49" s="3">
        <f>'orig. data'!R71</f>
        <v>56.315534788</v>
      </c>
      <c r="K49" s="20">
        <f>'orig. data'!R$18</f>
        <v>30.134374702</v>
      </c>
      <c r="L49" s="6">
        <f>'orig. data'!B71</f>
        <v>197</v>
      </c>
      <c r="M49" s="6">
        <f>'orig. data'!C71</f>
        <v>2765</v>
      </c>
      <c r="N49" s="8">
        <f>'orig. data'!G71</f>
        <v>4.444605E-21</v>
      </c>
      <c r="O49" s="46"/>
      <c r="P49" s="6">
        <f>'orig. data'!P71</f>
        <v>155</v>
      </c>
      <c r="Q49" s="6">
        <f>'orig. data'!Q71</f>
        <v>2865</v>
      </c>
      <c r="R49" s="8">
        <f>'orig. data'!U71</f>
        <v>1.397058E-14</v>
      </c>
      <c r="S49" s="46"/>
      <c r="T49" s="8">
        <f>'orig. data'!AD71</f>
        <v>0.0264277571</v>
      </c>
    </row>
    <row r="50" spans="1:20" ht="12.75">
      <c r="A50" s="40"/>
      <c r="H50" s="20"/>
      <c r="I50" s="3"/>
      <c r="J50" s="3"/>
      <c r="K50" s="20"/>
      <c r="L50" s="6"/>
      <c r="M50" s="6"/>
      <c r="N50" s="8"/>
      <c r="O50" s="46"/>
      <c r="P50" s="6"/>
      <c r="Q50" s="6"/>
      <c r="R50" s="8"/>
      <c r="S50" s="46"/>
      <c r="T50" s="8"/>
    </row>
    <row r="51" spans="1:20" ht="12.75">
      <c r="A51" s="40" t="str">
        <f ca="1" t="shared" si="0"/>
        <v>NM F Flon/Snow L/Cran</v>
      </c>
      <c r="B51" t="s">
        <v>178</v>
      </c>
      <c r="C51" t="str">
        <f>'orig. data'!AH72</f>
        <v> </v>
      </c>
      <c r="D51" t="str">
        <f>'orig. data'!AI72</f>
        <v> </v>
      </c>
      <c r="E51">
        <f ca="1">IF(CELL("contents",F51)="s","s",IF(CELL("contents",G51)="s","s",IF(CELL("contents",'orig. data'!AJ72)="t","t","")))</f>
      </c>
      <c r="F51" t="str">
        <f>'orig. data'!AK72</f>
        <v> </v>
      </c>
      <c r="G51" t="str">
        <f>'orig. data'!AL72</f>
        <v> </v>
      </c>
      <c r="H51" s="20">
        <f>'orig. data'!D$18</f>
        <v>36.188265264</v>
      </c>
      <c r="I51" s="3">
        <f>'orig. data'!D72</f>
        <v>38.525335057</v>
      </c>
      <c r="J51" s="3">
        <f>'orig. data'!R72</f>
        <v>28.878742467</v>
      </c>
      <c r="K51" s="20">
        <f>'orig. data'!R$18</f>
        <v>30.134374702</v>
      </c>
      <c r="L51" s="6">
        <f>'orig. data'!B72</f>
        <v>65</v>
      </c>
      <c r="M51" s="6">
        <f>'orig. data'!C72</f>
        <v>1729</v>
      </c>
      <c r="N51" s="8">
        <f>'orig. data'!G72</f>
        <v>0.6155035656</v>
      </c>
      <c r="O51" s="46"/>
      <c r="P51" s="6">
        <f>'orig. data'!P72</f>
        <v>49</v>
      </c>
      <c r="Q51" s="6">
        <f>'orig. data'!Q72</f>
        <v>1654</v>
      </c>
      <c r="R51" s="8">
        <f>'orig. data'!U72</f>
        <v>0.7702921728</v>
      </c>
      <c r="S51" s="46"/>
      <c r="T51" s="8">
        <f>'orig. data'!AD72</f>
        <v>0.1276617093</v>
      </c>
    </row>
    <row r="52" spans="1:20" ht="12.75">
      <c r="A52" s="40" t="str">
        <f ca="1" t="shared" si="0"/>
        <v>NM The Pas/OCN/Kelsey (1,2)</v>
      </c>
      <c r="B52" t="s">
        <v>212</v>
      </c>
      <c r="C52">
        <f>'orig. data'!AH73</f>
        <v>1</v>
      </c>
      <c r="D52">
        <f>'orig. data'!AI73</f>
        <v>2</v>
      </c>
      <c r="E52">
        <f ca="1">IF(CELL("contents",F52)="s","s",IF(CELL("contents",G52)="s","s",IF(CELL("contents",'orig. data'!AJ73)="t","t","")))</f>
      </c>
      <c r="F52" t="str">
        <f>'orig. data'!AK73</f>
        <v> </v>
      </c>
      <c r="G52" t="str">
        <f>'orig. data'!AL73</f>
        <v> </v>
      </c>
      <c r="H52" s="20">
        <f>'orig. data'!D$18</f>
        <v>36.188265264</v>
      </c>
      <c r="I52" s="3">
        <f>'orig. data'!D73</f>
        <v>77.440671721</v>
      </c>
      <c r="J52" s="3">
        <f>'orig. data'!R73</f>
        <v>72.323143152</v>
      </c>
      <c r="K52" s="20">
        <f>'orig. data'!R$18</f>
        <v>30.134374702</v>
      </c>
      <c r="L52" s="6">
        <f>'orig. data'!B73</f>
        <v>167</v>
      </c>
      <c r="M52" s="6">
        <f>'orig. data'!C73</f>
        <v>2192</v>
      </c>
      <c r="N52" s="8">
        <f>'orig. data'!G73</f>
        <v>2.554764E-22</v>
      </c>
      <c r="O52" s="46"/>
      <c r="P52" s="6">
        <f>'orig. data'!P73</f>
        <v>159</v>
      </c>
      <c r="Q52" s="6">
        <f>'orig. data'!Q73</f>
        <v>2193</v>
      </c>
      <c r="R52" s="8">
        <f>'orig. data'!U73</f>
        <v>1.062998E-27</v>
      </c>
      <c r="S52" s="46"/>
      <c r="T52" s="8">
        <f>'orig. data'!AD73</f>
        <v>0.5372209158</v>
      </c>
    </row>
    <row r="53" spans="1:20" ht="12.75">
      <c r="A53" s="40" t="str">
        <f ca="1" t="shared" si="0"/>
        <v>NM Nor-Man Other (1,2)</v>
      </c>
      <c r="B53" t="s">
        <v>211</v>
      </c>
      <c r="C53">
        <f>'orig. data'!AH74</f>
        <v>1</v>
      </c>
      <c r="D53">
        <f>'orig. data'!AI74</f>
        <v>2</v>
      </c>
      <c r="E53">
        <f ca="1">IF(CELL("contents",F53)="s","s",IF(CELL("contents",G53)="s","s",IF(CELL("contents",'orig. data'!AJ74)="t","t","")))</f>
      </c>
      <c r="F53" t="str">
        <f>'orig. data'!AK74</f>
        <v> </v>
      </c>
      <c r="G53" t="str">
        <f>'orig. data'!AL74</f>
        <v> </v>
      </c>
      <c r="H53" s="20">
        <f>'orig. data'!D$18</f>
        <v>36.188265264</v>
      </c>
      <c r="I53" s="3">
        <f>'orig. data'!D74</f>
        <v>148.24314214</v>
      </c>
      <c r="J53" s="3">
        <f>'orig. data'!R74</f>
        <v>123.09169708</v>
      </c>
      <c r="K53" s="20">
        <f>'orig. data'!R$18</f>
        <v>30.134374702</v>
      </c>
      <c r="L53" s="6">
        <f>'orig. data'!B74</f>
        <v>166</v>
      </c>
      <c r="M53" s="6">
        <f>'orig. data'!C74</f>
        <v>1118</v>
      </c>
      <c r="N53" s="8">
        <f>'orig. data'!G74</f>
        <v>4.170561E-72</v>
      </c>
      <c r="O53" s="46"/>
      <c r="P53" s="6">
        <f>'orig. data'!P74</f>
        <v>152</v>
      </c>
      <c r="Q53" s="6">
        <f>'orig. data'!Q74</f>
        <v>1307</v>
      </c>
      <c r="R53" s="8">
        <f>'orig. data'!U74</f>
        <v>6.655793E-66</v>
      </c>
      <c r="S53" s="46"/>
      <c r="T53" s="8">
        <f>'orig. data'!AD74</f>
        <v>0.0976964811</v>
      </c>
    </row>
    <row r="54" spans="1:20" ht="12.75">
      <c r="A54" s="40"/>
      <c r="H54" s="20"/>
      <c r="I54" s="3"/>
      <c r="J54" s="3"/>
      <c r="K54" s="20"/>
      <c r="L54" s="6"/>
      <c r="M54" s="6"/>
      <c r="N54" s="8"/>
      <c r="O54" s="46"/>
      <c r="P54" s="6"/>
      <c r="Q54" s="6"/>
      <c r="R54" s="8"/>
      <c r="S54" s="46"/>
      <c r="T54" s="8"/>
    </row>
    <row r="55" spans="1:20" ht="12.75">
      <c r="A55" s="40" t="str">
        <f ca="1" t="shared" si="0"/>
        <v>BW Thompson (1,2)</v>
      </c>
      <c r="B55" t="s">
        <v>179</v>
      </c>
      <c r="C55">
        <f>'orig. data'!AH75</f>
        <v>1</v>
      </c>
      <c r="D55">
        <f>'orig. data'!AI75</f>
        <v>2</v>
      </c>
      <c r="E55">
        <f ca="1">IF(CELL("contents",F55)="s","s",IF(CELL("contents",G55)="s","s",IF(CELL("contents",'orig. data'!AJ75)="t","t","")))</f>
      </c>
      <c r="F55" t="str">
        <f>'orig. data'!AK75</f>
        <v> </v>
      </c>
      <c r="G55" t="str">
        <f>'orig. data'!AL75</f>
        <v> </v>
      </c>
      <c r="H55" s="20">
        <f>'orig. data'!D$18</f>
        <v>36.188265264</v>
      </c>
      <c r="I55" s="3">
        <f>'orig. data'!D75</f>
        <v>60.954194612</v>
      </c>
      <c r="J55" s="3">
        <f>'orig. data'!R75</f>
        <v>50.697790419</v>
      </c>
      <c r="K55" s="20">
        <f>'orig. data'!R$18</f>
        <v>30.134374702</v>
      </c>
      <c r="L55" s="6">
        <f>'orig. data'!B75</f>
        <v>191</v>
      </c>
      <c r="M55" s="6">
        <f>'orig. data'!C75</f>
        <v>3171</v>
      </c>
      <c r="N55" s="8">
        <f>'orig. data'!G75</f>
        <v>1.160537E-12</v>
      </c>
      <c r="O55" s="46"/>
      <c r="P55" s="6">
        <f>'orig. data'!P75</f>
        <v>145</v>
      </c>
      <c r="Q55" s="6">
        <f>'orig. data'!Q75</f>
        <v>2889</v>
      </c>
      <c r="R55" s="8">
        <f>'orig. data'!U75</f>
        <v>5.663464E-10</v>
      </c>
      <c r="S55" s="46"/>
      <c r="T55" s="8">
        <f>'orig. data'!AD75</f>
        <v>0.0943882321</v>
      </c>
    </row>
    <row r="56" spans="1:20" ht="12.75">
      <c r="A56" s="40" t="str">
        <f ca="1" t="shared" si="0"/>
        <v>BW Gillam/Fox Lake</v>
      </c>
      <c r="B56" t="s">
        <v>160</v>
      </c>
      <c r="C56" t="str">
        <f>'orig. data'!AH76</f>
        <v> </v>
      </c>
      <c r="D56" t="str">
        <f>'orig. data'!AI76</f>
        <v> </v>
      </c>
      <c r="E56">
        <f ca="1">IF(CELL("contents",F56)="s","s",IF(CELL("contents",G56)="s","s",IF(CELL("contents",'orig. data'!AJ76)="t","t","")))</f>
      </c>
      <c r="F56" t="str">
        <f>'orig. data'!AK76</f>
        <v> </v>
      </c>
      <c r="G56" t="str">
        <f>'orig. data'!AL76</f>
        <v> </v>
      </c>
      <c r="H56" s="20">
        <f>'orig. data'!D$18</f>
        <v>36.188265264</v>
      </c>
      <c r="I56" s="3">
        <f>'orig. data'!D76</f>
        <v>66.179077612</v>
      </c>
      <c r="J56" s="3">
        <f>'orig. data'!R76</f>
        <v>29.1419814</v>
      </c>
      <c r="K56" s="20">
        <f>'orig. data'!R$18</f>
        <v>30.134374702</v>
      </c>
      <c r="L56" s="6">
        <f>'orig. data'!B76</f>
        <v>15</v>
      </c>
      <c r="M56" s="6">
        <f>'orig. data'!C76</f>
        <v>237</v>
      </c>
      <c r="N56" s="8">
        <f>'orig. data'!G76</f>
        <v>0.0195248058</v>
      </c>
      <c r="O56" s="46"/>
      <c r="P56" s="6">
        <f>'orig. data'!P76</f>
        <v>7</v>
      </c>
      <c r="Q56" s="6">
        <f>'orig. data'!Q76</f>
        <v>245</v>
      </c>
      <c r="R56" s="8">
        <f>'orig. data'!U76</f>
        <v>0.9308733134</v>
      </c>
      <c r="S56" s="46"/>
      <c r="T56" s="8">
        <f>'orig. data'!AD76</f>
        <v>0.0731617274</v>
      </c>
    </row>
    <row r="57" spans="1:20" ht="12.75">
      <c r="A57" s="40" t="str">
        <f ca="1" t="shared" si="0"/>
        <v>BW Lynn/Leaf/SIL (1,2)</v>
      </c>
      <c r="B57" t="s">
        <v>226</v>
      </c>
      <c r="C57">
        <f>'orig. data'!AH77</f>
        <v>1</v>
      </c>
      <c r="D57">
        <f>'orig. data'!AI77</f>
        <v>2</v>
      </c>
      <c r="E57">
        <f ca="1">IF(CELL("contents",F57)="s","s",IF(CELL("contents",G57)="s","s",IF(CELL("contents",'orig. data'!AJ77)="t","t","")))</f>
      </c>
      <c r="F57" t="str">
        <f>'orig. data'!AK77</f>
        <v> </v>
      </c>
      <c r="G57" t="str">
        <f>'orig. data'!AL77</f>
        <v> </v>
      </c>
      <c r="H57" s="20">
        <f>'orig. data'!D$18</f>
        <v>36.188265264</v>
      </c>
      <c r="I57" s="3">
        <f>'orig. data'!D77</f>
        <v>96.053797993</v>
      </c>
      <c r="J57" s="3">
        <f>'orig. data'!R77</f>
        <v>67.296600958</v>
      </c>
      <c r="K57" s="20">
        <f>'orig. data'!R$18</f>
        <v>30.134374702</v>
      </c>
      <c r="L57" s="6">
        <f>'orig. data'!B77</f>
        <v>66</v>
      </c>
      <c r="M57" s="6">
        <f>'orig. data'!C77</f>
        <v>704</v>
      </c>
      <c r="N57" s="8">
        <f>'orig. data'!G77</f>
        <v>2.936535E-15</v>
      </c>
      <c r="O57" s="46"/>
      <c r="P57" s="6">
        <f>'orig. data'!P77</f>
        <v>38</v>
      </c>
      <c r="Q57" s="6">
        <f>'orig. data'!Q77</f>
        <v>574</v>
      </c>
      <c r="R57" s="8">
        <f>'orig. data'!U77</f>
        <v>7.7480134E-07</v>
      </c>
      <c r="S57" s="46"/>
      <c r="T57" s="8">
        <f>'orig. data'!AD77</f>
        <v>0.0805981</v>
      </c>
    </row>
    <row r="58" spans="1:20" ht="12.75">
      <c r="A58" s="40" t="str">
        <f ca="1" t="shared" si="0"/>
        <v>BW Thick Por/Pik/Wab (1,2,t)</v>
      </c>
      <c r="B58" t="s">
        <v>191</v>
      </c>
      <c r="C58">
        <f>'orig. data'!AH78</f>
        <v>1</v>
      </c>
      <c r="D58">
        <f>'orig. data'!AI78</f>
        <v>2</v>
      </c>
      <c r="E58" t="str">
        <f ca="1">IF(CELL("contents",F58)="s","s",IF(CELL("contents",G58)="s","s",IF(CELL("contents",'orig. data'!AJ78)="t","t","")))</f>
        <v>t</v>
      </c>
      <c r="F58" t="str">
        <f>'orig. data'!AK78</f>
        <v> </v>
      </c>
      <c r="G58" t="str">
        <f>'orig. data'!AL78</f>
        <v> </v>
      </c>
      <c r="H58" s="20">
        <f>'orig. data'!D$18</f>
        <v>36.188265264</v>
      </c>
      <c r="I58" s="3">
        <f>'orig. data'!D78</f>
        <v>131.12804277</v>
      </c>
      <c r="J58" s="3">
        <f>'orig. data'!R78</f>
        <v>66.88560477</v>
      </c>
      <c r="K58" s="20">
        <f>'orig. data'!R$18</f>
        <v>30.134374702</v>
      </c>
      <c r="L58" s="6">
        <f>'orig. data'!B78</f>
        <v>29</v>
      </c>
      <c r="M58" s="6">
        <f>'orig. data'!C78</f>
        <v>219</v>
      </c>
      <c r="N58" s="8">
        <f>'orig. data'!G78</f>
        <v>4.554156E-12</v>
      </c>
      <c r="O58" s="46"/>
      <c r="P58" s="6">
        <f>'orig. data'!P78</f>
        <v>13</v>
      </c>
      <c r="Q58" s="6">
        <f>'orig. data'!Q78</f>
        <v>189</v>
      </c>
      <c r="R58" s="8">
        <f>'orig. data'!U78</f>
        <v>0.0040508356</v>
      </c>
      <c r="S58" s="46"/>
      <c r="T58" s="8">
        <f>'orig. data'!AD78</f>
        <v>0.0437064792</v>
      </c>
    </row>
    <row r="59" spans="1:20" ht="12.75">
      <c r="A59" s="40" t="str">
        <f ca="1" t="shared" si="0"/>
        <v>BW Oxford H &amp; Gods (1,2)</v>
      </c>
      <c r="B59" t="s">
        <v>227</v>
      </c>
      <c r="C59">
        <f>'orig. data'!AH79</f>
        <v>1</v>
      </c>
      <c r="D59">
        <f>'orig. data'!AI79</f>
        <v>2</v>
      </c>
      <c r="E59">
        <f ca="1">IF(CELL("contents",F59)="s","s",IF(CELL("contents",G59)="s","s",IF(CELL("contents",'orig. data'!AJ79)="t","t","")))</f>
      </c>
      <c r="F59" t="str">
        <f>'orig. data'!AK79</f>
        <v> </v>
      </c>
      <c r="G59" t="str">
        <f>'orig. data'!AL79</f>
        <v> </v>
      </c>
      <c r="H59" s="20">
        <f>'orig. data'!D$18</f>
        <v>36.188265264</v>
      </c>
      <c r="I59" s="3">
        <f>'orig. data'!D79</f>
        <v>173.686688</v>
      </c>
      <c r="J59" s="3">
        <f>'orig. data'!R79</f>
        <v>135.48019121</v>
      </c>
      <c r="K59" s="20">
        <f>'orig. data'!R$18</f>
        <v>30.134374702</v>
      </c>
      <c r="L59" s="6">
        <f>'orig. data'!B79</f>
        <v>131</v>
      </c>
      <c r="M59" s="6">
        <f>'orig. data'!C79</f>
        <v>767</v>
      </c>
      <c r="N59" s="8">
        <f>'orig. data'!G79</f>
        <v>8.781546E-71</v>
      </c>
      <c r="O59" s="46"/>
      <c r="P59" s="6">
        <f>'orig. data'!P79</f>
        <v>106</v>
      </c>
      <c r="Q59" s="6">
        <f>'orig. data'!Q79</f>
        <v>816</v>
      </c>
      <c r="R59" s="8">
        <f>'orig. data'!U79</f>
        <v>3.503736E-53</v>
      </c>
      <c r="S59" s="46"/>
      <c r="T59" s="8">
        <f>'orig. data'!AD79</f>
        <v>0.0572271017</v>
      </c>
    </row>
    <row r="60" spans="1:20" ht="12.75">
      <c r="A60" s="40" t="str">
        <f ca="1" t="shared" si="0"/>
        <v>BW Cross Lake (1,2,t)</v>
      </c>
      <c r="B60" t="s">
        <v>228</v>
      </c>
      <c r="C60">
        <f>'orig. data'!AH80</f>
        <v>1</v>
      </c>
      <c r="D60">
        <f>'orig. data'!AI80</f>
        <v>2</v>
      </c>
      <c r="E60" t="str">
        <f ca="1">IF(CELL("contents",F60)="s","s",IF(CELL("contents",G60)="s","s",IF(CELL("contents",'orig. data'!AJ80)="t","t","")))</f>
        <v>t</v>
      </c>
      <c r="F60" t="str">
        <f>'orig. data'!AK80</f>
        <v> </v>
      </c>
      <c r="G60" t="str">
        <f>'orig. data'!AL80</f>
        <v> </v>
      </c>
      <c r="H60" s="20">
        <f>'orig. data'!D$18</f>
        <v>36.188265264</v>
      </c>
      <c r="I60" s="3">
        <f>'orig. data'!D80</f>
        <v>148.93072102</v>
      </c>
      <c r="J60" s="3">
        <f>'orig. data'!R80</f>
        <v>113.67409181</v>
      </c>
      <c r="K60" s="20">
        <f>'orig. data'!R$18</f>
        <v>30.134374702</v>
      </c>
      <c r="L60" s="6">
        <f>'orig. data'!B80</f>
        <v>131</v>
      </c>
      <c r="M60" s="6">
        <f>'orig. data'!C80</f>
        <v>909</v>
      </c>
      <c r="N60" s="8">
        <f>'orig. data'!G80</f>
        <v>6.300774E-58</v>
      </c>
      <c r="O60" s="46"/>
      <c r="P60" s="6">
        <f>'orig. data'!P80</f>
        <v>124</v>
      </c>
      <c r="Q60" s="6">
        <f>'orig. data'!Q80</f>
        <v>1125</v>
      </c>
      <c r="R60" s="8">
        <f>'orig. data'!U80</f>
        <v>1.464384E-48</v>
      </c>
      <c r="S60" s="46"/>
      <c r="T60" s="8">
        <f>'orig. data'!AD80</f>
        <v>0.0310742484</v>
      </c>
    </row>
    <row r="61" spans="1:20" ht="12.75">
      <c r="A61" s="40" t="str">
        <f ca="1" t="shared" si="0"/>
        <v>BW Tad/Broch/Lac Br (1,2)</v>
      </c>
      <c r="B61" t="s">
        <v>210</v>
      </c>
      <c r="C61">
        <f>'orig. data'!AH81</f>
        <v>1</v>
      </c>
      <c r="D61">
        <f>'orig. data'!AI81</f>
        <v>2</v>
      </c>
      <c r="E61">
        <f ca="1">IF(CELL("contents",F61)="s","s",IF(CELL("contents",G61)="s","s",IF(CELL("contents",'orig. data'!AJ81)="t","t","")))</f>
      </c>
      <c r="F61" t="str">
        <f>'orig. data'!AK81</f>
        <v> </v>
      </c>
      <c r="G61" t="str">
        <f>'orig. data'!AL81</f>
        <v> </v>
      </c>
      <c r="H61" s="20">
        <f>'orig. data'!D$18</f>
        <v>36.188265264</v>
      </c>
      <c r="I61" s="3">
        <f>'orig. data'!D81</f>
        <v>143.03424599</v>
      </c>
      <c r="J61" s="3">
        <f>'orig. data'!R81</f>
        <v>112.06404771</v>
      </c>
      <c r="K61" s="20">
        <f>'orig. data'!R$18</f>
        <v>30.134374702</v>
      </c>
      <c r="L61" s="6">
        <f>'orig. data'!B81</f>
        <v>49</v>
      </c>
      <c r="M61" s="6">
        <f>'orig. data'!C81</f>
        <v>364</v>
      </c>
      <c r="N61" s="8">
        <f>'orig. data'!G81</f>
        <v>9.059061E-22</v>
      </c>
      <c r="O61" s="46"/>
      <c r="P61" s="6">
        <f>'orig. data'!P81</f>
        <v>50</v>
      </c>
      <c r="Q61" s="6">
        <f>'orig. data'!Q81</f>
        <v>448</v>
      </c>
      <c r="R61" s="8">
        <f>'orig. data'!U81</f>
        <v>2.156916E-20</v>
      </c>
      <c r="S61" s="46"/>
      <c r="T61" s="8">
        <f>'orig. data'!AD81</f>
        <v>0.2247922461</v>
      </c>
    </row>
    <row r="62" spans="1:20" ht="12.75">
      <c r="A62" s="40" t="str">
        <f ca="1" t="shared" si="0"/>
        <v>BW Norway House (1,2)</v>
      </c>
      <c r="B62" t="s">
        <v>209</v>
      </c>
      <c r="C62">
        <f>'orig. data'!AH82</f>
        <v>1</v>
      </c>
      <c r="D62">
        <f>'orig. data'!AI82</f>
        <v>2</v>
      </c>
      <c r="E62">
        <f ca="1">IF(CELL("contents",F62)="s","s",IF(CELL("contents",G62)="s","s",IF(CELL("contents",'orig. data'!AJ82)="t","t","")))</f>
      </c>
      <c r="F62" t="str">
        <f>'orig. data'!AK82</f>
        <v> </v>
      </c>
      <c r="G62" t="str">
        <f>'orig. data'!AL82</f>
        <v> </v>
      </c>
      <c r="H62" s="20">
        <f>'orig. data'!D$18</f>
        <v>36.188265264</v>
      </c>
      <c r="I62" s="3">
        <f>'orig. data'!D82</f>
        <v>102.18684295</v>
      </c>
      <c r="J62" s="3">
        <f>'orig. data'!R82</f>
        <v>100.30529369</v>
      </c>
      <c r="K62" s="20">
        <f>'orig. data'!R$18</f>
        <v>30.134374702</v>
      </c>
      <c r="L62" s="6">
        <f>'orig. data'!B82</f>
        <v>95</v>
      </c>
      <c r="M62" s="6">
        <f>'orig. data'!C82</f>
        <v>974</v>
      </c>
      <c r="N62" s="8">
        <f>'orig. data'!G82</f>
        <v>9.173116E-24</v>
      </c>
      <c r="O62" s="46"/>
      <c r="P62" s="6">
        <f>'orig. data'!P82</f>
        <v>120</v>
      </c>
      <c r="Q62" s="6">
        <f>'orig. data'!Q82</f>
        <v>1244</v>
      </c>
      <c r="R62" s="8">
        <f>'orig. data'!U82</f>
        <v>6.077392E-39</v>
      </c>
      <c r="S62" s="46"/>
      <c r="T62" s="8">
        <f>'orig. data'!AD82</f>
        <v>0.8923542829</v>
      </c>
    </row>
    <row r="63" spans="1:20" ht="12.75">
      <c r="A63" s="40" t="str">
        <f ca="1" t="shared" si="0"/>
        <v>BW Island Lake (1,2)</v>
      </c>
      <c r="B63" t="s">
        <v>229</v>
      </c>
      <c r="C63">
        <f>'orig. data'!AH83</f>
        <v>1</v>
      </c>
      <c r="D63">
        <f>'orig. data'!AI83</f>
        <v>2</v>
      </c>
      <c r="E63">
        <f ca="1">IF(CELL("contents",F63)="s","s",IF(CELL("contents",G63)="s","s",IF(CELL("contents",'orig. data'!AJ83)="t","t","")))</f>
      </c>
      <c r="F63" t="str">
        <f>'orig. data'!AK83</f>
        <v> </v>
      </c>
      <c r="G63" t="str">
        <f>'orig. data'!AL83</f>
        <v> </v>
      </c>
      <c r="H63" s="20">
        <f>'orig. data'!D$18</f>
        <v>36.188265264</v>
      </c>
      <c r="I63" s="3">
        <f>'orig. data'!D83</f>
        <v>151.67672212</v>
      </c>
      <c r="J63" s="3">
        <f>'orig. data'!R83</f>
        <v>173.59129261</v>
      </c>
      <c r="K63" s="20">
        <f>'orig. data'!R$18</f>
        <v>30.134374702</v>
      </c>
      <c r="L63" s="6">
        <f>'orig. data'!B83</f>
        <v>242</v>
      </c>
      <c r="M63" s="6">
        <f>'orig. data'!C83</f>
        <v>1612</v>
      </c>
      <c r="N63" s="8">
        <f>'orig. data'!G83</f>
        <v>1.70303E-106</v>
      </c>
      <c r="O63" s="46"/>
      <c r="P63" s="6">
        <f>'orig. data'!P83</f>
        <v>306</v>
      </c>
      <c r="Q63" s="6">
        <f>'orig. data'!Q83</f>
        <v>1814</v>
      </c>
      <c r="R63" s="8">
        <f>'orig. data'!U83</f>
        <v>1.71931E-196</v>
      </c>
      <c r="S63" s="46"/>
      <c r="T63" s="8">
        <f>'orig. data'!AD83</f>
        <v>0.1167061197</v>
      </c>
    </row>
    <row r="64" spans="1:20" ht="12.75">
      <c r="A64" s="40" t="str">
        <f ca="1" t="shared" si="0"/>
        <v>BW Sha/York/Split/War (1,2)</v>
      </c>
      <c r="B64" t="s">
        <v>208</v>
      </c>
      <c r="C64">
        <f>'orig. data'!AH84</f>
        <v>1</v>
      </c>
      <c r="D64">
        <f>'orig. data'!AI84</f>
        <v>2</v>
      </c>
      <c r="E64">
        <f ca="1">IF(CELL("contents",F64)="s","s",IF(CELL("contents",G64)="s","s",IF(CELL("contents",'orig. data'!AJ84)="t","t","")))</f>
      </c>
      <c r="F64" t="str">
        <f>'orig. data'!AK84</f>
        <v> </v>
      </c>
      <c r="G64" t="str">
        <f>'orig. data'!AL84</f>
        <v> </v>
      </c>
      <c r="H64" s="20">
        <f>'orig. data'!D$18</f>
        <v>36.188265264</v>
      </c>
      <c r="I64" s="3">
        <f>'orig. data'!D84</f>
        <v>102.24558675</v>
      </c>
      <c r="J64" s="3">
        <f>'orig. data'!R84</f>
        <v>110.04373711</v>
      </c>
      <c r="K64" s="20">
        <f>'orig. data'!R$18</f>
        <v>30.134374702</v>
      </c>
      <c r="L64" s="6">
        <f>'orig. data'!B84</f>
        <v>68</v>
      </c>
      <c r="M64" s="6">
        <f>'orig. data'!C84</f>
        <v>665</v>
      </c>
      <c r="N64" s="8">
        <f>'orig. data'!G84</f>
        <v>1.543723E-17</v>
      </c>
      <c r="O64" s="46"/>
      <c r="P64" s="6">
        <f>'orig. data'!P84</f>
        <v>76</v>
      </c>
      <c r="Q64" s="6">
        <f>'orig. data'!Q84</f>
        <v>699</v>
      </c>
      <c r="R64" s="8">
        <f>'orig. data'!U84</f>
        <v>2.976102E-29</v>
      </c>
      <c r="S64" s="46"/>
      <c r="T64" s="8">
        <f>'orig. data'!AD84</f>
        <v>0.6597063899</v>
      </c>
    </row>
    <row r="65" spans="1:20" ht="12.75">
      <c r="A65" s="40" t="str">
        <f ca="1" t="shared" si="0"/>
        <v>BW Nelson House  (1,2)</v>
      </c>
      <c r="B65" t="s">
        <v>207</v>
      </c>
      <c r="C65">
        <f>'orig. data'!AH85</f>
        <v>1</v>
      </c>
      <c r="D65">
        <f>'orig. data'!AI85</f>
        <v>2</v>
      </c>
      <c r="E65">
        <f ca="1">IF(CELL("contents",F65)="s","s",IF(CELL("contents",G65)="s","s",IF(CELL("contents",'orig. data'!AJ85)="t","t","")))</f>
      </c>
      <c r="F65" t="str">
        <f>'orig. data'!AK85</f>
        <v> </v>
      </c>
      <c r="G65" t="str">
        <f>'orig. data'!AL85</f>
        <v> </v>
      </c>
      <c r="H65" s="20">
        <f>'orig. data'!D$18</f>
        <v>36.188265264</v>
      </c>
      <c r="I65" s="3">
        <f>'orig. data'!D85</f>
        <v>147.25468405</v>
      </c>
      <c r="J65" s="3">
        <f>'orig. data'!R85</f>
        <v>119.31173377</v>
      </c>
      <c r="K65" s="20">
        <f>'orig. data'!R$18</f>
        <v>30.134374702</v>
      </c>
      <c r="L65" s="6">
        <f>'orig. data'!B85</f>
        <v>54</v>
      </c>
      <c r="M65" s="6">
        <f>'orig. data'!C85</f>
        <v>363</v>
      </c>
      <c r="N65" s="8">
        <f>'orig. data'!G85</f>
        <v>9.255712E-25</v>
      </c>
      <c r="O65" s="46"/>
      <c r="P65" s="6">
        <f>'orig. data'!P85</f>
        <v>56</v>
      </c>
      <c r="Q65" s="6">
        <f>'orig. data'!Q85</f>
        <v>505</v>
      </c>
      <c r="R65" s="8">
        <f>'orig. data'!U85</f>
        <v>1.114526E-24</v>
      </c>
      <c r="S65" s="46"/>
      <c r="T65" s="8">
        <f>'orig. data'!AD85</f>
        <v>0.2699067231</v>
      </c>
    </row>
    <row r="66" spans="1:20" ht="12.75">
      <c r="A66" s="40"/>
      <c r="H66" s="20"/>
      <c r="I66" s="3"/>
      <c r="J66" s="3"/>
      <c r="K66" s="20"/>
      <c r="L66" s="6"/>
      <c r="M66" s="6"/>
      <c r="N66" s="8"/>
      <c r="O66" s="46"/>
      <c r="P66" s="6"/>
      <c r="Q66" s="6"/>
      <c r="R66" s="8"/>
      <c r="S66" s="46"/>
      <c r="T66" s="8"/>
    </row>
    <row r="67" spans="1:20" ht="12.75">
      <c r="A67" s="40" t="str">
        <f ca="1" t="shared" si="0"/>
        <v>Fort Garry S (1,2,t)</v>
      </c>
      <c r="B67" t="s">
        <v>230</v>
      </c>
      <c r="C67">
        <f>'orig. data'!AH86</f>
        <v>1</v>
      </c>
      <c r="D67">
        <f>'orig. data'!AI86</f>
        <v>2</v>
      </c>
      <c r="E67" t="str">
        <f ca="1">IF(CELL("contents",F67)="s","s",IF(CELL("contents",G67)="s","s",IF(CELL("contents",'orig. data'!AJ86)="t","t","")))</f>
        <v>t</v>
      </c>
      <c r="F67" t="str">
        <f>'orig. data'!AK86</f>
        <v> </v>
      </c>
      <c r="G67" t="str">
        <f>'orig. data'!AL86</f>
        <v> </v>
      </c>
      <c r="H67" s="20">
        <f>'orig. data'!D$18</f>
        <v>36.188265264</v>
      </c>
      <c r="I67" s="3">
        <f>'orig. data'!D86</f>
        <v>14.462932482</v>
      </c>
      <c r="J67" s="3">
        <f>'orig. data'!R86</f>
        <v>10.381284092</v>
      </c>
      <c r="K67" s="20">
        <f>'orig. data'!R$18</f>
        <v>30.134374702</v>
      </c>
      <c r="L67" s="6">
        <f>'orig. data'!B86</f>
        <v>94</v>
      </c>
      <c r="M67" s="6">
        <f>'orig. data'!C86</f>
        <v>6322</v>
      </c>
      <c r="N67" s="8">
        <f>'orig. data'!G86</f>
        <v>1.016266E-18</v>
      </c>
      <c r="O67" s="46"/>
      <c r="P67" s="6">
        <f>'orig. data'!P86</f>
        <v>68</v>
      </c>
      <c r="Q67" s="6">
        <f>'orig. data'!Q86</f>
        <v>6370</v>
      </c>
      <c r="R67" s="8">
        <f>'orig. data'!U86</f>
        <v>2.464223E-18</v>
      </c>
      <c r="S67" s="46"/>
      <c r="T67" s="8">
        <f>'orig. data'!AD86</f>
        <v>0.037266288</v>
      </c>
    </row>
    <row r="68" spans="1:20" ht="12.75">
      <c r="A68" s="40" t="str">
        <f ca="1" t="shared" si="0"/>
        <v>Fort Garry N (1,2,t)</v>
      </c>
      <c r="B68" t="s">
        <v>231</v>
      </c>
      <c r="C68">
        <f>'orig. data'!AH87</f>
        <v>1</v>
      </c>
      <c r="D68">
        <f>'orig. data'!AI87</f>
        <v>2</v>
      </c>
      <c r="E68" t="str">
        <f ca="1">IF(CELL("contents",F68)="s","s",IF(CELL("contents",G68)="s","s",IF(CELL("contents",'orig. data'!AJ87)="t","t","")))</f>
        <v>t</v>
      </c>
      <c r="F68" t="str">
        <f>'orig. data'!AK87</f>
        <v> </v>
      </c>
      <c r="G68" t="str">
        <f>'orig. data'!AL87</f>
        <v> </v>
      </c>
      <c r="H68" s="20">
        <f>'orig. data'!D$18</f>
        <v>36.188265264</v>
      </c>
      <c r="I68" s="3">
        <f>'orig. data'!D87</f>
        <v>9.293923295</v>
      </c>
      <c r="J68" s="3">
        <f>'orig. data'!R87</f>
        <v>3.7934485954</v>
      </c>
      <c r="K68" s="20">
        <f>'orig. data'!R$18</f>
        <v>30.134374702</v>
      </c>
      <c r="L68" s="6">
        <f>'orig. data'!B87</f>
        <v>34</v>
      </c>
      <c r="M68" s="6">
        <f>'orig. data'!C87</f>
        <v>3727</v>
      </c>
      <c r="N68" s="8">
        <f>'orig. data'!G87</f>
        <v>2.628484E-15</v>
      </c>
      <c r="O68" s="46"/>
      <c r="P68" s="6">
        <f>'orig. data'!P87</f>
        <v>18</v>
      </c>
      <c r="Q68" s="6">
        <f>'orig. data'!Q87</f>
        <v>4798</v>
      </c>
      <c r="R68" s="8">
        <f>'orig. data'!U87</f>
        <v>1.68428E-18</v>
      </c>
      <c r="S68" s="46"/>
      <c r="T68" s="8">
        <f>'orig. data'!AD87</f>
        <v>0.0021111219</v>
      </c>
    </row>
    <row r="69" spans="1:20" ht="12.75">
      <c r="A69" s="40"/>
      <c r="H69" s="20"/>
      <c r="I69" s="3"/>
      <c r="J69" s="3"/>
      <c r="K69" s="20"/>
      <c r="L69" s="6"/>
      <c r="M69" s="6"/>
      <c r="N69" s="8"/>
      <c r="O69" s="46"/>
      <c r="P69" s="6"/>
      <c r="Q69" s="6"/>
      <c r="R69" s="8"/>
      <c r="S69" s="46"/>
      <c r="T69" s="8"/>
    </row>
    <row r="70" spans="1:20" ht="12.75">
      <c r="A70" s="40" t="str">
        <f aca="true" ca="1" t="shared" si="1" ref="A70:A105">CONCATENATE(B70)&amp;(IF((CELL("contents",C70)=1)*AND((CELL("contents",D70))=2)*AND((CELL("contents",E70))&lt;&gt;"")," (1,2,"&amp;CELL("contents",E70)&amp;")",(IF((CELL("contents",C70)=1)*OR((CELL("contents",D70))=2)," (1,2)",(IF((CELL("contents",C70)=1)*OR((CELL("contents",E70))&lt;&gt;"")," (1,"&amp;CELL("contents",E70)&amp;")",(IF((CELL("contents",D70)=2)*OR((CELL("contents",E70))&lt;&gt;"")," (2,"&amp;CELL("contents",E70)&amp;")",(IF((CELL("contents",C70))=1," (1)",(IF((CELL("contents",D70)=2)," (2)",(IF((CELL("contents",E70)&lt;&gt;"")," ("&amp;CELL("contents",E70)&amp;")",""))))))))))))))</f>
        <v>Assiniboine South (1,2)</v>
      </c>
      <c r="B70" t="s">
        <v>144</v>
      </c>
      <c r="C70">
        <f>'orig. data'!AH88</f>
        <v>1</v>
      </c>
      <c r="D70">
        <f>'orig. data'!AI88</f>
        <v>2</v>
      </c>
      <c r="E70">
        <f ca="1">IF(CELL("contents",F70)="s","s",IF(CELL("contents",G70)="s","s",IF(CELL("contents",'orig. data'!AJ88)="t","t","")))</f>
      </c>
      <c r="F70" t="str">
        <f>'orig. data'!AK88</f>
        <v> </v>
      </c>
      <c r="G70" t="str">
        <f>'orig. data'!AL88</f>
        <v> </v>
      </c>
      <c r="H70" s="20">
        <f>'orig. data'!D$18</f>
        <v>36.188265264</v>
      </c>
      <c r="I70" s="3">
        <f>'orig. data'!D88</f>
        <v>8.2620634776</v>
      </c>
      <c r="J70" s="3">
        <f>'orig. data'!R88</f>
        <v>7.2296853874</v>
      </c>
      <c r="K70" s="20">
        <f>'orig. data'!R$18</f>
        <v>30.134374702</v>
      </c>
      <c r="L70" s="6">
        <f>'orig. data'!B88</f>
        <v>52</v>
      </c>
      <c r="M70" s="6">
        <f>'orig. data'!C88</f>
        <v>6444</v>
      </c>
      <c r="N70" s="8">
        <f>'orig. data'!G88</f>
        <v>2.617058E-26</v>
      </c>
      <c r="O70" s="46"/>
      <c r="P70" s="6">
        <f>'orig. data'!P88</f>
        <v>51</v>
      </c>
      <c r="Q70" s="6">
        <f>'orig. data'!Q88</f>
        <v>7068</v>
      </c>
      <c r="R70" s="8">
        <f>'orig. data'!U88</f>
        <v>3.410369E-24</v>
      </c>
      <c r="S70" s="46"/>
      <c r="T70" s="8">
        <f>'orig. data'!AD88</f>
        <v>0.4982164028</v>
      </c>
    </row>
    <row r="71" spans="1:20" ht="12.75">
      <c r="A71" s="40"/>
      <c r="H71" s="20"/>
      <c r="I71" s="3"/>
      <c r="J71" s="3"/>
      <c r="K71" s="20"/>
      <c r="L71" s="6"/>
      <c r="M71" s="6"/>
      <c r="N71" s="8"/>
      <c r="O71" s="46"/>
      <c r="P71" s="6"/>
      <c r="Q71" s="6"/>
      <c r="R71" s="8"/>
      <c r="S71" s="46"/>
      <c r="T71" s="8"/>
    </row>
    <row r="72" spans="1:20" ht="12.75">
      <c r="A72" s="40" t="str">
        <f ca="1" t="shared" si="1"/>
        <v>St. Boniface E (1,2,t)</v>
      </c>
      <c r="B72" t="s">
        <v>232</v>
      </c>
      <c r="C72">
        <f>'orig. data'!AH89</f>
        <v>1</v>
      </c>
      <c r="D72">
        <f>'orig. data'!AI89</f>
        <v>2</v>
      </c>
      <c r="E72" t="str">
        <f ca="1">IF(CELL("contents",F72)="s","s",IF(CELL("contents",G72)="s","s",IF(CELL("contents",'orig. data'!AJ89)="t","t","")))</f>
        <v>t</v>
      </c>
      <c r="F72" t="str">
        <f>'orig. data'!AK89</f>
        <v> </v>
      </c>
      <c r="G72" t="str">
        <f>'orig. data'!AL89</f>
        <v> </v>
      </c>
      <c r="H72" s="20">
        <f>'orig. data'!D$18</f>
        <v>36.188265264</v>
      </c>
      <c r="I72" s="3">
        <f>'orig. data'!D89</f>
        <v>14.622339261</v>
      </c>
      <c r="J72" s="3">
        <f>'orig. data'!R89</f>
        <v>10.280288364</v>
      </c>
      <c r="K72" s="20">
        <f>'orig. data'!R$18</f>
        <v>30.134374702</v>
      </c>
      <c r="L72" s="6">
        <f>'orig. data'!B89</f>
        <v>76</v>
      </c>
      <c r="M72" s="6">
        <f>'orig. data'!C89</f>
        <v>5116</v>
      </c>
      <c r="N72" s="8">
        <f>'orig. data'!G89</f>
        <v>3.913718E-15</v>
      </c>
      <c r="O72" s="46"/>
      <c r="P72" s="6">
        <f>'orig. data'!P89</f>
        <v>55</v>
      </c>
      <c r="Q72" s="6">
        <f>'orig. data'!Q89</f>
        <v>5278</v>
      </c>
      <c r="R72" s="8">
        <f>'orig. data'!U89</f>
        <v>2.103456E-15</v>
      </c>
      <c r="S72" s="46"/>
      <c r="T72" s="8">
        <f>'orig. data'!AD89</f>
        <v>0.0465710815</v>
      </c>
    </row>
    <row r="73" spans="1:20" ht="12.75">
      <c r="A73" s="40" t="str">
        <f ca="1" t="shared" si="1"/>
        <v>St. Boniface W</v>
      </c>
      <c r="B73" t="s">
        <v>180</v>
      </c>
      <c r="C73" t="str">
        <f>'orig. data'!AH90</f>
        <v> </v>
      </c>
      <c r="D73" t="str">
        <f>'orig. data'!AI90</f>
        <v> </v>
      </c>
      <c r="E73">
        <f ca="1">IF(CELL("contents",F73)="s","s",IF(CELL("contents",G73)="s","s",IF(CELL("contents",'orig. data'!AJ90)="t","t","")))</f>
      </c>
      <c r="F73" t="str">
        <f>'orig. data'!AK90</f>
        <v> </v>
      </c>
      <c r="G73" t="str">
        <f>'orig. data'!AL90</f>
        <v> </v>
      </c>
      <c r="H73" s="20">
        <f>'orig. data'!D$18</f>
        <v>36.188265264</v>
      </c>
      <c r="I73" s="3">
        <f>'orig. data'!D90</f>
        <v>30.07979208</v>
      </c>
      <c r="J73" s="3">
        <f>'orig. data'!R90</f>
        <v>21.19935863</v>
      </c>
      <c r="K73" s="20">
        <f>'orig. data'!R$18</f>
        <v>30.134374702</v>
      </c>
      <c r="L73" s="6">
        <f>'orig. data'!B90</f>
        <v>59</v>
      </c>
      <c r="M73" s="6">
        <f>'orig. data'!C90</f>
        <v>1901</v>
      </c>
      <c r="N73" s="8">
        <f>'orig. data'!G90</f>
        <v>0.1573078273</v>
      </c>
      <c r="O73" s="46"/>
      <c r="P73" s="6">
        <f>'orig. data'!P90</f>
        <v>46</v>
      </c>
      <c r="Q73" s="6">
        <f>'orig. data'!Q90</f>
        <v>2097</v>
      </c>
      <c r="R73" s="8">
        <f>'orig. data'!U90</f>
        <v>0.0177014769</v>
      </c>
      <c r="S73" s="46"/>
      <c r="T73" s="8">
        <f>'orig. data'!AD90</f>
        <v>0.0752688838</v>
      </c>
    </row>
    <row r="74" spans="1:20" ht="12.75">
      <c r="A74" s="40"/>
      <c r="H74" s="20"/>
      <c r="I74" s="3"/>
      <c r="J74" s="3"/>
      <c r="K74" s="20"/>
      <c r="L74" s="6"/>
      <c r="M74" s="6"/>
      <c r="N74" s="8"/>
      <c r="O74" s="46"/>
      <c r="P74" s="6"/>
      <c r="Q74" s="6"/>
      <c r="R74" s="8"/>
      <c r="S74" s="46"/>
      <c r="T74" s="8"/>
    </row>
    <row r="75" spans="1:20" ht="12.75">
      <c r="A75" s="40" t="str">
        <f ca="1" t="shared" si="1"/>
        <v>St. Vital S (1,2,t)</v>
      </c>
      <c r="B75" t="s">
        <v>240</v>
      </c>
      <c r="C75">
        <f>'orig. data'!AH91</f>
        <v>1</v>
      </c>
      <c r="D75">
        <f>'orig. data'!AI91</f>
        <v>2</v>
      </c>
      <c r="E75" t="str">
        <f ca="1">IF(CELL("contents",F75)="s","s",IF(CELL("contents",G75)="s","s",IF(CELL("contents",'orig. data'!AJ91)="t","t","")))</f>
        <v>t</v>
      </c>
      <c r="F75" t="str">
        <f>'orig. data'!AK91</f>
        <v> </v>
      </c>
      <c r="G75" t="str">
        <f>'orig. data'!AL91</f>
        <v> </v>
      </c>
      <c r="H75" s="20">
        <f>'orig. data'!D$18</f>
        <v>36.188265264</v>
      </c>
      <c r="I75" s="3">
        <f>'orig. data'!D91</f>
        <v>11.847279379</v>
      </c>
      <c r="J75" s="3">
        <f>'orig. data'!R91</f>
        <v>7.8429117796</v>
      </c>
      <c r="K75" s="20">
        <f>'orig. data'!R$18</f>
        <v>30.134374702</v>
      </c>
      <c r="L75" s="6">
        <f>'orig. data'!B91</f>
        <v>72</v>
      </c>
      <c r="M75" s="6">
        <f>'orig. data'!C91</f>
        <v>6133</v>
      </c>
      <c r="N75" s="8">
        <f>'orig. data'!G91</f>
        <v>4.222638E-21</v>
      </c>
      <c r="O75" s="46"/>
      <c r="P75" s="6">
        <f>'orig. data'!P91</f>
        <v>52</v>
      </c>
      <c r="Q75" s="6">
        <f>'orig. data'!Q91</f>
        <v>6682</v>
      </c>
      <c r="R75" s="8">
        <f>'orig. data'!U91</f>
        <v>4.426184E-22</v>
      </c>
      <c r="S75" s="46"/>
      <c r="T75" s="8">
        <f>'orig. data'!AD91</f>
        <v>0.0234167232</v>
      </c>
    </row>
    <row r="76" spans="1:20" ht="12.75">
      <c r="A76" s="40" t="str">
        <f ca="1" t="shared" si="1"/>
        <v>St. Vital N (2,t)</v>
      </c>
      <c r="B76" t="s">
        <v>239</v>
      </c>
      <c r="C76" t="str">
        <f>'orig. data'!AH92</f>
        <v> </v>
      </c>
      <c r="D76">
        <f>'orig. data'!AI92</f>
        <v>2</v>
      </c>
      <c r="E76" t="str">
        <f ca="1">IF(CELL("contents",F76)="s","s",IF(CELL("contents",G76)="s","s",IF(CELL("contents",'orig. data'!AJ92)="t","t","")))</f>
        <v>t</v>
      </c>
      <c r="F76" t="str">
        <f>'orig. data'!AK92</f>
        <v> </v>
      </c>
      <c r="G76" t="str">
        <f>'orig. data'!AL92</f>
        <v> </v>
      </c>
      <c r="H76" s="20">
        <f>'orig. data'!D$18</f>
        <v>36.188265264</v>
      </c>
      <c r="I76" s="3">
        <f>'orig. data'!D92</f>
        <v>34.066458874</v>
      </c>
      <c r="J76" s="3">
        <f>'orig. data'!R92</f>
        <v>20.952363529</v>
      </c>
      <c r="K76" s="20">
        <f>'orig. data'!R$18</f>
        <v>30.134374702</v>
      </c>
      <c r="L76" s="6">
        <f>'orig. data'!B92</f>
        <v>126</v>
      </c>
      <c r="M76" s="6">
        <f>'orig. data'!C92</f>
        <v>3490</v>
      </c>
      <c r="N76" s="8">
        <f>'orig. data'!G92</f>
        <v>0.5014364502</v>
      </c>
      <c r="O76" s="46"/>
      <c r="P76" s="6">
        <f>'orig. data'!P92</f>
        <v>73</v>
      </c>
      <c r="Q76" s="6">
        <f>'orig. data'!Q92</f>
        <v>3396</v>
      </c>
      <c r="R76" s="8">
        <f>'orig. data'!U92</f>
        <v>0.0020638219</v>
      </c>
      <c r="S76" s="46"/>
      <c r="T76" s="8">
        <f>'orig. data'!AD92</f>
        <v>0.0009513359</v>
      </c>
    </row>
    <row r="77" spans="1:20" ht="12.75">
      <c r="A77" s="40"/>
      <c r="H77" s="20"/>
      <c r="I77" s="3"/>
      <c r="J77" s="3"/>
      <c r="K77" s="20"/>
      <c r="L77" s="6"/>
      <c r="M77" s="6"/>
      <c r="N77" s="8"/>
      <c r="O77" s="46"/>
      <c r="P77" s="6"/>
      <c r="Q77" s="6"/>
      <c r="R77" s="8"/>
      <c r="S77" s="46"/>
      <c r="T77" s="8"/>
    </row>
    <row r="78" spans="1:20" ht="12.75">
      <c r="A78" s="40" t="str">
        <f ca="1" t="shared" si="1"/>
        <v>Transcona (1,2,t)</v>
      </c>
      <c r="B78" t="s">
        <v>149</v>
      </c>
      <c r="C78">
        <f>'orig. data'!AH93</f>
        <v>1</v>
      </c>
      <c r="D78">
        <f>'orig. data'!AI93</f>
        <v>2</v>
      </c>
      <c r="E78" t="str">
        <f ca="1">IF(CELL("contents",F78)="s","s",IF(CELL("contents",G78)="s","s",IF(CELL("contents",'orig. data'!AJ93)="t","t","")))</f>
        <v>t</v>
      </c>
      <c r="F78" t="str">
        <f>'orig. data'!AK93</f>
        <v> </v>
      </c>
      <c r="G78" t="str">
        <f>'orig. data'!AL93</f>
        <v> </v>
      </c>
      <c r="H78" s="20">
        <f>'orig. data'!D$18</f>
        <v>36.188265264</v>
      </c>
      <c r="I78" s="3">
        <f>'orig. data'!D93</f>
        <v>22.476275615</v>
      </c>
      <c r="J78" s="3">
        <f>'orig. data'!R93</f>
        <v>12.825907685</v>
      </c>
      <c r="K78" s="20">
        <f>'orig. data'!R$18</f>
        <v>30.134374702</v>
      </c>
      <c r="L78" s="6">
        <f>'orig. data'!B93</f>
        <v>125</v>
      </c>
      <c r="M78" s="6">
        <f>'orig. data'!C93</f>
        <v>5623</v>
      </c>
      <c r="N78" s="8">
        <f>'orig. data'!G93</f>
        <v>1.3039261E-07</v>
      </c>
      <c r="O78" s="46"/>
      <c r="P78" s="6">
        <f>'orig. data'!P93</f>
        <v>75</v>
      </c>
      <c r="Q78" s="6">
        <f>'orig. data'!Q93</f>
        <v>5851</v>
      </c>
      <c r="R78" s="8">
        <f>'orig. data'!U93</f>
        <v>2.02893E-13</v>
      </c>
      <c r="S78" s="46"/>
      <c r="T78" s="8">
        <f>'orig. data'!AD93</f>
        <v>0.0001226062</v>
      </c>
    </row>
    <row r="79" spans="1:20" ht="12.75">
      <c r="A79" s="40"/>
      <c r="H79" s="20"/>
      <c r="I79" s="3"/>
      <c r="J79" s="3"/>
      <c r="K79" s="20"/>
      <c r="L79" s="6"/>
      <c r="M79" s="6"/>
      <c r="N79" s="8"/>
      <c r="O79" s="46"/>
      <c r="P79" s="6"/>
      <c r="Q79" s="6"/>
      <c r="R79" s="8"/>
      <c r="S79" s="46"/>
      <c r="T79" s="8"/>
    </row>
    <row r="80" spans="1:20" ht="12.75">
      <c r="A80" s="40" t="str">
        <f ca="1" t="shared" si="1"/>
        <v>River Heights W (1,2)</v>
      </c>
      <c r="B80" t="s">
        <v>206</v>
      </c>
      <c r="C80">
        <f>'orig. data'!AH94</f>
        <v>1</v>
      </c>
      <c r="D80">
        <f>'orig. data'!AI94</f>
        <v>2</v>
      </c>
      <c r="E80">
        <f ca="1">IF(CELL("contents",F80)="s","s",IF(CELL("contents",G80)="s","s",IF(CELL("contents",'orig. data'!AJ94)="t","t","")))</f>
      </c>
      <c r="F80" t="str">
        <f>'orig. data'!AK94</f>
        <v> </v>
      </c>
      <c r="G80" t="str">
        <f>'orig. data'!AL94</f>
        <v> </v>
      </c>
      <c r="H80" s="20">
        <f>'orig. data'!D$18</f>
        <v>36.188265264</v>
      </c>
      <c r="I80" s="3">
        <f>'orig. data'!D94</f>
        <v>11.541956176</v>
      </c>
      <c r="J80" s="3">
        <f>'orig. data'!R94</f>
        <v>8.1623507274</v>
      </c>
      <c r="K80" s="20">
        <f>'orig. data'!R$18</f>
        <v>30.134374702</v>
      </c>
      <c r="L80" s="6">
        <f>'orig. data'!B94</f>
        <v>52</v>
      </c>
      <c r="M80" s="6">
        <f>'orig. data'!C94</f>
        <v>4464</v>
      </c>
      <c r="N80" s="8">
        <f>'orig. data'!G94</f>
        <v>2.208052E-16</v>
      </c>
      <c r="O80" s="46"/>
      <c r="P80" s="6">
        <f>'orig. data'!P94</f>
        <v>40</v>
      </c>
      <c r="Q80" s="6">
        <f>'orig. data'!Q94</f>
        <v>4846</v>
      </c>
      <c r="R80" s="8">
        <f>'orig. data'!U94</f>
        <v>1.878427E-16</v>
      </c>
      <c r="S80" s="46"/>
      <c r="T80" s="8">
        <f>'orig. data'!AD94</f>
        <v>0.0994856544</v>
      </c>
    </row>
    <row r="81" spans="1:20" ht="12.75">
      <c r="A81" s="40" t="str">
        <f ca="1" t="shared" si="1"/>
        <v>River Heights E</v>
      </c>
      <c r="B81" t="s">
        <v>181</v>
      </c>
      <c r="C81" t="str">
        <f>'orig. data'!AH95</f>
        <v> </v>
      </c>
      <c r="D81" t="str">
        <f>'orig. data'!AI95</f>
        <v> </v>
      </c>
      <c r="E81">
        <f ca="1">IF(CELL("contents",F81)="s","s",IF(CELL("contents",G81)="s","s",IF(CELL("contents",'orig. data'!AJ95)="t","t","")))</f>
      </c>
      <c r="F81" t="str">
        <f>'orig. data'!AK95</f>
        <v> </v>
      </c>
      <c r="G81" t="str">
        <f>'orig. data'!AL95</f>
        <v> </v>
      </c>
      <c r="H81" s="20">
        <f>'orig. data'!D$18</f>
        <v>36.188265264</v>
      </c>
      <c r="I81" s="3">
        <f>'orig. data'!D95</f>
        <v>42.932928406</v>
      </c>
      <c r="J81" s="3">
        <f>'orig. data'!R95</f>
        <v>31.677647361</v>
      </c>
      <c r="K81" s="20">
        <f>'orig. data'!R$18</f>
        <v>30.134374702</v>
      </c>
      <c r="L81" s="6">
        <f>'orig. data'!B95</f>
        <v>100</v>
      </c>
      <c r="M81" s="6">
        <f>'orig. data'!C95</f>
        <v>2121</v>
      </c>
      <c r="N81" s="8">
        <f>'orig. data'!G95</f>
        <v>0.0897078048</v>
      </c>
      <c r="O81" s="46"/>
      <c r="P81" s="6">
        <f>'orig. data'!P95</f>
        <v>69</v>
      </c>
      <c r="Q81" s="6">
        <f>'orig. data'!Q95</f>
        <v>2027</v>
      </c>
      <c r="R81" s="8">
        <f>'orig. data'!U95</f>
        <v>0.6758201224</v>
      </c>
      <c r="S81" s="46"/>
      <c r="T81" s="8">
        <f>'orig. data'!AD95</f>
        <v>0.0520589866</v>
      </c>
    </row>
    <row r="82" spans="1:20" ht="12.75">
      <c r="A82" s="40"/>
      <c r="H82" s="20"/>
      <c r="I82" s="3"/>
      <c r="J82" s="3"/>
      <c r="K82" s="20"/>
      <c r="L82" s="6"/>
      <c r="M82" s="6"/>
      <c r="N82" s="8"/>
      <c r="O82" s="46"/>
      <c r="P82" s="6"/>
      <c r="Q82" s="6"/>
      <c r="R82" s="8"/>
      <c r="S82" s="46"/>
      <c r="T82" s="8"/>
    </row>
    <row r="83" spans="1:20" s="48" customFormat="1" ht="12.75">
      <c r="A83" s="61" t="str">
        <f ca="1" t="shared" si="1"/>
        <v>River East N (s)</v>
      </c>
      <c r="B83" s="48" t="s">
        <v>215</v>
      </c>
      <c r="C83" s="48" t="str">
        <f>'orig. data'!AH96</f>
        <v> </v>
      </c>
      <c r="D83" s="48" t="str">
        <f>'orig. data'!AI96</f>
        <v> </v>
      </c>
      <c r="E83" s="48" t="str">
        <f ca="1">IF(CELL("contents",F83)="s","s",IF(CELL("contents",G83)="s","s",IF(CELL("contents",'orig. data'!AJ96)="t","t","")))</f>
        <v>s</v>
      </c>
      <c r="F83" s="48" t="str">
        <f>'orig. data'!AK96</f>
        <v>s</v>
      </c>
      <c r="G83" s="48" t="str">
        <f>'orig. data'!AL96</f>
        <v>s</v>
      </c>
      <c r="H83" s="49">
        <f>'orig. data'!D$18</f>
        <v>36.188265264</v>
      </c>
      <c r="I83" s="56" t="str">
        <f>'orig. data'!D96</f>
        <v> </v>
      </c>
      <c r="J83" s="56" t="str">
        <f>'orig. data'!R96</f>
        <v> </v>
      </c>
      <c r="K83" s="49">
        <f>'orig. data'!R$18</f>
        <v>30.134374702</v>
      </c>
      <c r="L83" s="51"/>
      <c r="M83" s="51" t="str">
        <f>'orig. data'!C96</f>
        <v> </v>
      </c>
      <c r="N83" s="52" t="str">
        <f>'orig. data'!G96</f>
        <v> </v>
      </c>
      <c r="O83" s="46"/>
      <c r="P83" s="51"/>
      <c r="Q83" s="51" t="str">
        <f>'orig. data'!Q96</f>
        <v> </v>
      </c>
      <c r="R83" s="52" t="str">
        <f>'orig. data'!U96</f>
        <v> </v>
      </c>
      <c r="S83" s="46"/>
      <c r="T83" s="52" t="str">
        <f>'orig. data'!AD96</f>
        <v> </v>
      </c>
    </row>
    <row r="84" spans="1:20" s="48" customFormat="1" ht="12.75">
      <c r="A84" s="61" t="str">
        <f ca="1" t="shared" si="1"/>
        <v>River East E (1,2,t)</v>
      </c>
      <c r="B84" s="48" t="s">
        <v>214</v>
      </c>
      <c r="C84" s="48">
        <f>'orig. data'!AH97</f>
        <v>1</v>
      </c>
      <c r="D84" s="48">
        <f>'orig. data'!AI97</f>
        <v>2</v>
      </c>
      <c r="E84" s="48" t="str">
        <f ca="1">IF(CELL("contents",F84)="s","s",IF(CELL("contents",G84)="s","s",IF(CELL("contents",'orig. data'!AJ97)="t","t","")))</f>
        <v>t</v>
      </c>
      <c r="F84" s="48" t="str">
        <f>'orig. data'!AK97</f>
        <v> </v>
      </c>
      <c r="G84" s="48" t="str">
        <f>'orig. data'!AL97</f>
        <v> </v>
      </c>
      <c r="H84" s="49">
        <f>'orig. data'!D$18</f>
        <v>36.188265264</v>
      </c>
      <c r="I84" s="56">
        <f>'orig. data'!D97</f>
        <v>22.362884754</v>
      </c>
      <c r="J84" s="56">
        <f>'orig. data'!R97</f>
        <v>14.994521369</v>
      </c>
      <c r="K84" s="49">
        <f>'orig. data'!R$18</f>
        <v>30.134374702</v>
      </c>
      <c r="L84" s="51">
        <f>'orig. data'!B97</f>
        <v>115</v>
      </c>
      <c r="M84" s="51">
        <f>'orig. data'!C97</f>
        <v>5075</v>
      </c>
      <c r="N84" s="52">
        <f>'orig. data'!G97</f>
        <v>3.0538446E-07</v>
      </c>
      <c r="O84" s="46"/>
      <c r="P84" s="51">
        <f>'orig. data'!P97</f>
        <v>76</v>
      </c>
      <c r="Q84" s="51">
        <f>'orig. data'!Q97</f>
        <v>5014</v>
      </c>
      <c r="R84" s="52">
        <f>'orig. data'!U97</f>
        <v>1.5260747E-09</v>
      </c>
      <c r="S84" s="46"/>
      <c r="T84" s="52">
        <f>'orig. data'!AD97</f>
        <v>0.0068528744</v>
      </c>
    </row>
    <row r="85" spans="1:20" s="48" customFormat="1" ht="12.75">
      <c r="A85" s="61" t="str">
        <f ca="1" t="shared" si="1"/>
        <v>River East W (1,2,t)</v>
      </c>
      <c r="B85" s="48" t="s">
        <v>216</v>
      </c>
      <c r="C85" s="48">
        <f>'orig. data'!AH98</f>
        <v>1</v>
      </c>
      <c r="D85" s="48">
        <f>'orig. data'!AI98</f>
        <v>2</v>
      </c>
      <c r="E85" s="48" t="str">
        <f ca="1">IF(CELL("contents",F85)="s","s",IF(CELL("contents",G85)="s","s",IF(CELL("contents",'orig. data'!AJ98)="t","t","")))</f>
        <v>t</v>
      </c>
      <c r="F85" s="48" t="str">
        <f>'orig. data'!AK98</f>
        <v> </v>
      </c>
      <c r="G85" s="48" t="str">
        <f>'orig. data'!AL98</f>
        <v> </v>
      </c>
      <c r="H85" s="49">
        <f>'orig. data'!D$18</f>
        <v>36.188265264</v>
      </c>
      <c r="I85" s="56">
        <f>'orig. data'!D98</f>
        <v>21.70703142</v>
      </c>
      <c r="J85" s="56">
        <f>'orig. data'!R98</f>
        <v>15.373501522</v>
      </c>
      <c r="K85" s="49">
        <f>'orig. data'!R$18</f>
        <v>30.134374702</v>
      </c>
      <c r="L85" s="51">
        <f>'orig. data'!B98</f>
        <v>131</v>
      </c>
      <c r="M85" s="51">
        <f>'orig. data'!C98</f>
        <v>5913</v>
      </c>
      <c r="N85" s="52">
        <f>'orig. data'!G98</f>
        <v>6.7855611E-09</v>
      </c>
      <c r="O85" s="46"/>
      <c r="P85" s="51">
        <f>'orig. data'!P98</f>
        <v>87</v>
      </c>
      <c r="Q85" s="51">
        <f>'orig. data'!Q98</f>
        <v>5673</v>
      </c>
      <c r="R85" s="52">
        <f>'orig. data'!U98</f>
        <v>4.750388E-10</v>
      </c>
      <c r="S85" s="46"/>
      <c r="T85" s="52">
        <f>'orig. data'!AD98</f>
        <v>0.012615378</v>
      </c>
    </row>
    <row r="86" spans="1:20" s="48" customFormat="1" ht="12.75">
      <c r="A86" s="61" t="str">
        <f ca="1" t="shared" si="1"/>
        <v>River East S (1,2,t)</v>
      </c>
      <c r="B86" s="48" t="s">
        <v>217</v>
      </c>
      <c r="C86" s="48">
        <f>'orig. data'!AH99</f>
        <v>1</v>
      </c>
      <c r="D86" s="48">
        <f>'orig. data'!AI99</f>
        <v>2</v>
      </c>
      <c r="E86" s="48" t="str">
        <f ca="1">IF(CELL("contents",F86)="s","s",IF(CELL("contents",G86)="s","s",IF(CELL("contents",'orig. data'!AJ99)="t","t","")))</f>
        <v>t</v>
      </c>
      <c r="F86" s="48" t="str">
        <f>'orig. data'!AK99</f>
        <v> </v>
      </c>
      <c r="G86" s="48" t="str">
        <f>'orig. data'!AL99</f>
        <v> </v>
      </c>
      <c r="H86" s="49">
        <f>'orig. data'!D$18</f>
        <v>36.188265264</v>
      </c>
      <c r="I86" s="56">
        <f>'orig. data'!D99</f>
        <v>64.651129998</v>
      </c>
      <c r="J86" s="56">
        <f>'orig. data'!R99</f>
        <v>47.519785883</v>
      </c>
      <c r="K86" s="49">
        <f>'orig. data'!R$18</f>
        <v>30.134374702</v>
      </c>
      <c r="L86" s="51">
        <f>'orig. data'!B99</f>
        <v>160</v>
      </c>
      <c r="M86" s="51">
        <f>'orig. data'!C99</f>
        <v>2473</v>
      </c>
      <c r="N86" s="52">
        <f>'orig. data'!G99</f>
        <v>3.9298E-13</v>
      </c>
      <c r="O86" s="46"/>
      <c r="P86" s="51">
        <f>'orig. data'!P99</f>
        <v>142</v>
      </c>
      <c r="Q86" s="51">
        <f>'orig. data'!Q99</f>
        <v>2927</v>
      </c>
      <c r="R86" s="52">
        <f>'orig. data'!U99</f>
        <v>7.705826E-08</v>
      </c>
      <c r="S86" s="46"/>
      <c r="T86" s="52">
        <f>'orig. data'!AD99</f>
        <v>0.007579373</v>
      </c>
    </row>
    <row r="87" spans="1:20" s="48" customFormat="1" ht="12.75">
      <c r="A87" s="61"/>
      <c r="H87" s="49"/>
      <c r="I87" s="56"/>
      <c r="J87" s="56"/>
      <c r="K87" s="49"/>
      <c r="L87" s="51"/>
      <c r="M87" s="51"/>
      <c r="N87" s="52"/>
      <c r="O87" s="46"/>
      <c r="P87" s="51"/>
      <c r="Q87" s="51"/>
      <c r="R87" s="52"/>
      <c r="S87" s="46"/>
      <c r="T87" s="52"/>
    </row>
    <row r="88" spans="1:20" s="48" customFormat="1" ht="12.75">
      <c r="A88" s="61" t="str">
        <f ca="1" t="shared" si="1"/>
        <v>Seven Oaks N (s)</v>
      </c>
      <c r="B88" s="48" t="s">
        <v>161</v>
      </c>
      <c r="C88" s="48" t="str">
        <f>'orig. data'!AH100</f>
        <v> </v>
      </c>
      <c r="D88" s="48" t="str">
        <f>'orig. data'!AI100</f>
        <v> </v>
      </c>
      <c r="E88" s="48" t="str">
        <f ca="1">IF(CELL("contents",F88)="s","s",IF(CELL("contents",G88)="s","s",IF(CELL("contents",'orig. data'!AJ100)="t","t","")))</f>
        <v>s</v>
      </c>
      <c r="F88" s="48" t="str">
        <f>'orig. data'!AK100</f>
        <v>s</v>
      </c>
      <c r="G88" s="48" t="str">
        <f>'orig. data'!AL100</f>
        <v>s</v>
      </c>
      <c r="H88" s="49">
        <f>'orig. data'!D$18</f>
        <v>36.188265264</v>
      </c>
      <c r="I88" s="56" t="str">
        <f>'orig. data'!D100</f>
        <v> </v>
      </c>
      <c r="J88" s="56" t="str">
        <f>'orig. data'!R100</f>
        <v> </v>
      </c>
      <c r="K88" s="49">
        <f>'orig. data'!R$18</f>
        <v>30.134374702</v>
      </c>
      <c r="L88" s="51"/>
      <c r="M88" s="51" t="str">
        <f>'orig. data'!C100</f>
        <v> </v>
      </c>
      <c r="N88" s="52" t="str">
        <f>'orig. data'!G100</f>
        <v> </v>
      </c>
      <c r="O88" s="46"/>
      <c r="P88" s="51"/>
      <c r="Q88" s="51" t="str">
        <f>'orig. data'!Q100</f>
        <v> </v>
      </c>
      <c r="R88" s="52" t="str">
        <f>'orig. data'!U100</f>
        <v> </v>
      </c>
      <c r="S88" s="46"/>
      <c r="T88" s="52" t="str">
        <f>'orig. data'!AD100</f>
        <v> </v>
      </c>
    </row>
    <row r="89" spans="1:20" ht="12.75">
      <c r="A89" s="40" t="str">
        <f ca="1" t="shared" si="1"/>
        <v>Seven Oaks W (1,2,t)</v>
      </c>
      <c r="B89" t="s">
        <v>182</v>
      </c>
      <c r="C89">
        <f>'orig. data'!AH101</f>
        <v>1</v>
      </c>
      <c r="D89">
        <f>'orig. data'!AI101</f>
        <v>2</v>
      </c>
      <c r="E89" t="str">
        <f ca="1">IF(CELL("contents",F89)="s","s",IF(CELL("contents",G89)="s","s",IF(CELL("contents",'orig. data'!AJ101)="t","t","")))</f>
        <v>t</v>
      </c>
      <c r="F89" t="str">
        <f>'orig. data'!AK101</f>
        <v> </v>
      </c>
      <c r="G89" t="str">
        <f>'orig. data'!AL101</f>
        <v> </v>
      </c>
      <c r="H89" s="20">
        <f>'orig. data'!D$18</f>
        <v>36.188265264</v>
      </c>
      <c r="I89" s="3">
        <f>'orig. data'!D101</f>
        <v>20.166450777</v>
      </c>
      <c r="J89" s="3">
        <f>'orig. data'!R101</f>
        <v>13.489679461</v>
      </c>
      <c r="K89" s="20">
        <f>'orig. data'!R$18</f>
        <v>30.134374702</v>
      </c>
      <c r="L89" s="6">
        <f>'orig. data'!B101</f>
        <v>93</v>
      </c>
      <c r="M89" s="6">
        <f>'orig. data'!C101</f>
        <v>4560</v>
      </c>
      <c r="N89" s="8">
        <f>'orig. data'!G101</f>
        <v>2.119772E-08</v>
      </c>
      <c r="O89" s="46"/>
      <c r="P89" s="6">
        <f>'orig. data'!P101</f>
        <v>55</v>
      </c>
      <c r="Q89" s="6">
        <f>'orig. data'!Q101</f>
        <v>4043</v>
      </c>
      <c r="R89" s="8">
        <f>'orig. data'!U101</f>
        <v>3.0457171E-09</v>
      </c>
      <c r="S89" s="46"/>
      <c r="T89" s="8">
        <f>'orig. data'!AD101</f>
        <v>0.0180858534</v>
      </c>
    </row>
    <row r="90" spans="1:20" ht="12.75">
      <c r="A90" s="40" t="str">
        <f ca="1" t="shared" si="1"/>
        <v>Seven Oaks E (1,2,t)</v>
      </c>
      <c r="B90" t="s">
        <v>183</v>
      </c>
      <c r="C90">
        <f>'orig. data'!AH102</f>
        <v>1</v>
      </c>
      <c r="D90">
        <f>'orig. data'!AI102</f>
        <v>2</v>
      </c>
      <c r="E90" t="str">
        <f ca="1">IF(CELL("contents",F90)="s","s",IF(CELL("contents",G90)="s","s",IF(CELL("contents",'orig. data'!AJ102)="t","t","")))</f>
        <v>t</v>
      </c>
      <c r="F90" t="str">
        <f>'orig. data'!AK102</f>
        <v> </v>
      </c>
      <c r="G90" t="str">
        <f>'orig. data'!AL102</f>
        <v> </v>
      </c>
      <c r="H90" s="20">
        <f>'orig. data'!D$18</f>
        <v>36.188265264</v>
      </c>
      <c r="I90" s="3">
        <f>'orig. data'!D102</f>
        <v>24.481010368</v>
      </c>
      <c r="J90" s="3">
        <f>'orig. data'!R102</f>
        <v>17.712446151</v>
      </c>
      <c r="K90" s="20">
        <f>'orig. data'!R$18</f>
        <v>30.134374702</v>
      </c>
      <c r="L90" s="6">
        <f>'orig. data'!B102</f>
        <v>112</v>
      </c>
      <c r="M90" s="6">
        <f>'orig. data'!C102</f>
        <v>4548</v>
      </c>
      <c r="N90" s="8">
        <f>'orig. data'!G102</f>
        <v>4.06519E-05</v>
      </c>
      <c r="O90" s="46"/>
      <c r="P90" s="6">
        <f>'orig. data'!P102</f>
        <v>87</v>
      </c>
      <c r="Q90" s="6">
        <f>'orig. data'!Q102</f>
        <v>4923</v>
      </c>
      <c r="R90" s="8">
        <f>'orig. data'!U102</f>
        <v>8.8583082E-07</v>
      </c>
      <c r="S90" s="46"/>
      <c r="T90" s="8">
        <f>'orig. data'!AD102</f>
        <v>0.0235376087</v>
      </c>
    </row>
    <row r="91" spans="1:20" ht="12.75">
      <c r="A91" s="40"/>
      <c r="H91" s="20"/>
      <c r="I91" s="3"/>
      <c r="J91" s="3"/>
      <c r="K91" s="20"/>
      <c r="L91" s="6"/>
      <c r="M91" s="6"/>
      <c r="N91" s="8"/>
      <c r="O91" s="46"/>
      <c r="P91" s="6"/>
      <c r="Q91" s="6"/>
      <c r="R91" s="8"/>
      <c r="S91" s="46"/>
      <c r="T91" s="8"/>
    </row>
    <row r="92" spans="1:20" ht="12.75">
      <c r="A92" s="40" t="str">
        <f ca="1" t="shared" si="1"/>
        <v>St. James - Assiniboia W (1,2)</v>
      </c>
      <c r="B92" t="s">
        <v>233</v>
      </c>
      <c r="C92">
        <f>'orig. data'!AH103</f>
        <v>1</v>
      </c>
      <c r="D92">
        <f>'orig. data'!AI103</f>
        <v>2</v>
      </c>
      <c r="E92">
        <f ca="1">IF(CELL("contents",F92)="s","s",IF(CELL("contents",G92)="s","s",IF(CELL("contents",'orig. data'!AJ103)="t","t","")))</f>
      </c>
      <c r="F92" t="str">
        <f>'orig. data'!AK103</f>
        <v> </v>
      </c>
      <c r="G92" t="str">
        <f>'orig. data'!AL103</f>
        <v> </v>
      </c>
      <c r="H92" s="20">
        <f>'orig. data'!D$18</f>
        <v>36.188265264</v>
      </c>
      <c r="I92" s="3">
        <f>'orig. data'!D103</f>
        <v>14.939163278</v>
      </c>
      <c r="J92" s="3">
        <f>'orig. data'!R103</f>
        <v>13.55046642</v>
      </c>
      <c r="K92" s="20">
        <f>'orig. data'!R$18</f>
        <v>30.134374702</v>
      </c>
      <c r="L92" s="6">
        <f>'orig. data'!B103</f>
        <v>74</v>
      </c>
      <c r="M92" s="6">
        <f>'orig. data'!C103</f>
        <v>4830</v>
      </c>
      <c r="N92" s="8">
        <f>'orig. data'!G103</f>
        <v>3.697254E-14</v>
      </c>
      <c r="O92" s="46"/>
      <c r="P92" s="6">
        <f>'orig. data'!P103</f>
        <v>64</v>
      </c>
      <c r="Q92" s="6">
        <f>'orig. data'!Q103</f>
        <v>4779</v>
      </c>
      <c r="R92" s="8">
        <f>'orig. data'!U103</f>
        <v>2.078666E-10</v>
      </c>
      <c r="S92" s="46"/>
      <c r="T92" s="8">
        <f>'orig. data'!AD103</f>
        <v>0.567622093</v>
      </c>
    </row>
    <row r="93" spans="1:20" ht="12.75">
      <c r="A93" s="40" t="str">
        <f ca="1" t="shared" si="1"/>
        <v>St. James - Assiniboia E (1,2)</v>
      </c>
      <c r="B93" t="s">
        <v>184</v>
      </c>
      <c r="C93">
        <f>'orig. data'!AH104</f>
        <v>1</v>
      </c>
      <c r="D93">
        <f>'orig. data'!AI104</f>
        <v>2</v>
      </c>
      <c r="E93">
        <f ca="1">IF(CELL("contents",F93)="s","s",IF(CELL("contents",G93)="s","s",IF(CELL("contents",'orig. data'!AJ104)="t","t","")))</f>
      </c>
      <c r="F93" t="str">
        <f>'orig. data'!AK104</f>
        <v> </v>
      </c>
      <c r="G93" t="str">
        <f>'orig. data'!AL104</f>
        <v> </v>
      </c>
      <c r="H93" s="20">
        <f>'orig. data'!D$18</f>
        <v>36.188265264</v>
      </c>
      <c r="I93" s="3">
        <f>'orig. data'!D104</f>
        <v>25.813136696</v>
      </c>
      <c r="J93" s="3">
        <f>'orig. data'!R104</f>
        <v>19.519959442</v>
      </c>
      <c r="K93" s="20">
        <f>'orig. data'!R$18</f>
        <v>30.134374702</v>
      </c>
      <c r="L93" s="6">
        <f>'orig. data'!B104</f>
        <v>89</v>
      </c>
      <c r="M93" s="6">
        <f>'orig. data'!C104</f>
        <v>3395</v>
      </c>
      <c r="N93" s="8">
        <f>'orig. data'!G104</f>
        <v>0.0015384096</v>
      </c>
      <c r="O93" s="46"/>
      <c r="P93" s="6">
        <f>'orig. data'!P104</f>
        <v>72</v>
      </c>
      <c r="Q93" s="6">
        <f>'orig. data'!Q104</f>
        <v>3553</v>
      </c>
      <c r="R93" s="8">
        <f>'orig. data'!U104</f>
        <v>0.0002548457</v>
      </c>
      <c r="S93" s="46"/>
      <c r="T93" s="8">
        <f>'orig. data'!AD104</f>
        <v>0.0779051109</v>
      </c>
    </row>
    <row r="94" spans="1:20" ht="12.75">
      <c r="A94" s="40"/>
      <c r="H94" s="20"/>
      <c r="I94" s="3"/>
      <c r="J94" s="3"/>
      <c r="K94" s="20"/>
      <c r="L94" s="6"/>
      <c r="M94" s="6"/>
      <c r="N94" s="8"/>
      <c r="O94" s="46"/>
      <c r="P94" s="6"/>
      <c r="Q94" s="6"/>
      <c r="R94" s="8"/>
      <c r="S94" s="46"/>
      <c r="T94" s="8"/>
    </row>
    <row r="95" spans="1:20" ht="12.75">
      <c r="A95" s="40" t="str">
        <f ca="1" t="shared" si="1"/>
        <v>Inkster West (1,2)</v>
      </c>
      <c r="B95" t="s">
        <v>234</v>
      </c>
      <c r="C95">
        <f>'orig. data'!AH105</f>
        <v>1</v>
      </c>
      <c r="D95">
        <f>'orig. data'!AI105</f>
        <v>2</v>
      </c>
      <c r="E95">
        <f ca="1">IF(CELL("contents",F95)="s","s",IF(CELL("contents",G95)="s","s",IF(CELL("contents",'orig. data'!AJ105)="t","t","")))</f>
      </c>
      <c r="F95" t="str">
        <f>'orig. data'!AK105</f>
        <v> </v>
      </c>
      <c r="G95" t="str">
        <f>'orig. data'!AL105</f>
        <v> </v>
      </c>
      <c r="H95" s="20">
        <f>'orig. data'!D$18</f>
        <v>36.188265264</v>
      </c>
      <c r="I95" s="3">
        <f>'orig. data'!D105</f>
        <v>17.653581892</v>
      </c>
      <c r="J95" s="3">
        <f>'orig. data'!R105</f>
        <v>12.351872108</v>
      </c>
      <c r="K95" s="20">
        <f>'orig. data'!R$18</f>
        <v>30.134374702</v>
      </c>
      <c r="L95" s="6">
        <f>'orig. data'!B105</f>
        <v>67</v>
      </c>
      <c r="M95" s="6">
        <f>'orig. data'!C105</f>
        <v>3807</v>
      </c>
      <c r="N95" s="8">
        <f>'orig. data'!G105</f>
        <v>4.9848478E-09</v>
      </c>
      <c r="O95" s="46"/>
      <c r="P95" s="6">
        <f>'orig. data'!P105</f>
        <v>46</v>
      </c>
      <c r="Q95" s="6">
        <f>'orig. data'!Q105</f>
        <v>3684</v>
      </c>
      <c r="R95" s="8">
        <f>'orig. data'!U105</f>
        <v>1.7258542E-09</v>
      </c>
      <c r="S95" s="46"/>
      <c r="T95" s="8">
        <f>'orig. data'!AD105</f>
        <v>0.0621659339</v>
      </c>
    </row>
    <row r="96" spans="1:20" ht="12.75">
      <c r="A96" s="40" t="str">
        <f ca="1" t="shared" si="1"/>
        <v>Inkster East (1,2)</v>
      </c>
      <c r="B96" t="s">
        <v>235</v>
      </c>
      <c r="C96">
        <f>'orig. data'!AH106</f>
        <v>1</v>
      </c>
      <c r="D96">
        <f>'orig. data'!AI106</f>
        <v>2</v>
      </c>
      <c r="E96">
        <f ca="1">IF(CELL("contents",F96)="s","s",IF(CELL("contents",G96)="s","s",IF(CELL("contents",'orig. data'!AJ106)="t","t","")))</f>
      </c>
      <c r="F96" t="str">
        <f>'orig. data'!AK106</f>
        <v> </v>
      </c>
      <c r="G96" t="str">
        <f>'orig. data'!AL106</f>
        <v> </v>
      </c>
      <c r="H96" s="20">
        <f>'orig. data'!D$18</f>
        <v>36.188265264</v>
      </c>
      <c r="I96" s="3">
        <f>'orig. data'!D106</f>
        <v>78.903013744</v>
      </c>
      <c r="J96" s="3">
        <f>'orig. data'!R106</f>
        <v>73.345857124</v>
      </c>
      <c r="K96" s="20">
        <f>'orig. data'!R$18</f>
        <v>30.134374702</v>
      </c>
      <c r="L96" s="6">
        <f>'orig. data'!B106</f>
        <v>164</v>
      </c>
      <c r="M96" s="6">
        <f>'orig. data'!C106</f>
        <v>2060</v>
      </c>
      <c r="N96" s="8">
        <f>'orig. data'!G106</f>
        <v>5.72768E-23</v>
      </c>
      <c r="O96" s="46"/>
      <c r="P96" s="6">
        <f>'orig. data'!P106</f>
        <v>171</v>
      </c>
      <c r="Q96" s="6">
        <f>'orig. data'!Q106</f>
        <v>2288</v>
      </c>
      <c r="R96" s="8">
        <f>'orig. data'!U106</f>
        <v>1.629563E-30</v>
      </c>
      <c r="S96" s="46"/>
      <c r="T96" s="8">
        <f>'orig. data'!AD106</f>
        <v>0.5039943378</v>
      </c>
    </row>
    <row r="97" spans="1:20" ht="12.75">
      <c r="A97" s="40"/>
      <c r="H97" s="20"/>
      <c r="I97" s="3"/>
      <c r="J97" s="3"/>
      <c r="K97" s="20"/>
      <c r="L97" s="6"/>
      <c r="M97" s="6"/>
      <c r="N97" s="8"/>
      <c r="O97" s="46"/>
      <c r="P97" s="6"/>
      <c r="Q97" s="6"/>
      <c r="R97" s="8"/>
      <c r="S97" s="46"/>
      <c r="T97" s="8"/>
    </row>
    <row r="98" spans="1:20" ht="12.75">
      <c r="A98" s="40" t="str">
        <f ca="1" t="shared" si="1"/>
        <v>Downtown W (1,2)</v>
      </c>
      <c r="B98" t="s">
        <v>185</v>
      </c>
      <c r="C98">
        <f>'orig. data'!AH107</f>
        <v>1</v>
      </c>
      <c r="D98">
        <f>'orig. data'!AI107</f>
        <v>2</v>
      </c>
      <c r="E98">
        <f ca="1">IF(CELL("contents",F98)="s","s",IF(CELL("contents",G98)="s","s",IF(CELL("contents",'orig. data'!AJ107)="t","t","")))</f>
      </c>
      <c r="F98" t="str">
        <f>'orig. data'!AK107</f>
        <v> </v>
      </c>
      <c r="G98" t="str">
        <f>'orig. data'!AL107</f>
        <v> </v>
      </c>
      <c r="H98" s="20">
        <f>'orig. data'!D$18</f>
        <v>36.188265264</v>
      </c>
      <c r="I98" s="3">
        <f>'orig. data'!D107</f>
        <v>52.95070183</v>
      </c>
      <c r="J98" s="3">
        <f>'orig. data'!R107</f>
        <v>45.327757563</v>
      </c>
      <c r="K98" s="20">
        <f>'orig. data'!R$18</f>
        <v>30.134374702</v>
      </c>
      <c r="L98" s="6">
        <f>'orig. data'!B107</f>
        <v>302</v>
      </c>
      <c r="M98" s="6">
        <f>'orig. data'!C107</f>
        <v>5659</v>
      </c>
      <c r="N98" s="8">
        <f>'orig. data'!G107</f>
        <v>9.343015E-11</v>
      </c>
      <c r="O98" s="46"/>
      <c r="P98" s="6">
        <f>'orig. data'!P107</f>
        <v>286</v>
      </c>
      <c r="Q98" s="6">
        <f>'orig. data'!Q107</f>
        <v>6156</v>
      </c>
      <c r="R98" s="8">
        <f>'orig. data'!U107</f>
        <v>1.382333E-11</v>
      </c>
      <c r="S98" s="46"/>
      <c r="T98" s="8">
        <f>'orig. data'!AD107</f>
        <v>0.0595746856</v>
      </c>
    </row>
    <row r="99" spans="1:20" ht="12.75">
      <c r="A99" s="40" t="str">
        <f ca="1" t="shared" si="1"/>
        <v>Downtown E (1,2,t)</v>
      </c>
      <c r="B99" t="s">
        <v>236</v>
      </c>
      <c r="C99">
        <f>'orig. data'!AH108</f>
        <v>1</v>
      </c>
      <c r="D99">
        <f>'orig. data'!AI108</f>
        <v>2</v>
      </c>
      <c r="E99" t="str">
        <f ca="1">IF(CELL("contents",F99)="s","s",IF(CELL("contents",G99)="s","s",IF(CELL("contents",'orig. data'!AJ108)="t","t","")))</f>
        <v>t</v>
      </c>
      <c r="F99" t="str">
        <f>'orig. data'!AK108</f>
        <v> </v>
      </c>
      <c r="G99" t="str">
        <f>'orig. data'!AL108</f>
        <v> </v>
      </c>
      <c r="H99" s="20">
        <f>'orig. data'!D$18</f>
        <v>36.188265264</v>
      </c>
      <c r="I99" s="3">
        <f>'orig. data'!D108</f>
        <v>96.520591365</v>
      </c>
      <c r="J99" s="3">
        <f>'orig. data'!R108</f>
        <v>75.050294649</v>
      </c>
      <c r="K99" s="20">
        <f>'orig. data'!R$18</f>
        <v>30.134374702</v>
      </c>
      <c r="L99" s="6">
        <f>'orig. data'!B108</f>
        <v>403</v>
      </c>
      <c r="M99" s="6">
        <f>'orig. data'!C108</f>
        <v>3779</v>
      </c>
      <c r="N99" s="8">
        <f>'orig. data'!G108</f>
        <v>9.827183E-82</v>
      </c>
      <c r="O99" s="46"/>
      <c r="P99" s="6">
        <f>'orig. data'!P108</f>
        <v>356</v>
      </c>
      <c r="Q99" s="6">
        <f>'orig. data'!Q108</f>
        <v>4442</v>
      </c>
      <c r="R99" s="8">
        <f>'orig. data'!U108</f>
        <v>5.820762E-63</v>
      </c>
      <c r="S99" s="46"/>
      <c r="T99" s="8">
        <f>'orig. data'!AD108</f>
        <v>0.0005420959</v>
      </c>
    </row>
    <row r="100" spans="1:20" ht="12.75">
      <c r="A100" s="40"/>
      <c r="H100" s="20"/>
      <c r="I100" s="3"/>
      <c r="J100" s="3"/>
      <c r="K100" s="20"/>
      <c r="L100" s="6"/>
      <c r="M100" s="6"/>
      <c r="N100" s="8"/>
      <c r="O100" s="46"/>
      <c r="P100" s="6"/>
      <c r="Q100" s="6"/>
      <c r="R100" s="8"/>
      <c r="S100" s="46"/>
      <c r="T100" s="8"/>
    </row>
    <row r="101" spans="1:20" ht="12.75">
      <c r="A101" s="40" t="str">
        <f ca="1" t="shared" si="1"/>
        <v>Point Douglas N (1,2,t)</v>
      </c>
      <c r="B101" t="s">
        <v>237</v>
      </c>
      <c r="C101">
        <f>'orig. data'!AH109</f>
        <v>1</v>
      </c>
      <c r="D101">
        <f>'orig. data'!AI109</f>
        <v>2</v>
      </c>
      <c r="E101" t="str">
        <f ca="1">IF(CELL("contents",F101)="s","s",IF(CELL("contents",G101)="s","s",IF(CELL("contents",'orig. data'!AJ109)="t","t","")))</f>
        <v>t</v>
      </c>
      <c r="F101" t="str">
        <f>'orig. data'!AK109</f>
        <v> </v>
      </c>
      <c r="G101" t="str">
        <f>'orig. data'!AL109</f>
        <v> </v>
      </c>
      <c r="H101" s="20">
        <f>'orig. data'!D$18</f>
        <v>36.188265264</v>
      </c>
      <c r="I101" s="3">
        <f>'orig. data'!D109</f>
        <v>68.453119472</v>
      </c>
      <c r="J101" s="3">
        <f>'orig. data'!R109</f>
        <v>55.888954453</v>
      </c>
      <c r="K101" s="20">
        <f>'orig. data'!R$18</f>
        <v>30.134374702</v>
      </c>
      <c r="L101" s="6">
        <f>'orig. data'!B109</f>
        <v>277</v>
      </c>
      <c r="M101" s="6">
        <f>'orig. data'!C109</f>
        <v>4019</v>
      </c>
      <c r="N101" s="8">
        <f>'orig. data'!G109</f>
        <v>2.326286E-25</v>
      </c>
      <c r="O101" s="46"/>
      <c r="P101" s="6">
        <f>'orig. data'!P109</f>
        <v>249</v>
      </c>
      <c r="Q101" s="6">
        <f>'orig. data'!Q109</f>
        <v>4472</v>
      </c>
      <c r="R101" s="8">
        <f>'orig. data'!U109</f>
        <v>1.116271E-21</v>
      </c>
      <c r="S101" s="46"/>
      <c r="T101" s="8">
        <f>'orig. data'!AD109</f>
        <v>0.0202290472</v>
      </c>
    </row>
    <row r="102" spans="1:20" ht="12.75">
      <c r="A102" s="40" t="str">
        <f ca="1" t="shared" si="1"/>
        <v>Point Douglas S (1,2)</v>
      </c>
      <c r="B102" t="s">
        <v>238</v>
      </c>
      <c r="C102">
        <f>'orig. data'!AH110</f>
        <v>1</v>
      </c>
      <c r="D102">
        <f>'orig. data'!AI110</f>
        <v>2</v>
      </c>
      <c r="E102">
        <f ca="1">IF(CELL("contents",F102)="s","s",IF(CELL("contents",G102)="s","s",IF(CELL("contents",'orig. data'!AJ110)="t","t","")))</f>
      </c>
      <c r="F102" t="str">
        <f>'orig. data'!AK110</f>
        <v> </v>
      </c>
      <c r="G102" t="str">
        <f>'orig. data'!AL110</f>
        <v> </v>
      </c>
      <c r="H102" s="20">
        <f>'orig. data'!D$18</f>
        <v>36.188265264</v>
      </c>
      <c r="I102" s="3">
        <f>'orig. data'!D110</f>
        <v>117.96340291</v>
      </c>
      <c r="J102" s="3">
        <f>'orig. data'!R110</f>
        <v>120.78699455</v>
      </c>
      <c r="K102" s="20">
        <f>'orig. data'!R$18</f>
        <v>30.134374702</v>
      </c>
      <c r="L102" s="6">
        <f>'orig. data'!B110</f>
        <v>249</v>
      </c>
      <c r="M102" s="6">
        <f>'orig. data'!C110</f>
        <v>2080</v>
      </c>
      <c r="N102" s="8">
        <f>'orig. data'!G110</f>
        <v>5.23914E-75</v>
      </c>
      <c r="O102" s="46"/>
      <c r="P102" s="6">
        <f>'orig. data'!P110</f>
        <v>319</v>
      </c>
      <c r="Q102" s="6">
        <f>'orig. data'!Q110</f>
        <v>2633</v>
      </c>
      <c r="R102" s="8">
        <f>'orig. data'!U110</f>
        <v>2.99928E-129</v>
      </c>
      <c r="S102" s="46"/>
      <c r="T102" s="8">
        <f>'orig. data'!AD110</f>
        <v>0.7796902778</v>
      </c>
    </row>
    <row r="103" spans="1:20" ht="12.75">
      <c r="A103" s="40"/>
      <c r="H103" s="20"/>
      <c r="I103" s="3"/>
      <c r="J103" s="3"/>
      <c r="K103" s="20"/>
      <c r="L103" s="6"/>
      <c r="M103" s="6"/>
      <c r="N103" s="8"/>
      <c r="O103" s="46"/>
      <c r="P103" s="6"/>
      <c r="Q103" s="6"/>
      <c r="R103" s="8"/>
      <c r="S103" s="46"/>
      <c r="T103" s="8"/>
    </row>
    <row r="104" spans="1:20" s="48" customFormat="1" ht="12.75">
      <c r="A104" s="40" t="str">
        <f ca="1" t="shared" si="1"/>
        <v>Winnipeg (1,2,t)</v>
      </c>
      <c r="B104" s="48" t="s">
        <v>138</v>
      </c>
      <c r="C104" s="48">
        <f>'orig. data'!AH8</f>
        <v>1</v>
      </c>
      <c r="D104" s="48">
        <f>'orig. data'!AI8</f>
        <v>2</v>
      </c>
      <c r="E104" t="str">
        <f ca="1">IF(CELL("contents",F104)="s","s",IF(CELL("contents",G104)="s","s",IF(CELL("contents",'orig. data'!AJ8)="t","t","")))</f>
        <v>t</v>
      </c>
      <c r="F104" s="48" t="str">
        <f>'orig. data'!AK8</f>
        <v> </v>
      </c>
      <c r="G104" s="48" t="str">
        <f>'orig. data'!AL8</f>
        <v> </v>
      </c>
      <c r="H104" s="49">
        <f>'orig. data'!D$18</f>
        <v>36.188265264</v>
      </c>
      <c r="I104" s="50">
        <f>'orig. data'!D8</f>
        <v>30.030055645</v>
      </c>
      <c r="J104" s="50">
        <f>'orig. data'!R8</f>
        <v>24.031244073</v>
      </c>
      <c r="K104" s="49">
        <f>'orig. data'!R$18</f>
        <v>30.134374702</v>
      </c>
      <c r="L104" s="51">
        <f>'orig. data'!B8</f>
        <v>3033</v>
      </c>
      <c r="M104" s="51">
        <f>'orig. data'!C8</f>
        <v>99575</v>
      </c>
      <c r="N104" s="52">
        <f>'orig. data'!G8</f>
        <v>1.001462E-17</v>
      </c>
      <c r="O104" s="46"/>
      <c r="P104" s="51">
        <f>'orig. data'!P8</f>
        <v>2567</v>
      </c>
      <c r="Q104" s="51">
        <f>'orig. data'!Q8</f>
        <v>105616</v>
      </c>
      <c r="R104" s="52">
        <f>'orig. data'!U8</f>
        <v>7.005876E-22</v>
      </c>
      <c r="S104" s="46"/>
      <c r="T104" s="52">
        <f>'orig. data'!AD8</f>
        <v>1.095445E-16</v>
      </c>
    </row>
    <row r="105" spans="1:20" s="48" customFormat="1" ht="12.75">
      <c r="A105" s="40" t="str">
        <f ca="1" t="shared" si="1"/>
        <v>Manitoba  (t)</v>
      </c>
      <c r="B105" s="48" t="s">
        <v>194</v>
      </c>
      <c r="C105" s="48" t="str">
        <f>'orig. data'!AH18</f>
        <v> </v>
      </c>
      <c r="D105" s="48" t="str">
        <f>'orig. data'!AI18</f>
        <v> </v>
      </c>
      <c r="E105" t="str">
        <f ca="1">IF(CELL("contents",F105)="s","s",IF(CELL("contents",G105)="s","s",IF(CELL("contents",'orig. data'!AJ18)="t","t","")))</f>
        <v>t</v>
      </c>
      <c r="F105" s="48" t="str">
        <f>'orig. data'!AK18</f>
        <v> </v>
      </c>
      <c r="G105" s="48" t="str">
        <f>'orig. data'!AL18</f>
        <v> </v>
      </c>
      <c r="H105" s="49">
        <f>'orig. data'!D$18</f>
        <v>36.188265264</v>
      </c>
      <c r="I105" s="50">
        <f>'orig. data'!D18</f>
        <v>36.188265264</v>
      </c>
      <c r="J105" s="50">
        <f>'orig. data'!R18</f>
        <v>30.134374702</v>
      </c>
      <c r="K105" s="49">
        <f>'orig. data'!R$18</f>
        <v>30.134374702</v>
      </c>
      <c r="L105" s="51">
        <f>'orig. data'!B18</f>
        <v>7046</v>
      </c>
      <c r="M105" s="51">
        <f>'orig. data'!C18</f>
        <v>194704</v>
      </c>
      <c r="N105" s="52" t="str">
        <f>'orig. data'!G18</f>
        <v> </v>
      </c>
      <c r="O105" s="46"/>
      <c r="P105" s="51">
        <f>'orig. data'!P18</f>
        <v>6130</v>
      </c>
      <c r="Q105" s="51">
        <f>'orig. data'!Q18</f>
        <v>203392</v>
      </c>
      <c r="R105" s="52" t="str">
        <f>'orig. data'!U18</f>
        <v> </v>
      </c>
      <c r="S105" s="46"/>
      <c r="T105" s="52">
        <f>'orig. data'!AD18</f>
        <v>1.156627E-25</v>
      </c>
    </row>
    <row r="106" spans="8:20" ht="12.75">
      <c r="H106" s="20"/>
      <c r="I106" s="7"/>
      <c r="J106" s="7"/>
      <c r="K106" s="20"/>
      <c r="L106" s="6"/>
      <c r="M106" s="6"/>
      <c r="N106" s="8"/>
      <c r="O106" s="46"/>
      <c r="P106" s="6"/>
      <c r="Q106" s="6"/>
      <c r="R106" s="8"/>
      <c r="S106" s="46"/>
      <c r="T106" s="8"/>
    </row>
    <row r="108" ht="12.75">
      <c r="U108" t="s">
        <v>195</v>
      </c>
    </row>
  </sheetData>
  <mergeCells count="3">
    <mergeCell ref="C1:E1"/>
    <mergeCell ref="F1:G1"/>
    <mergeCell ref="I2:J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M110"/>
  <sheetViews>
    <sheetView workbookViewId="0" topLeftCell="A1">
      <pane xSplit="1" ySplit="3" topLeftCell="R64" activePane="bottomRight" state="frozen"/>
      <selection pane="topLeft" activeCell="A1" sqref="A1"/>
      <selection pane="topRight" activeCell="B1" sqref="B1"/>
      <selection pane="bottomLeft" activeCell="A4" sqref="A4"/>
      <selection pane="bottomRight" activeCell="Q117" sqref="Q117"/>
    </sheetView>
  </sheetViews>
  <sheetFormatPr defaultColWidth="9.140625" defaultRowHeight="12.75"/>
  <cols>
    <col min="1" max="1" width="19.28125" style="0" customWidth="1"/>
  </cols>
  <sheetData>
    <row r="1" s="55" customFormat="1" ht="12.75">
      <c r="A1" s="55" t="s">
        <v>281</v>
      </c>
    </row>
    <row r="2" spans="1:39" ht="12.7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row>
    <row r="3" spans="1:38" ht="12.75">
      <c r="A3" t="s">
        <v>0</v>
      </c>
      <c r="B3" t="s">
        <v>282</v>
      </c>
      <c r="C3" t="s">
        <v>244</v>
      </c>
      <c r="D3" t="s">
        <v>245</v>
      </c>
      <c r="E3" t="s">
        <v>246</v>
      </c>
      <c r="F3" t="s">
        <v>247</v>
      </c>
      <c r="G3" t="s">
        <v>248</v>
      </c>
      <c r="H3" t="s">
        <v>249</v>
      </c>
      <c r="I3" t="s">
        <v>250</v>
      </c>
      <c r="J3" t="s">
        <v>251</v>
      </c>
      <c r="K3" t="s">
        <v>252</v>
      </c>
      <c r="L3" t="s">
        <v>253</v>
      </c>
      <c r="M3" t="s">
        <v>254</v>
      </c>
      <c r="N3" t="s">
        <v>255</v>
      </c>
      <c r="O3" t="s">
        <v>256</v>
      </c>
      <c r="P3" t="s">
        <v>283</v>
      </c>
      <c r="Q3" t="s">
        <v>257</v>
      </c>
      <c r="R3" t="s">
        <v>258</v>
      </c>
      <c r="S3" t="s">
        <v>259</v>
      </c>
      <c r="T3" t="s">
        <v>260</v>
      </c>
      <c r="U3" t="s">
        <v>261</v>
      </c>
      <c r="V3" t="s">
        <v>262</v>
      </c>
      <c r="W3" t="s">
        <v>263</v>
      </c>
      <c r="X3" t="s">
        <v>264</v>
      </c>
      <c r="Y3" t="s">
        <v>265</v>
      </c>
      <c r="Z3" t="s">
        <v>266</v>
      </c>
      <c r="AA3" t="s">
        <v>267</v>
      </c>
      <c r="AB3" t="s">
        <v>268</v>
      </c>
      <c r="AC3" t="s">
        <v>269</v>
      </c>
      <c r="AD3" t="s">
        <v>270</v>
      </c>
      <c r="AE3" t="s">
        <v>271</v>
      </c>
      <c r="AF3" t="s">
        <v>272</v>
      </c>
      <c r="AG3" t="s">
        <v>273</v>
      </c>
      <c r="AH3" t="s">
        <v>274</v>
      </c>
      <c r="AI3" t="s">
        <v>275</v>
      </c>
      <c r="AJ3" t="s">
        <v>276</v>
      </c>
      <c r="AK3" t="s">
        <v>277</v>
      </c>
      <c r="AL3" t="s">
        <v>278</v>
      </c>
    </row>
    <row r="4" spans="1:38" ht="12.75">
      <c r="A4" t="s">
        <v>3</v>
      </c>
      <c r="B4">
        <v>216</v>
      </c>
      <c r="C4">
        <v>10515</v>
      </c>
      <c r="D4">
        <v>20.657986202</v>
      </c>
      <c r="E4">
        <v>18.020940937</v>
      </c>
      <c r="F4">
        <v>23.680916298</v>
      </c>
      <c r="G4" s="4">
        <v>8.555386E-16</v>
      </c>
      <c r="H4">
        <v>20.542082739</v>
      </c>
      <c r="I4">
        <v>1.3977116935</v>
      </c>
      <c r="J4">
        <v>-0.5606</v>
      </c>
      <c r="K4">
        <v>-0.6972</v>
      </c>
      <c r="L4">
        <v>-0.4241</v>
      </c>
      <c r="M4">
        <v>0.5708476505</v>
      </c>
      <c r="N4">
        <v>0.4979774743</v>
      </c>
      <c r="O4">
        <v>0.6543810853</v>
      </c>
      <c r="P4">
        <v>217</v>
      </c>
      <c r="Q4">
        <v>11489</v>
      </c>
      <c r="R4">
        <v>19.045818823</v>
      </c>
      <c r="S4">
        <v>16.625439007</v>
      </c>
      <c r="T4">
        <v>21.818564579</v>
      </c>
      <c r="U4" s="4">
        <v>3.678712E-11</v>
      </c>
      <c r="V4">
        <v>18.887631648</v>
      </c>
      <c r="W4">
        <v>1.2821759825</v>
      </c>
      <c r="X4">
        <v>-0.4588</v>
      </c>
      <c r="Y4">
        <v>-0.5947</v>
      </c>
      <c r="Z4">
        <v>-0.3229</v>
      </c>
      <c r="AA4">
        <v>0.6320296675</v>
      </c>
      <c r="AB4">
        <v>0.5517101042</v>
      </c>
      <c r="AC4">
        <v>0.7240423866</v>
      </c>
      <c r="AD4">
        <v>0.4009396413</v>
      </c>
      <c r="AE4">
        <v>-0.0813</v>
      </c>
      <c r="AF4">
        <v>-0.2709</v>
      </c>
      <c r="AG4">
        <v>0.1083</v>
      </c>
      <c r="AH4">
        <v>1</v>
      </c>
      <c r="AI4">
        <v>2</v>
      </c>
      <c r="AJ4">
        <f>IF(AD4&lt;0.05,"t","")</f>
      </c>
      <c r="AK4" t="s">
        <v>195</v>
      </c>
      <c r="AL4" t="s">
        <v>195</v>
      </c>
    </row>
    <row r="5" spans="1:38" s="48" customFormat="1" ht="12.75">
      <c r="A5" s="48" t="s">
        <v>1</v>
      </c>
      <c r="B5" s="48">
        <v>557</v>
      </c>
      <c r="C5" s="48">
        <v>19142</v>
      </c>
      <c r="D5" s="48">
        <v>29.387890407</v>
      </c>
      <c r="E5" s="48">
        <v>26.948713399</v>
      </c>
      <c r="F5" s="48">
        <v>32.047841758</v>
      </c>
      <c r="G5" s="60">
        <v>2.4964878E-06</v>
      </c>
      <c r="H5" s="48">
        <v>29.098317835</v>
      </c>
      <c r="I5" s="48">
        <v>1.2329352963</v>
      </c>
      <c r="J5" s="48">
        <v>-0.2082</v>
      </c>
      <c r="K5" s="48">
        <v>-0.2948</v>
      </c>
      <c r="L5" s="48">
        <v>-0.1215</v>
      </c>
      <c r="M5" s="48">
        <v>0.8120834252</v>
      </c>
      <c r="N5" s="48">
        <v>0.7446809954</v>
      </c>
      <c r="O5" s="48">
        <v>0.8855865713</v>
      </c>
      <c r="P5" s="48">
        <v>509</v>
      </c>
      <c r="Q5" s="48">
        <v>20040</v>
      </c>
      <c r="R5" s="48">
        <v>25.226937608</v>
      </c>
      <c r="S5" s="48">
        <v>23.041324237</v>
      </c>
      <c r="T5" s="48">
        <v>27.619870046</v>
      </c>
      <c r="U5" s="48">
        <v>0.0001208454</v>
      </c>
      <c r="V5" s="48">
        <v>25.399201597</v>
      </c>
      <c r="W5" s="48">
        <v>1.1257998176</v>
      </c>
      <c r="X5" s="48">
        <v>-0.1778</v>
      </c>
      <c r="Y5" s="48">
        <v>-0.2684</v>
      </c>
      <c r="Z5" s="48">
        <v>-0.0871</v>
      </c>
      <c r="AA5" s="48">
        <v>0.8371482023</v>
      </c>
      <c r="AB5" s="48">
        <v>0.7646192916</v>
      </c>
      <c r="AC5" s="48">
        <v>0.9165569327</v>
      </c>
      <c r="AD5" s="48">
        <v>0.0131018843</v>
      </c>
      <c r="AE5" s="48">
        <v>-0.1527</v>
      </c>
      <c r="AF5" s="48">
        <v>-0.2733</v>
      </c>
      <c r="AG5" s="48">
        <v>-0.0321</v>
      </c>
      <c r="AH5" s="48">
        <v>1</v>
      </c>
      <c r="AI5" s="48">
        <v>2</v>
      </c>
      <c r="AJ5" s="48" t="str">
        <f aca="true" t="shared" si="0" ref="AJ5:AJ68">IF(AD5&lt;0.05,"t","")</f>
        <v>t</v>
      </c>
      <c r="AK5" s="48" t="s">
        <v>195</v>
      </c>
      <c r="AL5" s="48" t="s">
        <v>195</v>
      </c>
    </row>
    <row r="6" spans="1:38" ht="12.75">
      <c r="A6" t="s">
        <v>10</v>
      </c>
      <c r="B6">
        <v>271</v>
      </c>
      <c r="C6">
        <v>12928</v>
      </c>
      <c r="D6">
        <v>21.086281606</v>
      </c>
      <c r="E6">
        <v>18.66426571</v>
      </c>
      <c r="F6">
        <v>23.822596552</v>
      </c>
      <c r="G6" s="4">
        <v>4.091856E-18</v>
      </c>
      <c r="H6">
        <v>20.962252475</v>
      </c>
      <c r="I6">
        <v>1.2733661536</v>
      </c>
      <c r="J6">
        <v>-0.5401</v>
      </c>
      <c r="K6">
        <v>-0.6621</v>
      </c>
      <c r="L6">
        <v>-0.4181</v>
      </c>
      <c r="M6">
        <v>0.5826828518</v>
      </c>
      <c r="N6">
        <v>0.5157546396</v>
      </c>
      <c r="O6">
        <v>0.6582961736</v>
      </c>
      <c r="P6">
        <v>224</v>
      </c>
      <c r="Q6">
        <v>12744</v>
      </c>
      <c r="R6">
        <v>17.744568989</v>
      </c>
      <c r="S6">
        <v>15.517092018</v>
      </c>
      <c r="T6">
        <v>20.291800051</v>
      </c>
      <c r="U6" s="4">
        <v>1.008949E-14</v>
      </c>
      <c r="V6">
        <v>17.576898933</v>
      </c>
      <c r="W6">
        <v>1.1744059594</v>
      </c>
      <c r="X6">
        <v>-0.5296</v>
      </c>
      <c r="Y6">
        <v>-0.6637</v>
      </c>
      <c r="Z6">
        <v>-0.3954</v>
      </c>
      <c r="AA6">
        <v>0.5888480901</v>
      </c>
      <c r="AB6">
        <v>0.5149299486</v>
      </c>
      <c r="AC6">
        <v>0.6733771731</v>
      </c>
      <c r="AD6">
        <v>0.0575341759</v>
      </c>
      <c r="AE6">
        <v>-0.1725</v>
      </c>
      <c r="AF6">
        <v>-0.3506</v>
      </c>
      <c r="AG6">
        <v>0.0055</v>
      </c>
      <c r="AH6">
        <v>1</v>
      </c>
      <c r="AI6">
        <v>2</v>
      </c>
      <c r="AJ6">
        <f t="shared" si="0"/>
      </c>
      <c r="AK6" t="s">
        <v>195</v>
      </c>
      <c r="AL6" t="s">
        <v>195</v>
      </c>
    </row>
    <row r="7" spans="1:38" ht="12.75">
      <c r="A7" t="s">
        <v>9</v>
      </c>
      <c r="B7">
        <v>266</v>
      </c>
      <c r="C7">
        <v>8227</v>
      </c>
      <c r="D7">
        <v>32.383096713</v>
      </c>
      <c r="E7">
        <v>28.64369302</v>
      </c>
      <c r="F7">
        <v>36.610675585</v>
      </c>
      <c r="G7">
        <v>0.0759647204</v>
      </c>
      <c r="H7">
        <v>32.33256351</v>
      </c>
      <c r="I7">
        <v>1.9824366635</v>
      </c>
      <c r="J7">
        <v>-0.1111</v>
      </c>
      <c r="K7">
        <v>-0.2338</v>
      </c>
      <c r="L7">
        <v>0.0116</v>
      </c>
      <c r="M7">
        <v>0.8948507611</v>
      </c>
      <c r="N7">
        <v>0.79151882</v>
      </c>
      <c r="O7">
        <v>1.0116725772</v>
      </c>
      <c r="P7">
        <v>265</v>
      </c>
      <c r="Q7">
        <v>8636</v>
      </c>
      <c r="R7">
        <v>30.133427432</v>
      </c>
      <c r="S7">
        <v>26.64122237</v>
      </c>
      <c r="T7">
        <v>34.083400386</v>
      </c>
      <c r="U7">
        <v>0.999600899</v>
      </c>
      <c r="V7">
        <v>30.685502547</v>
      </c>
      <c r="W7">
        <v>1.8849954373</v>
      </c>
      <c r="X7">
        <v>0</v>
      </c>
      <c r="Y7">
        <v>-0.1232</v>
      </c>
      <c r="Z7">
        <v>0.1231</v>
      </c>
      <c r="AA7">
        <v>0.9999685651</v>
      </c>
      <c r="AB7">
        <v>0.8840808091</v>
      </c>
      <c r="AC7">
        <v>1.1310472085</v>
      </c>
      <c r="AD7">
        <v>0.4077202722</v>
      </c>
      <c r="AE7">
        <v>-0.072</v>
      </c>
      <c r="AF7">
        <v>-0.2425</v>
      </c>
      <c r="AG7">
        <v>0.0985</v>
      </c>
      <c r="AH7" t="s">
        <v>195</v>
      </c>
      <c r="AI7" t="s">
        <v>195</v>
      </c>
      <c r="AJ7">
        <f t="shared" si="0"/>
      </c>
      <c r="AK7" t="s">
        <v>195</v>
      </c>
      <c r="AL7" t="s">
        <v>195</v>
      </c>
    </row>
    <row r="8" spans="1:38" ht="12.75">
      <c r="A8" t="s">
        <v>11</v>
      </c>
      <c r="B8">
        <v>3033</v>
      </c>
      <c r="C8">
        <v>99575</v>
      </c>
      <c r="D8">
        <v>30.030055645</v>
      </c>
      <c r="E8">
        <v>28.776428372</v>
      </c>
      <c r="F8">
        <v>31.338296413</v>
      </c>
      <c r="G8" s="4">
        <v>1.001462E-17</v>
      </c>
      <c r="H8">
        <v>30.459452674</v>
      </c>
      <c r="I8">
        <v>0.5530773713</v>
      </c>
      <c r="J8">
        <v>-0.1865</v>
      </c>
      <c r="K8">
        <v>-0.2292</v>
      </c>
      <c r="L8">
        <v>-0.1439</v>
      </c>
      <c r="M8">
        <v>0.8298285487</v>
      </c>
      <c r="N8">
        <v>0.7951867315</v>
      </c>
      <c r="O8">
        <v>0.8659795153</v>
      </c>
      <c r="P8">
        <v>2567</v>
      </c>
      <c r="Q8">
        <v>105616</v>
      </c>
      <c r="R8">
        <v>24.031244073</v>
      </c>
      <c r="S8">
        <v>22.947649467</v>
      </c>
      <c r="T8">
        <v>25.166006328</v>
      </c>
      <c r="U8" s="4">
        <v>7.005876E-22</v>
      </c>
      <c r="V8">
        <v>24.305029541</v>
      </c>
      <c r="W8">
        <v>0.4797149122</v>
      </c>
      <c r="X8">
        <v>-0.2263</v>
      </c>
      <c r="Y8">
        <v>-0.2725</v>
      </c>
      <c r="Z8">
        <v>-0.1802</v>
      </c>
      <c r="AA8">
        <v>0.7974687278</v>
      </c>
      <c r="AB8">
        <v>0.7615100063</v>
      </c>
      <c r="AC8">
        <v>0.8351254304</v>
      </c>
      <c r="AD8" s="4">
        <v>1.095445E-16</v>
      </c>
      <c r="AE8">
        <v>-0.2228</v>
      </c>
      <c r="AF8">
        <v>-0.2755</v>
      </c>
      <c r="AG8">
        <v>-0.1702</v>
      </c>
      <c r="AH8">
        <v>1</v>
      </c>
      <c r="AI8">
        <v>2</v>
      </c>
      <c r="AJ8" t="str">
        <f t="shared" si="0"/>
        <v>t</v>
      </c>
      <c r="AK8" t="s">
        <v>195</v>
      </c>
      <c r="AL8" t="s">
        <v>195</v>
      </c>
    </row>
    <row r="9" spans="1:38" ht="12.75">
      <c r="A9" t="s">
        <v>4</v>
      </c>
      <c r="B9">
        <v>443</v>
      </c>
      <c r="C9">
        <v>13015</v>
      </c>
      <c r="D9">
        <v>34.357686015</v>
      </c>
      <c r="E9">
        <v>31.180890122</v>
      </c>
      <c r="F9">
        <v>37.858142718</v>
      </c>
      <c r="G9">
        <v>0.2943406963</v>
      </c>
      <c r="H9">
        <v>34.037648867</v>
      </c>
      <c r="I9">
        <v>1.6171775013</v>
      </c>
      <c r="J9">
        <v>-0.0519</v>
      </c>
      <c r="K9">
        <v>-0.1489</v>
      </c>
      <c r="L9">
        <v>0.0451</v>
      </c>
      <c r="M9">
        <v>0.9494151147</v>
      </c>
      <c r="N9">
        <v>0.8616298652</v>
      </c>
      <c r="O9">
        <v>1.0461441697</v>
      </c>
      <c r="P9">
        <v>343</v>
      </c>
      <c r="Q9">
        <v>13331</v>
      </c>
      <c r="R9">
        <v>26.027596074</v>
      </c>
      <c r="S9">
        <v>23.326624623</v>
      </c>
      <c r="T9">
        <v>29.041310877</v>
      </c>
      <c r="U9">
        <v>0.0087693882</v>
      </c>
      <c r="V9">
        <v>25.729502663</v>
      </c>
      <c r="W9">
        <v>1.3892625593</v>
      </c>
      <c r="X9">
        <v>-0.1465</v>
      </c>
      <c r="Y9">
        <v>-0.2561</v>
      </c>
      <c r="Z9">
        <v>-0.0369</v>
      </c>
      <c r="AA9">
        <v>0.8637178084</v>
      </c>
      <c r="AB9">
        <v>0.7740868976</v>
      </c>
      <c r="AC9">
        <v>0.9637270116</v>
      </c>
      <c r="AD9">
        <v>0.0001307183</v>
      </c>
      <c r="AE9">
        <v>-0.2777</v>
      </c>
      <c r="AF9">
        <v>-0.4199</v>
      </c>
      <c r="AG9">
        <v>-0.1354</v>
      </c>
      <c r="AH9" t="s">
        <v>195</v>
      </c>
      <c r="AI9">
        <v>2</v>
      </c>
      <c r="AJ9" t="str">
        <f t="shared" si="0"/>
        <v>t</v>
      </c>
      <c r="AK9" t="s">
        <v>195</v>
      </c>
      <c r="AL9" t="s">
        <v>195</v>
      </c>
    </row>
    <row r="10" spans="1:38" ht="12.75">
      <c r="A10" t="s">
        <v>2</v>
      </c>
      <c r="B10">
        <v>329</v>
      </c>
      <c r="C10">
        <v>7284</v>
      </c>
      <c r="D10">
        <v>45.650443619</v>
      </c>
      <c r="E10">
        <v>40.857857781</v>
      </c>
      <c r="F10">
        <v>51.005194981</v>
      </c>
      <c r="G10">
        <v>4.0503E-05</v>
      </c>
      <c r="H10">
        <v>45.16749039</v>
      </c>
      <c r="I10">
        <v>2.490164353</v>
      </c>
      <c r="J10">
        <v>0.2323</v>
      </c>
      <c r="K10">
        <v>0.1214</v>
      </c>
      <c r="L10">
        <v>0.3432</v>
      </c>
      <c r="M10">
        <v>1.2614709018</v>
      </c>
      <c r="N10">
        <v>1.1290360973</v>
      </c>
      <c r="O10">
        <v>1.4094401765</v>
      </c>
      <c r="P10">
        <v>265</v>
      </c>
      <c r="Q10">
        <v>7488</v>
      </c>
      <c r="R10">
        <v>35.96643404</v>
      </c>
      <c r="S10">
        <v>31.76063507</v>
      </c>
      <c r="T10">
        <v>40.729172283</v>
      </c>
      <c r="U10">
        <v>0.0052975927</v>
      </c>
      <c r="V10">
        <v>35.389957265</v>
      </c>
      <c r="W10">
        <v>2.1739877933</v>
      </c>
      <c r="X10">
        <v>0.1769</v>
      </c>
      <c r="Y10">
        <v>0.0526</v>
      </c>
      <c r="Z10">
        <v>0.3013</v>
      </c>
      <c r="AA10">
        <v>1.1935351039</v>
      </c>
      <c r="AB10">
        <v>1.0539669525</v>
      </c>
      <c r="AC10">
        <v>1.3515851145</v>
      </c>
      <c r="AD10">
        <v>0.0041615245</v>
      </c>
      <c r="AE10">
        <v>-0.2384</v>
      </c>
      <c r="AF10">
        <v>-0.4015</v>
      </c>
      <c r="AG10">
        <v>-0.0754</v>
      </c>
      <c r="AH10">
        <v>1</v>
      </c>
      <c r="AI10">
        <v>2</v>
      </c>
      <c r="AJ10" t="str">
        <f t="shared" si="0"/>
        <v>t</v>
      </c>
      <c r="AK10" t="s">
        <v>195</v>
      </c>
      <c r="AL10" t="s">
        <v>195</v>
      </c>
    </row>
    <row r="11" spans="1:38" ht="12.75">
      <c r="A11" t="s">
        <v>6</v>
      </c>
      <c r="B11">
        <v>414</v>
      </c>
      <c r="C11">
        <v>8061</v>
      </c>
      <c r="D11">
        <v>51.347100389</v>
      </c>
      <c r="E11">
        <v>46.485147939</v>
      </c>
      <c r="F11">
        <v>56.717571854</v>
      </c>
      <c r="G11" s="4">
        <v>5.441878E-12</v>
      </c>
      <c r="H11">
        <v>51.358392259</v>
      </c>
      <c r="I11">
        <v>2.5241272732</v>
      </c>
      <c r="J11">
        <v>0.3499</v>
      </c>
      <c r="K11">
        <v>0.2504</v>
      </c>
      <c r="L11">
        <v>0.4493</v>
      </c>
      <c r="M11">
        <v>1.41888814</v>
      </c>
      <c r="N11">
        <v>1.2845365093</v>
      </c>
      <c r="O11">
        <v>1.5672918124</v>
      </c>
      <c r="P11">
        <v>312</v>
      </c>
      <c r="Q11">
        <v>7486</v>
      </c>
      <c r="R11">
        <v>41.948796931</v>
      </c>
      <c r="S11">
        <v>37.423875672</v>
      </c>
      <c r="T11">
        <v>47.020826475</v>
      </c>
      <c r="U11" s="4">
        <v>1.3467355E-08</v>
      </c>
      <c r="V11">
        <v>41.677798557</v>
      </c>
      <c r="W11">
        <v>2.359540707</v>
      </c>
      <c r="X11">
        <v>0.3308</v>
      </c>
      <c r="Y11">
        <v>0.2166</v>
      </c>
      <c r="Z11">
        <v>0.4449</v>
      </c>
      <c r="AA11">
        <v>1.3920579851</v>
      </c>
      <c r="AB11">
        <v>1.2418998583</v>
      </c>
      <c r="AC11">
        <v>1.5603717329</v>
      </c>
      <c r="AD11">
        <v>0.0072167136</v>
      </c>
      <c r="AE11">
        <v>-0.2022</v>
      </c>
      <c r="AF11">
        <v>-0.3496</v>
      </c>
      <c r="AG11">
        <v>-0.0547</v>
      </c>
      <c r="AH11">
        <v>1</v>
      </c>
      <c r="AI11">
        <v>2</v>
      </c>
      <c r="AJ11" t="str">
        <f t="shared" si="0"/>
        <v>t</v>
      </c>
      <c r="AK11" t="s">
        <v>195</v>
      </c>
      <c r="AL11" t="s">
        <v>195</v>
      </c>
    </row>
    <row r="12" spans="1:38" ht="12.75">
      <c r="A12" t="s">
        <v>8</v>
      </c>
      <c r="B12">
        <v>13</v>
      </c>
      <c r="C12">
        <v>165</v>
      </c>
      <c r="D12">
        <v>70.814411948</v>
      </c>
      <c r="E12">
        <v>39.574035136</v>
      </c>
      <c r="F12">
        <v>126.71644229</v>
      </c>
      <c r="G12">
        <v>0.023745825</v>
      </c>
      <c r="H12">
        <v>78.787878788</v>
      </c>
      <c r="I12">
        <v>21.851825912</v>
      </c>
      <c r="J12">
        <v>0.6713</v>
      </c>
      <c r="K12">
        <v>0.0894</v>
      </c>
      <c r="L12">
        <v>1.2532</v>
      </c>
      <c r="M12">
        <v>1.95683356</v>
      </c>
      <c r="N12">
        <v>1.0935598832</v>
      </c>
      <c r="O12">
        <v>3.5015892961</v>
      </c>
      <c r="P12">
        <v>6</v>
      </c>
      <c r="Q12">
        <v>126</v>
      </c>
      <c r="R12">
        <v>1.9752893449</v>
      </c>
      <c r="S12">
        <v>0</v>
      </c>
      <c r="T12" t="s">
        <v>195</v>
      </c>
      <c r="U12">
        <v>0.9963029415</v>
      </c>
      <c r="V12">
        <v>47.619047619</v>
      </c>
      <c r="W12">
        <v>19.440394784</v>
      </c>
      <c r="X12">
        <v>-2.725</v>
      </c>
      <c r="Y12">
        <v>-1155.35</v>
      </c>
      <c r="Z12">
        <v>1149.903</v>
      </c>
      <c r="AA12">
        <v>0.0655493723</v>
      </c>
      <c r="AB12">
        <v>0</v>
      </c>
      <c r="AC12" t="s">
        <v>195</v>
      </c>
      <c r="AD12">
        <v>0.9951437591</v>
      </c>
      <c r="AE12">
        <v>-3.5793</v>
      </c>
      <c r="AF12">
        <v>-1156.21</v>
      </c>
      <c r="AG12">
        <v>1149.049</v>
      </c>
      <c r="AH12" t="s">
        <v>195</v>
      </c>
      <c r="AI12" t="s">
        <v>195</v>
      </c>
      <c r="AJ12">
        <f t="shared" si="0"/>
      </c>
      <c r="AK12" t="s">
        <v>195</v>
      </c>
      <c r="AL12" t="s">
        <v>195</v>
      </c>
    </row>
    <row r="13" spans="1:38" ht="12.75">
      <c r="A13" t="s">
        <v>5</v>
      </c>
      <c r="B13">
        <v>398</v>
      </c>
      <c r="C13">
        <v>5039</v>
      </c>
      <c r="D13">
        <v>79.308326793</v>
      </c>
      <c r="E13">
        <v>71.601369963</v>
      </c>
      <c r="F13">
        <v>87.844837353</v>
      </c>
      <c r="G13" s="4">
        <v>3.852218E-51</v>
      </c>
      <c r="H13">
        <v>78.983925382</v>
      </c>
      <c r="I13">
        <v>3.9591064384</v>
      </c>
      <c r="J13">
        <v>0.7846</v>
      </c>
      <c r="K13">
        <v>0.6824</v>
      </c>
      <c r="L13">
        <v>0.8868</v>
      </c>
      <c r="M13">
        <v>2.1915481777</v>
      </c>
      <c r="N13">
        <v>1.978579781</v>
      </c>
      <c r="O13">
        <v>2.4274398541</v>
      </c>
      <c r="P13">
        <v>360</v>
      </c>
      <c r="Q13">
        <v>5154</v>
      </c>
      <c r="R13">
        <v>69.972079935</v>
      </c>
      <c r="S13">
        <v>62.888684256</v>
      </c>
      <c r="T13">
        <v>77.853305859</v>
      </c>
      <c r="U13" s="4">
        <v>5.516222E-54</v>
      </c>
      <c r="V13">
        <v>69.848661234</v>
      </c>
      <c r="W13">
        <v>3.6813476835</v>
      </c>
      <c r="X13">
        <v>0.8424</v>
      </c>
      <c r="Y13">
        <v>0.7357</v>
      </c>
      <c r="Z13">
        <v>0.9492</v>
      </c>
      <c r="AA13">
        <v>2.3220020533</v>
      </c>
      <c r="AB13">
        <v>2.0869417361</v>
      </c>
      <c r="AC13">
        <v>2.5835381231</v>
      </c>
      <c r="AD13">
        <v>0.0877254656</v>
      </c>
      <c r="AE13">
        <v>-0.1252</v>
      </c>
      <c r="AF13">
        <v>-0.269</v>
      </c>
      <c r="AG13">
        <v>0.0185</v>
      </c>
      <c r="AH13">
        <v>1</v>
      </c>
      <c r="AI13">
        <v>2</v>
      </c>
      <c r="AJ13">
        <f t="shared" si="0"/>
      </c>
      <c r="AK13" t="s">
        <v>195</v>
      </c>
      <c r="AL13" t="s">
        <v>195</v>
      </c>
    </row>
    <row r="14" spans="1:38" ht="12.75">
      <c r="A14" t="s">
        <v>7</v>
      </c>
      <c r="B14">
        <v>1071</v>
      </c>
      <c r="C14">
        <v>9985</v>
      </c>
      <c r="D14">
        <v>109.26163501</v>
      </c>
      <c r="E14">
        <v>102.450384</v>
      </c>
      <c r="F14">
        <v>116.52572122</v>
      </c>
      <c r="G14" s="4">
        <v>3.38835E-248</v>
      </c>
      <c r="H14">
        <v>107.26089134</v>
      </c>
      <c r="I14">
        <v>3.2775299293</v>
      </c>
      <c r="J14">
        <v>1.105</v>
      </c>
      <c r="K14">
        <v>1.0406</v>
      </c>
      <c r="L14">
        <v>1.1694</v>
      </c>
      <c r="M14">
        <v>3.0192559441</v>
      </c>
      <c r="N14">
        <v>2.8310388257</v>
      </c>
      <c r="O14">
        <v>3.2199863786</v>
      </c>
      <c r="P14">
        <v>1041</v>
      </c>
      <c r="Q14">
        <v>10548</v>
      </c>
      <c r="R14">
        <v>101.10970205</v>
      </c>
      <c r="S14">
        <v>94.672288272</v>
      </c>
      <c r="T14">
        <v>107.98483945</v>
      </c>
      <c r="U14" s="4">
        <v>7.65364E-285</v>
      </c>
      <c r="V14">
        <v>98.691695108</v>
      </c>
      <c r="W14">
        <v>3.0588293145</v>
      </c>
      <c r="X14">
        <v>1.2105</v>
      </c>
      <c r="Y14">
        <v>1.1448</v>
      </c>
      <c r="Z14">
        <v>1.2763</v>
      </c>
      <c r="AA14">
        <v>3.3552945117</v>
      </c>
      <c r="AB14">
        <v>3.141670906</v>
      </c>
      <c r="AC14">
        <v>3.5834438417</v>
      </c>
      <c r="AD14">
        <v>0.0752150461</v>
      </c>
      <c r="AE14">
        <v>-0.0775</v>
      </c>
      <c r="AF14">
        <v>-0.163</v>
      </c>
      <c r="AG14">
        <v>0.0079</v>
      </c>
      <c r="AH14">
        <v>1</v>
      </c>
      <c r="AI14">
        <v>2</v>
      </c>
      <c r="AJ14">
        <f t="shared" si="0"/>
      </c>
      <c r="AK14" t="s">
        <v>195</v>
      </c>
      <c r="AL14" t="s">
        <v>195</v>
      </c>
    </row>
    <row r="15" spans="1:38" ht="12.75">
      <c r="A15" t="s">
        <v>14</v>
      </c>
      <c r="B15">
        <v>1044</v>
      </c>
      <c r="C15">
        <v>42585</v>
      </c>
      <c r="D15">
        <v>24.796320282</v>
      </c>
      <c r="E15">
        <v>23.232866691</v>
      </c>
      <c r="F15">
        <v>26.464986335</v>
      </c>
      <c r="G15" s="4">
        <v>5.453128E-30</v>
      </c>
      <c r="H15">
        <v>24.515674533</v>
      </c>
      <c r="I15">
        <v>0.7587410788</v>
      </c>
      <c r="J15">
        <v>-0.378</v>
      </c>
      <c r="K15">
        <v>-0.4432</v>
      </c>
      <c r="L15">
        <v>-0.3129</v>
      </c>
      <c r="M15">
        <v>0.6852033415</v>
      </c>
      <c r="N15">
        <v>0.6420000108</v>
      </c>
      <c r="O15">
        <v>0.7313140362</v>
      </c>
      <c r="P15">
        <v>950</v>
      </c>
      <c r="Q15">
        <v>44273</v>
      </c>
      <c r="R15">
        <v>21.546171726</v>
      </c>
      <c r="S15">
        <v>20.120999563</v>
      </c>
      <c r="T15">
        <v>23.072288958</v>
      </c>
      <c r="U15" s="4">
        <v>7.404882E-22</v>
      </c>
      <c r="V15">
        <v>21.457773361</v>
      </c>
      <c r="W15">
        <v>0.6961820978</v>
      </c>
      <c r="X15">
        <v>-0.3355</v>
      </c>
      <c r="Y15">
        <v>-0.4039</v>
      </c>
      <c r="Z15">
        <v>-0.267</v>
      </c>
      <c r="AA15">
        <v>0.7150024403</v>
      </c>
      <c r="AB15">
        <v>0.6677085828</v>
      </c>
      <c r="AC15">
        <v>0.7656461258</v>
      </c>
      <c r="AD15">
        <v>0.0017610796</v>
      </c>
      <c r="AE15">
        <v>-0.1405</v>
      </c>
      <c r="AF15">
        <v>-0.2285</v>
      </c>
      <c r="AG15">
        <v>-0.0525</v>
      </c>
      <c r="AH15">
        <v>1</v>
      </c>
      <c r="AI15">
        <v>2</v>
      </c>
      <c r="AJ15" t="str">
        <f t="shared" si="0"/>
        <v>t</v>
      </c>
      <c r="AK15" t="s">
        <v>195</v>
      </c>
      <c r="AL15" t="s">
        <v>195</v>
      </c>
    </row>
    <row r="16" spans="1:38" ht="12.75">
      <c r="A16" t="s">
        <v>12</v>
      </c>
      <c r="B16">
        <v>1186</v>
      </c>
      <c r="C16">
        <v>28360</v>
      </c>
      <c r="D16">
        <v>42.27985144</v>
      </c>
      <c r="E16">
        <v>39.750696077</v>
      </c>
      <c r="F16">
        <v>44.969925414</v>
      </c>
      <c r="G16" s="4">
        <v>7.6786706E-07</v>
      </c>
      <c r="H16">
        <v>41.819464034</v>
      </c>
      <c r="I16">
        <v>1.2143283045</v>
      </c>
      <c r="J16">
        <v>0.1556</v>
      </c>
      <c r="K16">
        <v>0.0939</v>
      </c>
      <c r="L16">
        <v>0.2173</v>
      </c>
      <c r="M16">
        <v>1.1683304279</v>
      </c>
      <c r="N16">
        <v>1.0984416022</v>
      </c>
      <c r="O16">
        <v>1.2426659605</v>
      </c>
      <c r="P16">
        <v>920</v>
      </c>
      <c r="Q16">
        <v>28305</v>
      </c>
      <c r="R16">
        <v>32.993804695</v>
      </c>
      <c r="S16">
        <v>30.777107954</v>
      </c>
      <c r="T16">
        <v>35.370157257</v>
      </c>
      <c r="U16">
        <v>0.0106282053</v>
      </c>
      <c r="V16">
        <v>32.503091327</v>
      </c>
      <c r="W16">
        <v>1.0715951873</v>
      </c>
      <c r="X16">
        <v>0.0907</v>
      </c>
      <c r="Y16">
        <v>0.0211</v>
      </c>
      <c r="Z16">
        <v>0.1602</v>
      </c>
      <c r="AA16">
        <v>1.0948882786</v>
      </c>
      <c r="AB16">
        <v>1.021327945</v>
      </c>
      <c r="AC16">
        <v>1.1737467367</v>
      </c>
      <c r="AD16" s="4">
        <v>1.8592197E-08</v>
      </c>
      <c r="AE16">
        <v>-0.248</v>
      </c>
      <c r="AF16">
        <v>-0.3344</v>
      </c>
      <c r="AG16">
        <v>-0.1616</v>
      </c>
      <c r="AH16">
        <v>1</v>
      </c>
      <c r="AI16" t="s">
        <v>195</v>
      </c>
      <c r="AJ16" t="str">
        <f t="shared" si="0"/>
        <v>t</v>
      </c>
      <c r="AK16" t="s">
        <v>195</v>
      </c>
      <c r="AL16" t="s">
        <v>195</v>
      </c>
    </row>
    <row r="17" spans="1:38" s="48" customFormat="1" ht="12.75">
      <c r="A17" s="48" t="s">
        <v>13</v>
      </c>
      <c r="B17" s="48">
        <v>1482</v>
      </c>
      <c r="C17" s="48">
        <v>15189</v>
      </c>
      <c r="D17" s="48">
        <v>99.099274246</v>
      </c>
      <c r="E17" s="48">
        <v>93.688571374</v>
      </c>
      <c r="F17" s="48">
        <v>104.82245606</v>
      </c>
      <c r="G17" s="60">
        <v>6.55517E-271</v>
      </c>
      <c r="H17" s="48">
        <v>97.57061031</v>
      </c>
      <c r="I17" s="48">
        <v>2.5345153144</v>
      </c>
      <c r="J17" s="48">
        <v>1.0074</v>
      </c>
      <c r="K17" s="48">
        <v>0.9512</v>
      </c>
      <c r="L17" s="48">
        <v>1.0635</v>
      </c>
      <c r="M17" s="48">
        <v>2.7384367149</v>
      </c>
      <c r="N17" s="48">
        <v>2.5889213172</v>
      </c>
      <c r="O17" s="48">
        <v>2.8965869266</v>
      </c>
      <c r="P17" s="48">
        <v>1407</v>
      </c>
      <c r="Q17" s="48">
        <v>15828</v>
      </c>
      <c r="R17" s="48">
        <v>90.532877802</v>
      </c>
      <c r="S17" s="48">
        <v>85.434296107</v>
      </c>
      <c r="T17" s="48">
        <v>95.93573467</v>
      </c>
      <c r="U17" s="60">
        <v>8.09224E-303</v>
      </c>
      <c r="V17" s="48">
        <v>88.893100834</v>
      </c>
      <c r="W17" s="48">
        <v>2.3698508129</v>
      </c>
      <c r="X17" s="48">
        <v>1.1</v>
      </c>
      <c r="Y17" s="48">
        <v>1.0421</v>
      </c>
      <c r="Z17" s="48">
        <v>1.158</v>
      </c>
      <c r="AA17" s="48">
        <v>3.0043030091</v>
      </c>
      <c r="AB17" s="48">
        <v>2.8351082956</v>
      </c>
      <c r="AC17" s="48">
        <v>3.1835949917</v>
      </c>
      <c r="AD17" s="48">
        <v>0.0152964741</v>
      </c>
      <c r="AE17" s="48">
        <v>-0.0904</v>
      </c>
      <c r="AF17" s="48">
        <v>-0.1635</v>
      </c>
      <c r="AG17" s="48">
        <v>-0.0173</v>
      </c>
      <c r="AH17" s="48">
        <v>1</v>
      </c>
      <c r="AI17" s="48">
        <v>2</v>
      </c>
      <c r="AJ17" s="48" t="str">
        <f t="shared" si="0"/>
        <v>t</v>
      </c>
      <c r="AK17" s="48" t="s">
        <v>195</v>
      </c>
      <c r="AL17" s="48" t="s">
        <v>195</v>
      </c>
    </row>
    <row r="18" spans="1:38" ht="12.75">
      <c r="A18" t="s">
        <v>15</v>
      </c>
      <c r="B18">
        <v>7046</v>
      </c>
      <c r="C18">
        <v>194704</v>
      </c>
      <c r="D18">
        <v>36.188265264</v>
      </c>
      <c r="E18" t="s">
        <v>195</v>
      </c>
      <c r="F18" t="s">
        <v>195</v>
      </c>
      <c r="G18" t="s">
        <v>195</v>
      </c>
      <c r="H18">
        <v>36.188265264</v>
      </c>
      <c r="I18">
        <v>0.4311182877</v>
      </c>
      <c r="J18" t="s">
        <v>195</v>
      </c>
      <c r="K18" t="s">
        <v>195</v>
      </c>
      <c r="L18" t="s">
        <v>195</v>
      </c>
      <c r="M18" t="s">
        <v>195</v>
      </c>
      <c r="N18" t="s">
        <v>195</v>
      </c>
      <c r="O18" t="s">
        <v>195</v>
      </c>
      <c r="P18">
        <v>6130</v>
      </c>
      <c r="Q18">
        <v>203392</v>
      </c>
      <c r="R18">
        <v>30.134374702</v>
      </c>
      <c r="S18" t="s">
        <v>195</v>
      </c>
      <c r="T18" t="s">
        <v>195</v>
      </c>
      <c r="U18" t="s">
        <v>195</v>
      </c>
      <c r="V18">
        <v>30.138845186</v>
      </c>
      <c r="W18">
        <v>0.3849429502</v>
      </c>
      <c r="X18" t="s">
        <v>195</v>
      </c>
      <c r="Y18" t="s">
        <v>195</v>
      </c>
      <c r="Z18" t="s">
        <v>195</v>
      </c>
      <c r="AA18" t="s">
        <v>195</v>
      </c>
      <c r="AB18" t="s">
        <v>195</v>
      </c>
      <c r="AC18" t="s">
        <v>195</v>
      </c>
      <c r="AD18" s="4">
        <v>1.156627E-25</v>
      </c>
      <c r="AE18">
        <v>-0.1831</v>
      </c>
      <c r="AF18">
        <v>-0.2173</v>
      </c>
      <c r="AG18">
        <v>-0.1488</v>
      </c>
      <c r="AH18" t="s">
        <v>195</v>
      </c>
      <c r="AI18" t="s">
        <v>195</v>
      </c>
      <c r="AJ18" t="str">
        <f t="shared" si="0"/>
        <v>t</v>
      </c>
      <c r="AK18" t="s">
        <v>195</v>
      </c>
      <c r="AL18" t="s">
        <v>195</v>
      </c>
    </row>
    <row r="19" spans="1:38" ht="12.75">
      <c r="A19" t="s">
        <v>288</v>
      </c>
      <c r="B19">
        <v>35</v>
      </c>
      <c r="C19">
        <v>768</v>
      </c>
      <c r="D19">
        <v>47.847125358</v>
      </c>
      <c r="E19">
        <v>29.625100359</v>
      </c>
      <c r="F19">
        <v>77.277287749</v>
      </c>
      <c r="G19">
        <v>0.253533042</v>
      </c>
      <c r="H19">
        <v>45.572916667</v>
      </c>
      <c r="I19">
        <v>7.7032288842</v>
      </c>
      <c r="J19">
        <v>0.2793</v>
      </c>
      <c r="K19">
        <v>-0.2001</v>
      </c>
      <c r="L19">
        <v>0.7587</v>
      </c>
      <c r="M19">
        <v>1.3221723951</v>
      </c>
      <c r="N19">
        <v>0.8186383111</v>
      </c>
      <c r="O19">
        <v>2.1354239333</v>
      </c>
      <c r="P19">
        <v>21</v>
      </c>
      <c r="Q19">
        <v>734</v>
      </c>
      <c r="R19">
        <v>32.38080977</v>
      </c>
      <c r="S19">
        <v>18.564791962</v>
      </c>
      <c r="T19">
        <v>56.478782178</v>
      </c>
      <c r="U19">
        <v>0.8000228993</v>
      </c>
      <c r="V19">
        <v>28.610354223</v>
      </c>
      <c r="W19">
        <v>6.2432911375</v>
      </c>
      <c r="X19">
        <v>0.0719</v>
      </c>
      <c r="Y19">
        <v>-0.4844</v>
      </c>
      <c r="Z19">
        <v>0.6282</v>
      </c>
      <c r="AA19">
        <v>1.0745472601</v>
      </c>
      <c r="AB19">
        <v>0.6160669383</v>
      </c>
      <c r="AC19">
        <v>1.8742310977</v>
      </c>
      <c r="AD19">
        <v>0.2967953355</v>
      </c>
      <c r="AE19">
        <v>-0.3904</v>
      </c>
      <c r="AF19">
        <v>-1.1239</v>
      </c>
      <c r="AG19">
        <v>0.343</v>
      </c>
      <c r="AH19" t="s">
        <v>195</v>
      </c>
      <c r="AI19" t="s">
        <v>195</v>
      </c>
      <c r="AJ19">
        <f t="shared" si="0"/>
      </c>
      <c r="AK19" t="s">
        <v>195</v>
      </c>
      <c r="AL19" t="s">
        <v>195</v>
      </c>
    </row>
    <row r="20" spans="1:38" ht="12.75">
      <c r="A20" t="s">
        <v>72</v>
      </c>
      <c r="B20">
        <v>128</v>
      </c>
      <c r="C20">
        <v>10049</v>
      </c>
      <c r="D20">
        <v>12.325215741</v>
      </c>
      <c r="E20">
        <v>10.303790911</v>
      </c>
      <c r="F20">
        <v>14.743209017</v>
      </c>
      <c r="G20" s="4">
        <v>4.681851E-32</v>
      </c>
      <c r="H20">
        <v>12.737585829</v>
      </c>
      <c r="I20">
        <v>1.1258541645</v>
      </c>
      <c r="J20">
        <v>-1.0771</v>
      </c>
      <c r="K20">
        <v>-1.2562</v>
      </c>
      <c r="L20">
        <v>-0.898</v>
      </c>
      <c r="M20">
        <v>0.3405859787</v>
      </c>
      <c r="N20">
        <v>0.2847274064</v>
      </c>
      <c r="O20">
        <v>0.4074030327</v>
      </c>
      <c r="P20">
        <v>86</v>
      </c>
      <c r="Q20">
        <v>11168</v>
      </c>
      <c r="R20">
        <v>7.5464321628</v>
      </c>
      <c r="S20">
        <v>6.0855197769</v>
      </c>
      <c r="T20">
        <v>9.3580565795</v>
      </c>
      <c r="U20" s="4">
        <v>1.800832E-36</v>
      </c>
      <c r="V20">
        <v>7.7005730659</v>
      </c>
      <c r="W20">
        <v>0.830374149</v>
      </c>
      <c r="X20">
        <v>-1.3846</v>
      </c>
      <c r="Y20">
        <v>-1.5998</v>
      </c>
      <c r="Z20">
        <v>-1.1694</v>
      </c>
      <c r="AA20">
        <v>0.2504260413</v>
      </c>
      <c r="AB20">
        <v>0.2019461109</v>
      </c>
      <c r="AC20">
        <v>0.310544243</v>
      </c>
      <c r="AD20">
        <v>0.0005395849</v>
      </c>
      <c r="AE20">
        <v>-0.4906</v>
      </c>
      <c r="AF20">
        <v>-0.7684</v>
      </c>
      <c r="AG20">
        <v>-0.2127</v>
      </c>
      <c r="AH20">
        <v>1</v>
      </c>
      <c r="AI20">
        <v>2</v>
      </c>
      <c r="AJ20" t="str">
        <f t="shared" si="0"/>
        <v>t</v>
      </c>
      <c r="AK20" t="s">
        <v>195</v>
      </c>
      <c r="AL20" t="s">
        <v>195</v>
      </c>
    </row>
    <row r="21" spans="1:38" ht="12.75">
      <c r="A21" t="s">
        <v>71</v>
      </c>
      <c r="B21">
        <v>52</v>
      </c>
      <c r="C21">
        <v>6444</v>
      </c>
      <c r="D21">
        <v>7.9332722168</v>
      </c>
      <c r="E21">
        <v>5.964198452</v>
      </c>
      <c r="F21">
        <v>10.552433587</v>
      </c>
      <c r="G21" s="4">
        <v>1.877335E-25</v>
      </c>
      <c r="H21">
        <v>8.069522036</v>
      </c>
      <c r="I21">
        <v>1.1190413642</v>
      </c>
      <c r="J21">
        <v>-1.5177</v>
      </c>
      <c r="K21">
        <v>-1.803</v>
      </c>
      <c r="L21">
        <v>-1.2324</v>
      </c>
      <c r="M21">
        <v>0.2192222302</v>
      </c>
      <c r="N21">
        <v>0.1648102889</v>
      </c>
      <c r="O21">
        <v>0.2915982159</v>
      </c>
      <c r="P21">
        <v>51</v>
      </c>
      <c r="Q21">
        <v>7068</v>
      </c>
      <c r="R21">
        <v>6.6617730915</v>
      </c>
      <c r="S21">
        <v>4.9400442731</v>
      </c>
      <c r="T21">
        <v>8.9835674074</v>
      </c>
      <c r="U21" s="4">
        <v>4.461987E-23</v>
      </c>
      <c r="V21">
        <v>7.2156196944</v>
      </c>
      <c r="W21">
        <v>1.0103888552</v>
      </c>
      <c r="X21">
        <v>-1.5093</v>
      </c>
      <c r="Y21">
        <v>-1.8083</v>
      </c>
      <c r="Z21">
        <v>-1.2103</v>
      </c>
      <c r="AA21">
        <v>0.2210689008</v>
      </c>
      <c r="AB21">
        <v>0.163933857</v>
      </c>
      <c r="AC21">
        <v>0.2981169344</v>
      </c>
      <c r="AD21">
        <v>0.4058164752</v>
      </c>
      <c r="AE21">
        <v>-0.1747</v>
      </c>
      <c r="AF21">
        <v>-0.5865</v>
      </c>
      <c r="AG21">
        <v>0.2372</v>
      </c>
      <c r="AH21">
        <v>1</v>
      </c>
      <c r="AI21">
        <v>2</v>
      </c>
      <c r="AJ21">
        <f t="shared" si="0"/>
      </c>
      <c r="AK21" t="s">
        <v>195</v>
      </c>
      <c r="AL21" t="s">
        <v>195</v>
      </c>
    </row>
    <row r="22" spans="1:38" ht="12.75">
      <c r="A22" t="s">
        <v>74</v>
      </c>
      <c r="B22">
        <v>135</v>
      </c>
      <c r="C22">
        <v>7017</v>
      </c>
      <c r="D22">
        <v>18.417392421</v>
      </c>
      <c r="E22">
        <v>15.47061531</v>
      </c>
      <c r="F22">
        <v>21.925459123</v>
      </c>
      <c r="G22" s="4">
        <v>3.129357E-14</v>
      </c>
      <c r="H22">
        <v>19.238991022</v>
      </c>
      <c r="I22">
        <v>1.6558287072</v>
      </c>
      <c r="J22">
        <v>-0.6754</v>
      </c>
      <c r="K22">
        <v>-0.8498</v>
      </c>
      <c r="L22">
        <v>-0.5011</v>
      </c>
      <c r="M22">
        <v>0.5089327241</v>
      </c>
      <c r="N22">
        <v>0.4275036451</v>
      </c>
      <c r="O22">
        <v>0.6058720683</v>
      </c>
      <c r="P22">
        <v>101</v>
      </c>
      <c r="Q22">
        <v>7375</v>
      </c>
      <c r="R22">
        <v>12.546791288</v>
      </c>
      <c r="S22">
        <v>10.173903468</v>
      </c>
      <c r="T22">
        <v>15.473114338</v>
      </c>
      <c r="U22" s="4">
        <v>2.573197E-16</v>
      </c>
      <c r="V22">
        <v>13.694915254</v>
      </c>
      <c r="W22">
        <v>1.3626949995</v>
      </c>
      <c r="X22">
        <v>-0.8762</v>
      </c>
      <c r="Y22">
        <v>-1.0858</v>
      </c>
      <c r="Z22">
        <v>-0.6666</v>
      </c>
      <c r="AA22">
        <v>0.4163614282</v>
      </c>
      <c r="AB22">
        <v>0.3376178722</v>
      </c>
      <c r="AC22">
        <v>0.5134705628</v>
      </c>
      <c r="AD22">
        <v>0.0054180367</v>
      </c>
      <c r="AE22">
        <v>-0.3838</v>
      </c>
      <c r="AF22">
        <v>-0.6543</v>
      </c>
      <c r="AG22">
        <v>-0.1133</v>
      </c>
      <c r="AH22">
        <v>1</v>
      </c>
      <c r="AI22">
        <v>2</v>
      </c>
      <c r="AJ22" t="str">
        <f t="shared" si="0"/>
        <v>t</v>
      </c>
      <c r="AK22" t="s">
        <v>195</v>
      </c>
      <c r="AL22" t="s">
        <v>195</v>
      </c>
    </row>
    <row r="23" spans="1:38" ht="12.75">
      <c r="A23" t="s">
        <v>73</v>
      </c>
      <c r="B23">
        <v>198</v>
      </c>
      <c r="C23">
        <v>9623</v>
      </c>
      <c r="D23">
        <v>19.862580117</v>
      </c>
      <c r="E23">
        <v>17.19785949</v>
      </c>
      <c r="F23">
        <v>22.940185618</v>
      </c>
      <c r="G23" s="4">
        <v>3.291521E-16</v>
      </c>
      <c r="H23">
        <v>20.575704042</v>
      </c>
      <c r="I23">
        <v>1.4622516138</v>
      </c>
      <c r="J23">
        <v>-0.5999</v>
      </c>
      <c r="K23">
        <v>-0.7439</v>
      </c>
      <c r="L23">
        <v>-0.4558</v>
      </c>
      <c r="M23">
        <v>0.5488679817</v>
      </c>
      <c r="N23">
        <v>0.4752330449</v>
      </c>
      <c r="O23">
        <v>0.6339122765</v>
      </c>
      <c r="P23">
        <v>125</v>
      </c>
      <c r="Q23">
        <v>10078</v>
      </c>
      <c r="R23">
        <v>12.255540296</v>
      </c>
      <c r="S23">
        <v>10.247985052</v>
      </c>
      <c r="T23">
        <v>14.656370708</v>
      </c>
      <c r="U23" s="4">
        <v>6.404063E-23</v>
      </c>
      <c r="V23">
        <v>12.403254614</v>
      </c>
      <c r="W23">
        <v>1.1093808184</v>
      </c>
      <c r="X23">
        <v>-0.8997</v>
      </c>
      <c r="Y23">
        <v>-1.0786</v>
      </c>
      <c r="Z23">
        <v>-0.7208</v>
      </c>
      <c r="AA23">
        <v>0.4066963531</v>
      </c>
      <c r="AB23">
        <v>0.3400762469</v>
      </c>
      <c r="AC23">
        <v>0.4863671755</v>
      </c>
      <c r="AD23">
        <v>3.08645E-05</v>
      </c>
      <c r="AE23">
        <v>-0.4829</v>
      </c>
      <c r="AF23">
        <v>-0.71</v>
      </c>
      <c r="AG23">
        <v>-0.2557</v>
      </c>
      <c r="AH23">
        <v>1</v>
      </c>
      <c r="AI23">
        <v>2</v>
      </c>
      <c r="AJ23" t="str">
        <f t="shared" si="0"/>
        <v>t</v>
      </c>
      <c r="AK23" t="s">
        <v>195</v>
      </c>
      <c r="AL23" t="s">
        <v>195</v>
      </c>
    </row>
    <row r="24" spans="1:38" ht="12.75">
      <c r="A24" t="s">
        <v>75</v>
      </c>
      <c r="B24">
        <v>125</v>
      </c>
      <c r="C24">
        <v>5623</v>
      </c>
      <c r="D24">
        <v>20.856135204</v>
      </c>
      <c r="E24">
        <v>17.236156257</v>
      </c>
      <c r="F24">
        <v>25.236390827</v>
      </c>
      <c r="G24" s="4">
        <v>1.4639192E-08</v>
      </c>
      <c r="H24">
        <v>22.230126267</v>
      </c>
      <c r="I24">
        <v>1.9883229393</v>
      </c>
      <c r="J24">
        <v>-0.5511</v>
      </c>
      <c r="K24">
        <v>-0.7417</v>
      </c>
      <c r="L24">
        <v>-0.3604</v>
      </c>
      <c r="M24">
        <v>0.5763231548</v>
      </c>
      <c r="N24">
        <v>0.4762913097</v>
      </c>
      <c r="O24">
        <v>0.6973639284</v>
      </c>
      <c r="P24">
        <v>75</v>
      </c>
      <c r="Q24">
        <v>5851</v>
      </c>
      <c r="R24">
        <v>12.218597171</v>
      </c>
      <c r="S24">
        <v>9.6284883669</v>
      </c>
      <c r="T24">
        <v>15.505457466</v>
      </c>
      <c r="U24" s="4">
        <v>1.113771E-13</v>
      </c>
      <c r="V24">
        <v>12.818321654</v>
      </c>
      <c r="W24">
        <v>1.4801322915</v>
      </c>
      <c r="X24">
        <v>-0.9027</v>
      </c>
      <c r="Y24">
        <v>-1.1409</v>
      </c>
      <c r="Z24">
        <v>-0.6645</v>
      </c>
      <c r="AA24">
        <v>0.4054704069</v>
      </c>
      <c r="AB24">
        <v>0.3195184391</v>
      </c>
      <c r="AC24">
        <v>0.5145438596</v>
      </c>
      <c r="AD24">
        <v>0.0005472746</v>
      </c>
      <c r="AE24">
        <v>-0.5347</v>
      </c>
      <c r="AF24">
        <v>-0.8379</v>
      </c>
      <c r="AG24">
        <v>-0.2315</v>
      </c>
      <c r="AH24">
        <v>1</v>
      </c>
      <c r="AI24">
        <v>2</v>
      </c>
      <c r="AJ24" t="str">
        <f t="shared" si="0"/>
        <v>t</v>
      </c>
      <c r="AK24" t="s">
        <v>195</v>
      </c>
      <c r="AL24" t="s">
        <v>195</v>
      </c>
    </row>
    <row r="25" spans="1:38" ht="12.75">
      <c r="A25" t="s">
        <v>81</v>
      </c>
      <c r="B25">
        <v>152</v>
      </c>
      <c r="C25">
        <v>6585</v>
      </c>
      <c r="D25">
        <v>21.986070032</v>
      </c>
      <c r="E25">
        <v>18.685636028</v>
      </c>
      <c r="F25">
        <v>25.869457947</v>
      </c>
      <c r="G25" s="4">
        <v>1.9159609E-09</v>
      </c>
      <c r="H25">
        <v>23.082763857</v>
      </c>
      <c r="I25">
        <v>1.8722593783</v>
      </c>
      <c r="J25">
        <v>-0.4983</v>
      </c>
      <c r="K25">
        <v>-0.661</v>
      </c>
      <c r="L25">
        <v>-0.3357</v>
      </c>
      <c r="M25">
        <v>0.6075469457</v>
      </c>
      <c r="N25">
        <v>0.5163451713</v>
      </c>
      <c r="O25">
        <v>0.7148576412</v>
      </c>
      <c r="P25">
        <v>109</v>
      </c>
      <c r="Q25">
        <v>6873</v>
      </c>
      <c r="R25">
        <v>15.272812514</v>
      </c>
      <c r="S25">
        <v>12.615136522</v>
      </c>
      <c r="T25">
        <v>18.490390626</v>
      </c>
      <c r="U25" s="4">
        <v>3.232058E-12</v>
      </c>
      <c r="V25">
        <v>15.859159028</v>
      </c>
      <c r="W25">
        <v>1.5190319379</v>
      </c>
      <c r="X25">
        <v>-0.6796</v>
      </c>
      <c r="Y25">
        <v>-0.8708</v>
      </c>
      <c r="Z25">
        <v>-0.4884</v>
      </c>
      <c r="AA25">
        <v>0.5068236081</v>
      </c>
      <c r="AB25">
        <v>0.4186294438</v>
      </c>
      <c r="AC25">
        <v>0.6135979528</v>
      </c>
      <c r="AD25">
        <v>0.0040817369</v>
      </c>
      <c r="AE25">
        <v>-0.3643</v>
      </c>
      <c r="AF25">
        <v>-0.613</v>
      </c>
      <c r="AG25">
        <v>-0.1157</v>
      </c>
      <c r="AH25">
        <v>1</v>
      </c>
      <c r="AI25">
        <v>2</v>
      </c>
      <c r="AJ25" t="str">
        <f t="shared" si="0"/>
        <v>t</v>
      </c>
      <c r="AK25" t="s">
        <v>195</v>
      </c>
      <c r="AL25" t="s">
        <v>195</v>
      </c>
    </row>
    <row r="26" spans="1:38" ht="12.75">
      <c r="A26" t="s">
        <v>76</v>
      </c>
      <c r="B26">
        <v>411</v>
      </c>
      <c r="C26">
        <v>14806</v>
      </c>
      <c r="D26">
        <v>27.140769375</v>
      </c>
      <c r="E26">
        <v>24.542126108</v>
      </c>
      <c r="F26">
        <v>30.014570011</v>
      </c>
      <c r="G26" s="4">
        <v>2.1117656E-08</v>
      </c>
      <c r="H26">
        <v>27.759016615</v>
      </c>
      <c r="I26">
        <v>1.3692513125</v>
      </c>
      <c r="J26">
        <v>-0.2877</v>
      </c>
      <c r="K26">
        <v>-0.3883</v>
      </c>
      <c r="L26">
        <v>-0.1871</v>
      </c>
      <c r="M26">
        <v>0.7499881295</v>
      </c>
      <c r="N26">
        <v>0.678179126</v>
      </c>
      <c r="O26">
        <v>0.8294006301</v>
      </c>
      <c r="P26">
        <v>310</v>
      </c>
      <c r="Q26">
        <v>15464</v>
      </c>
      <c r="R26">
        <v>19.54121794</v>
      </c>
      <c r="S26">
        <v>17.385446209</v>
      </c>
      <c r="T26">
        <v>21.96430244</v>
      </c>
      <c r="U26" s="4">
        <v>3.79813E-13</v>
      </c>
      <c r="V26">
        <v>20.046559752</v>
      </c>
      <c r="W26">
        <v>1.1385680847</v>
      </c>
      <c r="X26">
        <v>-0.4331</v>
      </c>
      <c r="Y26">
        <v>-0.55</v>
      </c>
      <c r="Z26">
        <v>-0.3162</v>
      </c>
      <c r="AA26">
        <v>0.6484693356</v>
      </c>
      <c r="AB26">
        <v>0.5769307106</v>
      </c>
      <c r="AC26">
        <v>0.7288786529</v>
      </c>
      <c r="AD26">
        <v>1.85968E-05</v>
      </c>
      <c r="AE26">
        <v>-0.3285</v>
      </c>
      <c r="AF26">
        <v>-0.4789</v>
      </c>
      <c r="AG26">
        <v>-0.1781</v>
      </c>
      <c r="AH26">
        <v>1</v>
      </c>
      <c r="AI26">
        <v>2</v>
      </c>
      <c r="AJ26" t="str">
        <f t="shared" si="0"/>
        <v>t</v>
      </c>
      <c r="AK26" t="s">
        <v>195</v>
      </c>
      <c r="AL26" t="s">
        <v>195</v>
      </c>
    </row>
    <row r="27" spans="1:38" ht="12.75">
      <c r="A27" t="s">
        <v>77</v>
      </c>
      <c r="B27">
        <v>207</v>
      </c>
      <c r="C27">
        <v>9799</v>
      </c>
      <c r="D27">
        <v>20.996784059</v>
      </c>
      <c r="E27">
        <v>18.278502345</v>
      </c>
      <c r="F27">
        <v>24.11931418</v>
      </c>
      <c r="G27" s="4">
        <v>1.409039E-14</v>
      </c>
      <c r="H27">
        <v>21.124604551</v>
      </c>
      <c r="I27">
        <v>1.4682615134</v>
      </c>
      <c r="J27">
        <v>-0.5444</v>
      </c>
      <c r="K27">
        <v>-0.683</v>
      </c>
      <c r="L27">
        <v>-0.4057</v>
      </c>
      <c r="M27">
        <v>0.5802097422</v>
      </c>
      <c r="N27">
        <v>0.5050947375</v>
      </c>
      <c r="O27">
        <v>0.666495451</v>
      </c>
      <c r="P27">
        <v>147</v>
      </c>
      <c r="Q27">
        <v>9732</v>
      </c>
      <c r="R27">
        <v>14.562719072</v>
      </c>
      <c r="S27">
        <v>12.296388035</v>
      </c>
      <c r="T27">
        <v>17.246754588</v>
      </c>
      <c r="U27" s="4">
        <v>3.585185E-17</v>
      </c>
      <c r="V27">
        <v>15.104808878</v>
      </c>
      <c r="W27">
        <v>1.2458236388</v>
      </c>
      <c r="X27">
        <v>-0.7272</v>
      </c>
      <c r="Y27">
        <v>-0.8964</v>
      </c>
      <c r="Z27">
        <v>-0.558</v>
      </c>
      <c r="AA27">
        <v>0.4832593746</v>
      </c>
      <c r="AB27">
        <v>0.4080518729</v>
      </c>
      <c r="AC27">
        <v>0.5723282716</v>
      </c>
      <c r="AD27">
        <v>0.0009003903</v>
      </c>
      <c r="AE27">
        <v>-0.3659</v>
      </c>
      <c r="AF27">
        <v>-0.5819</v>
      </c>
      <c r="AG27">
        <v>-0.1499</v>
      </c>
      <c r="AH27">
        <v>1</v>
      </c>
      <c r="AI27">
        <v>2</v>
      </c>
      <c r="AJ27" t="str">
        <f t="shared" si="0"/>
        <v>t</v>
      </c>
      <c r="AK27" t="s">
        <v>195</v>
      </c>
      <c r="AL27" t="s">
        <v>195</v>
      </c>
    </row>
    <row r="28" spans="1:38" ht="12.75">
      <c r="A28" t="s">
        <v>70</v>
      </c>
      <c r="B28">
        <v>163</v>
      </c>
      <c r="C28">
        <v>8225</v>
      </c>
      <c r="D28">
        <v>19.286288433</v>
      </c>
      <c r="E28">
        <v>16.4942221</v>
      </c>
      <c r="F28">
        <v>22.55098296</v>
      </c>
      <c r="G28" s="4">
        <v>3.082385E-15</v>
      </c>
      <c r="H28">
        <v>19.817629179</v>
      </c>
      <c r="I28">
        <v>1.5522365149</v>
      </c>
      <c r="J28">
        <v>-0.6293</v>
      </c>
      <c r="K28">
        <v>-0.7857</v>
      </c>
      <c r="L28">
        <v>-0.473</v>
      </c>
      <c r="M28">
        <v>0.5329431597</v>
      </c>
      <c r="N28">
        <v>0.4557892449</v>
      </c>
      <c r="O28">
        <v>0.6231573356</v>
      </c>
      <c r="P28">
        <v>136</v>
      </c>
      <c r="Q28">
        <v>8332</v>
      </c>
      <c r="R28">
        <v>16.032443466</v>
      </c>
      <c r="S28">
        <v>13.504535773</v>
      </c>
      <c r="T28">
        <v>19.033549011</v>
      </c>
      <c r="U28" s="4">
        <v>5.67126E-13</v>
      </c>
      <c r="V28">
        <v>16.322611618</v>
      </c>
      <c r="W28">
        <v>1.3996523991</v>
      </c>
      <c r="X28">
        <v>-0.6311</v>
      </c>
      <c r="Y28">
        <v>-0.8026</v>
      </c>
      <c r="Z28">
        <v>-0.4595</v>
      </c>
      <c r="AA28">
        <v>0.5320317287</v>
      </c>
      <c r="AB28">
        <v>0.4481438857</v>
      </c>
      <c r="AC28">
        <v>0.6316224975</v>
      </c>
      <c r="AD28">
        <v>0.1147421292</v>
      </c>
      <c r="AE28">
        <v>-0.1848</v>
      </c>
      <c r="AF28">
        <v>-0.4144</v>
      </c>
      <c r="AG28">
        <v>0.0448</v>
      </c>
      <c r="AH28">
        <v>1</v>
      </c>
      <c r="AI28">
        <v>2</v>
      </c>
      <c r="AJ28">
        <f t="shared" si="0"/>
      </c>
      <c r="AK28" t="s">
        <v>195</v>
      </c>
      <c r="AL28" t="s">
        <v>195</v>
      </c>
    </row>
    <row r="29" spans="1:38" ht="12.75">
      <c r="A29" t="s">
        <v>78</v>
      </c>
      <c r="B29">
        <v>231</v>
      </c>
      <c r="C29">
        <v>5867</v>
      </c>
      <c r="D29">
        <v>39.287783363</v>
      </c>
      <c r="E29">
        <v>34.451675775</v>
      </c>
      <c r="F29">
        <v>44.80275304</v>
      </c>
      <c r="G29">
        <v>0.2201273729</v>
      </c>
      <c r="H29">
        <v>39.372762911</v>
      </c>
      <c r="I29">
        <v>2.5905376093</v>
      </c>
      <c r="J29">
        <v>0.0822</v>
      </c>
      <c r="K29">
        <v>-0.0492</v>
      </c>
      <c r="L29">
        <v>0.2135</v>
      </c>
      <c r="M29">
        <v>1.0856498115</v>
      </c>
      <c r="N29">
        <v>0.9520123588</v>
      </c>
      <c r="O29">
        <v>1.2380464416</v>
      </c>
      <c r="P29">
        <v>217</v>
      </c>
      <c r="Q29">
        <v>5972</v>
      </c>
      <c r="R29">
        <v>35.636841236</v>
      </c>
      <c r="S29">
        <v>31.094277531</v>
      </c>
      <c r="T29">
        <v>40.843028174</v>
      </c>
      <c r="U29">
        <v>0.0159224287</v>
      </c>
      <c r="V29">
        <v>36.336235767</v>
      </c>
      <c r="W29">
        <v>2.466664411</v>
      </c>
      <c r="X29">
        <v>0.1677</v>
      </c>
      <c r="Y29">
        <v>0.0314</v>
      </c>
      <c r="Z29">
        <v>0.3041</v>
      </c>
      <c r="AA29">
        <v>1.1825976675</v>
      </c>
      <c r="AB29">
        <v>1.0318540815</v>
      </c>
      <c r="AC29">
        <v>1.3553633874</v>
      </c>
      <c r="AD29">
        <v>0.3046059692</v>
      </c>
      <c r="AE29">
        <v>-0.0975</v>
      </c>
      <c r="AF29">
        <v>-0.2837</v>
      </c>
      <c r="AG29">
        <v>0.0887</v>
      </c>
      <c r="AH29" t="s">
        <v>195</v>
      </c>
      <c r="AI29" t="s">
        <v>195</v>
      </c>
      <c r="AJ29">
        <f t="shared" si="0"/>
      </c>
      <c r="AK29" t="s">
        <v>195</v>
      </c>
      <c r="AL29" t="s">
        <v>195</v>
      </c>
    </row>
    <row r="30" spans="1:38" ht="12.75">
      <c r="A30" t="s">
        <v>80</v>
      </c>
      <c r="B30">
        <v>705</v>
      </c>
      <c r="C30">
        <v>9438</v>
      </c>
      <c r="D30">
        <v>71.245052339</v>
      </c>
      <c r="E30">
        <v>65.922525507</v>
      </c>
      <c r="F30">
        <v>76.997315315</v>
      </c>
      <c r="G30" s="4">
        <v>1.507722E-65</v>
      </c>
      <c r="H30">
        <v>74.698029243</v>
      </c>
      <c r="I30">
        <v>2.8132905377</v>
      </c>
      <c r="J30">
        <v>0.6774</v>
      </c>
      <c r="K30">
        <v>0.5997</v>
      </c>
      <c r="L30">
        <v>0.755</v>
      </c>
      <c r="M30">
        <v>1.968733561</v>
      </c>
      <c r="N30">
        <v>1.8216547554</v>
      </c>
      <c r="O30">
        <v>2.1276873802</v>
      </c>
      <c r="P30">
        <v>642</v>
      </c>
      <c r="Q30">
        <v>10598</v>
      </c>
      <c r="R30">
        <v>58.146337966</v>
      </c>
      <c r="S30">
        <v>53.602592902</v>
      </c>
      <c r="T30">
        <v>63.07524386</v>
      </c>
      <c r="U30" s="4">
        <v>1.835816E-56</v>
      </c>
      <c r="V30">
        <v>60.577467447</v>
      </c>
      <c r="W30">
        <v>2.3908019361</v>
      </c>
      <c r="X30">
        <v>0.6573</v>
      </c>
      <c r="Y30">
        <v>0.5759</v>
      </c>
      <c r="Z30">
        <v>0.7387</v>
      </c>
      <c r="AA30">
        <v>1.9295684261</v>
      </c>
      <c r="AB30">
        <v>1.7787856371</v>
      </c>
      <c r="AC30">
        <v>2.0931326594</v>
      </c>
      <c r="AD30">
        <v>0.0002012318</v>
      </c>
      <c r="AE30">
        <v>-0.2032</v>
      </c>
      <c r="AF30">
        <v>-0.3103</v>
      </c>
      <c r="AG30">
        <v>-0.096</v>
      </c>
      <c r="AH30">
        <v>1</v>
      </c>
      <c r="AI30">
        <v>2</v>
      </c>
      <c r="AJ30" t="str">
        <f t="shared" si="0"/>
        <v>t</v>
      </c>
      <c r="AK30" t="s">
        <v>195</v>
      </c>
      <c r="AL30" t="s">
        <v>195</v>
      </c>
    </row>
    <row r="31" spans="1:38" ht="12.75">
      <c r="A31" t="s">
        <v>79</v>
      </c>
      <c r="B31">
        <v>526</v>
      </c>
      <c r="C31">
        <v>6099</v>
      </c>
      <c r="D31">
        <v>85.498474171</v>
      </c>
      <c r="E31">
        <v>78.247121725</v>
      </c>
      <c r="F31">
        <v>93.421827211</v>
      </c>
      <c r="G31" s="4">
        <v>1.316818E-80</v>
      </c>
      <c r="H31">
        <v>86.243646499</v>
      </c>
      <c r="I31">
        <v>3.7604016859</v>
      </c>
      <c r="J31">
        <v>0.8598</v>
      </c>
      <c r="K31">
        <v>0.7711</v>
      </c>
      <c r="L31">
        <v>0.9484</v>
      </c>
      <c r="M31">
        <v>2.3626021736</v>
      </c>
      <c r="N31">
        <v>2.1622236146</v>
      </c>
      <c r="O31">
        <v>2.5815503045</v>
      </c>
      <c r="P31">
        <v>568</v>
      </c>
      <c r="Q31">
        <v>7105</v>
      </c>
      <c r="R31">
        <v>79.804544945</v>
      </c>
      <c r="S31">
        <v>73.196475569</v>
      </c>
      <c r="T31">
        <v>87.009181035</v>
      </c>
      <c r="U31" s="4">
        <v>4.45161E-108</v>
      </c>
      <c r="V31">
        <v>79.943701619</v>
      </c>
      <c r="W31">
        <v>3.3543632056</v>
      </c>
      <c r="X31">
        <v>0.9739</v>
      </c>
      <c r="Y31">
        <v>0.8875</v>
      </c>
      <c r="Z31">
        <v>1.0603</v>
      </c>
      <c r="AA31">
        <v>2.6482893949</v>
      </c>
      <c r="AB31">
        <v>2.4290026354</v>
      </c>
      <c r="AC31">
        <v>2.8873730381</v>
      </c>
      <c r="AD31">
        <v>0.2561728312</v>
      </c>
      <c r="AE31">
        <v>-0.0689</v>
      </c>
      <c r="AF31">
        <v>-0.1879</v>
      </c>
      <c r="AG31">
        <v>0.05</v>
      </c>
      <c r="AH31">
        <v>1</v>
      </c>
      <c r="AI31">
        <v>2</v>
      </c>
      <c r="AJ31">
        <f t="shared" si="0"/>
      </c>
      <c r="AK31" t="s">
        <v>195</v>
      </c>
      <c r="AL31" t="s">
        <v>195</v>
      </c>
    </row>
    <row r="32" spans="1:38" ht="12.75">
      <c r="A32" t="s">
        <v>32</v>
      </c>
      <c r="B32">
        <v>63</v>
      </c>
      <c r="C32">
        <v>3338</v>
      </c>
      <c r="D32">
        <v>18.904118111</v>
      </c>
      <c r="E32">
        <v>14.751518171</v>
      </c>
      <c r="F32">
        <v>24.225688326</v>
      </c>
      <c r="G32" s="4">
        <v>2.8789039E-07</v>
      </c>
      <c r="H32">
        <v>18.873576992</v>
      </c>
      <c r="I32">
        <v>2.3778471939</v>
      </c>
      <c r="J32">
        <v>-0.6494</v>
      </c>
      <c r="K32">
        <v>-0.8974</v>
      </c>
      <c r="L32">
        <v>-0.4013</v>
      </c>
      <c r="M32">
        <v>0.5223825451</v>
      </c>
      <c r="N32">
        <v>0.4076326418</v>
      </c>
      <c r="O32">
        <v>0.6694349162</v>
      </c>
      <c r="P32">
        <v>58</v>
      </c>
      <c r="Q32">
        <v>3301</v>
      </c>
      <c r="R32">
        <v>17.758240803</v>
      </c>
      <c r="S32">
        <v>13.712104548</v>
      </c>
      <c r="T32">
        <v>22.998301633</v>
      </c>
      <c r="U32">
        <v>6.24741E-05</v>
      </c>
      <c r="V32">
        <v>17.570433202</v>
      </c>
      <c r="W32">
        <v>2.3071109076</v>
      </c>
      <c r="X32">
        <v>-0.5281</v>
      </c>
      <c r="Y32">
        <v>-0.7867</v>
      </c>
      <c r="Z32">
        <v>-0.2696</v>
      </c>
      <c r="AA32">
        <v>0.589703274</v>
      </c>
      <c r="AB32">
        <v>0.4553420035</v>
      </c>
      <c r="AC32">
        <v>0.763711559</v>
      </c>
      <c r="AD32">
        <v>0.7311308019</v>
      </c>
      <c r="AE32">
        <v>-0.0625</v>
      </c>
      <c r="AF32">
        <v>-0.4192</v>
      </c>
      <c r="AG32">
        <v>0.2941</v>
      </c>
      <c r="AH32">
        <v>1</v>
      </c>
      <c r="AI32">
        <v>2</v>
      </c>
      <c r="AJ32">
        <f t="shared" si="0"/>
      </c>
      <c r="AK32" t="s">
        <v>195</v>
      </c>
      <c r="AL32" t="s">
        <v>195</v>
      </c>
    </row>
    <row r="33" spans="1:38" ht="12.75">
      <c r="A33" t="s">
        <v>31</v>
      </c>
      <c r="B33">
        <v>97</v>
      </c>
      <c r="C33">
        <v>4183</v>
      </c>
      <c r="D33">
        <v>23.029116228</v>
      </c>
      <c r="E33">
        <v>18.847682648</v>
      </c>
      <c r="F33">
        <v>28.138217529</v>
      </c>
      <c r="G33" s="4">
        <v>9.8193332E-06</v>
      </c>
      <c r="H33">
        <v>23.189098733</v>
      </c>
      <c r="I33">
        <v>2.3544962471</v>
      </c>
      <c r="J33">
        <v>-0.452</v>
      </c>
      <c r="K33">
        <v>-0.6523</v>
      </c>
      <c r="L33">
        <v>-0.2516</v>
      </c>
      <c r="M33">
        <v>0.6363697199</v>
      </c>
      <c r="N33">
        <v>0.5208230489</v>
      </c>
      <c r="O33">
        <v>0.7775508807</v>
      </c>
      <c r="P33">
        <v>100</v>
      </c>
      <c r="Q33">
        <v>4775</v>
      </c>
      <c r="R33">
        <v>21.330808144</v>
      </c>
      <c r="S33">
        <v>17.506345262</v>
      </c>
      <c r="T33">
        <v>25.990769019</v>
      </c>
      <c r="U33">
        <v>0.0006249784</v>
      </c>
      <c r="V33">
        <v>20.942408377</v>
      </c>
      <c r="W33">
        <v>2.0942408377</v>
      </c>
      <c r="X33">
        <v>-0.3448</v>
      </c>
      <c r="Y33">
        <v>-0.5424</v>
      </c>
      <c r="Z33">
        <v>-0.1472</v>
      </c>
      <c r="AA33">
        <v>0.7083385983</v>
      </c>
      <c r="AB33">
        <v>0.5813385026</v>
      </c>
      <c r="AC33">
        <v>0.8630833287</v>
      </c>
      <c r="AD33">
        <v>0.5908867872</v>
      </c>
      <c r="AE33">
        <v>-0.0766</v>
      </c>
      <c r="AF33">
        <v>-0.3559</v>
      </c>
      <c r="AG33">
        <v>0.2027</v>
      </c>
      <c r="AH33">
        <v>1</v>
      </c>
      <c r="AI33">
        <v>2</v>
      </c>
      <c r="AJ33">
        <f t="shared" si="0"/>
      </c>
      <c r="AK33" t="s">
        <v>195</v>
      </c>
      <c r="AL33" t="s">
        <v>195</v>
      </c>
    </row>
    <row r="34" spans="1:38" ht="12.75">
      <c r="A34" t="s">
        <v>34</v>
      </c>
      <c r="B34">
        <v>39</v>
      </c>
      <c r="C34">
        <v>2207</v>
      </c>
      <c r="D34">
        <v>18.582163137</v>
      </c>
      <c r="E34">
        <v>13.56492473</v>
      </c>
      <c r="F34">
        <v>25.455120004</v>
      </c>
      <c r="G34">
        <v>3.31029E-05</v>
      </c>
      <c r="H34">
        <v>17.67104667</v>
      </c>
      <c r="I34">
        <v>2.829632079</v>
      </c>
      <c r="J34">
        <v>-0.6665</v>
      </c>
      <c r="K34">
        <v>-0.9812</v>
      </c>
      <c r="L34">
        <v>-0.3518</v>
      </c>
      <c r="M34">
        <v>0.5134858773</v>
      </c>
      <c r="N34">
        <v>0.3748431883</v>
      </c>
      <c r="O34">
        <v>0.7034081302</v>
      </c>
      <c r="P34">
        <v>37</v>
      </c>
      <c r="Q34">
        <v>2387</v>
      </c>
      <c r="R34">
        <v>15.432238349</v>
      </c>
      <c r="S34">
        <v>11.170445989</v>
      </c>
      <c r="T34">
        <v>21.320006444</v>
      </c>
      <c r="U34">
        <v>5.02909E-05</v>
      </c>
      <c r="V34">
        <v>15.500628404</v>
      </c>
      <c r="W34">
        <v>2.5482876122</v>
      </c>
      <c r="X34">
        <v>-0.6685</v>
      </c>
      <c r="Y34">
        <v>-0.9917</v>
      </c>
      <c r="Z34">
        <v>-0.3453</v>
      </c>
      <c r="AA34">
        <v>0.5124630069</v>
      </c>
      <c r="AB34">
        <v>0.3709403789</v>
      </c>
      <c r="AC34">
        <v>0.707979903</v>
      </c>
      <c r="AD34">
        <v>0.4183114994</v>
      </c>
      <c r="AE34">
        <v>-0.1857</v>
      </c>
      <c r="AF34">
        <v>-0.6355</v>
      </c>
      <c r="AG34">
        <v>0.2641</v>
      </c>
      <c r="AH34">
        <v>1</v>
      </c>
      <c r="AI34">
        <v>2</v>
      </c>
      <c r="AJ34">
        <f t="shared" si="0"/>
      </c>
      <c r="AK34" t="s">
        <v>195</v>
      </c>
      <c r="AL34" t="s">
        <v>195</v>
      </c>
    </row>
    <row r="35" spans="1:38" ht="12.75">
      <c r="A35" t="s">
        <v>33</v>
      </c>
      <c r="B35">
        <v>17</v>
      </c>
      <c r="C35">
        <v>787</v>
      </c>
      <c r="D35">
        <v>23.002128439</v>
      </c>
      <c r="E35">
        <v>14.291306859</v>
      </c>
      <c r="F35">
        <v>37.022360374</v>
      </c>
      <c r="G35">
        <v>0.0620240938</v>
      </c>
      <c r="H35">
        <v>21.601016518</v>
      </c>
      <c r="I35">
        <v>5.2390160427</v>
      </c>
      <c r="J35">
        <v>-0.4531</v>
      </c>
      <c r="K35">
        <v>-0.9291</v>
      </c>
      <c r="L35">
        <v>0.0228</v>
      </c>
      <c r="M35">
        <v>0.6356239591</v>
      </c>
      <c r="N35">
        <v>0.3949154997</v>
      </c>
      <c r="O35">
        <v>1.023048773</v>
      </c>
      <c r="P35">
        <v>22</v>
      </c>
      <c r="Q35">
        <v>1026</v>
      </c>
      <c r="R35">
        <v>21.609863703</v>
      </c>
      <c r="S35">
        <v>14.218368778</v>
      </c>
      <c r="T35">
        <v>32.843866728</v>
      </c>
      <c r="U35">
        <v>0.1202654162</v>
      </c>
      <c r="V35">
        <v>21.442495127</v>
      </c>
      <c r="W35">
        <v>4.5715553215</v>
      </c>
      <c r="X35">
        <v>-0.3318</v>
      </c>
      <c r="Y35">
        <v>-0.7505</v>
      </c>
      <c r="Z35">
        <v>0.0868</v>
      </c>
      <c r="AA35">
        <v>0.7176052807</v>
      </c>
      <c r="AB35">
        <v>0.4721536729</v>
      </c>
      <c r="AC35">
        <v>1.0906562173</v>
      </c>
      <c r="AD35">
        <v>0.846684898</v>
      </c>
      <c r="AE35">
        <v>-0.0624</v>
      </c>
      <c r="AF35">
        <v>-0.6954</v>
      </c>
      <c r="AG35">
        <v>0.5705</v>
      </c>
      <c r="AH35" t="s">
        <v>195</v>
      </c>
      <c r="AI35" t="s">
        <v>195</v>
      </c>
      <c r="AJ35">
        <f t="shared" si="0"/>
      </c>
      <c r="AK35" t="s">
        <v>195</v>
      </c>
      <c r="AL35" t="s">
        <v>195</v>
      </c>
    </row>
    <row r="36" spans="1:38" ht="12.75">
      <c r="A36" t="s">
        <v>23</v>
      </c>
      <c r="B36">
        <v>39</v>
      </c>
      <c r="C36">
        <v>1777</v>
      </c>
      <c r="D36">
        <v>22.155583715</v>
      </c>
      <c r="E36">
        <v>16.1735416</v>
      </c>
      <c r="F36">
        <v>30.35017944</v>
      </c>
      <c r="G36">
        <v>0.0022458559</v>
      </c>
      <c r="H36">
        <v>21.947101857</v>
      </c>
      <c r="I36">
        <v>3.5143489017</v>
      </c>
      <c r="J36">
        <v>-0.4906</v>
      </c>
      <c r="K36">
        <v>-0.8054</v>
      </c>
      <c r="L36">
        <v>-0.1759</v>
      </c>
      <c r="M36">
        <v>0.6122311626</v>
      </c>
      <c r="N36">
        <v>0.446927795</v>
      </c>
      <c r="O36">
        <v>0.838674615</v>
      </c>
      <c r="P36">
        <v>46</v>
      </c>
      <c r="Q36">
        <v>1829</v>
      </c>
      <c r="R36">
        <v>24.989679678</v>
      </c>
      <c r="S36">
        <v>18.69768384</v>
      </c>
      <c r="T36">
        <v>33.399007908</v>
      </c>
      <c r="U36">
        <v>0.2075478157</v>
      </c>
      <c r="V36">
        <v>25.150355385</v>
      </c>
      <c r="W36">
        <v>3.708217596</v>
      </c>
      <c r="X36">
        <v>-0.1865</v>
      </c>
      <c r="Y36">
        <v>-0.4766</v>
      </c>
      <c r="Z36">
        <v>0.1035</v>
      </c>
      <c r="AA36">
        <v>0.8298398521</v>
      </c>
      <c r="AB36">
        <v>0.6208996431</v>
      </c>
      <c r="AC36">
        <v>1.1090909584</v>
      </c>
      <c r="AD36">
        <v>0.5802573395</v>
      </c>
      <c r="AE36">
        <v>0.1204</v>
      </c>
      <c r="AF36">
        <v>-0.3063</v>
      </c>
      <c r="AG36">
        <v>0.547</v>
      </c>
      <c r="AH36">
        <v>1</v>
      </c>
      <c r="AI36" t="s">
        <v>195</v>
      </c>
      <c r="AJ36">
        <f t="shared" si="0"/>
      </c>
      <c r="AK36" t="s">
        <v>195</v>
      </c>
      <c r="AL36" t="s">
        <v>195</v>
      </c>
    </row>
    <row r="37" spans="1:38" ht="12.75">
      <c r="A37" t="s">
        <v>16</v>
      </c>
      <c r="B37">
        <v>6</v>
      </c>
      <c r="C37">
        <v>1106</v>
      </c>
      <c r="D37">
        <v>5.699277476</v>
      </c>
      <c r="E37">
        <v>2.5595880859</v>
      </c>
      <c r="F37">
        <v>12.690230872</v>
      </c>
      <c r="G37" s="4">
        <v>6.0196944E-06</v>
      </c>
      <c r="H37">
        <v>5.424954792</v>
      </c>
      <c r="I37">
        <v>2.2147285197</v>
      </c>
      <c r="J37">
        <v>-1.8484</v>
      </c>
      <c r="K37">
        <v>-2.6489</v>
      </c>
      <c r="L37">
        <v>-1.0479</v>
      </c>
      <c r="M37">
        <v>0.1574896568</v>
      </c>
      <c r="N37">
        <v>0.0707297812</v>
      </c>
      <c r="O37">
        <v>0.3506725393</v>
      </c>
      <c r="P37">
        <v>6</v>
      </c>
      <c r="Q37">
        <v>1243</v>
      </c>
      <c r="R37">
        <v>4.8837834674</v>
      </c>
      <c r="S37">
        <v>2.1932327352</v>
      </c>
      <c r="T37">
        <v>10.874970346</v>
      </c>
      <c r="U37" s="4">
        <v>8.4441727E-06</v>
      </c>
      <c r="V37">
        <v>4.8270313757</v>
      </c>
      <c r="W37">
        <v>1.9706273071</v>
      </c>
      <c r="X37">
        <v>-1.8191</v>
      </c>
      <c r="Y37">
        <v>-2.6196</v>
      </c>
      <c r="Z37">
        <v>-1.0185</v>
      </c>
      <c r="AA37">
        <v>0.1621772749</v>
      </c>
      <c r="AB37">
        <v>0.0728313429</v>
      </c>
      <c r="AC37">
        <v>0.3611284298</v>
      </c>
      <c r="AD37">
        <v>0.7891136069</v>
      </c>
      <c r="AE37">
        <v>-0.1544</v>
      </c>
      <c r="AF37">
        <v>-1.286</v>
      </c>
      <c r="AG37">
        <v>0.9772</v>
      </c>
      <c r="AH37">
        <v>1</v>
      </c>
      <c r="AI37">
        <v>2</v>
      </c>
      <c r="AJ37">
        <f t="shared" si="0"/>
      </c>
      <c r="AK37" t="s">
        <v>195</v>
      </c>
      <c r="AL37" t="s">
        <v>195</v>
      </c>
    </row>
    <row r="38" spans="1:38" ht="12.75">
      <c r="A38" t="s">
        <v>21</v>
      </c>
      <c r="B38">
        <v>8</v>
      </c>
      <c r="C38">
        <v>933</v>
      </c>
      <c r="D38">
        <v>8.5360032462</v>
      </c>
      <c r="E38">
        <v>4.2671559513</v>
      </c>
      <c r="F38">
        <v>17.07538985</v>
      </c>
      <c r="G38">
        <v>4.44235E-05</v>
      </c>
      <c r="H38">
        <v>8.5744908896</v>
      </c>
      <c r="I38">
        <v>3.0315403266</v>
      </c>
      <c r="J38">
        <v>-1.4444</v>
      </c>
      <c r="K38">
        <v>-2.1378</v>
      </c>
      <c r="L38">
        <v>-0.7511</v>
      </c>
      <c r="M38">
        <v>0.2358776577</v>
      </c>
      <c r="N38">
        <v>0.1179154602</v>
      </c>
      <c r="O38">
        <v>0.4718488086</v>
      </c>
      <c r="P38">
        <v>13</v>
      </c>
      <c r="Q38">
        <v>841</v>
      </c>
      <c r="R38">
        <v>15.640100011</v>
      </c>
      <c r="S38">
        <v>9.0762918823</v>
      </c>
      <c r="T38">
        <v>26.950734013</v>
      </c>
      <c r="U38">
        <v>0.0182913881</v>
      </c>
      <c r="V38">
        <v>15.457788347</v>
      </c>
      <c r="W38">
        <v>4.2872191147</v>
      </c>
      <c r="X38">
        <v>-0.6551</v>
      </c>
      <c r="Y38">
        <v>-1.1993</v>
      </c>
      <c r="Z38">
        <v>-0.111</v>
      </c>
      <c r="AA38">
        <v>0.519365532</v>
      </c>
      <c r="AB38">
        <v>0.30139917</v>
      </c>
      <c r="AC38">
        <v>0.8949611766</v>
      </c>
      <c r="AD38">
        <v>0.1777944814</v>
      </c>
      <c r="AE38">
        <v>0.6055</v>
      </c>
      <c r="AF38">
        <v>-0.2752</v>
      </c>
      <c r="AG38">
        <v>1.4863</v>
      </c>
      <c r="AH38">
        <v>1</v>
      </c>
      <c r="AI38" t="s">
        <v>195</v>
      </c>
      <c r="AJ38">
        <f t="shared" si="0"/>
      </c>
      <c r="AK38" t="s">
        <v>195</v>
      </c>
      <c r="AL38" t="s">
        <v>195</v>
      </c>
    </row>
    <row r="39" spans="1:38" ht="12.75">
      <c r="A39" t="s">
        <v>22</v>
      </c>
      <c r="B39">
        <v>89</v>
      </c>
      <c r="C39">
        <v>4068</v>
      </c>
      <c r="D39">
        <v>21.978671774</v>
      </c>
      <c r="E39">
        <v>17.832251099</v>
      </c>
      <c r="F39">
        <v>27.08923345</v>
      </c>
      <c r="G39" s="4">
        <v>2.9404368E-06</v>
      </c>
      <c r="H39">
        <v>21.878072763</v>
      </c>
      <c r="I39">
        <v>2.3190710747</v>
      </c>
      <c r="J39">
        <v>-0.4987</v>
      </c>
      <c r="K39">
        <v>-0.7077</v>
      </c>
      <c r="L39">
        <v>-0.2896</v>
      </c>
      <c r="M39">
        <v>0.6073425077</v>
      </c>
      <c r="N39">
        <v>0.4927633577</v>
      </c>
      <c r="O39">
        <v>0.7485640235</v>
      </c>
      <c r="P39">
        <v>91</v>
      </c>
      <c r="Q39">
        <v>4635</v>
      </c>
      <c r="R39">
        <v>19.296420451</v>
      </c>
      <c r="S39">
        <v>15.688685089</v>
      </c>
      <c r="T39">
        <v>23.733782666</v>
      </c>
      <c r="U39">
        <v>2.50351E-05</v>
      </c>
      <c r="V39">
        <v>19.633225458</v>
      </c>
      <c r="W39">
        <v>2.0581212544</v>
      </c>
      <c r="X39">
        <v>-0.4451</v>
      </c>
      <c r="Y39">
        <v>-0.652</v>
      </c>
      <c r="Z39">
        <v>-0.2381</v>
      </c>
      <c r="AA39">
        <v>0.6407820708</v>
      </c>
      <c r="AB39">
        <v>0.5209789114</v>
      </c>
      <c r="AC39">
        <v>0.7881349002</v>
      </c>
      <c r="AD39">
        <v>0.3826429869</v>
      </c>
      <c r="AE39">
        <v>-0.1302</v>
      </c>
      <c r="AF39">
        <v>-0.4223</v>
      </c>
      <c r="AG39">
        <v>0.162</v>
      </c>
      <c r="AH39">
        <v>1</v>
      </c>
      <c r="AI39">
        <v>2</v>
      </c>
      <c r="AJ39">
        <f t="shared" si="0"/>
      </c>
      <c r="AK39" t="s">
        <v>195</v>
      </c>
      <c r="AL39" t="s">
        <v>195</v>
      </c>
    </row>
    <row r="40" spans="1:38" ht="12.75">
      <c r="A40" t="s">
        <v>19</v>
      </c>
      <c r="B40">
        <v>31</v>
      </c>
      <c r="C40">
        <v>2057</v>
      </c>
      <c r="D40">
        <v>15.286450864</v>
      </c>
      <c r="E40">
        <v>10.742129236</v>
      </c>
      <c r="F40">
        <v>21.753190162</v>
      </c>
      <c r="G40" s="4">
        <v>1.6878786E-06</v>
      </c>
      <c r="H40">
        <v>15.070491006</v>
      </c>
      <c r="I40">
        <v>2.7067400889</v>
      </c>
      <c r="J40">
        <v>-0.8618</v>
      </c>
      <c r="K40">
        <v>-1.2146</v>
      </c>
      <c r="L40">
        <v>-0.509</v>
      </c>
      <c r="M40">
        <v>0.4224145798</v>
      </c>
      <c r="N40">
        <v>0.2968401264</v>
      </c>
      <c r="O40">
        <v>0.6011117141</v>
      </c>
      <c r="P40">
        <v>22</v>
      </c>
      <c r="Q40">
        <v>2054</v>
      </c>
      <c r="R40">
        <v>10.503967623</v>
      </c>
      <c r="S40">
        <v>6.9111637671</v>
      </c>
      <c r="T40">
        <v>15.964508952</v>
      </c>
      <c r="U40" s="4">
        <v>8.1702765E-07</v>
      </c>
      <c r="V40">
        <v>10.710808179</v>
      </c>
      <c r="W40">
        <v>2.2835519765</v>
      </c>
      <c r="X40">
        <v>-1.0532</v>
      </c>
      <c r="Y40">
        <v>-1.4718</v>
      </c>
      <c r="Z40">
        <v>-0.6346</v>
      </c>
      <c r="AA40">
        <v>0.3488084302</v>
      </c>
      <c r="AB40">
        <v>0.2295011058</v>
      </c>
      <c r="AC40">
        <v>0.5301382778</v>
      </c>
      <c r="AD40">
        <v>0.1783146962</v>
      </c>
      <c r="AE40">
        <v>-0.3752</v>
      </c>
      <c r="AF40">
        <v>-0.9216</v>
      </c>
      <c r="AG40">
        <v>0.1712</v>
      </c>
      <c r="AH40">
        <v>1</v>
      </c>
      <c r="AI40">
        <v>2</v>
      </c>
      <c r="AJ40">
        <f t="shared" si="0"/>
      </c>
      <c r="AK40" t="s">
        <v>195</v>
      </c>
      <c r="AL40" t="s">
        <v>195</v>
      </c>
    </row>
    <row r="41" spans="1:38" ht="12.75">
      <c r="A41" t="s">
        <v>24</v>
      </c>
      <c r="B41">
        <v>39</v>
      </c>
      <c r="C41">
        <v>2468</v>
      </c>
      <c r="D41">
        <v>16.290073754</v>
      </c>
      <c r="E41">
        <v>11.891707285</v>
      </c>
      <c r="F41">
        <v>22.315256888</v>
      </c>
      <c r="G41" s="4">
        <v>6.6657132E-07</v>
      </c>
      <c r="H41">
        <v>15.802269044</v>
      </c>
      <c r="I41">
        <v>2.5303881679</v>
      </c>
      <c r="J41">
        <v>-0.7982</v>
      </c>
      <c r="K41">
        <v>-1.1129</v>
      </c>
      <c r="L41">
        <v>-0.4835</v>
      </c>
      <c r="M41">
        <v>0.4501479591</v>
      </c>
      <c r="N41">
        <v>0.3286067237</v>
      </c>
      <c r="O41">
        <v>0.616643454</v>
      </c>
      <c r="P41">
        <v>23</v>
      </c>
      <c r="Q41">
        <v>2620</v>
      </c>
      <c r="R41">
        <v>8.8151255365</v>
      </c>
      <c r="S41">
        <v>5.8533971445</v>
      </c>
      <c r="T41">
        <v>13.275442671</v>
      </c>
      <c r="U41" s="4">
        <v>4.0845182E-09</v>
      </c>
      <c r="V41">
        <v>8.7786259542</v>
      </c>
      <c r="W41">
        <v>1.8304700471</v>
      </c>
      <c r="X41">
        <v>-1.2285</v>
      </c>
      <c r="Y41">
        <v>-1.638</v>
      </c>
      <c r="Z41">
        <v>-0.8191</v>
      </c>
      <c r="AA41">
        <v>0.2927265402</v>
      </c>
      <c r="AB41">
        <v>0.1943755296</v>
      </c>
      <c r="AC41">
        <v>0.4408416405</v>
      </c>
      <c r="AD41">
        <v>0.0195035296</v>
      </c>
      <c r="AE41">
        <v>-0.6141</v>
      </c>
      <c r="AF41">
        <v>-1.1294</v>
      </c>
      <c r="AG41">
        <v>-0.0988</v>
      </c>
      <c r="AH41">
        <v>1</v>
      </c>
      <c r="AI41">
        <v>2</v>
      </c>
      <c r="AJ41" t="str">
        <f t="shared" si="0"/>
        <v>t</v>
      </c>
      <c r="AK41" t="s">
        <v>195</v>
      </c>
      <c r="AL41" t="s">
        <v>195</v>
      </c>
    </row>
    <row r="42" spans="1:38" ht="12.75">
      <c r="A42" t="s">
        <v>20</v>
      </c>
      <c r="B42">
        <v>16</v>
      </c>
      <c r="C42">
        <v>799</v>
      </c>
      <c r="D42">
        <v>20.352586333</v>
      </c>
      <c r="E42">
        <v>12.461709419</v>
      </c>
      <c r="F42">
        <v>33.240044083</v>
      </c>
      <c r="G42">
        <v>0.0214767378</v>
      </c>
      <c r="H42">
        <v>20.025031289</v>
      </c>
      <c r="I42">
        <v>5.0062578223</v>
      </c>
      <c r="J42">
        <v>-0.5755</v>
      </c>
      <c r="K42">
        <v>-1.0661</v>
      </c>
      <c r="L42">
        <v>-0.085</v>
      </c>
      <c r="M42">
        <v>0.5624084544</v>
      </c>
      <c r="N42">
        <v>0.3443577449</v>
      </c>
      <c r="O42">
        <v>0.9185310166</v>
      </c>
      <c r="P42">
        <v>10</v>
      </c>
      <c r="Q42">
        <v>748</v>
      </c>
      <c r="R42">
        <v>13.29107593</v>
      </c>
      <c r="S42">
        <v>7.1477119349</v>
      </c>
      <c r="T42">
        <v>24.714580133</v>
      </c>
      <c r="U42">
        <v>0.0097578034</v>
      </c>
      <c r="V42">
        <v>13.368983957</v>
      </c>
      <c r="W42">
        <v>4.2276439307</v>
      </c>
      <c r="X42">
        <v>-0.8179</v>
      </c>
      <c r="Y42">
        <v>-1.4382</v>
      </c>
      <c r="Z42">
        <v>-0.1976</v>
      </c>
      <c r="AA42">
        <v>0.4413607788</v>
      </c>
      <c r="AB42">
        <v>0.2373562323</v>
      </c>
      <c r="AC42">
        <v>0.8207045384</v>
      </c>
      <c r="AD42">
        <v>0.2904837728</v>
      </c>
      <c r="AE42">
        <v>-0.4261</v>
      </c>
      <c r="AF42">
        <v>-1.2162</v>
      </c>
      <c r="AG42">
        <v>0.364</v>
      </c>
      <c r="AH42" t="s">
        <v>195</v>
      </c>
      <c r="AI42" t="s">
        <v>195</v>
      </c>
      <c r="AJ42">
        <f t="shared" si="0"/>
      </c>
      <c r="AK42" t="s">
        <v>195</v>
      </c>
      <c r="AL42" t="s">
        <v>195</v>
      </c>
    </row>
    <row r="43" spans="1:38" ht="12.75">
      <c r="A43" t="s">
        <v>17</v>
      </c>
      <c r="B43">
        <v>209</v>
      </c>
      <c r="C43">
        <v>4694</v>
      </c>
      <c r="D43">
        <v>44.793415033</v>
      </c>
      <c r="E43">
        <v>39.036271304</v>
      </c>
      <c r="F43">
        <v>51.399633298</v>
      </c>
      <c r="G43">
        <v>0.0023715397</v>
      </c>
      <c r="H43">
        <v>44.524925437</v>
      </c>
      <c r="I43">
        <v>3.0798534927</v>
      </c>
      <c r="J43">
        <v>0.2133</v>
      </c>
      <c r="K43">
        <v>0.0758</v>
      </c>
      <c r="L43">
        <v>0.3509</v>
      </c>
      <c r="M43">
        <v>1.237788402</v>
      </c>
      <c r="N43">
        <v>1.0786997116</v>
      </c>
      <c r="O43">
        <v>1.4203397959</v>
      </c>
      <c r="P43">
        <v>186</v>
      </c>
      <c r="Q43">
        <v>4824</v>
      </c>
      <c r="R43">
        <v>38.157061027</v>
      </c>
      <c r="S43">
        <v>32.977812315</v>
      </c>
      <c r="T43">
        <v>44.149723829</v>
      </c>
      <c r="U43">
        <v>0.0014696883</v>
      </c>
      <c r="V43">
        <v>38.55721393</v>
      </c>
      <c r="W43">
        <v>2.8271520931</v>
      </c>
      <c r="X43">
        <v>0.2367</v>
      </c>
      <c r="Y43">
        <v>0.0908</v>
      </c>
      <c r="Z43">
        <v>0.3826</v>
      </c>
      <c r="AA43">
        <v>1.2670930676</v>
      </c>
      <c r="AB43">
        <v>1.0951041889</v>
      </c>
      <c r="AC43">
        <v>1.466093234</v>
      </c>
      <c r="AD43">
        <v>0.1116681194</v>
      </c>
      <c r="AE43">
        <v>-0.1604</v>
      </c>
      <c r="AF43">
        <v>-0.3579</v>
      </c>
      <c r="AG43">
        <v>0.0372</v>
      </c>
      <c r="AH43">
        <v>1</v>
      </c>
      <c r="AI43">
        <v>2</v>
      </c>
      <c r="AJ43">
        <f t="shared" si="0"/>
      </c>
      <c r="AK43" t="s">
        <v>195</v>
      </c>
      <c r="AL43" t="s">
        <v>195</v>
      </c>
    </row>
    <row r="44" spans="1:38" ht="12.75">
      <c r="A44" t="s">
        <v>18</v>
      </c>
      <c r="B44">
        <v>120</v>
      </c>
      <c r="C44">
        <v>1240</v>
      </c>
      <c r="D44">
        <v>98.283262558</v>
      </c>
      <c r="E44">
        <v>82.057147645</v>
      </c>
      <c r="F44">
        <v>117.71795604</v>
      </c>
      <c r="G44" s="4">
        <v>1.936263E-27</v>
      </c>
      <c r="H44">
        <v>96.774193548</v>
      </c>
      <c r="I44">
        <v>8.8342347985</v>
      </c>
      <c r="J44">
        <v>0.9991</v>
      </c>
      <c r="K44">
        <v>0.8187</v>
      </c>
      <c r="L44">
        <v>1.1796</v>
      </c>
      <c r="M44">
        <v>2.7158876459</v>
      </c>
      <c r="N44">
        <v>2.2675070785</v>
      </c>
      <c r="O44">
        <v>3.2529317219</v>
      </c>
      <c r="P44">
        <v>112</v>
      </c>
      <c r="Q44">
        <v>1246</v>
      </c>
      <c r="R44">
        <v>93.111553395</v>
      </c>
      <c r="S44">
        <v>77.239688869</v>
      </c>
      <c r="T44">
        <v>112.24490288</v>
      </c>
      <c r="U44" s="4">
        <v>2.468876E-32</v>
      </c>
      <c r="V44">
        <v>89.887640449</v>
      </c>
      <c r="W44">
        <v>8.4935836631</v>
      </c>
      <c r="X44">
        <v>1.1288</v>
      </c>
      <c r="Y44">
        <v>0.9419</v>
      </c>
      <c r="Z44">
        <v>1.3157</v>
      </c>
      <c r="AA44">
        <v>3.0919835187</v>
      </c>
      <c r="AB44">
        <v>2.5649217123</v>
      </c>
      <c r="AC44">
        <v>3.7273504427</v>
      </c>
      <c r="AD44">
        <v>0.6807586163</v>
      </c>
      <c r="AE44">
        <v>-0.0541</v>
      </c>
      <c r="AF44">
        <v>-0.3116</v>
      </c>
      <c r="AG44">
        <v>0.2035</v>
      </c>
      <c r="AH44">
        <v>1</v>
      </c>
      <c r="AI44">
        <v>2</v>
      </c>
      <c r="AJ44">
        <f t="shared" si="0"/>
      </c>
      <c r="AK44" t="s">
        <v>195</v>
      </c>
      <c r="AL44" t="s">
        <v>195</v>
      </c>
    </row>
    <row r="45" spans="1:38" ht="12.75">
      <c r="A45" t="s">
        <v>67</v>
      </c>
      <c r="B45">
        <v>25</v>
      </c>
      <c r="C45">
        <v>2489</v>
      </c>
      <c r="D45">
        <v>10.164341391</v>
      </c>
      <c r="E45">
        <v>6.8633655389</v>
      </c>
      <c r="F45">
        <v>15.052940911</v>
      </c>
      <c r="G45" s="4">
        <v>2.327516E-10</v>
      </c>
      <c r="H45">
        <v>10.044194456</v>
      </c>
      <c r="I45">
        <v>2.0088388911</v>
      </c>
      <c r="J45">
        <v>-1.2698</v>
      </c>
      <c r="K45">
        <v>-1.6625</v>
      </c>
      <c r="L45">
        <v>-0.8772</v>
      </c>
      <c r="M45">
        <v>0.2808739606</v>
      </c>
      <c r="N45">
        <v>0.1896572132</v>
      </c>
      <c r="O45">
        <v>0.4159619369</v>
      </c>
      <c r="P45">
        <v>14</v>
      </c>
      <c r="Q45">
        <v>2393</v>
      </c>
      <c r="R45">
        <v>5.8922969237</v>
      </c>
      <c r="S45">
        <v>3.4876408075</v>
      </c>
      <c r="T45">
        <v>9.9549136375</v>
      </c>
      <c r="U45" s="4">
        <v>1.0810868E-09</v>
      </c>
      <c r="V45">
        <v>5.8503969912</v>
      </c>
      <c r="W45">
        <v>1.5635843656</v>
      </c>
      <c r="X45">
        <v>-1.6313</v>
      </c>
      <c r="Y45">
        <v>-2.1558</v>
      </c>
      <c r="Z45">
        <v>-1.1069</v>
      </c>
      <c r="AA45">
        <v>0.1956672863</v>
      </c>
      <c r="AB45">
        <v>0.1158151433</v>
      </c>
      <c r="AC45">
        <v>0.3305758284</v>
      </c>
      <c r="AD45">
        <v>0.1023875394</v>
      </c>
      <c r="AE45">
        <v>-0.5452</v>
      </c>
      <c r="AF45">
        <v>-1.1995</v>
      </c>
      <c r="AG45">
        <v>0.109</v>
      </c>
      <c r="AH45">
        <v>1</v>
      </c>
      <c r="AI45">
        <v>2</v>
      </c>
      <c r="AJ45">
        <f t="shared" si="0"/>
      </c>
      <c r="AK45" t="s">
        <v>195</v>
      </c>
      <c r="AL45" t="s">
        <v>195</v>
      </c>
    </row>
    <row r="46" spans="1:38" ht="12.75">
      <c r="A46" t="s">
        <v>68</v>
      </c>
      <c r="B46">
        <v>32</v>
      </c>
      <c r="C46">
        <v>1627</v>
      </c>
      <c r="D46">
        <v>19.332685177</v>
      </c>
      <c r="E46">
        <v>13.660864516</v>
      </c>
      <c r="F46">
        <v>27.359375077</v>
      </c>
      <c r="G46">
        <v>0.0004024576</v>
      </c>
      <c r="H46">
        <v>19.668100799</v>
      </c>
      <c r="I46">
        <v>3.476861862</v>
      </c>
      <c r="J46">
        <v>-0.6269</v>
      </c>
      <c r="K46">
        <v>-0.9742</v>
      </c>
      <c r="L46">
        <v>-0.2797</v>
      </c>
      <c r="M46">
        <v>0.5342252533</v>
      </c>
      <c r="N46">
        <v>0.377494318</v>
      </c>
      <c r="O46">
        <v>0.7560289192</v>
      </c>
      <c r="P46">
        <v>20</v>
      </c>
      <c r="Q46">
        <v>1563</v>
      </c>
      <c r="R46">
        <v>13.364182356</v>
      </c>
      <c r="S46">
        <v>8.6158317036</v>
      </c>
      <c r="T46">
        <v>20.729440429</v>
      </c>
      <c r="U46">
        <v>0.0002864292</v>
      </c>
      <c r="V46">
        <v>12.79590531</v>
      </c>
      <c r="W46">
        <v>2.8612514107</v>
      </c>
      <c r="X46">
        <v>-0.8124</v>
      </c>
      <c r="Y46">
        <v>-1.2514</v>
      </c>
      <c r="Z46">
        <v>-0.3734</v>
      </c>
      <c r="AA46">
        <v>0.443788446</v>
      </c>
      <c r="AB46">
        <v>0.2861085296</v>
      </c>
      <c r="AC46">
        <v>0.6883687987</v>
      </c>
      <c r="AD46">
        <v>0.195216024</v>
      </c>
      <c r="AE46">
        <v>-0.3692</v>
      </c>
      <c r="AF46">
        <v>-0.9279</v>
      </c>
      <c r="AG46">
        <v>0.1895</v>
      </c>
      <c r="AH46">
        <v>1</v>
      </c>
      <c r="AI46">
        <v>2</v>
      </c>
      <c r="AJ46">
        <f t="shared" si="0"/>
      </c>
      <c r="AK46" t="s">
        <v>195</v>
      </c>
      <c r="AL46" t="s">
        <v>195</v>
      </c>
    </row>
    <row r="47" spans="1:38" ht="12.75">
      <c r="A47" t="s">
        <v>64</v>
      </c>
      <c r="B47">
        <v>80</v>
      </c>
      <c r="C47">
        <v>2354</v>
      </c>
      <c r="D47">
        <v>33.602324496</v>
      </c>
      <c r="E47">
        <v>26.95648776</v>
      </c>
      <c r="F47">
        <v>41.886621937</v>
      </c>
      <c r="G47">
        <v>0.5096440181</v>
      </c>
      <c r="H47">
        <v>33.984706882</v>
      </c>
      <c r="I47">
        <v>3.7996057392</v>
      </c>
      <c r="J47">
        <v>-0.0741</v>
      </c>
      <c r="K47">
        <v>-0.2945</v>
      </c>
      <c r="L47">
        <v>0.1462</v>
      </c>
      <c r="M47">
        <v>0.928542008</v>
      </c>
      <c r="N47">
        <v>0.7448958264</v>
      </c>
      <c r="O47">
        <v>1.157464212</v>
      </c>
      <c r="P47">
        <v>75</v>
      </c>
      <c r="Q47">
        <v>2203</v>
      </c>
      <c r="R47">
        <v>35.022962312</v>
      </c>
      <c r="S47">
        <v>27.891043085</v>
      </c>
      <c r="T47">
        <v>43.978559187</v>
      </c>
      <c r="U47">
        <v>0.1936267132</v>
      </c>
      <c r="V47">
        <v>34.044484793</v>
      </c>
      <c r="W47">
        <v>3.931118492</v>
      </c>
      <c r="X47">
        <v>0.151</v>
      </c>
      <c r="Y47">
        <v>-0.0767</v>
      </c>
      <c r="Z47">
        <v>0.3787</v>
      </c>
      <c r="AA47">
        <v>1.1630181035</v>
      </c>
      <c r="AB47">
        <v>0.9261863044</v>
      </c>
      <c r="AC47">
        <v>1.4604093179</v>
      </c>
      <c r="AD47">
        <v>0.7966910657</v>
      </c>
      <c r="AE47">
        <v>0.0414</v>
      </c>
      <c r="AF47">
        <v>-0.2736</v>
      </c>
      <c r="AG47">
        <v>0.3564</v>
      </c>
      <c r="AH47" t="s">
        <v>195</v>
      </c>
      <c r="AI47" t="s">
        <v>195</v>
      </c>
      <c r="AJ47">
        <f t="shared" si="0"/>
      </c>
      <c r="AK47" t="s">
        <v>195</v>
      </c>
      <c r="AL47" t="s">
        <v>195</v>
      </c>
    </row>
    <row r="48" spans="1:38" ht="12.75">
      <c r="A48" t="s">
        <v>69</v>
      </c>
      <c r="B48">
        <v>75</v>
      </c>
      <c r="C48">
        <v>2875</v>
      </c>
      <c r="D48">
        <v>26.87611567</v>
      </c>
      <c r="E48">
        <v>21.407015162</v>
      </c>
      <c r="F48">
        <v>33.742471245</v>
      </c>
      <c r="G48">
        <v>0.0103836172</v>
      </c>
      <c r="H48">
        <v>26.086956522</v>
      </c>
      <c r="I48">
        <v>3.012262274</v>
      </c>
      <c r="J48">
        <v>-0.2975</v>
      </c>
      <c r="K48">
        <v>-0.525</v>
      </c>
      <c r="L48">
        <v>-0.07</v>
      </c>
      <c r="M48">
        <v>0.742674883</v>
      </c>
      <c r="N48">
        <v>0.5915457678</v>
      </c>
      <c r="O48">
        <v>0.9324147206</v>
      </c>
      <c r="P48">
        <v>58</v>
      </c>
      <c r="Q48">
        <v>2886</v>
      </c>
      <c r="R48">
        <v>20.155381361</v>
      </c>
      <c r="S48">
        <v>15.563065226</v>
      </c>
      <c r="T48">
        <v>26.102788357</v>
      </c>
      <c r="U48">
        <v>0.0023386455</v>
      </c>
      <c r="V48">
        <v>20.097020097</v>
      </c>
      <c r="W48">
        <v>2.63886802</v>
      </c>
      <c r="X48">
        <v>-0.4015</v>
      </c>
      <c r="Y48">
        <v>-0.6601</v>
      </c>
      <c r="Z48">
        <v>-0.1429</v>
      </c>
      <c r="AA48">
        <v>0.6693058456</v>
      </c>
      <c r="AB48">
        <v>0.5168074146</v>
      </c>
      <c r="AC48">
        <v>0.8668031888</v>
      </c>
      <c r="AD48">
        <v>0.0998191074</v>
      </c>
      <c r="AE48">
        <v>-0.2878</v>
      </c>
      <c r="AF48">
        <v>-0.6305</v>
      </c>
      <c r="AG48">
        <v>0.0549</v>
      </c>
      <c r="AH48" t="s">
        <v>195</v>
      </c>
      <c r="AI48">
        <v>2</v>
      </c>
      <c r="AJ48">
        <f t="shared" si="0"/>
      </c>
      <c r="AK48" t="s">
        <v>195</v>
      </c>
      <c r="AL48" t="s">
        <v>195</v>
      </c>
    </row>
    <row r="49" spans="1:38" ht="12.75">
      <c r="A49" t="s">
        <v>66</v>
      </c>
      <c r="B49">
        <v>20</v>
      </c>
      <c r="C49">
        <v>1867</v>
      </c>
      <c r="D49">
        <v>11.020877036</v>
      </c>
      <c r="E49">
        <v>7.1057756134</v>
      </c>
      <c r="F49">
        <v>17.09309965</v>
      </c>
      <c r="G49" s="4">
        <v>1.098787E-07</v>
      </c>
      <c r="H49">
        <v>10.712372791</v>
      </c>
      <c r="I49">
        <v>2.395359376</v>
      </c>
      <c r="J49">
        <v>-1.1889</v>
      </c>
      <c r="K49">
        <v>-1.6278</v>
      </c>
      <c r="L49">
        <v>-0.7501</v>
      </c>
      <c r="M49">
        <v>0.3045428388</v>
      </c>
      <c r="N49">
        <v>0.1963557955</v>
      </c>
      <c r="O49">
        <v>0.4723381882</v>
      </c>
      <c r="P49">
        <v>12</v>
      </c>
      <c r="Q49">
        <v>1929</v>
      </c>
      <c r="R49">
        <v>6.1162514275</v>
      </c>
      <c r="S49">
        <v>3.4715559409</v>
      </c>
      <c r="T49">
        <v>10.775724822</v>
      </c>
      <c r="U49" s="4">
        <v>3.4580776E-08</v>
      </c>
      <c r="V49">
        <v>6.2208398134</v>
      </c>
      <c r="W49">
        <v>1.7958017704</v>
      </c>
      <c r="X49">
        <v>-1.594</v>
      </c>
      <c r="Y49">
        <v>-2.1604</v>
      </c>
      <c r="Z49">
        <v>-1.0277</v>
      </c>
      <c r="AA49">
        <v>0.2031042112</v>
      </c>
      <c r="AB49">
        <v>0.1152810082</v>
      </c>
      <c r="AC49">
        <v>0.3578327537</v>
      </c>
      <c r="AD49">
        <v>0.1068295162</v>
      </c>
      <c r="AE49">
        <v>-0.5888</v>
      </c>
      <c r="AF49">
        <v>-1.3045</v>
      </c>
      <c r="AG49">
        <v>0.1268</v>
      </c>
      <c r="AH49">
        <v>1</v>
      </c>
      <c r="AI49">
        <v>2</v>
      </c>
      <c r="AJ49">
        <f t="shared" si="0"/>
      </c>
      <c r="AK49" t="s">
        <v>195</v>
      </c>
      <c r="AL49" t="s">
        <v>195</v>
      </c>
    </row>
    <row r="50" spans="1:38" ht="12.75">
      <c r="A50" t="s">
        <v>65</v>
      </c>
      <c r="B50">
        <v>39</v>
      </c>
      <c r="C50">
        <v>1716</v>
      </c>
      <c r="D50">
        <v>23.001625109</v>
      </c>
      <c r="E50">
        <v>16.791146643</v>
      </c>
      <c r="F50">
        <v>31.509149966</v>
      </c>
      <c r="G50">
        <v>0.0047688992</v>
      </c>
      <c r="H50">
        <v>22.727272727</v>
      </c>
      <c r="I50">
        <v>3.6392762228</v>
      </c>
      <c r="J50">
        <v>-0.4532</v>
      </c>
      <c r="K50">
        <v>-0.7679</v>
      </c>
      <c r="L50">
        <v>-0.1385</v>
      </c>
      <c r="M50">
        <v>0.6356100504</v>
      </c>
      <c r="N50">
        <v>0.4639942401</v>
      </c>
      <c r="O50">
        <v>0.8707007572</v>
      </c>
      <c r="P50">
        <v>45</v>
      </c>
      <c r="Q50">
        <v>1770</v>
      </c>
      <c r="R50">
        <v>26.327838594</v>
      </c>
      <c r="S50">
        <v>19.636327162</v>
      </c>
      <c r="T50">
        <v>35.299630085</v>
      </c>
      <c r="U50">
        <v>0.3691792796</v>
      </c>
      <c r="V50">
        <v>25.423728814</v>
      </c>
      <c r="W50">
        <v>3.7899457246</v>
      </c>
      <c r="X50">
        <v>-0.1344</v>
      </c>
      <c r="Y50">
        <v>-0.4276</v>
      </c>
      <c r="Z50">
        <v>0.1589</v>
      </c>
      <c r="AA50">
        <v>0.8742765001</v>
      </c>
      <c r="AB50">
        <v>0.6520694558</v>
      </c>
      <c r="AC50">
        <v>1.172205494</v>
      </c>
      <c r="AD50">
        <v>0.5370034373</v>
      </c>
      <c r="AE50">
        <v>0.1351</v>
      </c>
      <c r="AF50">
        <v>-0.2937</v>
      </c>
      <c r="AG50">
        <v>0.5639</v>
      </c>
      <c r="AH50">
        <v>1</v>
      </c>
      <c r="AI50" t="s">
        <v>195</v>
      </c>
      <c r="AJ50">
        <f t="shared" si="0"/>
      </c>
      <c r="AK50" t="s">
        <v>195</v>
      </c>
      <c r="AL50" t="s">
        <v>195</v>
      </c>
    </row>
    <row r="51" spans="1:38" ht="12.75">
      <c r="A51" t="s">
        <v>57</v>
      </c>
      <c r="B51">
        <v>17</v>
      </c>
      <c r="C51">
        <v>1025</v>
      </c>
      <c r="D51">
        <v>17.021820484</v>
      </c>
      <c r="E51">
        <v>10.575728816</v>
      </c>
      <c r="F51">
        <v>27.396917759</v>
      </c>
      <c r="G51">
        <v>0.0018959823</v>
      </c>
      <c r="H51">
        <v>16.585365854</v>
      </c>
      <c r="I51">
        <v>4.0225420738</v>
      </c>
      <c r="J51">
        <v>-0.7542</v>
      </c>
      <c r="K51">
        <v>-1.2302</v>
      </c>
      <c r="L51">
        <v>-0.2783</v>
      </c>
      <c r="M51">
        <v>0.470368512</v>
      </c>
      <c r="N51">
        <v>0.2922419392</v>
      </c>
      <c r="O51">
        <v>0.7570663462</v>
      </c>
      <c r="P51">
        <v>15</v>
      </c>
      <c r="Q51">
        <v>957</v>
      </c>
      <c r="R51">
        <v>16.75717318</v>
      </c>
      <c r="S51">
        <v>10.096061121</v>
      </c>
      <c r="T51">
        <v>27.813109449</v>
      </c>
      <c r="U51">
        <v>0.023365559</v>
      </c>
      <c r="V51">
        <v>15.673981191</v>
      </c>
      <c r="W51">
        <v>4.0470045415</v>
      </c>
      <c r="X51">
        <v>-0.5862</v>
      </c>
      <c r="Y51">
        <v>-1.0928</v>
      </c>
      <c r="Z51">
        <v>-0.0795</v>
      </c>
      <c r="AA51">
        <v>0.5564605186</v>
      </c>
      <c r="AB51">
        <v>0.3352629556</v>
      </c>
      <c r="AC51">
        <v>0.9235983386</v>
      </c>
      <c r="AD51">
        <v>0.9647180323</v>
      </c>
      <c r="AE51">
        <v>-0.0157</v>
      </c>
      <c r="AF51">
        <v>-0.71</v>
      </c>
      <c r="AG51">
        <v>0.6786</v>
      </c>
      <c r="AH51">
        <v>1</v>
      </c>
      <c r="AI51" t="s">
        <v>195</v>
      </c>
      <c r="AJ51">
        <f t="shared" si="0"/>
      </c>
      <c r="AK51" t="s">
        <v>195</v>
      </c>
      <c r="AL51" t="s">
        <v>195</v>
      </c>
    </row>
    <row r="52" spans="1:38" ht="12.75">
      <c r="A52" t="s">
        <v>61</v>
      </c>
      <c r="B52">
        <v>22</v>
      </c>
      <c r="C52">
        <v>826</v>
      </c>
      <c r="D52">
        <v>26.702501925</v>
      </c>
      <c r="E52">
        <v>17.570817709</v>
      </c>
      <c r="F52">
        <v>40.579990123</v>
      </c>
      <c r="G52">
        <v>0.1545738927</v>
      </c>
      <c r="H52">
        <v>26.634382567</v>
      </c>
      <c r="I52">
        <v>5.6784694429</v>
      </c>
      <c r="J52">
        <v>-0.304</v>
      </c>
      <c r="K52">
        <v>-0.7225</v>
      </c>
      <c r="L52">
        <v>0.1145</v>
      </c>
      <c r="M52">
        <v>0.737877368</v>
      </c>
      <c r="N52">
        <v>0.4855390989</v>
      </c>
      <c r="O52">
        <v>1.121357706</v>
      </c>
      <c r="P52">
        <v>19</v>
      </c>
      <c r="Q52">
        <v>828</v>
      </c>
      <c r="R52">
        <v>22.965443267</v>
      </c>
      <c r="S52">
        <v>14.638391164</v>
      </c>
      <c r="T52">
        <v>36.02934083</v>
      </c>
      <c r="U52">
        <v>0.2382339803</v>
      </c>
      <c r="V52">
        <v>22.946859903</v>
      </c>
      <c r="W52">
        <v>5.2643707048</v>
      </c>
      <c r="X52">
        <v>-0.271</v>
      </c>
      <c r="Y52">
        <v>-0.7213</v>
      </c>
      <c r="Z52">
        <v>0.1793</v>
      </c>
      <c r="AA52">
        <v>0.7626204213</v>
      </c>
      <c r="AB52">
        <v>0.4861014833</v>
      </c>
      <c r="AC52">
        <v>1.1964372194</v>
      </c>
      <c r="AD52">
        <v>0.6302360407</v>
      </c>
      <c r="AE52">
        <v>-0.1508</v>
      </c>
      <c r="AF52">
        <v>-0.7646</v>
      </c>
      <c r="AG52">
        <v>0.4631</v>
      </c>
      <c r="AH52" t="s">
        <v>195</v>
      </c>
      <c r="AI52" t="s">
        <v>195</v>
      </c>
      <c r="AJ52">
        <f t="shared" si="0"/>
      </c>
      <c r="AK52" t="s">
        <v>195</v>
      </c>
      <c r="AL52" t="s">
        <v>195</v>
      </c>
    </row>
    <row r="53" spans="1:38" ht="12.75">
      <c r="A53" t="s">
        <v>59</v>
      </c>
      <c r="B53">
        <v>45</v>
      </c>
      <c r="C53">
        <v>2128</v>
      </c>
      <c r="D53">
        <v>20.967548523</v>
      </c>
      <c r="E53">
        <v>15.640601548</v>
      </c>
      <c r="F53">
        <v>28.108771246</v>
      </c>
      <c r="G53">
        <v>0.0002628262</v>
      </c>
      <c r="H53">
        <v>21.146616541</v>
      </c>
      <c r="I53">
        <v>3.152351472</v>
      </c>
      <c r="J53">
        <v>-0.5458</v>
      </c>
      <c r="K53">
        <v>-0.8389</v>
      </c>
      <c r="L53">
        <v>-0.2527</v>
      </c>
      <c r="M53">
        <v>0.5794018688</v>
      </c>
      <c r="N53">
        <v>0.4322009202</v>
      </c>
      <c r="O53">
        <v>0.7767371837</v>
      </c>
      <c r="P53">
        <v>36</v>
      </c>
      <c r="Q53">
        <v>2135</v>
      </c>
      <c r="R53">
        <v>16.495753062</v>
      </c>
      <c r="S53">
        <v>11.887462552</v>
      </c>
      <c r="T53">
        <v>22.89049222</v>
      </c>
      <c r="U53">
        <v>0.0003173189</v>
      </c>
      <c r="V53">
        <v>16.861826698</v>
      </c>
      <c r="W53">
        <v>2.8103044496</v>
      </c>
      <c r="X53">
        <v>-0.6019</v>
      </c>
      <c r="Y53">
        <v>-0.9295</v>
      </c>
      <c r="Z53">
        <v>-0.2743</v>
      </c>
      <c r="AA53">
        <v>0.5477794617</v>
      </c>
      <c r="AB53">
        <v>0.3947505648</v>
      </c>
      <c r="AC53">
        <v>0.7601314992</v>
      </c>
      <c r="AD53">
        <v>0.2833858082</v>
      </c>
      <c r="AE53">
        <v>-0.2399</v>
      </c>
      <c r="AF53">
        <v>-0.6781</v>
      </c>
      <c r="AG53">
        <v>0.1984</v>
      </c>
      <c r="AH53">
        <v>1</v>
      </c>
      <c r="AI53">
        <v>2</v>
      </c>
      <c r="AJ53">
        <f t="shared" si="0"/>
      </c>
      <c r="AK53" t="s">
        <v>195</v>
      </c>
      <c r="AL53" t="s">
        <v>195</v>
      </c>
    </row>
    <row r="54" spans="1:38" ht="12.75">
      <c r="A54" t="s">
        <v>58</v>
      </c>
      <c r="B54">
        <v>17</v>
      </c>
      <c r="C54">
        <v>1042</v>
      </c>
      <c r="D54">
        <v>16.200374894</v>
      </c>
      <c r="E54">
        <v>10.065362476</v>
      </c>
      <c r="F54">
        <v>26.074783428</v>
      </c>
      <c r="G54">
        <v>0.00093379</v>
      </c>
      <c r="H54">
        <v>16.314779271</v>
      </c>
      <c r="I54">
        <v>3.9569151877</v>
      </c>
      <c r="J54">
        <v>-0.8037</v>
      </c>
      <c r="K54">
        <v>-1.2796</v>
      </c>
      <c r="L54">
        <v>-0.3278</v>
      </c>
      <c r="M54">
        <v>0.4476692866</v>
      </c>
      <c r="N54">
        <v>0.2781388498</v>
      </c>
      <c r="O54">
        <v>0.7205314551</v>
      </c>
      <c r="P54">
        <v>23</v>
      </c>
      <c r="Q54">
        <v>1159</v>
      </c>
      <c r="R54">
        <v>19.969488708</v>
      </c>
      <c r="S54">
        <v>13.2600878</v>
      </c>
      <c r="T54">
        <v>30.073743498</v>
      </c>
      <c r="U54">
        <v>0.0492587927</v>
      </c>
      <c r="V54">
        <v>19.844693701</v>
      </c>
      <c r="W54">
        <v>4.1379046793</v>
      </c>
      <c r="X54">
        <v>-0.4108</v>
      </c>
      <c r="Y54">
        <v>-0.8202</v>
      </c>
      <c r="Z54">
        <v>-0.0013</v>
      </c>
      <c r="AA54">
        <v>0.663132852</v>
      </c>
      <c r="AB54">
        <v>0.4403317466</v>
      </c>
      <c r="AC54">
        <v>0.9986678973</v>
      </c>
      <c r="AD54">
        <v>0.513129051</v>
      </c>
      <c r="AE54">
        <v>0.2092</v>
      </c>
      <c r="AF54">
        <v>-0.4177</v>
      </c>
      <c r="AG54">
        <v>0.8361</v>
      </c>
      <c r="AH54">
        <v>1</v>
      </c>
      <c r="AI54" t="s">
        <v>195</v>
      </c>
      <c r="AJ54">
        <f t="shared" si="0"/>
      </c>
      <c r="AK54" t="s">
        <v>195</v>
      </c>
      <c r="AL54" t="s">
        <v>195</v>
      </c>
    </row>
    <row r="55" spans="1:38" ht="12.75">
      <c r="A55" t="s">
        <v>63</v>
      </c>
      <c r="B55">
        <v>38</v>
      </c>
      <c r="C55">
        <v>905</v>
      </c>
      <c r="D55">
        <v>45.346744769</v>
      </c>
      <c r="E55">
        <v>32.967769049</v>
      </c>
      <c r="F55">
        <v>62.373867581</v>
      </c>
      <c r="G55">
        <v>0.1654532263</v>
      </c>
      <c r="H55">
        <v>41.988950276</v>
      </c>
      <c r="I55">
        <v>6.8115071856</v>
      </c>
      <c r="J55">
        <v>0.2256</v>
      </c>
      <c r="K55">
        <v>-0.0932</v>
      </c>
      <c r="L55">
        <v>0.5444</v>
      </c>
      <c r="M55">
        <v>1.2530787104</v>
      </c>
      <c r="N55">
        <v>0.9110071679</v>
      </c>
      <c r="O55">
        <v>1.723593743</v>
      </c>
      <c r="P55">
        <v>41</v>
      </c>
      <c r="Q55">
        <v>1027</v>
      </c>
      <c r="R55">
        <v>39.213154336</v>
      </c>
      <c r="S55">
        <v>28.843804125</v>
      </c>
      <c r="T55">
        <v>53.310286893</v>
      </c>
      <c r="U55">
        <v>0.0919943753</v>
      </c>
      <c r="V55">
        <v>39.922103213</v>
      </c>
      <c r="W55">
        <v>6.2347850413</v>
      </c>
      <c r="X55">
        <v>0.264</v>
      </c>
      <c r="Y55">
        <v>-0.0431</v>
      </c>
      <c r="Z55">
        <v>0.5711</v>
      </c>
      <c r="AA55">
        <v>1.3021630776</v>
      </c>
      <c r="AB55">
        <v>0.9578249285</v>
      </c>
      <c r="AC55">
        <v>1.7702908226</v>
      </c>
      <c r="AD55">
        <v>0.5186860748</v>
      </c>
      <c r="AE55">
        <v>-0.1453</v>
      </c>
      <c r="AF55">
        <v>-0.5867</v>
      </c>
      <c r="AG55">
        <v>0.296</v>
      </c>
      <c r="AH55" t="s">
        <v>195</v>
      </c>
      <c r="AI55" t="s">
        <v>195</v>
      </c>
      <c r="AJ55">
        <f t="shared" si="0"/>
      </c>
      <c r="AK55" t="s">
        <v>195</v>
      </c>
      <c r="AL55" t="s">
        <v>195</v>
      </c>
    </row>
    <row r="56" spans="1:38" ht="12.75">
      <c r="A56" t="s">
        <v>62</v>
      </c>
      <c r="B56">
        <v>44</v>
      </c>
      <c r="C56">
        <v>912</v>
      </c>
      <c r="D56">
        <v>48.331836155</v>
      </c>
      <c r="E56">
        <v>35.934344603</v>
      </c>
      <c r="F56">
        <v>65.006511514</v>
      </c>
      <c r="G56">
        <v>0.0556966258</v>
      </c>
      <c r="H56">
        <v>48.245614035</v>
      </c>
      <c r="I56">
        <v>7.2732999788</v>
      </c>
      <c r="J56">
        <v>0.2894</v>
      </c>
      <c r="K56">
        <v>-0.007</v>
      </c>
      <c r="L56">
        <v>0.5858</v>
      </c>
      <c r="M56">
        <v>1.335566538</v>
      </c>
      <c r="N56">
        <v>0.9929833425</v>
      </c>
      <c r="O56">
        <v>1.796342296</v>
      </c>
      <c r="P56">
        <v>46</v>
      </c>
      <c r="Q56">
        <v>1052</v>
      </c>
      <c r="R56">
        <v>44.670047072</v>
      </c>
      <c r="S56">
        <v>33.422843689</v>
      </c>
      <c r="T56">
        <v>59.702074544</v>
      </c>
      <c r="U56">
        <v>0.0077123327</v>
      </c>
      <c r="V56">
        <v>43.726235741</v>
      </c>
      <c r="W56">
        <v>6.447081733</v>
      </c>
      <c r="X56">
        <v>0.3943</v>
      </c>
      <c r="Y56">
        <v>0.1043</v>
      </c>
      <c r="Z56">
        <v>0.6844</v>
      </c>
      <c r="AA56">
        <v>1.4833717653</v>
      </c>
      <c r="AB56">
        <v>1.1098824804</v>
      </c>
      <c r="AC56">
        <v>1.9825448486</v>
      </c>
      <c r="AD56">
        <v>0.708681031</v>
      </c>
      <c r="AE56">
        <v>-0.0788</v>
      </c>
      <c r="AF56">
        <v>-0.4921</v>
      </c>
      <c r="AG56">
        <v>0.3345</v>
      </c>
      <c r="AH56" t="s">
        <v>195</v>
      </c>
      <c r="AI56" t="s">
        <v>195</v>
      </c>
      <c r="AJ56">
        <f t="shared" si="0"/>
      </c>
      <c r="AK56" t="s">
        <v>195</v>
      </c>
      <c r="AL56" t="s">
        <v>195</v>
      </c>
    </row>
    <row r="57" spans="1:38" ht="12.75">
      <c r="A57" t="s">
        <v>60</v>
      </c>
      <c r="B57">
        <v>83</v>
      </c>
      <c r="C57">
        <v>1389</v>
      </c>
      <c r="D57">
        <v>57.482127579</v>
      </c>
      <c r="E57">
        <v>46.296820793</v>
      </c>
      <c r="F57">
        <v>71.369803249</v>
      </c>
      <c r="G57">
        <v>2.77635E-05</v>
      </c>
      <c r="H57">
        <v>59.755219582</v>
      </c>
      <c r="I57">
        <v>6.558987458</v>
      </c>
      <c r="J57">
        <v>0.4627</v>
      </c>
      <c r="K57">
        <v>0.2463</v>
      </c>
      <c r="L57">
        <v>0.6791</v>
      </c>
      <c r="M57">
        <v>1.588418985</v>
      </c>
      <c r="N57">
        <v>1.2793324149</v>
      </c>
      <c r="O57">
        <v>1.9721808362</v>
      </c>
      <c r="P57">
        <v>85</v>
      </c>
      <c r="Q57">
        <v>1478</v>
      </c>
      <c r="R57">
        <v>51.187643333</v>
      </c>
      <c r="S57">
        <v>41.323349782</v>
      </c>
      <c r="T57">
        <v>63.406641614</v>
      </c>
      <c r="U57" s="4">
        <v>1.1904956E-06</v>
      </c>
      <c r="V57">
        <v>57.51014885</v>
      </c>
      <c r="W57">
        <v>6.2378514596</v>
      </c>
      <c r="X57">
        <v>0.5305</v>
      </c>
      <c r="Y57">
        <v>0.3164</v>
      </c>
      <c r="Z57">
        <v>0.7446</v>
      </c>
      <c r="AA57">
        <v>1.6998035558</v>
      </c>
      <c r="AB57">
        <v>1.372236976</v>
      </c>
      <c r="AC57">
        <v>2.1055635278</v>
      </c>
      <c r="AD57">
        <v>0.4523219704</v>
      </c>
      <c r="AE57">
        <v>-0.116</v>
      </c>
      <c r="AF57">
        <v>-0.4184</v>
      </c>
      <c r="AG57">
        <v>0.1865</v>
      </c>
      <c r="AH57">
        <v>1</v>
      </c>
      <c r="AI57">
        <v>2</v>
      </c>
      <c r="AJ57">
        <f t="shared" si="0"/>
      </c>
      <c r="AK57" t="s">
        <v>195</v>
      </c>
      <c r="AL57" t="s">
        <v>195</v>
      </c>
    </row>
    <row r="58" spans="1:38" ht="12.75">
      <c r="A58" t="s">
        <v>38</v>
      </c>
      <c r="B58">
        <v>41</v>
      </c>
      <c r="C58">
        <v>3352</v>
      </c>
      <c r="D58">
        <v>12.69178816</v>
      </c>
      <c r="E58">
        <v>9.3368599604</v>
      </c>
      <c r="F58">
        <v>17.252211919</v>
      </c>
      <c r="G58" s="4">
        <v>2.237692E-11</v>
      </c>
      <c r="H58">
        <v>12.23150358</v>
      </c>
      <c r="I58">
        <v>1.9102399276</v>
      </c>
      <c r="J58">
        <v>-1.0478</v>
      </c>
      <c r="K58">
        <v>-1.3548</v>
      </c>
      <c r="L58">
        <v>-0.7408</v>
      </c>
      <c r="M58">
        <v>0.3507155722</v>
      </c>
      <c r="N58">
        <v>0.2580079452</v>
      </c>
      <c r="O58">
        <v>0.47673498</v>
      </c>
      <c r="P58">
        <v>40</v>
      </c>
      <c r="Q58">
        <v>3561</v>
      </c>
      <c r="R58">
        <v>11.45397064</v>
      </c>
      <c r="S58">
        <v>8.3932590269</v>
      </c>
      <c r="T58">
        <v>15.630810749</v>
      </c>
      <c r="U58" s="4">
        <v>1.1028633E-09</v>
      </c>
      <c r="V58">
        <v>11.232799775</v>
      </c>
      <c r="W58">
        <v>1.7760615895</v>
      </c>
      <c r="X58">
        <v>-0.9666</v>
      </c>
      <c r="Y58">
        <v>-1.2776</v>
      </c>
      <c r="Z58">
        <v>-0.6557</v>
      </c>
      <c r="AA58">
        <v>0.3803554677</v>
      </c>
      <c r="AB58">
        <v>0.2787174914</v>
      </c>
      <c r="AC58">
        <v>0.5190570607</v>
      </c>
      <c r="AD58">
        <v>0.6442614254</v>
      </c>
      <c r="AE58">
        <v>-0.1026</v>
      </c>
      <c r="AF58">
        <v>-0.5382</v>
      </c>
      <c r="AG58">
        <v>0.333</v>
      </c>
      <c r="AH58">
        <v>1</v>
      </c>
      <c r="AI58">
        <v>2</v>
      </c>
      <c r="AJ58">
        <f t="shared" si="0"/>
      </c>
      <c r="AK58" t="s">
        <v>195</v>
      </c>
      <c r="AL58" t="s">
        <v>195</v>
      </c>
    </row>
    <row r="59" spans="1:38" ht="12.75">
      <c r="A59" t="s">
        <v>35</v>
      </c>
      <c r="B59">
        <v>136</v>
      </c>
      <c r="C59">
        <v>2949</v>
      </c>
      <c r="D59">
        <v>46.813658329</v>
      </c>
      <c r="E59">
        <v>39.507661639</v>
      </c>
      <c r="F59">
        <v>55.470724292</v>
      </c>
      <c r="G59">
        <v>0.0029426217</v>
      </c>
      <c r="H59">
        <v>46.117327908</v>
      </c>
      <c r="I59">
        <v>3.9545282434</v>
      </c>
      <c r="J59">
        <v>0.2574</v>
      </c>
      <c r="K59">
        <v>0.0878</v>
      </c>
      <c r="L59">
        <v>0.4271</v>
      </c>
      <c r="M59">
        <v>1.2936143246</v>
      </c>
      <c r="N59">
        <v>1.0917257666</v>
      </c>
      <c r="O59">
        <v>1.5328373407</v>
      </c>
      <c r="P59">
        <v>102</v>
      </c>
      <c r="Q59">
        <v>3105</v>
      </c>
      <c r="R59">
        <v>34.189934665</v>
      </c>
      <c r="S59">
        <v>28.113660618</v>
      </c>
      <c r="T59">
        <v>41.579488644</v>
      </c>
      <c r="U59">
        <v>0.2035370313</v>
      </c>
      <c r="V59">
        <v>32.850241546</v>
      </c>
      <c r="W59">
        <v>3.2526585953</v>
      </c>
      <c r="X59">
        <v>0.1269</v>
      </c>
      <c r="Y59">
        <v>-0.0687</v>
      </c>
      <c r="Z59">
        <v>0.3226</v>
      </c>
      <c r="AA59">
        <v>1.1353555025</v>
      </c>
      <c r="AB59">
        <v>0.9335788322</v>
      </c>
      <c r="AC59">
        <v>1.3807426567</v>
      </c>
      <c r="AD59">
        <v>0.0164359602</v>
      </c>
      <c r="AE59">
        <v>-0.3142</v>
      </c>
      <c r="AF59">
        <v>-0.571</v>
      </c>
      <c r="AG59">
        <v>-0.0575</v>
      </c>
      <c r="AH59">
        <v>1</v>
      </c>
      <c r="AI59" t="s">
        <v>195</v>
      </c>
      <c r="AJ59" t="str">
        <f t="shared" si="0"/>
        <v>t</v>
      </c>
      <c r="AK59" t="s">
        <v>195</v>
      </c>
      <c r="AL59" t="s">
        <v>195</v>
      </c>
    </row>
    <row r="60" spans="1:38" ht="12.75">
      <c r="A60" t="s">
        <v>37</v>
      </c>
      <c r="B60">
        <v>132</v>
      </c>
      <c r="C60">
        <v>4873</v>
      </c>
      <c r="D60">
        <v>27.181578049</v>
      </c>
      <c r="E60">
        <v>22.882117633</v>
      </c>
      <c r="F60">
        <v>32.288890263</v>
      </c>
      <c r="G60">
        <v>0.0011229668</v>
      </c>
      <c r="H60">
        <v>27.088036117</v>
      </c>
      <c r="I60">
        <v>2.3577109159</v>
      </c>
      <c r="J60">
        <v>-0.2862</v>
      </c>
      <c r="K60">
        <v>-0.4584</v>
      </c>
      <c r="L60">
        <v>-0.114</v>
      </c>
      <c r="M60">
        <v>0.7511158065</v>
      </c>
      <c r="N60">
        <v>0.6323076684</v>
      </c>
      <c r="O60">
        <v>0.8922475291</v>
      </c>
      <c r="P60">
        <v>78</v>
      </c>
      <c r="Q60">
        <v>4840</v>
      </c>
      <c r="R60">
        <v>16.073485386</v>
      </c>
      <c r="S60">
        <v>12.856390966</v>
      </c>
      <c r="T60">
        <v>20.095603279</v>
      </c>
      <c r="U60" s="4">
        <v>3.5933295E-08</v>
      </c>
      <c r="V60">
        <v>16.115702479</v>
      </c>
      <c r="W60">
        <v>1.8247439806</v>
      </c>
      <c r="X60">
        <v>-0.6278</v>
      </c>
      <c r="Y60">
        <v>-0.8511</v>
      </c>
      <c r="Z60">
        <v>-0.4045</v>
      </c>
      <c r="AA60">
        <v>0.5337570912</v>
      </c>
      <c r="AB60">
        <v>0.4269260637</v>
      </c>
      <c r="AC60">
        <v>0.6673207768</v>
      </c>
      <c r="AD60">
        <v>0.0002344763</v>
      </c>
      <c r="AE60">
        <v>-0.5254</v>
      </c>
      <c r="AF60">
        <v>-0.8053</v>
      </c>
      <c r="AG60">
        <v>-0.2455</v>
      </c>
      <c r="AH60">
        <v>1</v>
      </c>
      <c r="AI60">
        <v>2</v>
      </c>
      <c r="AJ60" t="str">
        <f t="shared" si="0"/>
        <v>t</v>
      </c>
      <c r="AK60" t="s">
        <v>195</v>
      </c>
      <c r="AL60" t="s">
        <v>195</v>
      </c>
    </row>
    <row r="61" spans="1:38" ht="12.75">
      <c r="A61" t="s">
        <v>36</v>
      </c>
      <c r="B61">
        <v>134</v>
      </c>
      <c r="C61">
        <v>1841</v>
      </c>
      <c r="D61">
        <v>75.546288779</v>
      </c>
      <c r="E61">
        <v>63.677118168</v>
      </c>
      <c r="F61">
        <v>89.627827272</v>
      </c>
      <c r="G61" s="4">
        <v>3.175405E-17</v>
      </c>
      <c r="H61">
        <v>72.78652906</v>
      </c>
      <c r="I61">
        <v>6.2877984263</v>
      </c>
      <c r="J61">
        <v>0.736</v>
      </c>
      <c r="K61">
        <v>0.5651</v>
      </c>
      <c r="L61">
        <v>0.9069</v>
      </c>
      <c r="M61">
        <v>2.0875907764</v>
      </c>
      <c r="N61">
        <v>1.7596068146</v>
      </c>
      <c r="O61">
        <v>2.4767096908</v>
      </c>
      <c r="P61">
        <v>123</v>
      </c>
      <c r="Q61">
        <v>1825</v>
      </c>
      <c r="R61">
        <v>69.744213924</v>
      </c>
      <c r="S61">
        <v>58.343325459</v>
      </c>
      <c r="T61">
        <v>83.372953762</v>
      </c>
      <c r="U61" s="4">
        <v>2.909455E-20</v>
      </c>
      <c r="V61">
        <v>67.397260274</v>
      </c>
      <c r="W61">
        <v>6.0770063049</v>
      </c>
      <c r="X61">
        <v>0.8398</v>
      </c>
      <c r="Y61">
        <v>0.6614</v>
      </c>
      <c r="Z61">
        <v>1.0183</v>
      </c>
      <c r="AA61">
        <v>2.3160172086</v>
      </c>
      <c r="AB61">
        <v>1.9374244567</v>
      </c>
      <c r="AC61">
        <v>2.7685908949</v>
      </c>
      <c r="AD61">
        <v>0.5222064715</v>
      </c>
      <c r="AE61">
        <v>-0.0799</v>
      </c>
      <c r="AF61">
        <v>-0.3247</v>
      </c>
      <c r="AG61">
        <v>0.1648</v>
      </c>
      <c r="AH61">
        <v>1</v>
      </c>
      <c r="AI61">
        <v>2</v>
      </c>
      <c r="AJ61">
        <f t="shared" si="0"/>
      </c>
      <c r="AK61" t="s">
        <v>195</v>
      </c>
      <c r="AL61" t="s">
        <v>195</v>
      </c>
    </row>
    <row r="62" spans="1:38" ht="12.75">
      <c r="A62" t="s">
        <v>27</v>
      </c>
      <c r="B62">
        <v>7</v>
      </c>
      <c r="C62">
        <v>524</v>
      </c>
      <c r="D62">
        <v>13.359621351</v>
      </c>
      <c r="E62">
        <v>6.3666415841</v>
      </c>
      <c r="F62">
        <v>28.033537034</v>
      </c>
      <c r="G62">
        <v>0.0084093379</v>
      </c>
      <c r="H62">
        <v>13.358778626</v>
      </c>
      <c r="I62">
        <v>5.0491437234</v>
      </c>
      <c r="J62">
        <v>-0.9965</v>
      </c>
      <c r="K62">
        <v>-1.7377</v>
      </c>
      <c r="L62">
        <v>-0.2553</v>
      </c>
      <c r="M62">
        <v>0.3691699852</v>
      </c>
      <c r="N62">
        <v>0.1759311074</v>
      </c>
      <c r="O62">
        <v>0.7746582167</v>
      </c>
      <c r="P62">
        <v>7</v>
      </c>
      <c r="Q62">
        <v>563</v>
      </c>
      <c r="R62">
        <v>12.95472842</v>
      </c>
      <c r="S62">
        <v>6.1733411067</v>
      </c>
      <c r="T62">
        <v>27.185439056</v>
      </c>
      <c r="U62">
        <v>0.0257155899</v>
      </c>
      <c r="V62">
        <v>12.43339254</v>
      </c>
      <c r="W62">
        <v>4.6993806591</v>
      </c>
      <c r="X62">
        <v>-0.8435</v>
      </c>
      <c r="Y62">
        <v>-1.5847</v>
      </c>
      <c r="Z62">
        <v>-0.1023</v>
      </c>
      <c r="AA62">
        <v>0.4301915853</v>
      </c>
      <c r="AB62">
        <v>0.2050000055</v>
      </c>
      <c r="AC62">
        <v>0.902755098</v>
      </c>
      <c r="AD62">
        <v>0.9540859355</v>
      </c>
      <c r="AE62">
        <v>-0.0308</v>
      </c>
      <c r="AF62">
        <v>-1.0784</v>
      </c>
      <c r="AG62">
        <v>1.0169</v>
      </c>
      <c r="AH62" t="s">
        <v>195</v>
      </c>
      <c r="AI62" t="s">
        <v>195</v>
      </c>
      <c r="AJ62">
        <f t="shared" si="0"/>
      </c>
      <c r="AK62" t="s">
        <v>195</v>
      </c>
      <c r="AL62" t="s">
        <v>195</v>
      </c>
    </row>
    <row r="63" spans="1:38" ht="12.75">
      <c r="A63" t="s">
        <v>28</v>
      </c>
      <c r="B63">
        <v>20</v>
      </c>
      <c r="C63">
        <v>2290</v>
      </c>
      <c r="D63">
        <v>8.9463990576</v>
      </c>
      <c r="E63">
        <v>5.7682455468</v>
      </c>
      <c r="F63">
        <v>13.875632625</v>
      </c>
      <c r="G63" s="4">
        <v>4.351104E-10</v>
      </c>
      <c r="H63">
        <v>8.7336244541</v>
      </c>
      <c r="I63">
        <v>1.9528977969</v>
      </c>
      <c r="J63">
        <v>-1.3975</v>
      </c>
      <c r="K63">
        <v>-1.8364</v>
      </c>
      <c r="L63">
        <v>-0.9586</v>
      </c>
      <c r="M63">
        <v>0.2472182348</v>
      </c>
      <c r="N63">
        <v>0.1593954699</v>
      </c>
      <c r="O63">
        <v>0.3834290625</v>
      </c>
      <c r="P63">
        <v>12</v>
      </c>
      <c r="Q63">
        <v>2449</v>
      </c>
      <c r="R63">
        <v>4.9666623576</v>
      </c>
      <c r="S63">
        <v>2.8190537063</v>
      </c>
      <c r="T63">
        <v>8.7503600656</v>
      </c>
      <c r="U63" s="4">
        <v>4.459641E-10</v>
      </c>
      <c r="V63">
        <v>4.899959167</v>
      </c>
      <c r="W63">
        <v>1.414496372</v>
      </c>
      <c r="X63">
        <v>-1.8022</v>
      </c>
      <c r="Y63">
        <v>-2.3686</v>
      </c>
      <c r="Z63">
        <v>-1.2359</v>
      </c>
      <c r="AA63">
        <v>0.1649294593</v>
      </c>
      <c r="AB63">
        <v>0.0936131692</v>
      </c>
      <c r="AC63">
        <v>0.2905758536</v>
      </c>
      <c r="AD63">
        <v>0.1070312671</v>
      </c>
      <c r="AE63">
        <v>-0.5885</v>
      </c>
      <c r="AF63">
        <v>-1.3042</v>
      </c>
      <c r="AG63">
        <v>0.1272</v>
      </c>
      <c r="AH63">
        <v>1</v>
      </c>
      <c r="AI63">
        <v>2</v>
      </c>
      <c r="AJ63">
        <f t="shared" si="0"/>
      </c>
      <c r="AK63" t="s">
        <v>195</v>
      </c>
      <c r="AL63" t="s">
        <v>195</v>
      </c>
    </row>
    <row r="64" spans="1:38" ht="12.75">
      <c r="A64" t="s">
        <v>30</v>
      </c>
      <c r="B64">
        <v>7</v>
      </c>
      <c r="C64">
        <v>863</v>
      </c>
      <c r="D64">
        <v>7.9956515586</v>
      </c>
      <c r="E64">
        <v>3.8103956292</v>
      </c>
      <c r="F64">
        <v>16.777901842</v>
      </c>
      <c r="G64">
        <v>6.53336E-05</v>
      </c>
      <c r="H64">
        <v>8.111239861</v>
      </c>
      <c r="I64">
        <v>3.0657604995</v>
      </c>
      <c r="J64">
        <v>-1.5098</v>
      </c>
      <c r="K64">
        <v>-2.251</v>
      </c>
      <c r="L64">
        <v>-0.7687</v>
      </c>
      <c r="M64">
        <v>0.2209459752</v>
      </c>
      <c r="N64">
        <v>0.1052936802</v>
      </c>
      <c r="O64">
        <v>0.463628243</v>
      </c>
      <c r="P64">
        <v>9</v>
      </c>
      <c r="Q64">
        <v>770</v>
      </c>
      <c r="R64">
        <v>11.771370656</v>
      </c>
      <c r="S64">
        <v>6.1218785638</v>
      </c>
      <c r="T64">
        <v>22.634419431</v>
      </c>
      <c r="U64">
        <v>0.004864439</v>
      </c>
      <c r="V64">
        <v>11.688311688</v>
      </c>
      <c r="W64">
        <v>3.8961038961</v>
      </c>
      <c r="X64">
        <v>-0.9393</v>
      </c>
      <c r="Y64">
        <v>-1.5931</v>
      </c>
      <c r="Z64">
        <v>-0.2855</v>
      </c>
      <c r="AA64">
        <v>0.3908954661</v>
      </c>
      <c r="AB64">
        <v>0.2032910733</v>
      </c>
      <c r="AC64">
        <v>0.7516280127</v>
      </c>
      <c r="AD64">
        <v>0.4427977417</v>
      </c>
      <c r="AE64">
        <v>0.3868</v>
      </c>
      <c r="AF64">
        <v>-0.601</v>
      </c>
      <c r="AG64">
        <v>1.3745</v>
      </c>
      <c r="AH64">
        <v>1</v>
      </c>
      <c r="AI64">
        <v>2</v>
      </c>
      <c r="AJ64">
        <f t="shared" si="0"/>
      </c>
      <c r="AK64" t="s">
        <v>195</v>
      </c>
      <c r="AL64" t="s">
        <v>195</v>
      </c>
    </row>
    <row r="65" spans="1:38" ht="12.75">
      <c r="A65" t="s">
        <v>26</v>
      </c>
      <c r="B65">
        <v>24</v>
      </c>
      <c r="C65">
        <v>1228</v>
      </c>
      <c r="D65">
        <v>19.951705524</v>
      </c>
      <c r="E65">
        <v>13.36390532</v>
      </c>
      <c r="F65">
        <v>29.786992931</v>
      </c>
      <c r="G65">
        <v>0.0035913023</v>
      </c>
      <c r="H65">
        <v>19.543973941</v>
      </c>
      <c r="I65">
        <v>3.9893969752</v>
      </c>
      <c r="J65">
        <v>-0.5954</v>
      </c>
      <c r="K65">
        <v>-0.9962</v>
      </c>
      <c r="L65">
        <v>-0.1947</v>
      </c>
      <c r="M65">
        <v>0.5513308079</v>
      </c>
      <c r="N65">
        <v>0.3692883652</v>
      </c>
      <c r="O65">
        <v>0.8231119318</v>
      </c>
      <c r="P65">
        <v>11</v>
      </c>
      <c r="Q65">
        <v>1253</v>
      </c>
      <c r="R65">
        <v>8.8985203196</v>
      </c>
      <c r="S65">
        <v>4.9253889954</v>
      </c>
      <c r="T65">
        <v>16.076631501</v>
      </c>
      <c r="U65">
        <v>5.35257E-05</v>
      </c>
      <c r="V65">
        <v>8.7789305666</v>
      </c>
      <c r="W65">
        <v>2.6469471591</v>
      </c>
      <c r="X65">
        <v>-1.2191</v>
      </c>
      <c r="Y65">
        <v>-1.8106</v>
      </c>
      <c r="Z65">
        <v>-0.6276</v>
      </c>
      <c r="AA65">
        <v>0.295495856</v>
      </c>
      <c r="AB65">
        <v>0.1635588822</v>
      </c>
      <c r="AC65">
        <v>0.5338615652</v>
      </c>
      <c r="AD65">
        <v>0.0265859096</v>
      </c>
      <c r="AE65">
        <v>-0.8074</v>
      </c>
      <c r="AF65">
        <v>-1.5211</v>
      </c>
      <c r="AG65">
        <v>-0.0938</v>
      </c>
      <c r="AH65">
        <v>1</v>
      </c>
      <c r="AI65">
        <v>2</v>
      </c>
      <c r="AJ65" t="str">
        <f t="shared" si="0"/>
        <v>t</v>
      </c>
      <c r="AK65" t="s">
        <v>195</v>
      </c>
      <c r="AL65" t="s">
        <v>195</v>
      </c>
    </row>
    <row r="66" spans="1:38" ht="12.75">
      <c r="A66" t="s">
        <v>25</v>
      </c>
      <c r="B66">
        <v>148</v>
      </c>
      <c r="C66">
        <v>1627</v>
      </c>
      <c r="D66">
        <v>90.64003528</v>
      </c>
      <c r="E66">
        <v>77.022987155</v>
      </c>
      <c r="F66">
        <v>106.66446861</v>
      </c>
      <c r="G66" s="4">
        <v>2.088168E-28</v>
      </c>
      <c r="H66">
        <v>90.964966195</v>
      </c>
      <c r="I66">
        <v>7.4772741614</v>
      </c>
      <c r="J66">
        <v>0.9182</v>
      </c>
      <c r="K66">
        <v>0.7554</v>
      </c>
      <c r="L66">
        <v>1.081</v>
      </c>
      <c r="M66">
        <v>2.504680305</v>
      </c>
      <c r="N66">
        <v>2.128396777</v>
      </c>
      <c r="O66">
        <v>2.9474877513</v>
      </c>
      <c r="P66">
        <v>124</v>
      </c>
      <c r="Q66">
        <v>1604</v>
      </c>
      <c r="R66">
        <v>80.352451401</v>
      </c>
      <c r="S66">
        <v>67.264908733</v>
      </c>
      <c r="T66">
        <v>95.986400156</v>
      </c>
      <c r="U66" s="4">
        <v>2.774669E-27</v>
      </c>
      <c r="V66">
        <v>77.306733167</v>
      </c>
      <c r="W66">
        <v>6.9423495796</v>
      </c>
      <c r="X66">
        <v>0.9814</v>
      </c>
      <c r="Y66">
        <v>0.8037</v>
      </c>
      <c r="Z66">
        <v>1.1592</v>
      </c>
      <c r="AA66">
        <v>2.6682881593</v>
      </c>
      <c r="AB66">
        <v>2.2336861711</v>
      </c>
      <c r="AC66">
        <v>3.1874494247</v>
      </c>
      <c r="AD66">
        <v>0.3223850344</v>
      </c>
      <c r="AE66">
        <v>-0.1205</v>
      </c>
      <c r="AF66">
        <v>-0.3591</v>
      </c>
      <c r="AG66">
        <v>0.1181</v>
      </c>
      <c r="AH66">
        <v>1</v>
      </c>
      <c r="AI66">
        <v>2</v>
      </c>
      <c r="AJ66">
        <f t="shared" si="0"/>
      </c>
      <c r="AK66" t="s">
        <v>195</v>
      </c>
      <c r="AL66" t="s">
        <v>195</v>
      </c>
    </row>
    <row r="67" spans="1:38" ht="12.75">
      <c r="A67" t="s">
        <v>29</v>
      </c>
      <c r="B67">
        <v>123</v>
      </c>
      <c r="C67">
        <v>752</v>
      </c>
      <c r="D67">
        <v>170.13077694</v>
      </c>
      <c r="E67">
        <v>142.3523394</v>
      </c>
      <c r="F67">
        <v>203.32986016</v>
      </c>
      <c r="G67" s="4">
        <v>6.022319E-65</v>
      </c>
      <c r="H67">
        <v>163.56382979</v>
      </c>
      <c r="I67">
        <v>14.748053865</v>
      </c>
      <c r="J67">
        <v>1.5478</v>
      </c>
      <c r="K67">
        <v>1.3696</v>
      </c>
      <c r="L67">
        <v>1.7261</v>
      </c>
      <c r="M67">
        <v>4.7012692015</v>
      </c>
      <c r="N67">
        <v>3.9336602172</v>
      </c>
      <c r="O67">
        <v>5.6186683355</v>
      </c>
      <c r="P67">
        <v>102</v>
      </c>
      <c r="Q67">
        <v>849</v>
      </c>
      <c r="R67">
        <v>129.11602091</v>
      </c>
      <c r="S67">
        <v>106.16919564</v>
      </c>
      <c r="T67">
        <v>157.02244662</v>
      </c>
      <c r="U67" s="4">
        <v>3.710837E-48</v>
      </c>
      <c r="V67">
        <v>120.14134276</v>
      </c>
      <c r="W67">
        <v>11.895765534</v>
      </c>
      <c r="X67">
        <v>1.4557</v>
      </c>
      <c r="Y67">
        <v>1.26</v>
      </c>
      <c r="Z67">
        <v>1.6514</v>
      </c>
      <c r="AA67">
        <v>4.2875947624</v>
      </c>
      <c r="AB67">
        <v>3.5255925946</v>
      </c>
      <c r="AC67">
        <v>5.2142918823</v>
      </c>
      <c r="AD67">
        <v>0.0394099739</v>
      </c>
      <c r="AE67">
        <v>-0.2759</v>
      </c>
      <c r="AF67">
        <v>-0.5383</v>
      </c>
      <c r="AG67">
        <v>-0.0134</v>
      </c>
      <c r="AH67">
        <v>1</v>
      </c>
      <c r="AI67">
        <v>2</v>
      </c>
      <c r="AJ67" t="str">
        <f t="shared" si="0"/>
        <v>t</v>
      </c>
      <c r="AK67" t="s">
        <v>195</v>
      </c>
      <c r="AL67" t="s">
        <v>195</v>
      </c>
    </row>
    <row r="68" spans="1:38" ht="12.75">
      <c r="A68" t="s">
        <v>45</v>
      </c>
      <c r="B68">
        <v>53</v>
      </c>
      <c r="C68">
        <v>1137</v>
      </c>
      <c r="D68">
        <v>46.599636</v>
      </c>
      <c r="E68">
        <v>35.564939189</v>
      </c>
      <c r="F68">
        <v>61.05805675</v>
      </c>
      <c r="G68">
        <v>0.0666617091</v>
      </c>
      <c r="H68">
        <v>46.613896218</v>
      </c>
      <c r="I68">
        <v>6.4029110724</v>
      </c>
      <c r="J68">
        <v>0.2529</v>
      </c>
      <c r="K68">
        <v>-0.0174</v>
      </c>
      <c r="L68">
        <v>0.5231</v>
      </c>
      <c r="M68">
        <v>1.2877001884</v>
      </c>
      <c r="N68">
        <v>0.9827754641</v>
      </c>
      <c r="O68">
        <v>1.6872335909</v>
      </c>
      <c r="P68">
        <v>23</v>
      </c>
      <c r="Q68">
        <v>911</v>
      </c>
      <c r="R68">
        <v>24.328892101</v>
      </c>
      <c r="S68">
        <v>16.154803805</v>
      </c>
      <c r="T68">
        <v>36.638946409</v>
      </c>
      <c r="U68">
        <v>0.3071900672</v>
      </c>
      <c r="V68">
        <v>25.246981339</v>
      </c>
      <c r="W68">
        <v>5.2643595207</v>
      </c>
      <c r="X68">
        <v>-0.2133</v>
      </c>
      <c r="Y68">
        <v>-0.6228</v>
      </c>
      <c r="Z68">
        <v>0.1961</v>
      </c>
      <c r="AA68">
        <v>0.8078968792</v>
      </c>
      <c r="AB68">
        <v>0.5364574566</v>
      </c>
      <c r="AC68">
        <v>1.2166805762</v>
      </c>
      <c r="AD68">
        <v>0.0092434846</v>
      </c>
      <c r="AE68">
        <v>-0.6499</v>
      </c>
      <c r="AF68">
        <v>-1.1393</v>
      </c>
      <c r="AG68">
        <v>-0.1605</v>
      </c>
      <c r="AH68" t="s">
        <v>195</v>
      </c>
      <c r="AI68" t="s">
        <v>195</v>
      </c>
      <c r="AJ68" t="str">
        <f t="shared" si="0"/>
        <v>t</v>
      </c>
      <c r="AK68" t="s">
        <v>195</v>
      </c>
      <c r="AL68" t="s">
        <v>195</v>
      </c>
    </row>
    <row r="69" spans="1:38" ht="12.75">
      <c r="A69" t="s">
        <v>43</v>
      </c>
      <c r="B69">
        <v>96</v>
      </c>
      <c r="C69">
        <v>1535</v>
      </c>
      <c r="D69">
        <v>62.996533199</v>
      </c>
      <c r="E69">
        <v>51.505238108</v>
      </c>
      <c r="F69">
        <v>77.051642529</v>
      </c>
      <c r="G69" s="4">
        <v>6.8592896E-08</v>
      </c>
      <c r="H69">
        <v>62.540716612</v>
      </c>
      <c r="I69">
        <v>6.3830351603</v>
      </c>
      <c r="J69">
        <v>0.5543</v>
      </c>
      <c r="K69">
        <v>0.3529</v>
      </c>
      <c r="L69">
        <v>0.7557</v>
      </c>
      <c r="M69">
        <v>1.7408000284</v>
      </c>
      <c r="N69">
        <v>1.4232580018</v>
      </c>
      <c r="O69">
        <v>2.1291886186</v>
      </c>
      <c r="P69">
        <v>83</v>
      </c>
      <c r="Q69">
        <v>1409</v>
      </c>
      <c r="R69">
        <v>59.270766506</v>
      </c>
      <c r="S69">
        <v>47.728533784</v>
      </c>
      <c r="T69">
        <v>73.604267377</v>
      </c>
      <c r="U69" s="4">
        <v>8.922851E-10</v>
      </c>
      <c r="V69">
        <v>58.90702626</v>
      </c>
      <c r="W69">
        <v>6.4658861456</v>
      </c>
      <c r="X69">
        <v>0.6771</v>
      </c>
      <c r="Y69">
        <v>0.4605</v>
      </c>
      <c r="Z69">
        <v>0.8937</v>
      </c>
      <c r="AA69">
        <v>1.9682222721</v>
      </c>
      <c r="AB69">
        <v>1.5849358587</v>
      </c>
      <c r="AC69">
        <v>2.4441991712</v>
      </c>
      <c r="AD69">
        <v>0.6841990413</v>
      </c>
      <c r="AE69">
        <v>-0.061</v>
      </c>
      <c r="AF69">
        <v>-0.3547</v>
      </c>
      <c r="AG69">
        <v>0.2328</v>
      </c>
      <c r="AH69">
        <v>1</v>
      </c>
      <c r="AI69">
        <v>2</v>
      </c>
      <c r="AJ69">
        <f aca="true" t="shared" si="1" ref="AJ69:AJ110">IF(AD69&lt;0.05,"t","")</f>
      </c>
      <c r="AK69" t="s">
        <v>195</v>
      </c>
      <c r="AL69" t="s">
        <v>195</v>
      </c>
    </row>
    <row r="70" spans="1:38" ht="12.75">
      <c r="A70" t="s">
        <v>42</v>
      </c>
      <c r="B70">
        <v>68</v>
      </c>
      <c r="C70">
        <v>2624</v>
      </c>
      <c r="D70">
        <v>25.87451619</v>
      </c>
      <c r="E70">
        <v>20.377550633</v>
      </c>
      <c r="F70">
        <v>32.854320921</v>
      </c>
      <c r="G70">
        <v>0.0059023872</v>
      </c>
      <c r="H70">
        <v>25.914634146</v>
      </c>
      <c r="I70">
        <v>3.1426109951</v>
      </c>
      <c r="J70">
        <v>-0.3355</v>
      </c>
      <c r="K70">
        <v>-0.5743</v>
      </c>
      <c r="L70">
        <v>-0.0967</v>
      </c>
      <c r="M70">
        <v>0.714997417</v>
      </c>
      <c r="N70">
        <v>0.5630982995</v>
      </c>
      <c r="O70">
        <v>0.9078722255</v>
      </c>
      <c r="P70">
        <v>51</v>
      </c>
      <c r="Q70">
        <v>2301</v>
      </c>
      <c r="R70">
        <v>21.9294131</v>
      </c>
      <c r="S70">
        <v>16.647157207</v>
      </c>
      <c r="T70">
        <v>28.887764614</v>
      </c>
      <c r="U70">
        <v>0.0240965234</v>
      </c>
      <c r="V70">
        <v>22.164276402</v>
      </c>
      <c r="W70">
        <v>3.1036194822</v>
      </c>
      <c r="X70">
        <v>-0.3172</v>
      </c>
      <c r="Y70">
        <v>-0.5927</v>
      </c>
      <c r="Z70">
        <v>-0.0416</v>
      </c>
      <c r="AA70">
        <v>0.7282166542</v>
      </c>
      <c r="AB70">
        <v>0.5528071849</v>
      </c>
      <c r="AC70">
        <v>0.9592847377</v>
      </c>
      <c r="AD70">
        <v>0.3718263335</v>
      </c>
      <c r="AE70">
        <v>-0.1654</v>
      </c>
      <c r="AF70">
        <v>-0.5285</v>
      </c>
      <c r="AG70">
        <v>0.1976</v>
      </c>
      <c r="AH70" t="s">
        <v>195</v>
      </c>
      <c r="AI70" t="s">
        <v>195</v>
      </c>
      <c r="AJ70">
        <f t="shared" si="1"/>
      </c>
      <c r="AK70" t="s">
        <v>195</v>
      </c>
      <c r="AL70" t="s">
        <v>195</v>
      </c>
    </row>
    <row r="71" spans="1:38" ht="12.75">
      <c r="A71" t="s">
        <v>44</v>
      </c>
      <c r="B71">
        <v>197</v>
      </c>
      <c r="C71">
        <v>2765</v>
      </c>
      <c r="D71">
        <v>71.472544856</v>
      </c>
      <c r="E71">
        <v>62.037111727</v>
      </c>
      <c r="F71">
        <v>82.343044767</v>
      </c>
      <c r="G71" s="4">
        <v>4.444605E-21</v>
      </c>
      <c r="H71">
        <v>71.247739602</v>
      </c>
      <c r="I71">
        <v>5.076191265</v>
      </c>
      <c r="J71">
        <v>0.6806</v>
      </c>
      <c r="K71">
        <v>0.539</v>
      </c>
      <c r="L71">
        <v>0.8222</v>
      </c>
      <c r="M71">
        <v>1.9750199225</v>
      </c>
      <c r="N71">
        <v>1.7142880786</v>
      </c>
      <c r="O71">
        <v>2.27540735</v>
      </c>
      <c r="P71">
        <v>155</v>
      </c>
      <c r="Q71">
        <v>2865</v>
      </c>
      <c r="R71">
        <v>56.315534788</v>
      </c>
      <c r="S71">
        <v>48.017324985</v>
      </c>
      <c r="T71">
        <v>66.047816273</v>
      </c>
      <c r="U71" s="4">
        <v>1.397058E-14</v>
      </c>
      <c r="V71">
        <v>54.10122164</v>
      </c>
      <c r="W71">
        <v>4.3455146939</v>
      </c>
      <c r="X71">
        <v>0.626</v>
      </c>
      <c r="Y71">
        <v>0.4666</v>
      </c>
      <c r="Z71">
        <v>0.7854</v>
      </c>
      <c r="AA71">
        <v>1.8700869985</v>
      </c>
      <c r="AB71">
        <v>1.5945258354</v>
      </c>
      <c r="AC71">
        <v>2.1932698136</v>
      </c>
      <c r="AD71">
        <v>0.0264277571</v>
      </c>
      <c r="AE71">
        <v>-0.2383</v>
      </c>
      <c r="AF71">
        <v>-0.4488</v>
      </c>
      <c r="AG71">
        <v>-0.0279</v>
      </c>
      <c r="AH71">
        <v>1</v>
      </c>
      <c r="AI71">
        <v>2</v>
      </c>
      <c r="AJ71" t="str">
        <f t="shared" si="1"/>
        <v>t</v>
      </c>
      <c r="AK71" t="s">
        <v>195</v>
      </c>
      <c r="AL71" t="s">
        <v>195</v>
      </c>
    </row>
    <row r="72" spans="1:38" ht="12.75">
      <c r="A72" t="s">
        <v>39</v>
      </c>
      <c r="B72">
        <v>65</v>
      </c>
      <c r="C72">
        <v>1729</v>
      </c>
      <c r="D72">
        <v>38.525335057</v>
      </c>
      <c r="E72">
        <v>30.177394644</v>
      </c>
      <c r="F72">
        <v>49.182557299</v>
      </c>
      <c r="G72">
        <v>0.6155035656</v>
      </c>
      <c r="H72">
        <v>37.593984962</v>
      </c>
      <c r="I72">
        <v>4.662959947</v>
      </c>
      <c r="J72">
        <v>0.0626</v>
      </c>
      <c r="K72">
        <v>-0.1816</v>
      </c>
      <c r="L72">
        <v>0.3068</v>
      </c>
      <c r="M72">
        <v>1.0645808738</v>
      </c>
      <c r="N72">
        <v>0.8339000066</v>
      </c>
      <c r="O72">
        <v>1.3590747426</v>
      </c>
      <c r="P72">
        <v>49</v>
      </c>
      <c r="Q72">
        <v>1654</v>
      </c>
      <c r="R72">
        <v>28.878742467</v>
      </c>
      <c r="S72">
        <v>21.80182349</v>
      </c>
      <c r="T72">
        <v>38.252844624</v>
      </c>
      <c r="U72">
        <v>0.7702921728</v>
      </c>
      <c r="V72">
        <v>29.625151149</v>
      </c>
      <c r="W72">
        <v>4.2321644498</v>
      </c>
      <c r="X72">
        <v>-0.0419</v>
      </c>
      <c r="Y72">
        <v>-0.323</v>
      </c>
      <c r="Z72">
        <v>0.2392</v>
      </c>
      <c r="AA72">
        <v>0.9589851366</v>
      </c>
      <c r="AB72">
        <v>0.7239797474</v>
      </c>
      <c r="AC72">
        <v>1.2702737825</v>
      </c>
      <c r="AD72">
        <v>0.1276617093</v>
      </c>
      <c r="AE72">
        <v>-0.2882</v>
      </c>
      <c r="AF72">
        <v>-0.659</v>
      </c>
      <c r="AG72">
        <v>0.0826</v>
      </c>
      <c r="AH72" t="s">
        <v>195</v>
      </c>
      <c r="AI72" t="s">
        <v>195</v>
      </c>
      <c r="AJ72">
        <f t="shared" si="1"/>
      </c>
      <c r="AK72" t="s">
        <v>195</v>
      </c>
      <c r="AL72" t="s">
        <v>195</v>
      </c>
    </row>
    <row r="73" spans="1:38" ht="12.75">
      <c r="A73" t="s">
        <v>40</v>
      </c>
      <c r="B73">
        <v>167</v>
      </c>
      <c r="C73">
        <v>2192</v>
      </c>
      <c r="D73">
        <v>77.440671721</v>
      </c>
      <c r="E73">
        <v>66.423971879</v>
      </c>
      <c r="F73">
        <v>90.284538351</v>
      </c>
      <c r="G73" s="4">
        <v>2.554764E-22</v>
      </c>
      <c r="H73">
        <v>76.186131387</v>
      </c>
      <c r="I73">
        <v>5.8954598464</v>
      </c>
      <c r="J73">
        <v>0.7608</v>
      </c>
      <c r="K73">
        <v>0.6073</v>
      </c>
      <c r="L73">
        <v>0.9142</v>
      </c>
      <c r="M73">
        <v>2.1399387662</v>
      </c>
      <c r="N73">
        <v>1.8355113569</v>
      </c>
      <c r="O73">
        <v>2.4948567634</v>
      </c>
      <c r="P73">
        <v>159</v>
      </c>
      <c r="Q73">
        <v>2193</v>
      </c>
      <c r="R73">
        <v>72.323143152</v>
      </c>
      <c r="S73">
        <v>61.787776863</v>
      </c>
      <c r="T73">
        <v>84.654883231</v>
      </c>
      <c r="U73" s="4">
        <v>1.062998E-27</v>
      </c>
      <c r="V73">
        <v>72.503419973</v>
      </c>
      <c r="W73">
        <v>5.7498952179</v>
      </c>
      <c r="X73">
        <v>0.8762</v>
      </c>
      <c r="Y73">
        <v>0.7187</v>
      </c>
      <c r="Z73">
        <v>1.0336</v>
      </c>
      <c r="AA73">
        <v>2.4016564915</v>
      </c>
      <c r="AB73">
        <v>2.0518053963</v>
      </c>
      <c r="AC73">
        <v>2.8111603145</v>
      </c>
      <c r="AD73">
        <v>0.5372209158</v>
      </c>
      <c r="AE73">
        <v>-0.0684</v>
      </c>
      <c r="AF73">
        <v>-0.2855</v>
      </c>
      <c r="AG73">
        <v>0.1488</v>
      </c>
      <c r="AH73">
        <v>1</v>
      </c>
      <c r="AI73">
        <v>2</v>
      </c>
      <c r="AJ73">
        <f t="shared" si="1"/>
      </c>
      <c r="AK73" t="s">
        <v>195</v>
      </c>
      <c r="AL73" t="s">
        <v>195</v>
      </c>
    </row>
    <row r="74" spans="1:38" ht="12.75">
      <c r="A74" t="s">
        <v>41</v>
      </c>
      <c r="B74">
        <v>166</v>
      </c>
      <c r="C74">
        <v>1118</v>
      </c>
      <c r="D74">
        <v>148.24314214</v>
      </c>
      <c r="E74">
        <v>127.09685718</v>
      </c>
      <c r="F74">
        <v>172.907731</v>
      </c>
      <c r="G74" s="4">
        <v>4.170561E-72</v>
      </c>
      <c r="H74">
        <v>148.47942755</v>
      </c>
      <c r="I74">
        <v>11.524238575</v>
      </c>
      <c r="J74">
        <v>1.4101</v>
      </c>
      <c r="K74">
        <v>1.2562</v>
      </c>
      <c r="L74">
        <v>1.564</v>
      </c>
      <c r="M74">
        <v>4.0964423429</v>
      </c>
      <c r="N74">
        <v>3.5121014022</v>
      </c>
      <c r="O74">
        <v>4.7780055148</v>
      </c>
      <c r="P74">
        <v>152</v>
      </c>
      <c r="Q74">
        <v>1307</v>
      </c>
      <c r="R74">
        <v>123.09169708</v>
      </c>
      <c r="S74">
        <v>104.7936732</v>
      </c>
      <c r="T74">
        <v>144.58473903</v>
      </c>
      <c r="U74" s="4">
        <v>6.655793E-66</v>
      </c>
      <c r="V74">
        <v>116.29686305</v>
      </c>
      <c r="W74">
        <v>9.4329211981</v>
      </c>
      <c r="X74">
        <v>1.4079</v>
      </c>
      <c r="Y74">
        <v>1.247</v>
      </c>
      <c r="Z74">
        <v>1.5689</v>
      </c>
      <c r="AA74">
        <v>4.0875432188</v>
      </c>
      <c r="AB74">
        <v>3.4799152046</v>
      </c>
      <c r="AC74">
        <v>4.801269164</v>
      </c>
      <c r="AD74">
        <v>0.0976964811</v>
      </c>
      <c r="AE74">
        <v>-0.1859</v>
      </c>
      <c r="AF74">
        <v>-0.406</v>
      </c>
      <c r="AG74">
        <v>0.0341</v>
      </c>
      <c r="AH74">
        <v>1</v>
      </c>
      <c r="AI74">
        <v>2</v>
      </c>
      <c r="AJ74">
        <f t="shared" si="1"/>
      </c>
      <c r="AK74" t="s">
        <v>195</v>
      </c>
      <c r="AL74" t="s">
        <v>195</v>
      </c>
    </row>
    <row r="75" spans="1:38" ht="12.75">
      <c r="A75" t="s">
        <v>46</v>
      </c>
      <c r="B75">
        <v>191</v>
      </c>
      <c r="C75">
        <v>3171</v>
      </c>
      <c r="D75">
        <v>60.954194612</v>
      </c>
      <c r="E75">
        <v>52.793870497</v>
      </c>
      <c r="F75">
        <v>70.375856247</v>
      </c>
      <c r="G75" s="4">
        <v>1.160537E-12</v>
      </c>
      <c r="H75">
        <v>60.233364869</v>
      </c>
      <c r="I75">
        <v>4.3583333211</v>
      </c>
      <c r="J75">
        <v>0.5214</v>
      </c>
      <c r="K75">
        <v>0.3777</v>
      </c>
      <c r="L75">
        <v>0.6651</v>
      </c>
      <c r="M75">
        <v>1.6843635407</v>
      </c>
      <c r="N75">
        <v>1.4588671248</v>
      </c>
      <c r="O75">
        <v>1.9447148332</v>
      </c>
      <c r="P75">
        <v>145</v>
      </c>
      <c r="Q75">
        <v>2889</v>
      </c>
      <c r="R75">
        <v>50.697790419</v>
      </c>
      <c r="S75">
        <v>43.000083537</v>
      </c>
      <c r="T75">
        <v>59.7735107</v>
      </c>
      <c r="U75" s="4">
        <v>5.663464E-10</v>
      </c>
      <c r="V75">
        <v>50.190377293</v>
      </c>
      <c r="W75">
        <v>4.1680839664</v>
      </c>
      <c r="X75">
        <v>0.5209</v>
      </c>
      <c r="Y75">
        <v>0.3562</v>
      </c>
      <c r="Z75">
        <v>0.6856</v>
      </c>
      <c r="AA75">
        <v>1.6835368619</v>
      </c>
      <c r="AB75">
        <v>1.427916781</v>
      </c>
      <c r="AC75">
        <v>1.9849170506</v>
      </c>
      <c r="AD75">
        <v>0.0943882321</v>
      </c>
      <c r="AE75">
        <v>-0.1842</v>
      </c>
      <c r="AF75">
        <v>-0.4001</v>
      </c>
      <c r="AG75">
        <v>0.0316</v>
      </c>
      <c r="AH75">
        <v>1</v>
      </c>
      <c r="AI75">
        <v>2</v>
      </c>
      <c r="AJ75">
        <f t="shared" si="1"/>
      </c>
      <c r="AK75" t="s">
        <v>195</v>
      </c>
      <c r="AL75" t="s">
        <v>195</v>
      </c>
    </row>
    <row r="76" spans="1:38" ht="12.75">
      <c r="A76" t="s">
        <v>48</v>
      </c>
      <c r="B76">
        <v>15</v>
      </c>
      <c r="C76">
        <v>237</v>
      </c>
      <c r="D76">
        <v>66.179077612</v>
      </c>
      <c r="E76">
        <v>39.875583263</v>
      </c>
      <c r="F76">
        <v>109.83338563</v>
      </c>
      <c r="G76">
        <v>0.0195248058</v>
      </c>
      <c r="H76">
        <v>63.291139241</v>
      </c>
      <c r="I76">
        <v>16.341701883</v>
      </c>
      <c r="J76">
        <v>0.6036</v>
      </c>
      <c r="K76">
        <v>0.097</v>
      </c>
      <c r="L76">
        <v>1.1102</v>
      </c>
      <c r="M76">
        <v>1.8287441282</v>
      </c>
      <c r="N76">
        <v>1.1018926432</v>
      </c>
      <c r="O76">
        <v>3.0350552817</v>
      </c>
      <c r="P76">
        <v>7</v>
      </c>
      <c r="Q76">
        <v>245</v>
      </c>
      <c r="R76">
        <v>29.1419814</v>
      </c>
      <c r="S76">
        <v>13.887094397</v>
      </c>
      <c r="T76">
        <v>61.154267094</v>
      </c>
      <c r="U76">
        <v>0.9308733134</v>
      </c>
      <c r="V76">
        <v>28.571428571</v>
      </c>
      <c r="W76">
        <v>10.798984943</v>
      </c>
      <c r="X76">
        <v>-0.0328</v>
      </c>
      <c r="Y76">
        <v>-0.774</v>
      </c>
      <c r="Z76">
        <v>0.7084</v>
      </c>
      <c r="AA76">
        <v>0.9677265914</v>
      </c>
      <c r="AB76">
        <v>0.4611529443</v>
      </c>
      <c r="AC76">
        <v>2.0307682458</v>
      </c>
      <c r="AD76">
        <v>0.0731617274</v>
      </c>
      <c r="AE76">
        <v>-0.8202</v>
      </c>
      <c r="AF76">
        <v>-1.7173</v>
      </c>
      <c r="AG76">
        <v>0.077</v>
      </c>
      <c r="AH76" t="s">
        <v>195</v>
      </c>
      <c r="AI76" t="s">
        <v>195</v>
      </c>
      <c r="AJ76">
        <f t="shared" si="1"/>
      </c>
      <c r="AK76" t="s">
        <v>195</v>
      </c>
      <c r="AL76" t="s">
        <v>195</v>
      </c>
    </row>
    <row r="77" spans="1:38" ht="12.75">
      <c r="A77" t="s">
        <v>47</v>
      </c>
      <c r="B77">
        <v>66</v>
      </c>
      <c r="C77">
        <v>704</v>
      </c>
      <c r="D77">
        <v>96.053797993</v>
      </c>
      <c r="E77">
        <v>75.378782127</v>
      </c>
      <c r="F77">
        <v>122.39959109</v>
      </c>
      <c r="G77" s="4">
        <v>2.936535E-15</v>
      </c>
      <c r="H77">
        <v>93.75</v>
      </c>
      <c r="I77">
        <v>11.539827279</v>
      </c>
      <c r="J77">
        <v>0.9762</v>
      </c>
      <c r="K77">
        <v>0.7338</v>
      </c>
      <c r="L77">
        <v>1.2186</v>
      </c>
      <c r="M77">
        <v>2.6542802561</v>
      </c>
      <c r="N77">
        <v>2.0829620203</v>
      </c>
      <c r="O77">
        <v>3.3823005936</v>
      </c>
      <c r="P77">
        <v>38</v>
      </c>
      <c r="Q77">
        <v>574</v>
      </c>
      <c r="R77">
        <v>67.296600958</v>
      </c>
      <c r="S77">
        <v>48.919411289</v>
      </c>
      <c r="T77">
        <v>92.577412138</v>
      </c>
      <c r="U77" s="4">
        <v>7.7480134E-07</v>
      </c>
      <c r="V77">
        <v>66.202090592</v>
      </c>
      <c r="W77">
        <v>10.739397218</v>
      </c>
      <c r="X77">
        <v>0.8041</v>
      </c>
      <c r="Y77">
        <v>0.4852</v>
      </c>
      <c r="Z77">
        <v>1.1231</v>
      </c>
      <c r="AA77">
        <v>2.2347385844</v>
      </c>
      <c r="AB77">
        <v>1.6244816882</v>
      </c>
      <c r="AC77">
        <v>3.0742461284</v>
      </c>
      <c r="AD77">
        <v>0.0805981</v>
      </c>
      <c r="AE77">
        <v>-0.3558</v>
      </c>
      <c r="AF77">
        <v>-0.7549</v>
      </c>
      <c r="AG77">
        <v>0.0433</v>
      </c>
      <c r="AH77">
        <v>1</v>
      </c>
      <c r="AI77">
        <v>2</v>
      </c>
      <c r="AJ77">
        <f t="shared" si="1"/>
      </c>
      <c r="AK77" t="s">
        <v>195</v>
      </c>
      <c r="AL77" t="s">
        <v>195</v>
      </c>
    </row>
    <row r="78" spans="1:38" ht="12.75">
      <c r="A78" t="s">
        <v>53</v>
      </c>
      <c r="B78">
        <v>29</v>
      </c>
      <c r="C78">
        <v>219</v>
      </c>
      <c r="D78">
        <v>131.12804277</v>
      </c>
      <c r="E78">
        <v>91.055427535</v>
      </c>
      <c r="F78">
        <v>188.83622938</v>
      </c>
      <c r="G78" s="4">
        <v>4.554156E-12</v>
      </c>
      <c r="H78">
        <v>132.42009132</v>
      </c>
      <c r="I78">
        <v>24.58979364</v>
      </c>
      <c r="J78">
        <v>1.2874</v>
      </c>
      <c r="K78">
        <v>0.9227</v>
      </c>
      <c r="L78">
        <v>1.6521</v>
      </c>
      <c r="M78">
        <v>3.6234962303</v>
      </c>
      <c r="N78">
        <v>2.5161589502</v>
      </c>
      <c r="O78">
        <v>5.2181619648</v>
      </c>
      <c r="P78">
        <v>13</v>
      </c>
      <c r="Q78">
        <v>189</v>
      </c>
      <c r="R78">
        <v>66.88560477</v>
      </c>
      <c r="S78">
        <v>38.815167187</v>
      </c>
      <c r="T78">
        <v>115.25608286</v>
      </c>
      <c r="U78">
        <v>0.0040508356</v>
      </c>
      <c r="V78">
        <v>68.783068783</v>
      </c>
      <c r="W78">
        <v>19.076990875</v>
      </c>
      <c r="X78">
        <v>0.798</v>
      </c>
      <c r="Y78">
        <v>0.2538</v>
      </c>
      <c r="Z78">
        <v>1.3422</v>
      </c>
      <c r="AA78">
        <v>2.2210905097</v>
      </c>
      <c r="AB78">
        <v>1.2889469979</v>
      </c>
      <c r="AC78">
        <v>3.8273436071</v>
      </c>
      <c r="AD78">
        <v>0.0437064792</v>
      </c>
      <c r="AE78">
        <v>-0.6732</v>
      </c>
      <c r="AF78">
        <v>-1.3274</v>
      </c>
      <c r="AG78">
        <v>-0.019</v>
      </c>
      <c r="AH78">
        <v>1</v>
      </c>
      <c r="AI78">
        <v>2</v>
      </c>
      <c r="AJ78" t="str">
        <f t="shared" si="1"/>
        <v>t</v>
      </c>
      <c r="AK78" t="s">
        <v>195</v>
      </c>
      <c r="AL78" t="s">
        <v>195</v>
      </c>
    </row>
    <row r="79" spans="1:38" ht="12.75">
      <c r="A79" t="s">
        <v>55</v>
      </c>
      <c r="B79">
        <v>131</v>
      </c>
      <c r="C79">
        <v>767</v>
      </c>
      <c r="D79">
        <v>173.686688</v>
      </c>
      <c r="E79">
        <v>146.11950429</v>
      </c>
      <c r="F79">
        <v>206.45474905</v>
      </c>
      <c r="G79" s="4">
        <v>8.781546E-71</v>
      </c>
      <c r="H79">
        <v>170.79530639</v>
      </c>
      <c r="I79">
        <v>14.922455205</v>
      </c>
      <c r="J79">
        <v>1.5685</v>
      </c>
      <c r="K79">
        <v>1.3957</v>
      </c>
      <c r="L79">
        <v>1.7413</v>
      </c>
      <c r="M79">
        <v>4.7995306417</v>
      </c>
      <c r="N79">
        <v>4.0377592908</v>
      </c>
      <c r="O79">
        <v>5.7050192251</v>
      </c>
      <c r="P79">
        <v>106</v>
      </c>
      <c r="Q79">
        <v>816</v>
      </c>
      <c r="R79">
        <v>135.48019121</v>
      </c>
      <c r="S79">
        <v>111.81173182</v>
      </c>
      <c r="T79">
        <v>164.15882225</v>
      </c>
      <c r="U79" s="4">
        <v>3.503736E-53</v>
      </c>
      <c r="V79">
        <v>129.90196078</v>
      </c>
      <c r="W79">
        <v>12.6171938</v>
      </c>
      <c r="X79">
        <v>1.5038</v>
      </c>
      <c r="Y79">
        <v>1.3118</v>
      </c>
      <c r="Z79">
        <v>1.6958</v>
      </c>
      <c r="AA79">
        <v>4.4989316905</v>
      </c>
      <c r="AB79">
        <v>3.7129660003</v>
      </c>
      <c r="AC79">
        <v>5.4512716664</v>
      </c>
      <c r="AD79">
        <v>0.0572271017</v>
      </c>
      <c r="AE79">
        <v>-0.2484</v>
      </c>
      <c r="AF79">
        <v>-0.5045</v>
      </c>
      <c r="AG79">
        <v>0.0076</v>
      </c>
      <c r="AH79">
        <v>1</v>
      </c>
      <c r="AI79">
        <v>2</v>
      </c>
      <c r="AJ79">
        <f t="shared" si="1"/>
      </c>
      <c r="AK79" t="s">
        <v>195</v>
      </c>
      <c r="AL79" t="s">
        <v>195</v>
      </c>
    </row>
    <row r="80" spans="1:38" ht="12.75">
      <c r="A80" t="s">
        <v>51</v>
      </c>
      <c r="B80">
        <v>131</v>
      </c>
      <c r="C80">
        <v>909</v>
      </c>
      <c r="D80">
        <v>148.93072102</v>
      </c>
      <c r="E80">
        <v>125.29272746</v>
      </c>
      <c r="F80">
        <v>177.02830892</v>
      </c>
      <c r="G80" s="4">
        <v>6.300774E-58</v>
      </c>
      <c r="H80">
        <v>144.11441144</v>
      </c>
      <c r="I80">
        <v>12.59133459</v>
      </c>
      <c r="J80">
        <v>1.4147</v>
      </c>
      <c r="K80">
        <v>1.2419</v>
      </c>
      <c r="L80">
        <v>1.5876</v>
      </c>
      <c r="M80">
        <v>4.1154423935</v>
      </c>
      <c r="N80">
        <v>3.4622474039</v>
      </c>
      <c r="O80">
        <v>4.8918705449</v>
      </c>
      <c r="P80">
        <v>124</v>
      </c>
      <c r="Q80">
        <v>1125</v>
      </c>
      <c r="R80">
        <v>113.67409181</v>
      </c>
      <c r="S80">
        <v>95.159282313</v>
      </c>
      <c r="T80">
        <v>135.79126319</v>
      </c>
      <c r="U80" s="4">
        <v>1.464384E-48</v>
      </c>
      <c r="V80">
        <v>110.22222222</v>
      </c>
      <c r="W80">
        <v>9.8982477561</v>
      </c>
      <c r="X80">
        <v>1.3284</v>
      </c>
      <c r="Y80">
        <v>1.1506</v>
      </c>
      <c r="Z80">
        <v>1.5061</v>
      </c>
      <c r="AA80">
        <v>3.7748099519</v>
      </c>
      <c r="AB80">
        <v>3.1599830723</v>
      </c>
      <c r="AC80">
        <v>4.5092615519</v>
      </c>
      <c r="AD80">
        <v>0.0310742484</v>
      </c>
      <c r="AE80">
        <v>-0.2701</v>
      </c>
      <c r="AF80">
        <v>-0.5157</v>
      </c>
      <c r="AG80">
        <v>-0.0246</v>
      </c>
      <c r="AH80">
        <v>1</v>
      </c>
      <c r="AI80">
        <v>2</v>
      </c>
      <c r="AJ80" t="str">
        <f t="shared" si="1"/>
        <v>t</v>
      </c>
      <c r="AK80" t="s">
        <v>195</v>
      </c>
      <c r="AL80" t="s">
        <v>195</v>
      </c>
    </row>
    <row r="81" spans="1:38" ht="12.75">
      <c r="A81" t="s">
        <v>54</v>
      </c>
      <c r="B81">
        <v>49</v>
      </c>
      <c r="C81">
        <v>364</v>
      </c>
      <c r="D81">
        <v>143.03424599</v>
      </c>
      <c r="E81">
        <v>107.9983083</v>
      </c>
      <c r="F81">
        <v>189.43625921</v>
      </c>
      <c r="G81" s="4">
        <v>9.059061E-22</v>
      </c>
      <c r="H81">
        <v>134.61538462</v>
      </c>
      <c r="I81">
        <v>19.230769231</v>
      </c>
      <c r="J81">
        <v>1.3743</v>
      </c>
      <c r="K81">
        <v>1.0934</v>
      </c>
      <c r="L81">
        <v>1.6553</v>
      </c>
      <c r="M81">
        <v>3.952503524</v>
      </c>
      <c r="N81">
        <v>2.9843460997</v>
      </c>
      <c r="O81">
        <v>5.2347427496</v>
      </c>
      <c r="P81">
        <v>50</v>
      </c>
      <c r="Q81">
        <v>448</v>
      </c>
      <c r="R81">
        <v>112.06404771</v>
      </c>
      <c r="S81">
        <v>84.839419868</v>
      </c>
      <c r="T81">
        <v>148.02494887</v>
      </c>
      <c r="U81" s="4">
        <v>2.156916E-20</v>
      </c>
      <c r="V81">
        <v>111.60714286</v>
      </c>
      <c r="W81">
        <v>15.783633509</v>
      </c>
      <c r="X81">
        <v>1.3141</v>
      </c>
      <c r="Y81">
        <v>1.0358</v>
      </c>
      <c r="Z81">
        <v>1.5924</v>
      </c>
      <c r="AA81">
        <v>3.7213447302</v>
      </c>
      <c r="AB81">
        <v>2.8172882785</v>
      </c>
      <c r="AC81">
        <v>4.915509253</v>
      </c>
      <c r="AD81">
        <v>0.2247922461</v>
      </c>
      <c r="AE81">
        <v>-0.244</v>
      </c>
      <c r="AF81">
        <v>-0.638</v>
      </c>
      <c r="AG81">
        <v>0.15</v>
      </c>
      <c r="AH81">
        <v>1</v>
      </c>
      <c r="AI81">
        <v>2</v>
      </c>
      <c r="AJ81">
        <f t="shared" si="1"/>
      </c>
      <c r="AK81" t="s">
        <v>195</v>
      </c>
      <c r="AL81" t="s">
        <v>195</v>
      </c>
    </row>
    <row r="82" spans="1:38" ht="12.75">
      <c r="A82" t="s">
        <v>50</v>
      </c>
      <c r="B82">
        <v>95</v>
      </c>
      <c r="C82">
        <v>974</v>
      </c>
      <c r="D82">
        <v>102.18684295</v>
      </c>
      <c r="E82">
        <v>83.459418644</v>
      </c>
      <c r="F82">
        <v>125.11650621</v>
      </c>
      <c r="G82" s="4">
        <v>9.173116E-24</v>
      </c>
      <c r="H82">
        <v>97.535934292</v>
      </c>
      <c r="I82">
        <v>10.006975713</v>
      </c>
      <c r="J82">
        <v>1.0381</v>
      </c>
      <c r="K82">
        <v>0.8356</v>
      </c>
      <c r="L82">
        <v>1.2405</v>
      </c>
      <c r="M82">
        <v>2.8237563254</v>
      </c>
      <c r="N82">
        <v>2.3062564076</v>
      </c>
      <c r="O82">
        <v>3.4573778351</v>
      </c>
      <c r="P82">
        <v>120</v>
      </c>
      <c r="Q82">
        <v>1244</v>
      </c>
      <c r="R82">
        <v>100.30529369</v>
      </c>
      <c r="S82">
        <v>83.726321306</v>
      </c>
      <c r="T82">
        <v>120.16713246</v>
      </c>
      <c r="U82" s="4">
        <v>6.077392E-39</v>
      </c>
      <c r="V82">
        <v>96.463022508</v>
      </c>
      <c r="W82">
        <v>8.8058288988</v>
      </c>
      <c r="X82">
        <v>1.2032</v>
      </c>
      <c r="Y82">
        <v>1.0226</v>
      </c>
      <c r="Z82">
        <v>1.3839</v>
      </c>
      <c r="AA82">
        <v>3.3308682288</v>
      </c>
      <c r="AB82">
        <v>2.7803252778</v>
      </c>
      <c r="AC82">
        <v>3.9904263167</v>
      </c>
      <c r="AD82">
        <v>0.8923542829</v>
      </c>
      <c r="AE82">
        <v>-0.0186</v>
      </c>
      <c r="AF82">
        <v>-0.2877</v>
      </c>
      <c r="AG82">
        <v>0.2506</v>
      </c>
      <c r="AH82">
        <v>1</v>
      </c>
      <c r="AI82">
        <v>2</v>
      </c>
      <c r="AJ82">
        <f t="shared" si="1"/>
      </c>
      <c r="AK82" t="s">
        <v>195</v>
      </c>
      <c r="AL82" t="s">
        <v>195</v>
      </c>
    </row>
    <row r="83" spans="1:38" ht="12.75">
      <c r="A83" t="s">
        <v>52</v>
      </c>
      <c r="B83">
        <v>242</v>
      </c>
      <c r="C83">
        <v>1612</v>
      </c>
      <c r="D83">
        <v>151.67672212</v>
      </c>
      <c r="E83">
        <v>133.43501872</v>
      </c>
      <c r="F83">
        <v>172.41222173</v>
      </c>
      <c r="G83" s="4">
        <v>1.70303E-106</v>
      </c>
      <c r="H83">
        <v>150.12406948</v>
      </c>
      <c r="I83">
        <v>9.6503406862</v>
      </c>
      <c r="J83">
        <v>1.433</v>
      </c>
      <c r="K83">
        <v>1.3049</v>
      </c>
      <c r="L83">
        <v>1.5612</v>
      </c>
      <c r="M83">
        <v>4.1913233755</v>
      </c>
      <c r="N83">
        <v>3.687245513</v>
      </c>
      <c r="O83">
        <v>4.7643129746</v>
      </c>
      <c r="P83">
        <v>306</v>
      </c>
      <c r="Q83">
        <v>1814</v>
      </c>
      <c r="R83">
        <v>173.59129261</v>
      </c>
      <c r="S83">
        <v>154.76296981</v>
      </c>
      <c r="T83">
        <v>194.71025212</v>
      </c>
      <c r="U83" s="4">
        <v>1.71931E-196</v>
      </c>
      <c r="V83">
        <v>168.68798236</v>
      </c>
      <c r="W83">
        <v>9.6432501017</v>
      </c>
      <c r="X83">
        <v>1.7517</v>
      </c>
      <c r="Y83">
        <v>1.6369</v>
      </c>
      <c r="Z83">
        <v>1.8665</v>
      </c>
      <c r="AA83">
        <v>5.764498563</v>
      </c>
      <c r="AB83">
        <v>5.1392607525</v>
      </c>
      <c r="AC83">
        <v>6.4658022396</v>
      </c>
      <c r="AD83">
        <v>0.1167061197</v>
      </c>
      <c r="AE83">
        <v>0.135</v>
      </c>
      <c r="AF83">
        <v>-0.0337</v>
      </c>
      <c r="AG83">
        <v>0.3036</v>
      </c>
      <c r="AH83">
        <v>1</v>
      </c>
      <c r="AI83">
        <v>2</v>
      </c>
      <c r="AJ83">
        <f t="shared" si="1"/>
      </c>
      <c r="AK83" t="s">
        <v>195</v>
      </c>
      <c r="AL83" t="s">
        <v>195</v>
      </c>
    </row>
    <row r="84" spans="1:38" ht="12.75">
      <c r="A84" t="s">
        <v>56</v>
      </c>
      <c r="B84">
        <v>68</v>
      </c>
      <c r="C84">
        <v>665</v>
      </c>
      <c r="D84">
        <v>102.24558675</v>
      </c>
      <c r="E84">
        <v>80.523782635</v>
      </c>
      <c r="F84">
        <v>129.82698611</v>
      </c>
      <c r="G84" s="4">
        <v>1.543723E-17</v>
      </c>
      <c r="H84">
        <v>102.2556391</v>
      </c>
      <c r="I84">
        <v>12.400317671</v>
      </c>
      <c r="J84">
        <v>1.0386</v>
      </c>
      <c r="K84">
        <v>0.7998</v>
      </c>
      <c r="L84">
        <v>1.2775</v>
      </c>
      <c r="M84">
        <v>2.8253796087</v>
      </c>
      <c r="N84">
        <v>2.2251351936</v>
      </c>
      <c r="O84">
        <v>3.5875437843</v>
      </c>
      <c r="P84">
        <v>76</v>
      </c>
      <c r="Q84">
        <v>699</v>
      </c>
      <c r="R84">
        <v>110.04373711</v>
      </c>
      <c r="S84">
        <v>87.765065284</v>
      </c>
      <c r="T84">
        <v>137.97772539</v>
      </c>
      <c r="U84" s="4">
        <v>2.976102E-29</v>
      </c>
      <c r="V84">
        <v>108.7267525</v>
      </c>
      <c r="W84">
        <v>12.471813858</v>
      </c>
      <c r="X84">
        <v>1.2959</v>
      </c>
      <c r="Y84">
        <v>1.0697</v>
      </c>
      <c r="Z84">
        <v>1.5221</v>
      </c>
      <c r="AA84">
        <v>3.6542556651</v>
      </c>
      <c r="AB84">
        <v>2.9144410708</v>
      </c>
      <c r="AC84">
        <v>4.5818680638</v>
      </c>
      <c r="AD84">
        <v>0.6597063899</v>
      </c>
      <c r="AE84">
        <v>0.0735</v>
      </c>
      <c r="AF84">
        <v>-0.2537</v>
      </c>
      <c r="AG84">
        <v>0.4007</v>
      </c>
      <c r="AH84">
        <v>1</v>
      </c>
      <c r="AI84">
        <v>2</v>
      </c>
      <c r="AJ84">
        <f t="shared" si="1"/>
      </c>
      <c r="AK84" t="s">
        <v>195</v>
      </c>
      <c r="AL84" t="s">
        <v>195</v>
      </c>
    </row>
    <row r="85" spans="1:38" ht="12.75">
      <c r="A85" t="s">
        <v>49</v>
      </c>
      <c r="B85">
        <v>54</v>
      </c>
      <c r="C85">
        <v>363</v>
      </c>
      <c r="D85">
        <v>147.25468405</v>
      </c>
      <c r="E85">
        <v>112.66574268</v>
      </c>
      <c r="F85">
        <v>192.46260184</v>
      </c>
      <c r="G85" s="4">
        <v>9.255712E-25</v>
      </c>
      <c r="H85">
        <v>148.76033058</v>
      </c>
      <c r="I85">
        <v>20.243716883</v>
      </c>
      <c r="J85">
        <v>1.4034</v>
      </c>
      <c r="K85">
        <v>1.1357</v>
      </c>
      <c r="L85">
        <v>1.6712</v>
      </c>
      <c r="M85">
        <v>4.0691280163</v>
      </c>
      <c r="N85">
        <v>3.1133225606</v>
      </c>
      <c r="O85">
        <v>5.3183704838</v>
      </c>
      <c r="P85">
        <v>56</v>
      </c>
      <c r="Q85">
        <v>505</v>
      </c>
      <c r="R85">
        <v>119.31173377</v>
      </c>
      <c r="S85">
        <v>91.709966244</v>
      </c>
      <c r="T85">
        <v>155.22075079</v>
      </c>
      <c r="U85" s="4">
        <v>1.114526E-24</v>
      </c>
      <c r="V85">
        <v>110.89108911</v>
      </c>
      <c r="W85">
        <v>14.818445096</v>
      </c>
      <c r="X85">
        <v>1.3768</v>
      </c>
      <c r="Y85">
        <v>1.1136</v>
      </c>
      <c r="Z85">
        <v>1.6399</v>
      </c>
      <c r="AA85">
        <v>3.9620208337</v>
      </c>
      <c r="AB85">
        <v>3.0454405902</v>
      </c>
      <c r="AC85">
        <v>5.1544624238</v>
      </c>
      <c r="AD85">
        <v>0.2699067231</v>
      </c>
      <c r="AE85">
        <v>-0.2104</v>
      </c>
      <c r="AF85">
        <v>-0.5842</v>
      </c>
      <c r="AG85">
        <v>0.1634</v>
      </c>
      <c r="AH85">
        <v>1</v>
      </c>
      <c r="AI85">
        <v>2</v>
      </c>
      <c r="AJ85">
        <f t="shared" si="1"/>
      </c>
      <c r="AK85" t="s">
        <v>195</v>
      </c>
      <c r="AL85" t="s">
        <v>195</v>
      </c>
    </row>
    <row r="86" spans="1:38" ht="12.75">
      <c r="A86" t="s">
        <v>87</v>
      </c>
      <c r="B86">
        <v>94</v>
      </c>
      <c r="C86">
        <v>6322</v>
      </c>
      <c r="D86">
        <v>14.462932482</v>
      </c>
      <c r="E86">
        <v>11.799882087</v>
      </c>
      <c r="F86">
        <v>17.726992052</v>
      </c>
      <c r="G86" s="4">
        <v>1.016266E-18</v>
      </c>
      <c r="H86">
        <v>14.868712433</v>
      </c>
      <c r="I86">
        <v>1.5335905908</v>
      </c>
      <c r="J86">
        <v>-0.9171</v>
      </c>
      <c r="K86">
        <v>-1.1206</v>
      </c>
      <c r="L86">
        <v>-0.7136</v>
      </c>
      <c r="M86">
        <v>0.3996580763</v>
      </c>
      <c r="N86">
        <v>0.3260692935</v>
      </c>
      <c r="O86">
        <v>0.4898547063</v>
      </c>
      <c r="P86">
        <v>68</v>
      </c>
      <c r="Q86">
        <v>6370</v>
      </c>
      <c r="R86">
        <v>10.381284092</v>
      </c>
      <c r="S86">
        <v>8.1744111035</v>
      </c>
      <c r="T86">
        <v>13.183953931</v>
      </c>
      <c r="U86" s="4">
        <v>2.464223E-18</v>
      </c>
      <c r="V86">
        <v>10.675039246</v>
      </c>
      <c r="W86">
        <v>1.294538658</v>
      </c>
      <c r="X86">
        <v>-1.065</v>
      </c>
      <c r="Y86">
        <v>-1.304</v>
      </c>
      <c r="Z86">
        <v>-0.826</v>
      </c>
      <c r="AA86">
        <v>0.3447344411</v>
      </c>
      <c r="AB86">
        <v>0.2714501422</v>
      </c>
      <c r="AC86">
        <v>0.4378035462</v>
      </c>
      <c r="AD86">
        <v>0.037266288</v>
      </c>
      <c r="AE86">
        <v>-0.3316</v>
      </c>
      <c r="AF86">
        <v>-0.6436</v>
      </c>
      <c r="AG86">
        <v>-0.0196</v>
      </c>
      <c r="AH86">
        <v>1</v>
      </c>
      <c r="AI86">
        <v>2</v>
      </c>
      <c r="AJ86" t="str">
        <f t="shared" si="1"/>
        <v>t</v>
      </c>
      <c r="AK86" t="s">
        <v>195</v>
      </c>
      <c r="AL86" t="s">
        <v>195</v>
      </c>
    </row>
    <row r="87" spans="1:38" ht="12.75">
      <c r="A87" t="s">
        <v>86</v>
      </c>
      <c r="B87">
        <v>34</v>
      </c>
      <c r="C87">
        <v>3727</v>
      </c>
      <c r="D87">
        <v>9.293923295</v>
      </c>
      <c r="E87">
        <v>6.6354041463</v>
      </c>
      <c r="F87">
        <v>13.017595961</v>
      </c>
      <c r="G87" s="4">
        <v>2.628484E-15</v>
      </c>
      <c r="H87">
        <v>9.1226187282</v>
      </c>
      <c r="I87">
        <v>1.5645162047</v>
      </c>
      <c r="J87">
        <v>-1.3594</v>
      </c>
      <c r="K87">
        <v>-1.6963</v>
      </c>
      <c r="L87">
        <v>-1.0224</v>
      </c>
      <c r="M87">
        <v>0.2568214648</v>
      </c>
      <c r="N87">
        <v>0.1833578951</v>
      </c>
      <c r="O87">
        <v>0.3597187062</v>
      </c>
      <c r="P87">
        <v>18</v>
      </c>
      <c r="Q87">
        <v>4798</v>
      </c>
      <c r="R87">
        <v>3.7934485954</v>
      </c>
      <c r="S87">
        <v>2.3884143392</v>
      </c>
      <c r="T87">
        <v>6.0250233848</v>
      </c>
      <c r="U87" s="4">
        <v>1.68428E-18</v>
      </c>
      <c r="V87">
        <v>3.7515631513</v>
      </c>
      <c r="W87">
        <v>0.8842519148</v>
      </c>
      <c r="X87">
        <v>-2.0717</v>
      </c>
      <c r="Y87">
        <v>-2.5344</v>
      </c>
      <c r="Z87">
        <v>-1.6091</v>
      </c>
      <c r="AA87">
        <v>0.125970195</v>
      </c>
      <c r="AB87">
        <v>0.0793127974</v>
      </c>
      <c r="AC87">
        <v>0.200074774</v>
      </c>
      <c r="AD87">
        <v>0.0021111219</v>
      </c>
      <c r="AE87">
        <v>-0.8961</v>
      </c>
      <c r="AF87">
        <v>-1.4674</v>
      </c>
      <c r="AG87">
        <v>-0.3248</v>
      </c>
      <c r="AH87">
        <v>1</v>
      </c>
      <c r="AI87">
        <v>2</v>
      </c>
      <c r="AJ87" t="str">
        <f t="shared" si="1"/>
        <v>t</v>
      </c>
      <c r="AK87" t="s">
        <v>195</v>
      </c>
      <c r="AL87" t="s">
        <v>195</v>
      </c>
    </row>
    <row r="88" spans="1:38" ht="12.75">
      <c r="A88" t="s">
        <v>82</v>
      </c>
      <c r="B88">
        <v>52</v>
      </c>
      <c r="C88">
        <v>6444</v>
      </c>
      <c r="D88">
        <v>8.2620634776</v>
      </c>
      <c r="E88">
        <v>6.2894572932</v>
      </c>
      <c r="F88">
        <v>10.853351843</v>
      </c>
      <c r="G88" s="4">
        <v>2.617058E-26</v>
      </c>
      <c r="H88">
        <v>8.069522036</v>
      </c>
      <c r="I88">
        <v>1.1190413642</v>
      </c>
      <c r="J88">
        <v>-1.4771</v>
      </c>
      <c r="K88">
        <v>-1.7499</v>
      </c>
      <c r="L88">
        <v>-1.2043</v>
      </c>
      <c r="M88">
        <v>0.2283078069</v>
      </c>
      <c r="N88">
        <v>0.1737982533</v>
      </c>
      <c r="O88">
        <v>0.2999135704</v>
      </c>
      <c r="P88">
        <v>51</v>
      </c>
      <c r="Q88">
        <v>7068</v>
      </c>
      <c r="R88">
        <v>7.2296853874</v>
      </c>
      <c r="S88">
        <v>5.4882325581</v>
      </c>
      <c r="T88">
        <v>9.5237128252</v>
      </c>
      <c r="U88" s="4">
        <v>3.410369E-24</v>
      </c>
      <c r="V88">
        <v>7.2156196944</v>
      </c>
      <c r="W88">
        <v>1.0103888552</v>
      </c>
      <c r="X88">
        <v>-1.4268</v>
      </c>
      <c r="Y88">
        <v>-1.7024</v>
      </c>
      <c r="Z88">
        <v>-1.1512</v>
      </c>
      <c r="AA88">
        <v>0.2400783496</v>
      </c>
      <c r="AB88">
        <v>0.1822493987</v>
      </c>
      <c r="AC88">
        <v>0.3162568126</v>
      </c>
      <c r="AD88">
        <v>0.4982164028</v>
      </c>
      <c r="AE88">
        <v>-0.1335</v>
      </c>
      <c r="AF88">
        <v>-0.5197</v>
      </c>
      <c r="AG88">
        <v>0.2528</v>
      </c>
      <c r="AH88">
        <v>1</v>
      </c>
      <c r="AI88">
        <v>2</v>
      </c>
      <c r="AJ88">
        <f t="shared" si="1"/>
      </c>
      <c r="AK88" t="s">
        <v>195</v>
      </c>
      <c r="AL88" t="s">
        <v>195</v>
      </c>
    </row>
    <row r="89" spans="1:38" ht="12.75">
      <c r="A89" t="s">
        <v>91</v>
      </c>
      <c r="B89">
        <v>76</v>
      </c>
      <c r="C89">
        <v>5116</v>
      </c>
      <c r="D89">
        <v>14.622339261</v>
      </c>
      <c r="E89">
        <v>11.664122559</v>
      </c>
      <c r="F89">
        <v>18.330809229</v>
      </c>
      <c r="G89" s="4">
        <v>3.913718E-15</v>
      </c>
      <c r="H89">
        <v>14.855355747</v>
      </c>
      <c r="I89">
        <v>1.7040261703</v>
      </c>
      <c r="J89">
        <v>-0.9062</v>
      </c>
      <c r="K89">
        <v>-1.1322</v>
      </c>
      <c r="L89">
        <v>-0.6802</v>
      </c>
      <c r="M89">
        <v>0.4040630064</v>
      </c>
      <c r="N89">
        <v>0.3223178142</v>
      </c>
      <c r="O89">
        <v>0.5065401476</v>
      </c>
      <c r="P89">
        <v>55</v>
      </c>
      <c r="Q89">
        <v>5278</v>
      </c>
      <c r="R89">
        <v>10.280288364</v>
      </c>
      <c r="S89">
        <v>7.8834346145</v>
      </c>
      <c r="T89">
        <v>13.40587371</v>
      </c>
      <c r="U89" s="4">
        <v>2.103456E-15</v>
      </c>
      <c r="V89">
        <v>10.420613869</v>
      </c>
      <c r="W89">
        <v>1.4051152874</v>
      </c>
      <c r="X89">
        <v>-1.0748</v>
      </c>
      <c r="Y89">
        <v>-1.3402</v>
      </c>
      <c r="Z89">
        <v>-0.8093</v>
      </c>
      <c r="AA89">
        <v>0.3413806454</v>
      </c>
      <c r="AB89">
        <v>0.2617875979</v>
      </c>
      <c r="AC89">
        <v>0.4451729034</v>
      </c>
      <c r="AD89">
        <v>0.0465710815</v>
      </c>
      <c r="AE89">
        <v>-0.3523</v>
      </c>
      <c r="AF89">
        <v>-0.6993</v>
      </c>
      <c r="AG89">
        <v>-0.0053</v>
      </c>
      <c r="AH89">
        <v>1</v>
      </c>
      <c r="AI89">
        <v>2</v>
      </c>
      <c r="AJ89" t="str">
        <f t="shared" si="1"/>
        <v>t</v>
      </c>
      <c r="AK89" t="s">
        <v>195</v>
      </c>
      <c r="AL89" t="s">
        <v>195</v>
      </c>
    </row>
    <row r="90" spans="1:38" ht="12.75">
      <c r="A90" t="s">
        <v>90</v>
      </c>
      <c r="B90">
        <v>59</v>
      </c>
      <c r="C90">
        <v>1901</v>
      </c>
      <c r="D90">
        <v>30.07979208</v>
      </c>
      <c r="E90">
        <v>23.280603447</v>
      </c>
      <c r="F90">
        <v>38.864709571</v>
      </c>
      <c r="G90">
        <v>0.1573078273</v>
      </c>
      <c r="H90">
        <v>31.036296686</v>
      </c>
      <c r="I90">
        <v>4.0405816664</v>
      </c>
      <c r="J90">
        <v>-0.1849</v>
      </c>
      <c r="K90">
        <v>-0.4411</v>
      </c>
      <c r="L90">
        <v>0.0714</v>
      </c>
      <c r="M90">
        <v>0.8312029289</v>
      </c>
      <c r="N90">
        <v>0.6433191333</v>
      </c>
      <c r="O90">
        <v>1.0739589004</v>
      </c>
      <c r="P90">
        <v>46</v>
      </c>
      <c r="Q90">
        <v>2097</v>
      </c>
      <c r="R90">
        <v>21.19935863</v>
      </c>
      <c r="S90">
        <v>15.861686495</v>
      </c>
      <c r="T90">
        <v>28.333229664</v>
      </c>
      <c r="U90">
        <v>0.0177014769</v>
      </c>
      <c r="V90">
        <v>21.936099189</v>
      </c>
      <c r="W90">
        <v>3.2343013749</v>
      </c>
      <c r="X90">
        <v>-0.351</v>
      </c>
      <c r="Y90">
        <v>-0.6411</v>
      </c>
      <c r="Z90">
        <v>-0.061</v>
      </c>
      <c r="AA90">
        <v>0.7039735146</v>
      </c>
      <c r="AB90">
        <v>0.5267238214</v>
      </c>
      <c r="AC90">
        <v>0.9408701279</v>
      </c>
      <c r="AD90">
        <v>0.0752688838</v>
      </c>
      <c r="AE90">
        <v>-0.3499</v>
      </c>
      <c r="AF90">
        <v>-0.7354</v>
      </c>
      <c r="AG90">
        <v>0.0356</v>
      </c>
      <c r="AH90" t="s">
        <v>195</v>
      </c>
      <c r="AI90" t="s">
        <v>195</v>
      </c>
      <c r="AJ90">
        <f t="shared" si="1"/>
      </c>
      <c r="AK90" t="s">
        <v>195</v>
      </c>
      <c r="AL90" t="s">
        <v>195</v>
      </c>
    </row>
    <row r="91" spans="1:38" ht="12.75">
      <c r="A91" t="s">
        <v>89</v>
      </c>
      <c r="B91">
        <v>72</v>
      </c>
      <c r="C91">
        <v>6133</v>
      </c>
      <c r="D91">
        <v>11.847279379</v>
      </c>
      <c r="E91">
        <v>9.3927399847</v>
      </c>
      <c r="F91">
        <v>14.943246478</v>
      </c>
      <c r="G91" s="4">
        <v>4.222638E-21</v>
      </c>
      <c r="H91">
        <v>11.739768466</v>
      </c>
      <c r="I91">
        <v>1.3835449819</v>
      </c>
      <c r="J91">
        <v>-1.1166</v>
      </c>
      <c r="K91">
        <v>-1.3488</v>
      </c>
      <c r="L91">
        <v>-0.8845</v>
      </c>
      <c r="M91">
        <v>0.3273790355</v>
      </c>
      <c r="N91">
        <v>0.2595520928</v>
      </c>
      <c r="O91">
        <v>0.4129307213</v>
      </c>
      <c r="P91">
        <v>52</v>
      </c>
      <c r="Q91">
        <v>6682</v>
      </c>
      <c r="R91">
        <v>7.8429117796</v>
      </c>
      <c r="S91">
        <v>5.9694907895</v>
      </c>
      <c r="T91">
        <v>10.304273405</v>
      </c>
      <c r="U91" s="4">
        <v>4.426184E-22</v>
      </c>
      <c r="V91">
        <v>7.7821011673</v>
      </c>
      <c r="W91">
        <v>1.0791832611</v>
      </c>
      <c r="X91">
        <v>-1.3454</v>
      </c>
      <c r="Y91">
        <v>-1.6183</v>
      </c>
      <c r="Z91">
        <v>-1.0724</v>
      </c>
      <c r="AA91">
        <v>0.2604419439</v>
      </c>
      <c r="AB91">
        <v>0.1982306863</v>
      </c>
      <c r="AC91">
        <v>0.3421771239</v>
      </c>
      <c r="AD91">
        <v>0.0234167232</v>
      </c>
      <c r="AE91">
        <v>-0.4125</v>
      </c>
      <c r="AF91">
        <v>-0.7692</v>
      </c>
      <c r="AG91">
        <v>-0.0558</v>
      </c>
      <c r="AH91">
        <v>1</v>
      </c>
      <c r="AI91">
        <v>2</v>
      </c>
      <c r="AJ91" t="str">
        <f t="shared" si="1"/>
        <v>t</v>
      </c>
      <c r="AK91" t="s">
        <v>195</v>
      </c>
      <c r="AL91" t="s">
        <v>195</v>
      </c>
    </row>
    <row r="92" spans="1:38" ht="12.75">
      <c r="A92" t="s">
        <v>88</v>
      </c>
      <c r="B92">
        <v>126</v>
      </c>
      <c r="C92">
        <v>3490</v>
      </c>
      <c r="D92">
        <v>34.066458874</v>
      </c>
      <c r="E92">
        <v>28.564007961</v>
      </c>
      <c r="F92">
        <v>40.628878894</v>
      </c>
      <c r="G92">
        <v>0.5014364502</v>
      </c>
      <c r="H92">
        <v>36.103151862</v>
      </c>
      <c r="I92">
        <v>3.2163244012</v>
      </c>
      <c r="J92">
        <v>-0.0604</v>
      </c>
      <c r="K92">
        <v>-0.2366</v>
      </c>
      <c r="L92">
        <v>0.1157</v>
      </c>
      <c r="M92">
        <v>0.9413675573</v>
      </c>
      <c r="N92">
        <v>0.7893168615</v>
      </c>
      <c r="O92">
        <v>1.1227086625</v>
      </c>
      <c r="P92">
        <v>73</v>
      </c>
      <c r="Q92">
        <v>3396</v>
      </c>
      <c r="R92">
        <v>20.952363529</v>
      </c>
      <c r="S92">
        <v>16.634714004</v>
      </c>
      <c r="T92">
        <v>26.39068741</v>
      </c>
      <c r="U92">
        <v>0.0020638219</v>
      </c>
      <c r="V92">
        <v>21.495877503</v>
      </c>
      <c r="W92">
        <v>2.5159021629</v>
      </c>
      <c r="X92">
        <v>-0.3627</v>
      </c>
      <c r="Y92">
        <v>-0.5935</v>
      </c>
      <c r="Z92">
        <v>-0.132</v>
      </c>
      <c r="AA92">
        <v>0.6957714735</v>
      </c>
      <c r="AB92">
        <v>0.5523939797</v>
      </c>
      <c r="AC92">
        <v>0.8763635397</v>
      </c>
      <c r="AD92">
        <v>0.0009513359</v>
      </c>
      <c r="AE92">
        <v>-0.4861</v>
      </c>
      <c r="AF92">
        <v>-0.7744</v>
      </c>
      <c r="AG92">
        <v>-0.1978</v>
      </c>
      <c r="AH92" t="s">
        <v>195</v>
      </c>
      <c r="AI92">
        <v>2</v>
      </c>
      <c r="AJ92" t="str">
        <f t="shared" si="1"/>
        <v>t</v>
      </c>
      <c r="AK92" t="s">
        <v>195</v>
      </c>
      <c r="AL92" t="s">
        <v>195</v>
      </c>
    </row>
    <row r="93" spans="1:38" ht="12.75">
      <c r="A93" t="s">
        <v>83</v>
      </c>
      <c r="B93">
        <v>125</v>
      </c>
      <c r="C93">
        <v>5623</v>
      </c>
      <c r="D93">
        <v>22.476275615</v>
      </c>
      <c r="E93">
        <v>18.832941201</v>
      </c>
      <c r="F93">
        <v>26.824432791</v>
      </c>
      <c r="G93" s="4">
        <v>1.3039261E-07</v>
      </c>
      <c r="H93">
        <v>22.230126267</v>
      </c>
      <c r="I93">
        <v>1.9883229393</v>
      </c>
      <c r="J93">
        <v>-0.4763</v>
      </c>
      <c r="K93">
        <v>-0.6531</v>
      </c>
      <c r="L93">
        <v>-0.2994</v>
      </c>
      <c r="M93">
        <v>0.6210929275</v>
      </c>
      <c r="N93">
        <v>0.5204156945</v>
      </c>
      <c r="O93">
        <v>0.7412467162</v>
      </c>
      <c r="P93">
        <v>75</v>
      </c>
      <c r="Q93">
        <v>5851</v>
      </c>
      <c r="R93">
        <v>12.825907685</v>
      </c>
      <c r="S93">
        <v>10.214105767</v>
      </c>
      <c r="T93">
        <v>16.105561436</v>
      </c>
      <c r="U93" s="4">
        <v>2.02893E-13</v>
      </c>
      <c r="V93">
        <v>12.818321654</v>
      </c>
      <c r="W93">
        <v>1.4801322915</v>
      </c>
      <c r="X93">
        <v>-0.8535</v>
      </c>
      <c r="Y93">
        <v>-1.0812</v>
      </c>
      <c r="Z93">
        <v>-0.6258</v>
      </c>
      <c r="AA93">
        <v>0.4259137962</v>
      </c>
      <c r="AB93">
        <v>0.3391828999</v>
      </c>
      <c r="AC93">
        <v>0.5348222503</v>
      </c>
      <c r="AD93">
        <v>0.0001226062</v>
      </c>
      <c r="AE93">
        <v>-0.561</v>
      </c>
      <c r="AF93">
        <v>-0.8473</v>
      </c>
      <c r="AG93">
        <v>-0.2747</v>
      </c>
      <c r="AH93">
        <v>1</v>
      </c>
      <c r="AI93">
        <v>2</v>
      </c>
      <c r="AJ93" t="str">
        <f t="shared" si="1"/>
        <v>t</v>
      </c>
      <c r="AK93" t="s">
        <v>195</v>
      </c>
      <c r="AL93" t="s">
        <v>195</v>
      </c>
    </row>
    <row r="94" spans="1:38" ht="12.75">
      <c r="A94" t="s">
        <v>105</v>
      </c>
      <c r="B94">
        <v>52</v>
      </c>
      <c r="C94">
        <v>4464</v>
      </c>
      <c r="D94">
        <v>11.541956176</v>
      </c>
      <c r="E94">
        <v>8.786260456</v>
      </c>
      <c r="F94">
        <v>15.16193983</v>
      </c>
      <c r="G94" s="4">
        <v>2.208052E-16</v>
      </c>
      <c r="H94">
        <v>11.64874552</v>
      </c>
      <c r="I94">
        <v>1.6153903564</v>
      </c>
      <c r="J94">
        <v>-1.1427</v>
      </c>
      <c r="K94">
        <v>-1.4155</v>
      </c>
      <c r="L94">
        <v>-0.8699</v>
      </c>
      <c r="M94">
        <v>0.3189419579</v>
      </c>
      <c r="N94">
        <v>0.242793082</v>
      </c>
      <c r="O94">
        <v>0.4189739331</v>
      </c>
      <c r="P94">
        <v>40</v>
      </c>
      <c r="Q94">
        <v>4846</v>
      </c>
      <c r="R94">
        <v>8.1623507274</v>
      </c>
      <c r="S94">
        <v>5.9812225952</v>
      </c>
      <c r="T94">
        <v>11.138854697</v>
      </c>
      <c r="U94" s="4">
        <v>1.878427E-16</v>
      </c>
      <c r="V94">
        <v>8.254230293</v>
      </c>
      <c r="W94">
        <v>1.3051084029</v>
      </c>
      <c r="X94">
        <v>-1.3055</v>
      </c>
      <c r="Y94">
        <v>-1.6164</v>
      </c>
      <c r="Z94">
        <v>-0.9945</v>
      </c>
      <c r="AA94">
        <v>0.2710496496</v>
      </c>
      <c r="AB94">
        <v>0.198620268</v>
      </c>
      <c r="AC94">
        <v>0.3698913173</v>
      </c>
      <c r="AD94">
        <v>0.0994856544</v>
      </c>
      <c r="AE94">
        <v>-0.3465</v>
      </c>
      <c r="AF94">
        <v>-0.7587</v>
      </c>
      <c r="AG94">
        <v>0.0657</v>
      </c>
      <c r="AH94">
        <v>1</v>
      </c>
      <c r="AI94">
        <v>2</v>
      </c>
      <c r="AJ94">
        <f t="shared" si="1"/>
      </c>
      <c r="AK94" t="s">
        <v>195</v>
      </c>
      <c r="AL94" t="s">
        <v>195</v>
      </c>
    </row>
    <row r="95" spans="1:38" ht="12.75">
      <c r="A95" t="s">
        <v>106</v>
      </c>
      <c r="B95">
        <v>100</v>
      </c>
      <c r="C95">
        <v>2121</v>
      </c>
      <c r="D95">
        <v>42.932928406</v>
      </c>
      <c r="E95">
        <v>35.242228906</v>
      </c>
      <c r="F95">
        <v>52.301922971</v>
      </c>
      <c r="G95">
        <v>0.0897078048</v>
      </c>
      <c r="H95">
        <v>47.1475719</v>
      </c>
      <c r="I95">
        <v>4.71475719</v>
      </c>
      <c r="J95">
        <v>0.1709</v>
      </c>
      <c r="K95">
        <v>-0.0265</v>
      </c>
      <c r="L95">
        <v>0.3683</v>
      </c>
      <c r="M95">
        <v>1.1863770781</v>
      </c>
      <c r="N95">
        <v>0.9738579246</v>
      </c>
      <c r="O95">
        <v>1.4452730074</v>
      </c>
      <c r="P95">
        <v>69</v>
      </c>
      <c r="Q95">
        <v>2027</v>
      </c>
      <c r="R95">
        <v>31.677647361</v>
      </c>
      <c r="S95">
        <v>24.986358037</v>
      </c>
      <c r="T95">
        <v>40.160848605</v>
      </c>
      <c r="U95">
        <v>0.6758201224</v>
      </c>
      <c r="V95">
        <v>34.040453873</v>
      </c>
      <c r="W95">
        <v>4.0979890789</v>
      </c>
      <c r="X95">
        <v>0.0506</v>
      </c>
      <c r="Y95">
        <v>-0.1867</v>
      </c>
      <c r="Z95">
        <v>0.2879</v>
      </c>
      <c r="AA95">
        <v>1.051929218</v>
      </c>
      <c r="AB95">
        <v>0.8297295494</v>
      </c>
      <c r="AC95">
        <v>1.3336334478</v>
      </c>
      <c r="AD95">
        <v>0.0520589866</v>
      </c>
      <c r="AE95">
        <v>-0.304</v>
      </c>
      <c r="AF95">
        <v>-0.6108</v>
      </c>
      <c r="AG95">
        <v>0.0027</v>
      </c>
      <c r="AH95" t="s">
        <v>195</v>
      </c>
      <c r="AI95" t="s">
        <v>195</v>
      </c>
      <c r="AJ95">
        <f t="shared" si="1"/>
      </c>
      <c r="AK95" t="s">
        <v>195</v>
      </c>
      <c r="AL95" t="s">
        <v>195</v>
      </c>
    </row>
    <row r="96" spans="1:38" s="48" customFormat="1" ht="12.75">
      <c r="A96" s="48" t="s">
        <v>95</v>
      </c>
      <c r="C96" s="48" t="s">
        <v>195</v>
      </c>
      <c r="D96" s="48" t="s">
        <v>195</v>
      </c>
      <c r="E96" s="48" t="s">
        <v>195</v>
      </c>
      <c r="F96" s="48" t="s">
        <v>195</v>
      </c>
      <c r="G96" s="48" t="s">
        <v>195</v>
      </c>
      <c r="H96" s="48" t="s">
        <v>195</v>
      </c>
      <c r="I96" s="48" t="s">
        <v>195</v>
      </c>
      <c r="J96" s="48" t="s">
        <v>195</v>
      </c>
      <c r="K96" s="48" t="s">
        <v>195</v>
      </c>
      <c r="L96" s="48" t="s">
        <v>195</v>
      </c>
      <c r="M96" s="48" t="s">
        <v>195</v>
      </c>
      <c r="N96" s="48" t="s">
        <v>195</v>
      </c>
      <c r="O96" s="48" t="s">
        <v>195</v>
      </c>
      <c r="Q96" s="48" t="s">
        <v>195</v>
      </c>
      <c r="R96" s="48" t="s">
        <v>195</v>
      </c>
      <c r="S96" s="48" t="s">
        <v>195</v>
      </c>
      <c r="T96" s="48" t="s">
        <v>195</v>
      </c>
      <c r="U96" s="48" t="s">
        <v>195</v>
      </c>
      <c r="V96" s="48" t="s">
        <v>195</v>
      </c>
      <c r="W96" s="48" t="s">
        <v>195</v>
      </c>
      <c r="X96" s="48" t="s">
        <v>195</v>
      </c>
      <c r="Y96" s="48" t="s">
        <v>195</v>
      </c>
      <c r="Z96" s="48" t="s">
        <v>195</v>
      </c>
      <c r="AA96" s="48" t="s">
        <v>195</v>
      </c>
      <c r="AB96" s="48" t="s">
        <v>195</v>
      </c>
      <c r="AC96" s="48" t="s">
        <v>195</v>
      </c>
      <c r="AD96" s="48" t="s">
        <v>195</v>
      </c>
      <c r="AE96" s="48" t="s">
        <v>195</v>
      </c>
      <c r="AF96" s="48" t="s">
        <v>195</v>
      </c>
      <c r="AG96" s="48" t="s">
        <v>195</v>
      </c>
      <c r="AH96" s="48" t="s">
        <v>195</v>
      </c>
      <c r="AI96" s="48" t="s">
        <v>195</v>
      </c>
      <c r="AJ96" s="48">
        <f t="shared" si="1"/>
      </c>
      <c r="AK96" s="48" t="s">
        <v>284</v>
      </c>
      <c r="AL96" s="48" t="s">
        <v>284</v>
      </c>
    </row>
    <row r="97" spans="1:38" s="48" customFormat="1" ht="12.75">
      <c r="A97" s="48" t="s">
        <v>94</v>
      </c>
      <c r="B97" s="48">
        <v>115</v>
      </c>
      <c r="C97" s="48">
        <v>5075</v>
      </c>
      <c r="D97" s="48">
        <v>22.362884754</v>
      </c>
      <c r="E97" s="48">
        <v>18.599773399</v>
      </c>
      <c r="F97" s="48">
        <v>26.88734985</v>
      </c>
      <c r="G97" s="60">
        <v>3.0538446E-07</v>
      </c>
      <c r="H97" s="48">
        <v>22.660098522</v>
      </c>
      <c r="I97" s="48">
        <v>2.1130650827</v>
      </c>
      <c r="J97" s="48">
        <v>-0.4813</v>
      </c>
      <c r="K97" s="48">
        <v>-0.6656</v>
      </c>
      <c r="L97" s="48">
        <v>-0.2971</v>
      </c>
      <c r="M97" s="48">
        <v>0.6179595676</v>
      </c>
      <c r="N97" s="48">
        <v>0.5139725064</v>
      </c>
      <c r="O97" s="48">
        <v>0.7429853201</v>
      </c>
      <c r="P97" s="48">
        <v>76</v>
      </c>
      <c r="Q97" s="48">
        <v>5014</v>
      </c>
      <c r="R97" s="48">
        <v>14.994521369</v>
      </c>
      <c r="S97" s="48">
        <v>11.958855731</v>
      </c>
      <c r="T97" s="48">
        <v>18.800767913</v>
      </c>
      <c r="U97" s="60">
        <v>1.5260747E-09</v>
      </c>
      <c r="V97" s="48">
        <v>15.157558835</v>
      </c>
      <c r="W97" s="48">
        <v>1.7386912419</v>
      </c>
      <c r="X97" s="48">
        <v>-0.6973</v>
      </c>
      <c r="Y97" s="48">
        <v>-0.9235</v>
      </c>
      <c r="Z97" s="48">
        <v>-0.4711</v>
      </c>
      <c r="AA97" s="48">
        <v>0.4979276068</v>
      </c>
      <c r="AB97" s="48">
        <v>0.3971213397</v>
      </c>
      <c r="AC97" s="48">
        <v>0.6243227871</v>
      </c>
      <c r="AD97" s="48">
        <v>0.0068528744</v>
      </c>
      <c r="AE97" s="48">
        <v>-0.3997</v>
      </c>
      <c r="AF97" s="48">
        <v>-0.6895</v>
      </c>
      <c r="AG97" s="48">
        <v>-0.11</v>
      </c>
      <c r="AH97" s="48">
        <v>1</v>
      </c>
      <c r="AI97" s="48">
        <v>2</v>
      </c>
      <c r="AJ97" s="48" t="str">
        <f t="shared" si="1"/>
        <v>t</v>
      </c>
      <c r="AK97" s="48" t="s">
        <v>195</v>
      </c>
      <c r="AL97" s="48" t="s">
        <v>195</v>
      </c>
    </row>
    <row r="98" spans="1:38" s="48" customFormat="1" ht="12.75">
      <c r="A98" s="48" t="s">
        <v>93</v>
      </c>
      <c r="B98" s="48">
        <v>131</v>
      </c>
      <c r="C98" s="48">
        <v>5913</v>
      </c>
      <c r="D98" s="48">
        <v>21.70703142</v>
      </c>
      <c r="E98" s="48">
        <v>18.261746404</v>
      </c>
      <c r="F98" s="48">
        <v>25.802308423</v>
      </c>
      <c r="G98" s="60">
        <v>6.7855611E-09</v>
      </c>
      <c r="H98" s="48">
        <v>22.154574666</v>
      </c>
      <c r="I98" s="48">
        <v>1.9356541759</v>
      </c>
      <c r="J98" s="48">
        <v>-0.5111</v>
      </c>
      <c r="K98" s="48">
        <v>-0.6839</v>
      </c>
      <c r="L98" s="48">
        <v>-0.3383</v>
      </c>
      <c r="M98" s="48">
        <v>0.5998361972</v>
      </c>
      <c r="N98" s="48">
        <v>0.5046317161</v>
      </c>
      <c r="O98" s="48">
        <v>0.7130020805</v>
      </c>
      <c r="P98" s="48">
        <v>87</v>
      </c>
      <c r="Q98" s="48">
        <v>5673</v>
      </c>
      <c r="R98" s="48">
        <v>15.373501522</v>
      </c>
      <c r="S98" s="48">
        <v>12.441394937</v>
      </c>
      <c r="T98" s="48">
        <v>18.996627809</v>
      </c>
      <c r="U98" s="60">
        <v>4.750388E-10</v>
      </c>
      <c r="V98" s="48">
        <v>15.335801163</v>
      </c>
      <c r="W98" s="48">
        <v>1.6441704659</v>
      </c>
      <c r="X98" s="48">
        <v>-0.6723</v>
      </c>
      <c r="Y98" s="48">
        <v>-0.884</v>
      </c>
      <c r="Z98" s="48">
        <v>-0.4607</v>
      </c>
      <c r="AA98" s="48">
        <v>0.5105125153</v>
      </c>
      <c r="AB98" s="48">
        <v>0.4131451651</v>
      </c>
      <c r="AC98" s="48">
        <v>0.6308267659</v>
      </c>
      <c r="AD98" s="48">
        <v>0.012615378</v>
      </c>
      <c r="AE98" s="48">
        <v>-0.345</v>
      </c>
      <c r="AF98" s="48">
        <v>-0.6161</v>
      </c>
      <c r="AG98" s="48">
        <v>-0.0739</v>
      </c>
      <c r="AH98" s="48">
        <v>1</v>
      </c>
      <c r="AI98" s="48">
        <v>2</v>
      </c>
      <c r="AJ98" s="48" t="str">
        <f t="shared" si="1"/>
        <v>t</v>
      </c>
      <c r="AK98" s="48" t="s">
        <v>195</v>
      </c>
      <c r="AL98" s="48" t="s">
        <v>195</v>
      </c>
    </row>
    <row r="99" spans="1:38" s="48" customFormat="1" ht="12.75">
      <c r="A99" s="48" t="s">
        <v>92</v>
      </c>
      <c r="B99" s="48">
        <v>160</v>
      </c>
      <c r="C99" s="48">
        <v>2473</v>
      </c>
      <c r="D99" s="48">
        <v>64.651129998</v>
      </c>
      <c r="E99" s="48">
        <v>55.274256255</v>
      </c>
      <c r="F99" s="48">
        <v>75.618721865</v>
      </c>
      <c r="G99" s="60">
        <v>3.9298E-13</v>
      </c>
      <c r="H99" s="48">
        <v>64.698746462</v>
      </c>
      <c r="I99" s="48">
        <v>5.1148850144</v>
      </c>
      <c r="J99" s="48">
        <v>0.5803</v>
      </c>
      <c r="K99" s="48">
        <v>0.4236</v>
      </c>
      <c r="L99" s="48">
        <v>0.737</v>
      </c>
      <c r="M99" s="48">
        <v>1.7865219437</v>
      </c>
      <c r="N99" s="48">
        <v>1.5274082869</v>
      </c>
      <c r="O99" s="48">
        <v>2.0895923392</v>
      </c>
      <c r="P99" s="48">
        <v>142</v>
      </c>
      <c r="Q99" s="48">
        <v>2927</v>
      </c>
      <c r="R99" s="48">
        <v>47.519785883</v>
      </c>
      <c r="S99" s="48">
        <v>40.236525084</v>
      </c>
      <c r="T99" s="48">
        <v>56.121398298</v>
      </c>
      <c r="U99" s="60">
        <v>7.705826E-08</v>
      </c>
      <c r="V99" s="48">
        <v>48.513836693</v>
      </c>
      <c r="W99" s="48">
        <v>4.0711907372</v>
      </c>
      <c r="X99" s="48">
        <v>0.4562</v>
      </c>
      <c r="Y99" s="48">
        <v>0.2898</v>
      </c>
      <c r="Z99" s="48">
        <v>0.6225</v>
      </c>
      <c r="AA99" s="48">
        <v>1.578003904</v>
      </c>
      <c r="AB99" s="48">
        <v>1.3361464595</v>
      </c>
      <c r="AC99" s="48">
        <v>1.8636402493</v>
      </c>
      <c r="AD99" s="48">
        <v>0.007579373</v>
      </c>
      <c r="AE99" s="48">
        <v>-0.3079</v>
      </c>
      <c r="AF99" s="48">
        <v>-0.5338</v>
      </c>
      <c r="AG99" s="48">
        <v>-0.0819</v>
      </c>
      <c r="AH99" s="48">
        <v>1</v>
      </c>
      <c r="AI99" s="48">
        <v>2</v>
      </c>
      <c r="AJ99" s="48" t="str">
        <f t="shared" si="1"/>
        <v>t</v>
      </c>
      <c r="AK99" s="48" t="s">
        <v>195</v>
      </c>
      <c r="AL99" s="48" t="s">
        <v>195</v>
      </c>
    </row>
    <row r="100" spans="1:38" s="48" customFormat="1" ht="12.75">
      <c r="A100" s="48" t="s">
        <v>98</v>
      </c>
      <c r="C100" s="48" t="s">
        <v>195</v>
      </c>
      <c r="D100" s="48" t="s">
        <v>195</v>
      </c>
      <c r="E100" s="48" t="s">
        <v>195</v>
      </c>
      <c r="F100" s="48" t="s">
        <v>195</v>
      </c>
      <c r="G100" s="48" t="s">
        <v>195</v>
      </c>
      <c r="H100" s="48" t="s">
        <v>195</v>
      </c>
      <c r="I100" s="48" t="s">
        <v>195</v>
      </c>
      <c r="J100" s="48" t="s">
        <v>195</v>
      </c>
      <c r="K100" s="48" t="s">
        <v>195</v>
      </c>
      <c r="L100" s="48" t="s">
        <v>195</v>
      </c>
      <c r="M100" s="48" t="s">
        <v>195</v>
      </c>
      <c r="N100" s="48" t="s">
        <v>195</v>
      </c>
      <c r="O100" s="48" t="s">
        <v>195</v>
      </c>
      <c r="Q100" s="48" t="s">
        <v>195</v>
      </c>
      <c r="R100" s="48" t="s">
        <v>195</v>
      </c>
      <c r="S100" s="48" t="s">
        <v>195</v>
      </c>
      <c r="T100" s="48" t="s">
        <v>195</v>
      </c>
      <c r="U100" s="48" t="s">
        <v>195</v>
      </c>
      <c r="V100" s="48" t="s">
        <v>195</v>
      </c>
      <c r="W100" s="48" t="s">
        <v>195</v>
      </c>
      <c r="X100" s="48" t="s">
        <v>195</v>
      </c>
      <c r="Y100" s="48" t="s">
        <v>195</v>
      </c>
      <c r="Z100" s="48" t="s">
        <v>195</v>
      </c>
      <c r="AA100" s="48" t="s">
        <v>195</v>
      </c>
      <c r="AB100" s="48" t="s">
        <v>195</v>
      </c>
      <c r="AC100" s="48" t="s">
        <v>195</v>
      </c>
      <c r="AD100" s="48" t="s">
        <v>195</v>
      </c>
      <c r="AE100" s="48" t="s">
        <v>195</v>
      </c>
      <c r="AF100" s="48" t="s">
        <v>195</v>
      </c>
      <c r="AG100" s="48" t="s">
        <v>195</v>
      </c>
      <c r="AH100" s="48" t="s">
        <v>195</v>
      </c>
      <c r="AI100" s="48" t="s">
        <v>195</v>
      </c>
      <c r="AJ100" s="48">
        <f t="shared" si="1"/>
      </c>
      <c r="AK100" s="48" t="s">
        <v>284</v>
      </c>
      <c r="AL100" s="48" t="s">
        <v>284</v>
      </c>
    </row>
    <row r="101" spans="1:38" ht="12.75">
      <c r="A101" t="s">
        <v>96</v>
      </c>
      <c r="B101">
        <v>93</v>
      </c>
      <c r="C101">
        <v>4560</v>
      </c>
      <c r="D101">
        <v>20.166450777</v>
      </c>
      <c r="E101">
        <v>16.435515622</v>
      </c>
      <c r="F101">
        <v>24.744324809</v>
      </c>
      <c r="G101" s="4">
        <v>2.119772E-08</v>
      </c>
      <c r="H101">
        <v>20.394736842</v>
      </c>
      <c r="I101">
        <v>2.1148356932</v>
      </c>
      <c r="J101">
        <v>-0.5847</v>
      </c>
      <c r="K101">
        <v>-0.7893</v>
      </c>
      <c r="L101">
        <v>-0.3801</v>
      </c>
      <c r="M101">
        <v>0.5572649208</v>
      </c>
      <c r="N101">
        <v>0.4541669931</v>
      </c>
      <c r="O101">
        <v>0.6837665367</v>
      </c>
      <c r="P101">
        <v>55</v>
      </c>
      <c r="Q101">
        <v>4043</v>
      </c>
      <c r="R101">
        <v>13.489679461</v>
      </c>
      <c r="S101">
        <v>10.344555781</v>
      </c>
      <c r="T101">
        <v>17.591035886</v>
      </c>
      <c r="U101" s="4">
        <v>3.0457171E-09</v>
      </c>
      <c r="V101">
        <v>13.603759584</v>
      </c>
      <c r="W101">
        <v>1.8343305682</v>
      </c>
      <c r="X101">
        <v>-0.8031</v>
      </c>
      <c r="Y101">
        <v>-1.0685</v>
      </c>
      <c r="Z101">
        <v>-0.5376</v>
      </c>
      <c r="AA101">
        <v>0.4479558663</v>
      </c>
      <c r="AB101">
        <v>0.3435147929</v>
      </c>
      <c r="AC101">
        <v>0.5841508498</v>
      </c>
      <c r="AD101">
        <v>0.0180858534</v>
      </c>
      <c r="AE101">
        <v>-0.4021</v>
      </c>
      <c r="AF101">
        <v>-0.7355</v>
      </c>
      <c r="AG101">
        <v>-0.0687</v>
      </c>
      <c r="AH101">
        <v>1</v>
      </c>
      <c r="AI101">
        <v>2</v>
      </c>
      <c r="AJ101" t="str">
        <f t="shared" si="1"/>
        <v>t</v>
      </c>
      <c r="AK101" t="s">
        <v>195</v>
      </c>
      <c r="AL101" t="s">
        <v>195</v>
      </c>
    </row>
    <row r="102" spans="1:38" ht="12.75">
      <c r="A102" t="s">
        <v>97</v>
      </c>
      <c r="B102">
        <v>112</v>
      </c>
      <c r="C102">
        <v>4548</v>
      </c>
      <c r="D102">
        <v>24.481010368</v>
      </c>
      <c r="E102">
        <v>20.312416101</v>
      </c>
      <c r="F102">
        <v>29.505100016</v>
      </c>
      <c r="G102">
        <v>4.06519E-05</v>
      </c>
      <c r="H102">
        <v>24.626209323</v>
      </c>
      <c r="I102">
        <v>2.3269580572</v>
      </c>
      <c r="J102">
        <v>-0.3908</v>
      </c>
      <c r="K102">
        <v>-0.5775</v>
      </c>
      <c r="L102">
        <v>-0.2042</v>
      </c>
      <c r="M102">
        <v>0.6764902984</v>
      </c>
      <c r="N102">
        <v>0.5612984196</v>
      </c>
      <c r="O102">
        <v>0.8153223096</v>
      </c>
      <c r="P102">
        <v>87</v>
      </c>
      <c r="Q102">
        <v>4923</v>
      </c>
      <c r="R102">
        <v>17.712446151</v>
      </c>
      <c r="S102">
        <v>14.33424069</v>
      </c>
      <c r="T102">
        <v>21.886806245</v>
      </c>
      <c r="U102" s="4">
        <v>8.8583082E-07</v>
      </c>
      <c r="V102">
        <v>17.672151127</v>
      </c>
      <c r="W102">
        <v>1.8946534741</v>
      </c>
      <c r="X102">
        <v>-0.5307</v>
      </c>
      <c r="Y102">
        <v>-0.7423</v>
      </c>
      <c r="Z102">
        <v>-0.3191</v>
      </c>
      <c r="AA102">
        <v>0.5881825571</v>
      </c>
      <c r="AB102">
        <v>0.4760014665</v>
      </c>
      <c r="AC102">
        <v>0.7268017955</v>
      </c>
      <c r="AD102">
        <v>0.0235376087</v>
      </c>
      <c r="AE102">
        <v>-0.3236</v>
      </c>
      <c r="AF102">
        <v>-0.6037</v>
      </c>
      <c r="AG102">
        <v>-0.0435</v>
      </c>
      <c r="AH102">
        <v>1</v>
      </c>
      <c r="AI102">
        <v>2</v>
      </c>
      <c r="AJ102" t="str">
        <f t="shared" si="1"/>
        <v>t</v>
      </c>
      <c r="AK102" t="s">
        <v>195</v>
      </c>
      <c r="AL102" t="s">
        <v>195</v>
      </c>
    </row>
    <row r="103" spans="1:38" ht="12.75">
      <c r="A103" t="s">
        <v>84</v>
      </c>
      <c r="B103">
        <v>74</v>
      </c>
      <c r="C103">
        <v>4830</v>
      </c>
      <c r="D103">
        <v>14.939163278</v>
      </c>
      <c r="E103">
        <v>11.881126229</v>
      </c>
      <c r="F103">
        <v>18.784296634</v>
      </c>
      <c r="G103" s="4">
        <v>3.697254E-14</v>
      </c>
      <c r="H103">
        <v>15.320910973</v>
      </c>
      <c r="I103">
        <v>1.781019724</v>
      </c>
      <c r="J103">
        <v>-0.8847</v>
      </c>
      <c r="K103">
        <v>-1.1138</v>
      </c>
      <c r="L103">
        <v>-0.6557</v>
      </c>
      <c r="M103">
        <v>0.4128178891</v>
      </c>
      <c r="N103">
        <v>0.3283143346</v>
      </c>
      <c r="O103">
        <v>0.5190714862</v>
      </c>
      <c r="P103">
        <v>64</v>
      </c>
      <c r="Q103">
        <v>4779</v>
      </c>
      <c r="R103">
        <v>13.55046642</v>
      </c>
      <c r="S103">
        <v>10.592533874</v>
      </c>
      <c r="T103">
        <v>17.334392543</v>
      </c>
      <c r="U103" s="4">
        <v>2.078666E-10</v>
      </c>
      <c r="V103">
        <v>13.391922996</v>
      </c>
      <c r="W103">
        <v>1.6739903746</v>
      </c>
      <c r="X103">
        <v>-0.7986</v>
      </c>
      <c r="Y103">
        <v>-1.0448</v>
      </c>
      <c r="Z103">
        <v>-0.5523</v>
      </c>
      <c r="AA103">
        <v>0.4499744373</v>
      </c>
      <c r="AB103">
        <v>0.3517494765</v>
      </c>
      <c r="AC103">
        <v>0.5756284166</v>
      </c>
      <c r="AD103">
        <v>0.567622093</v>
      </c>
      <c r="AE103">
        <v>-0.0976</v>
      </c>
      <c r="AF103">
        <v>-0.4321</v>
      </c>
      <c r="AG103">
        <v>0.237</v>
      </c>
      <c r="AH103">
        <v>1</v>
      </c>
      <c r="AI103">
        <v>2</v>
      </c>
      <c r="AJ103">
        <f t="shared" si="1"/>
      </c>
      <c r="AK103" t="s">
        <v>195</v>
      </c>
      <c r="AL103" t="s">
        <v>195</v>
      </c>
    </row>
    <row r="104" spans="1:38" ht="12.75">
      <c r="A104" t="s">
        <v>85</v>
      </c>
      <c r="B104">
        <v>89</v>
      </c>
      <c r="C104">
        <v>3395</v>
      </c>
      <c r="D104">
        <v>25.813136696</v>
      </c>
      <c r="E104">
        <v>20.943315822</v>
      </c>
      <c r="F104">
        <v>31.815307171</v>
      </c>
      <c r="G104">
        <v>0.0015384096</v>
      </c>
      <c r="H104">
        <v>26.215022091</v>
      </c>
      <c r="I104">
        <v>2.7787867841</v>
      </c>
      <c r="J104">
        <v>-0.3379</v>
      </c>
      <c r="K104">
        <v>-0.5469</v>
      </c>
      <c r="L104">
        <v>-0.1288</v>
      </c>
      <c r="M104">
        <v>0.713301301</v>
      </c>
      <c r="N104">
        <v>0.5787322401</v>
      </c>
      <c r="O104">
        <v>0.879160881</v>
      </c>
      <c r="P104">
        <v>72</v>
      </c>
      <c r="Q104">
        <v>3553</v>
      </c>
      <c r="R104">
        <v>19.519959442</v>
      </c>
      <c r="S104">
        <v>15.473048667</v>
      </c>
      <c r="T104">
        <v>24.625322702</v>
      </c>
      <c r="U104">
        <v>0.0002548457</v>
      </c>
      <c r="V104">
        <v>20.264565156</v>
      </c>
      <c r="W104">
        <v>2.3882019066</v>
      </c>
      <c r="X104">
        <v>-0.4335</v>
      </c>
      <c r="Y104">
        <v>-0.6659</v>
      </c>
      <c r="Z104">
        <v>-0.2012</v>
      </c>
      <c r="AA104">
        <v>0.6482051977</v>
      </c>
      <c r="AB104">
        <v>0.5138182075</v>
      </c>
      <c r="AC104">
        <v>0.8177405398</v>
      </c>
      <c r="AD104">
        <v>0.0779051109</v>
      </c>
      <c r="AE104">
        <v>-0.2794</v>
      </c>
      <c r="AF104">
        <v>-0.5901</v>
      </c>
      <c r="AG104">
        <v>0.0312</v>
      </c>
      <c r="AH104">
        <v>1</v>
      </c>
      <c r="AI104">
        <v>2</v>
      </c>
      <c r="AJ104">
        <f t="shared" si="1"/>
      </c>
      <c r="AK104" t="s">
        <v>195</v>
      </c>
      <c r="AL104" t="s">
        <v>195</v>
      </c>
    </row>
    <row r="105" spans="1:38" ht="12.75">
      <c r="A105" t="s">
        <v>99</v>
      </c>
      <c r="B105">
        <v>67</v>
      </c>
      <c r="C105">
        <v>3807</v>
      </c>
      <c r="D105">
        <v>17.653581892</v>
      </c>
      <c r="E105">
        <v>13.878698643</v>
      </c>
      <c r="F105">
        <v>22.455199989</v>
      </c>
      <c r="G105" s="4">
        <v>4.9848478E-09</v>
      </c>
      <c r="H105">
        <v>17.599159443</v>
      </c>
      <c r="I105">
        <v>2.1500795303</v>
      </c>
      <c r="J105">
        <v>-0.7178</v>
      </c>
      <c r="K105">
        <v>-0.9584</v>
      </c>
      <c r="L105">
        <v>-0.4772</v>
      </c>
      <c r="M105">
        <v>0.4878261437</v>
      </c>
      <c r="N105">
        <v>0.3835137866</v>
      </c>
      <c r="O105">
        <v>0.6205105391</v>
      </c>
      <c r="P105">
        <v>46</v>
      </c>
      <c r="Q105">
        <v>3684</v>
      </c>
      <c r="R105">
        <v>12.351872108</v>
      </c>
      <c r="S105">
        <v>9.24187118</v>
      </c>
      <c r="T105">
        <v>16.508425794</v>
      </c>
      <c r="U105" s="4">
        <v>1.7258542E-09</v>
      </c>
      <c r="V105">
        <v>12.486427796</v>
      </c>
      <c r="W105">
        <v>1.8410233396</v>
      </c>
      <c r="X105">
        <v>-0.8912</v>
      </c>
      <c r="Y105">
        <v>-1.1812</v>
      </c>
      <c r="Z105">
        <v>-0.6011</v>
      </c>
      <c r="AA105">
        <v>0.4101723534</v>
      </c>
      <c r="AB105">
        <v>0.3068976118</v>
      </c>
      <c r="AC105">
        <v>0.548200289</v>
      </c>
      <c r="AD105">
        <v>0.0621659339</v>
      </c>
      <c r="AE105">
        <v>-0.3571</v>
      </c>
      <c r="AF105">
        <v>-0.7324</v>
      </c>
      <c r="AG105">
        <v>0.0182</v>
      </c>
      <c r="AH105">
        <v>1</v>
      </c>
      <c r="AI105">
        <v>2</v>
      </c>
      <c r="AJ105">
        <f t="shared" si="1"/>
      </c>
      <c r="AK105" t="s">
        <v>195</v>
      </c>
      <c r="AL105" t="s">
        <v>195</v>
      </c>
    </row>
    <row r="106" spans="1:38" ht="12.75">
      <c r="A106" t="s">
        <v>100</v>
      </c>
      <c r="B106">
        <v>164</v>
      </c>
      <c r="C106">
        <v>2060</v>
      </c>
      <c r="D106">
        <v>78.903013744</v>
      </c>
      <c r="E106">
        <v>67.585952635</v>
      </c>
      <c r="F106">
        <v>92.115082131</v>
      </c>
      <c r="G106" s="4">
        <v>5.72768E-23</v>
      </c>
      <c r="H106">
        <v>79.611650485</v>
      </c>
      <c r="I106">
        <v>6.2166254732</v>
      </c>
      <c r="J106">
        <v>0.7795</v>
      </c>
      <c r="K106">
        <v>0.6247</v>
      </c>
      <c r="L106">
        <v>0.9343</v>
      </c>
      <c r="M106">
        <v>2.1803480539</v>
      </c>
      <c r="N106">
        <v>1.8676206815</v>
      </c>
      <c r="O106">
        <v>2.5454406686</v>
      </c>
      <c r="P106">
        <v>171</v>
      </c>
      <c r="Q106">
        <v>2288</v>
      </c>
      <c r="R106">
        <v>73.345857124</v>
      </c>
      <c r="S106">
        <v>63.00577981</v>
      </c>
      <c r="T106">
        <v>85.382877149</v>
      </c>
      <c r="U106" s="4">
        <v>1.629563E-30</v>
      </c>
      <c r="V106">
        <v>74.737762238</v>
      </c>
      <c r="W106">
        <v>5.7153395239</v>
      </c>
      <c r="X106">
        <v>0.8902</v>
      </c>
      <c r="Y106">
        <v>0.7382</v>
      </c>
      <c r="Z106">
        <v>1.0422</v>
      </c>
      <c r="AA106">
        <v>2.4356180638</v>
      </c>
      <c r="AB106">
        <v>2.0922519886</v>
      </c>
      <c r="AC106">
        <v>2.8353350288</v>
      </c>
      <c r="AD106">
        <v>0.5039943378</v>
      </c>
      <c r="AE106">
        <v>-0.073</v>
      </c>
      <c r="AF106">
        <v>-0.2872</v>
      </c>
      <c r="AG106">
        <v>0.1412</v>
      </c>
      <c r="AH106">
        <v>1</v>
      </c>
      <c r="AI106">
        <v>2</v>
      </c>
      <c r="AJ106">
        <f t="shared" si="1"/>
      </c>
      <c r="AK106" t="s">
        <v>195</v>
      </c>
      <c r="AL106" t="s">
        <v>195</v>
      </c>
    </row>
    <row r="107" spans="1:38" ht="12.75">
      <c r="A107" t="s">
        <v>103</v>
      </c>
      <c r="B107">
        <v>302</v>
      </c>
      <c r="C107">
        <v>5659</v>
      </c>
      <c r="D107">
        <v>52.95070183</v>
      </c>
      <c r="E107">
        <v>47.19019892</v>
      </c>
      <c r="F107">
        <v>59.41438876</v>
      </c>
      <c r="G107" s="4">
        <v>9.343015E-11</v>
      </c>
      <c r="H107">
        <v>53.366319138</v>
      </c>
      <c r="I107">
        <v>3.0708865872</v>
      </c>
      <c r="J107">
        <v>0.3806</v>
      </c>
      <c r="K107">
        <v>0.2655</v>
      </c>
      <c r="L107">
        <v>0.4958</v>
      </c>
      <c r="M107">
        <v>1.4632008869</v>
      </c>
      <c r="N107">
        <v>1.3040193714</v>
      </c>
      <c r="O107">
        <v>1.6418136743</v>
      </c>
      <c r="P107">
        <v>286</v>
      </c>
      <c r="Q107">
        <v>6156</v>
      </c>
      <c r="R107">
        <v>45.327757563</v>
      </c>
      <c r="S107">
        <v>40.259686406</v>
      </c>
      <c r="T107">
        <v>51.033820406</v>
      </c>
      <c r="U107" s="4">
        <v>1.382333E-11</v>
      </c>
      <c r="V107">
        <v>46.458739441</v>
      </c>
      <c r="W107">
        <v>2.7471628534</v>
      </c>
      <c r="X107">
        <v>0.4089</v>
      </c>
      <c r="Y107">
        <v>0.2904</v>
      </c>
      <c r="Z107">
        <v>0.5275</v>
      </c>
      <c r="AA107">
        <v>1.5052125565</v>
      </c>
      <c r="AB107">
        <v>1.3369155846</v>
      </c>
      <c r="AC107">
        <v>1.6946955113</v>
      </c>
      <c r="AD107">
        <v>0.0595746856</v>
      </c>
      <c r="AE107">
        <v>-0.1554</v>
      </c>
      <c r="AF107">
        <v>-0.3172</v>
      </c>
      <c r="AG107">
        <v>0.0063</v>
      </c>
      <c r="AH107">
        <v>1</v>
      </c>
      <c r="AI107">
        <v>2</v>
      </c>
      <c r="AJ107">
        <f t="shared" si="1"/>
      </c>
      <c r="AK107" t="s">
        <v>195</v>
      </c>
      <c r="AL107" t="s">
        <v>195</v>
      </c>
    </row>
    <row r="108" spans="1:38" ht="12.75">
      <c r="A108" t="s">
        <v>104</v>
      </c>
      <c r="B108">
        <v>403</v>
      </c>
      <c r="C108">
        <v>3779</v>
      </c>
      <c r="D108">
        <v>96.520591365</v>
      </c>
      <c r="E108">
        <v>87.299665884</v>
      </c>
      <c r="F108">
        <v>106.71546635</v>
      </c>
      <c r="G108" s="4">
        <v>9.827183E-82</v>
      </c>
      <c r="H108">
        <v>106.64196877</v>
      </c>
      <c r="I108">
        <v>5.3122148452</v>
      </c>
      <c r="J108">
        <v>0.981</v>
      </c>
      <c r="K108">
        <v>0.8806</v>
      </c>
      <c r="L108">
        <v>1.0814</v>
      </c>
      <c r="M108">
        <v>2.667179282</v>
      </c>
      <c r="N108">
        <v>2.4123749853</v>
      </c>
      <c r="O108">
        <v>2.9488969857</v>
      </c>
      <c r="P108">
        <v>356</v>
      </c>
      <c r="Q108">
        <v>4442</v>
      </c>
      <c r="R108">
        <v>75.050294649</v>
      </c>
      <c r="S108">
        <v>67.443831226</v>
      </c>
      <c r="T108">
        <v>83.514631723</v>
      </c>
      <c r="U108" s="4">
        <v>5.820762E-63</v>
      </c>
      <c r="V108">
        <v>80.144079244</v>
      </c>
      <c r="W108">
        <v>4.2476277047</v>
      </c>
      <c r="X108">
        <v>0.9132</v>
      </c>
      <c r="Y108">
        <v>0.8063</v>
      </c>
      <c r="Z108">
        <v>1.02</v>
      </c>
      <c r="AA108">
        <v>2.4922178362</v>
      </c>
      <c r="AB108">
        <v>2.2396277045</v>
      </c>
      <c r="AC108">
        <v>2.7732956378</v>
      </c>
      <c r="AD108">
        <v>0.0005420959</v>
      </c>
      <c r="AE108">
        <v>-0.2516</v>
      </c>
      <c r="AF108">
        <v>-0.3942</v>
      </c>
      <c r="AG108">
        <v>-0.109</v>
      </c>
      <c r="AH108">
        <v>1</v>
      </c>
      <c r="AI108">
        <v>2</v>
      </c>
      <c r="AJ108" t="str">
        <f t="shared" si="1"/>
        <v>t</v>
      </c>
      <c r="AK108" t="s">
        <v>195</v>
      </c>
      <c r="AL108" t="s">
        <v>195</v>
      </c>
    </row>
    <row r="109" spans="1:38" ht="12.75">
      <c r="A109" t="s">
        <v>101</v>
      </c>
      <c r="B109">
        <v>277</v>
      </c>
      <c r="C109">
        <v>4019</v>
      </c>
      <c r="D109">
        <v>68.453119472</v>
      </c>
      <c r="E109">
        <v>60.709083552</v>
      </c>
      <c r="F109">
        <v>77.18498273</v>
      </c>
      <c r="G109" s="4">
        <v>2.326286E-25</v>
      </c>
      <c r="H109">
        <v>68.922617567</v>
      </c>
      <c r="I109">
        <v>4.1411587403</v>
      </c>
      <c r="J109">
        <v>0.6374</v>
      </c>
      <c r="K109">
        <v>0.5174</v>
      </c>
      <c r="L109">
        <v>0.7575</v>
      </c>
      <c r="M109">
        <v>1.8915833343</v>
      </c>
      <c r="N109">
        <v>1.6775903213</v>
      </c>
      <c r="O109">
        <v>2.132873244</v>
      </c>
      <c r="P109">
        <v>249</v>
      </c>
      <c r="Q109">
        <v>4472</v>
      </c>
      <c r="R109">
        <v>55.888954453</v>
      </c>
      <c r="S109">
        <v>49.237784072</v>
      </c>
      <c r="T109">
        <v>63.438582558</v>
      </c>
      <c r="U109" s="4">
        <v>1.116271E-21</v>
      </c>
      <c r="V109">
        <v>55.679785331</v>
      </c>
      <c r="W109">
        <v>3.5285630228</v>
      </c>
      <c r="X109">
        <v>0.6184</v>
      </c>
      <c r="Y109">
        <v>0.4917</v>
      </c>
      <c r="Z109">
        <v>0.7451</v>
      </c>
      <c r="AA109">
        <v>1.8559214163</v>
      </c>
      <c r="AB109">
        <v>1.6350539895</v>
      </c>
      <c r="AC109">
        <v>2.1066242004</v>
      </c>
      <c r="AD109">
        <v>0.0202290472</v>
      </c>
      <c r="AE109">
        <v>-0.2028</v>
      </c>
      <c r="AF109">
        <v>-0.3739</v>
      </c>
      <c r="AG109">
        <v>-0.0316</v>
      </c>
      <c r="AH109">
        <v>1</v>
      </c>
      <c r="AI109">
        <v>2</v>
      </c>
      <c r="AJ109" t="str">
        <f t="shared" si="1"/>
        <v>t</v>
      </c>
      <c r="AK109" t="s">
        <v>195</v>
      </c>
      <c r="AL109" t="s">
        <v>195</v>
      </c>
    </row>
    <row r="110" spans="1:38" ht="12.75">
      <c r="A110" t="s">
        <v>102</v>
      </c>
      <c r="B110">
        <v>249</v>
      </c>
      <c r="C110">
        <v>2080</v>
      </c>
      <c r="D110">
        <v>117.96340291</v>
      </c>
      <c r="E110">
        <v>103.95836782</v>
      </c>
      <c r="F110">
        <v>133.85516451</v>
      </c>
      <c r="G110" s="4">
        <v>5.23914E-75</v>
      </c>
      <c r="H110">
        <v>119.71153846</v>
      </c>
      <c r="I110">
        <v>7.5864104991</v>
      </c>
      <c r="J110">
        <v>1.1816</v>
      </c>
      <c r="K110">
        <v>1.0553</v>
      </c>
      <c r="L110">
        <v>1.308</v>
      </c>
      <c r="M110">
        <v>3.2597142209</v>
      </c>
      <c r="N110">
        <v>2.8727093454</v>
      </c>
      <c r="O110">
        <v>3.6988555139</v>
      </c>
      <c r="P110">
        <v>319</v>
      </c>
      <c r="Q110">
        <v>2633</v>
      </c>
      <c r="R110">
        <v>120.78699455</v>
      </c>
      <c r="S110">
        <v>107.9288634</v>
      </c>
      <c r="T110">
        <v>135.17698226</v>
      </c>
      <c r="U110" s="4">
        <v>2.99928E-129</v>
      </c>
      <c r="V110">
        <v>121.15457653</v>
      </c>
      <c r="W110">
        <v>6.7833540066</v>
      </c>
      <c r="X110">
        <v>1.389</v>
      </c>
      <c r="Y110">
        <v>1.2765</v>
      </c>
      <c r="Z110">
        <v>1.5016</v>
      </c>
      <c r="AA110">
        <v>4.0110102648</v>
      </c>
      <c r="AB110">
        <v>3.5840264141</v>
      </c>
      <c r="AC110">
        <v>4.4888629394</v>
      </c>
      <c r="AD110">
        <v>0.7796902778</v>
      </c>
      <c r="AE110">
        <v>0.0237</v>
      </c>
      <c r="AF110">
        <v>-0.1421</v>
      </c>
      <c r="AG110">
        <v>0.1894</v>
      </c>
      <c r="AH110">
        <v>1</v>
      </c>
      <c r="AI110">
        <v>2</v>
      </c>
      <c r="AJ110">
        <f t="shared" si="1"/>
      </c>
      <c r="AK110" t="s">
        <v>195</v>
      </c>
      <c r="AL110" t="s">
        <v>195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elaineb</dc:creator>
  <cp:keywords/>
  <dc:description/>
  <cp:lastModifiedBy>AngelaB</cp:lastModifiedBy>
  <cp:lastPrinted>2008-11-13T15:29:52Z</cp:lastPrinted>
  <dcterms:created xsi:type="dcterms:W3CDTF">2006-01-23T20:42:54Z</dcterms:created>
  <dcterms:modified xsi:type="dcterms:W3CDTF">2008-11-13T15:29:55Z</dcterms:modified>
  <cp:category/>
  <cp:version/>
  <cp:contentType/>
  <cp:contentStatus/>
</cp:coreProperties>
</file>