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45" windowWidth="9555" windowHeight="7425" tabRatio="649" activeTab="2"/>
  </bookViews>
  <sheets>
    <sheet name="all-rha " sheetId="1" r:id="rId1"/>
    <sheet name="wpg comm areas " sheetId="2" r:id="rId2"/>
    <sheet name="districts " sheetId="3" r:id="rId3"/>
    <sheet name="wpg nbhd clus" sheetId="4" r:id="rId4"/>
    <sheet name="crude rate table" sheetId="5" r:id="rId5"/>
    <sheet name="rha graph data" sheetId="6" r:id="rId6"/>
    <sheet name="district graph data" sheetId="7" r:id="rId7"/>
    <sheet name="orig. data" sheetId="8" r:id="rId8"/>
    <sheet name="agg rha " sheetId="9" r:id="rId9"/>
  </sheets>
  <externalReferences>
    <externalReference r:id="rId12"/>
  </externalReferences>
  <definedNames>
    <definedName name="Criteria1">IF((CELL("contents",'district graph data'!E1))="2"," (2)")</definedName>
  </definedNames>
  <calcPr fullCalcOnLoad="1"/>
</workbook>
</file>

<file path=xl/sharedStrings.xml><?xml version="1.0" encoding="utf-8"?>
<sst xmlns="http://schemas.openxmlformats.org/spreadsheetml/2006/main" count="813" uniqueCount="290">
  <si>
    <t>area</t>
  </si>
  <si>
    <t>A-40 Central</t>
  </si>
  <si>
    <t>BN-20 North Eastman</t>
  </si>
  <si>
    <t>BS-25 South Eastman</t>
  </si>
  <si>
    <t>C-30 Interlake</t>
  </si>
  <si>
    <t>D-70 Nor-Man</t>
  </si>
  <si>
    <t>E-60 Parkland</t>
  </si>
  <si>
    <t>FB-80 Burntwood</t>
  </si>
  <si>
    <t>FC-90 Churchill</t>
  </si>
  <si>
    <t>G-15 Brandon</t>
  </si>
  <si>
    <t>GA-45 Assiniboine</t>
  </si>
  <si>
    <t>K-10 Winnipeg</t>
  </si>
  <si>
    <t>M Mid</t>
  </si>
  <si>
    <t>N North</t>
  </si>
  <si>
    <t>S South</t>
  </si>
  <si>
    <t>Z Manitoba</t>
  </si>
  <si>
    <t>A1C-40 Cent Cartier/SFX</t>
  </si>
  <si>
    <t>A1P-40 Cent Portage</t>
  </si>
  <si>
    <t>A1S-40 Cent Seven Regions</t>
  </si>
  <si>
    <t>A2C-40 Cent Carman</t>
  </si>
  <si>
    <t>A2L-40 Cent Swan Lake</t>
  </si>
  <si>
    <t>A3L-40 Cent Louise/Pembina</t>
  </si>
  <si>
    <t>A3M-40 Cent Morden/Winkler</t>
  </si>
  <si>
    <t>A4A-40 Cent Altona</t>
  </si>
  <si>
    <t>A4R-40 Cent Red River</t>
  </si>
  <si>
    <t>BN1-20 Blue Water</t>
  </si>
  <si>
    <t>BN2-20 Brokenhead</t>
  </si>
  <si>
    <t>BN4-20 Iron Rose</t>
  </si>
  <si>
    <t>BN5-20 Springfield</t>
  </si>
  <si>
    <t>BN6-20 Northern Remote</t>
  </si>
  <si>
    <t>BN7-20 Winnipeg River</t>
  </si>
  <si>
    <t>BS1-25 SE Central</t>
  </si>
  <si>
    <t>BS2-25 SE Northern</t>
  </si>
  <si>
    <t>BS3-25 SE Southern</t>
  </si>
  <si>
    <t>BS4-25 SE Western</t>
  </si>
  <si>
    <t>C1-30 IL Northeast</t>
  </si>
  <si>
    <t>C2-30 IL Northwest</t>
  </si>
  <si>
    <t>C3-30 IL Southeast</t>
  </si>
  <si>
    <t>C4-30 IL Southwest</t>
  </si>
  <si>
    <t>D1-70 F Flon/Snow L/Cran</t>
  </si>
  <si>
    <t>D2-70 The Pas/OCN/Kelsey</t>
  </si>
  <si>
    <t>D4-70 Nor-Man Other</t>
  </si>
  <si>
    <t>E1-60 PL Central</t>
  </si>
  <si>
    <t>E2-60 PL East</t>
  </si>
  <si>
    <t>E3-60 PL North</t>
  </si>
  <si>
    <t>E4-60 PL West</t>
  </si>
  <si>
    <t>FB2-80 Thompson</t>
  </si>
  <si>
    <t>FB3-80 Lynn/Leaf/SIL</t>
  </si>
  <si>
    <t>FB4-80 Gillam/Fox Lake</t>
  </si>
  <si>
    <t>FB5-80 Nelson House</t>
  </si>
  <si>
    <t>FB6-80 Norway House</t>
  </si>
  <si>
    <t>FB7-80 Cross Lake</t>
  </si>
  <si>
    <t>FB8-80 Island Lake</t>
  </si>
  <si>
    <t>FB9-80 Thick Por/Pik/Wab</t>
  </si>
  <si>
    <t>FBA-80 Tad/Broch/Lac Br</t>
  </si>
  <si>
    <t>FBB-80 Oxford H &amp; Gods</t>
  </si>
  <si>
    <t>FBC-80 Sha/York/Split/War</t>
  </si>
  <si>
    <t>G1-15 Bdn Rural</t>
  </si>
  <si>
    <t>G21-15 Southwest</t>
  </si>
  <si>
    <t>G22-15 West</t>
  </si>
  <si>
    <t>G23-15 Central</t>
  </si>
  <si>
    <t>G24-15 Southeast</t>
  </si>
  <si>
    <t>G25-15 East</t>
  </si>
  <si>
    <t>G26-15 North End</t>
  </si>
  <si>
    <t>GA11-45 Assin North 1</t>
  </si>
  <si>
    <t>GA12-45 Assin North 2</t>
  </si>
  <si>
    <t>GA21-45 Assin East 1</t>
  </si>
  <si>
    <t>GA22-45 Assin East 2</t>
  </si>
  <si>
    <t>GA31-45 Assin West 1</t>
  </si>
  <si>
    <t>GA32-45 Assin West 2</t>
  </si>
  <si>
    <t>W01 St. James - Assiniboia</t>
  </si>
  <si>
    <t>W02 Assiniboine South</t>
  </si>
  <si>
    <t>W03 Fort Garry</t>
  </si>
  <si>
    <t>W04 St. Vital</t>
  </si>
  <si>
    <t>W05 St. Boniface</t>
  </si>
  <si>
    <t>W06 Transcona</t>
  </si>
  <si>
    <t>W07 River East</t>
  </si>
  <si>
    <t>W08 Seven Oaks</t>
  </si>
  <si>
    <t>W09 Inkster</t>
  </si>
  <si>
    <t>W10 Point Douglas</t>
  </si>
  <si>
    <t>W11 Downtown</t>
  </si>
  <si>
    <t>W12 River Heights</t>
  </si>
  <si>
    <t>W002 Assiniboine South</t>
  </si>
  <si>
    <t>W006 Transcona</t>
  </si>
  <si>
    <t>W01A St. James - Assiniboia W</t>
  </si>
  <si>
    <t>W01B St. James - Assiniboia E</t>
  </si>
  <si>
    <t>W03A Fort Garry N</t>
  </si>
  <si>
    <t>W03B Fort Garry S</t>
  </si>
  <si>
    <t>W04A St. Vital North</t>
  </si>
  <si>
    <t>W04B St. Vital South</t>
  </si>
  <si>
    <t>W05A St. Boniface W</t>
  </si>
  <si>
    <t>W05B St. Boniface E</t>
  </si>
  <si>
    <t>W07A River East S</t>
  </si>
  <si>
    <t>W07B River East W</t>
  </si>
  <si>
    <t>W07C River East E</t>
  </si>
  <si>
    <t>W07D River East N</t>
  </si>
  <si>
    <t>W08A Seven Oaks W</t>
  </si>
  <si>
    <t>W08B Seven Oaks E</t>
  </si>
  <si>
    <t>W08C Seven Oaks N</t>
  </si>
  <si>
    <t>W09A Inkster West</t>
  </si>
  <si>
    <t>W09B Inkster East</t>
  </si>
  <si>
    <t>W10A Point Douglas N</t>
  </si>
  <si>
    <t>W10B Point Douglas S</t>
  </si>
  <si>
    <t>W11A Downtown W</t>
  </si>
  <si>
    <t>W11B Downtown E</t>
  </si>
  <si>
    <t>W12A River Heights W</t>
  </si>
  <si>
    <t>W12B River Heights E</t>
  </si>
  <si>
    <t>Brandon</t>
  </si>
  <si>
    <t>T1 avg</t>
  </si>
  <si>
    <t>T2 avg</t>
  </si>
  <si>
    <t>T1 adj</t>
  </si>
  <si>
    <t>T2 adj</t>
  </si>
  <si>
    <t>T1 count</t>
  </si>
  <si>
    <t>T1 pop</t>
  </si>
  <si>
    <t>T1 prob</t>
  </si>
  <si>
    <t>T2 count</t>
  </si>
  <si>
    <t>T2 pop</t>
  </si>
  <si>
    <t>T2 prob</t>
  </si>
  <si>
    <t>CI work</t>
  </si>
  <si>
    <t>BDN Southeast</t>
  </si>
  <si>
    <t>t</t>
  </si>
  <si>
    <t>Suppression</t>
  </si>
  <si>
    <t>T1T2 prob</t>
  </si>
  <si>
    <t>Region</t>
  </si>
  <si>
    <t>Number</t>
  </si>
  <si>
    <t>CRUDE</t>
  </si>
  <si>
    <t>Observed</t>
  </si>
  <si>
    <t>per Year</t>
  </si>
  <si>
    <t>South Eastman</t>
  </si>
  <si>
    <t>Central</t>
  </si>
  <si>
    <t>Assiniboine</t>
  </si>
  <si>
    <t>Parkland</t>
  </si>
  <si>
    <t>Interlake</t>
  </si>
  <si>
    <t>North Eastman</t>
  </si>
  <si>
    <t>Churchill</t>
  </si>
  <si>
    <t>Nor-Man</t>
  </si>
  <si>
    <t>Burntwood</t>
  </si>
  <si>
    <t>North</t>
  </si>
  <si>
    <t>Winnipeg</t>
  </si>
  <si>
    <t>Manitoba</t>
  </si>
  <si>
    <t>blank cells = suppressed</t>
  </si>
  <si>
    <t>South</t>
  </si>
  <si>
    <t>Mid</t>
  </si>
  <si>
    <t>Fort Garry</t>
  </si>
  <si>
    <t>Assiniboine South</t>
  </si>
  <si>
    <t>River Heights</t>
  </si>
  <si>
    <t>St. Vital</t>
  </si>
  <si>
    <t>River East</t>
  </si>
  <si>
    <t>St. Boniface</t>
  </si>
  <si>
    <t>Transcona</t>
  </si>
  <si>
    <t>Seven Oaks</t>
  </si>
  <si>
    <t>St. James - Assiniboia</t>
  </si>
  <si>
    <t>Inkster</t>
  </si>
  <si>
    <t>Downtown</t>
  </si>
  <si>
    <t>Point Douglas</t>
  </si>
  <si>
    <t>BDN East</t>
  </si>
  <si>
    <t>PL Central</t>
  </si>
  <si>
    <t>NE Iron Rose</t>
  </si>
  <si>
    <t>NE Winnipeg River</t>
  </si>
  <si>
    <t>NE Brokenhead</t>
  </si>
  <si>
    <t>BW Gillam/Fox Lake</t>
  </si>
  <si>
    <t>Seven Oaks N</t>
  </si>
  <si>
    <t>PT Public Trustee</t>
  </si>
  <si>
    <t>Public Trustee</t>
  </si>
  <si>
    <t>SE Southern</t>
  </si>
  <si>
    <t>CE Red River</t>
  </si>
  <si>
    <t>CE Swan Lake</t>
  </si>
  <si>
    <t>CE Portage</t>
  </si>
  <si>
    <t>CE Seven Regions</t>
  </si>
  <si>
    <t>AS West 2</t>
  </si>
  <si>
    <t>AS East 1</t>
  </si>
  <si>
    <t>AS North 2</t>
  </si>
  <si>
    <t>BDN Southwest</t>
  </si>
  <si>
    <t>BDN North End</t>
  </si>
  <si>
    <t>IL Northeast</t>
  </si>
  <si>
    <t>IL Southeast</t>
  </si>
  <si>
    <t>IL Northwest</t>
  </si>
  <si>
    <t>PL West</t>
  </si>
  <si>
    <t>PL East</t>
  </si>
  <si>
    <t>NM F Flon/Snow L/Cran</t>
  </si>
  <si>
    <t>BW Thompson</t>
  </si>
  <si>
    <t>St. Boniface W</t>
  </si>
  <si>
    <t>River Heights E</t>
  </si>
  <si>
    <t>Seven Oaks W</t>
  </si>
  <si>
    <t>Seven Oaks E</t>
  </si>
  <si>
    <t>St. James - Assiniboia E</t>
  </si>
  <si>
    <t>Downtown W</t>
  </si>
  <si>
    <t>Source: Manitoba Centre for Health Policy, 2008</t>
  </si>
  <si>
    <t>rate</t>
  </si>
  <si>
    <t>BDN Central</t>
  </si>
  <si>
    <t>IL Southwest</t>
  </si>
  <si>
    <t>BW Thick Por/Pik/Wab</t>
  </si>
  <si>
    <t>MB Avg 1996-2000</t>
  </si>
  <si>
    <t>MB Avg 2001-2005</t>
  </si>
  <si>
    <t>RHAs &amp; CAs</t>
  </si>
  <si>
    <t>districts &amp; NCs</t>
  </si>
  <si>
    <t xml:space="preserve">Manitoba </t>
  </si>
  <si>
    <t xml:space="preserve"> </t>
  </si>
  <si>
    <t>SE Central</t>
  </si>
  <si>
    <t>SE Western</t>
  </si>
  <si>
    <t>CE Altona</t>
  </si>
  <si>
    <t>CE Louise/Pembina</t>
  </si>
  <si>
    <t xml:space="preserve">CE Morden/Winkler </t>
  </si>
  <si>
    <t>SE Northern</t>
  </si>
  <si>
    <t>BDN West</t>
  </si>
  <si>
    <t>NE Springfield</t>
  </si>
  <si>
    <t>NE Blue Water</t>
  </si>
  <si>
    <t>NE Northern Remote</t>
  </si>
  <si>
    <t>River Heights W</t>
  </si>
  <si>
    <t xml:space="preserve">BW Nelson House </t>
  </si>
  <si>
    <t>BW Sha/York/Split/War</t>
  </si>
  <si>
    <t>BW Norway House</t>
  </si>
  <si>
    <t>BW Tad/Broch/Lac Br</t>
  </si>
  <si>
    <t>NM Nor-Man Other</t>
  </si>
  <si>
    <t>NM The Pas/OCN/Kelsey</t>
  </si>
  <si>
    <t>PL North</t>
  </si>
  <si>
    <t>River East E</t>
  </si>
  <si>
    <t>River East N</t>
  </si>
  <si>
    <t>River East W</t>
  </si>
  <si>
    <t>River East S</t>
  </si>
  <si>
    <t>T1</t>
  </si>
  <si>
    <t>T2</t>
  </si>
  <si>
    <t>CE Cartier/SFX</t>
  </si>
  <si>
    <t>CE Carman</t>
  </si>
  <si>
    <t>AS East 2</t>
  </si>
  <si>
    <t>AS West 1</t>
  </si>
  <si>
    <t>AS North 1</t>
  </si>
  <si>
    <t>BDN Rural</t>
  </si>
  <si>
    <t>BW Lynn/Leaf/SIL</t>
  </si>
  <si>
    <t>BW Oxford H &amp; Gods</t>
  </si>
  <si>
    <t>BW Cross Lake</t>
  </si>
  <si>
    <t>BW Island Lake</t>
  </si>
  <si>
    <t>Fort Garry S</t>
  </si>
  <si>
    <t>Fort Garry N</t>
  </si>
  <si>
    <t>St. Boniface E</t>
  </si>
  <si>
    <t>St. James - Assiniboia W</t>
  </si>
  <si>
    <t>Inkster West</t>
  </si>
  <si>
    <t>Inkster East</t>
  </si>
  <si>
    <t>Downtown E</t>
  </si>
  <si>
    <t>Point Douglas N</t>
  </si>
  <si>
    <t>Point Douglas S</t>
  </si>
  <si>
    <t>St. Vital N</t>
  </si>
  <si>
    <t>St. Vital S</t>
  </si>
  <si>
    <t>s</t>
  </si>
  <si>
    <t>*RHAs &amp; CAs testing @ .01</t>
  </si>
  <si>
    <t>*districts &amp; NCs testing @ .005</t>
  </si>
  <si>
    <t>FLU</t>
  </si>
  <si>
    <t>t1csect</t>
  </si>
  <si>
    <t>t1baby</t>
  </si>
  <si>
    <t>t1_adj_rate</t>
  </si>
  <si>
    <t>t1_lci_adj</t>
  </si>
  <si>
    <t>t1_uci_adj</t>
  </si>
  <si>
    <t>t1prob</t>
  </si>
  <si>
    <t>t1_crd_rate</t>
  </si>
  <si>
    <t>t1_std_error</t>
  </si>
  <si>
    <t>t1_estimate</t>
  </si>
  <si>
    <t>t1_lci_est</t>
  </si>
  <si>
    <t>t1_uci_est</t>
  </si>
  <si>
    <t>t1_rate_ratio</t>
  </si>
  <si>
    <t>t1_lci_ratio</t>
  </si>
  <si>
    <t>t1_uci_ratio</t>
  </si>
  <si>
    <t>t2csect</t>
  </si>
  <si>
    <t>t2baby</t>
  </si>
  <si>
    <t>t2_adj_rate</t>
  </si>
  <si>
    <t>t2_lci_adj</t>
  </si>
  <si>
    <t>t2_uci_adj</t>
  </si>
  <si>
    <t>t2prob</t>
  </si>
  <si>
    <t>t2_crd_rate</t>
  </si>
  <si>
    <t>t2_std_error</t>
  </si>
  <si>
    <t>t2_estimate</t>
  </si>
  <si>
    <t>t2_lci_est</t>
  </si>
  <si>
    <t>t2_uci_est</t>
  </si>
  <si>
    <t>t2_rate_ratio</t>
  </si>
  <si>
    <t>t2_lci_ratio</t>
  </si>
  <si>
    <t>t2_uci_ratio</t>
  </si>
  <si>
    <t>t2t1prob</t>
  </si>
  <si>
    <t>t2t1_estimate</t>
  </si>
  <si>
    <t>t2t1_lci_est</t>
  </si>
  <si>
    <t>t2t1_uci_est</t>
  </si>
  <si>
    <t>t1sign</t>
  </si>
  <si>
    <t>t2sign</t>
  </si>
  <si>
    <t>t2t1sign</t>
  </si>
  <si>
    <t>t1suppress</t>
  </si>
  <si>
    <t>t2suppress</t>
  </si>
  <si>
    <t>1996/97-2000/01</t>
  </si>
  <si>
    <t>2001/02-2005/06</t>
  </si>
  <si>
    <t>Crude and Adjusted C-section Rates, fiscal yrs 96/01 (ref) and 01/06, , (all ages)</t>
  </si>
  <si>
    <t xml:space="preserve">Caesarean Section Rates </t>
  </si>
  <si>
    <t>percent</t>
  </si>
  <si>
    <t xml:space="preserve">Table A.3.7: Caesarean Section Rates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</si>
</sst>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
    <numFmt numFmtId="176" formatCode="#,##0.0"/>
  </numFmts>
  <fonts count="19">
    <font>
      <sz val="10"/>
      <name val="Arial"/>
      <family val="0"/>
    </font>
    <font>
      <sz val="10"/>
      <name val="Univers 45 Light"/>
      <family val="0"/>
    </font>
    <font>
      <sz val="8"/>
      <name val="Arial"/>
      <family val="0"/>
    </font>
    <font>
      <b/>
      <sz val="10"/>
      <name val="Arial"/>
      <family val="2"/>
    </font>
    <font>
      <sz val="8"/>
      <name val="Univers 45 Light"/>
      <family val="0"/>
    </font>
    <font>
      <i/>
      <sz val="10"/>
      <name val="Arial"/>
      <family val="2"/>
    </font>
    <font>
      <b/>
      <sz val="11"/>
      <name val="Univers 45 Light"/>
      <family val="2"/>
    </font>
    <font>
      <sz val="7"/>
      <name val="Univers 45 Light"/>
      <family val="2"/>
    </font>
    <font>
      <b/>
      <sz val="8"/>
      <name val="Univers 45 Light"/>
      <family val="0"/>
    </font>
    <font>
      <sz val="8.25"/>
      <name val="Univers 45 Light"/>
      <family val="0"/>
    </font>
    <font>
      <sz val="8.75"/>
      <name val="Univers 45 Light"/>
      <family val="0"/>
    </font>
    <font>
      <b/>
      <sz val="10"/>
      <name val="Univers 45 Light"/>
      <family val="0"/>
    </font>
    <font>
      <sz val="5.75"/>
      <name val="Arial MT"/>
      <family val="3"/>
    </font>
    <font>
      <b/>
      <sz val="20"/>
      <name val="Arial"/>
      <family val="2"/>
    </font>
    <font>
      <u val="single"/>
      <sz val="10"/>
      <color indexed="12"/>
      <name val="Arial"/>
      <family val="0"/>
    </font>
    <font>
      <u val="single"/>
      <sz val="10"/>
      <color indexed="36"/>
      <name val="Arial"/>
      <family val="0"/>
    </font>
    <font>
      <sz val="6.25"/>
      <name val="Univers 45 Light"/>
      <family val="2"/>
    </font>
    <font>
      <sz val="10"/>
      <color indexed="10"/>
      <name val="Arial"/>
      <family val="0"/>
    </font>
    <font>
      <sz val="10"/>
      <color indexed="14"/>
      <name val="Arial"/>
      <family val="0"/>
    </font>
  </fonts>
  <fills count="3">
    <fill>
      <patternFill/>
    </fill>
    <fill>
      <patternFill patternType="gray125"/>
    </fill>
    <fill>
      <patternFill patternType="solid">
        <fgColor indexed="22"/>
        <bgColor indexed="64"/>
      </patternFill>
    </fill>
  </fills>
  <borders count="25">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medium"/>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ont="0" applyFill="0" applyBorder="0" applyAlignment="0">
      <protection/>
    </xf>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80">
    <xf numFmtId="0" fontId="0" fillId="0" borderId="0" xfId="0" applyAlignment="1">
      <alignment/>
    </xf>
    <xf numFmtId="0" fontId="1" fillId="0" borderId="0" xfId="22">
      <alignment/>
      <protection/>
    </xf>
    <xf numFmtId="0" fontId="0" fillId="0" borderId="0" xfId="0" applyFont="1" applyAlignment="1">
      <alignment/>
    </xf>
    <xf numFmtId="0" fontId="3" fillId="0" borderId="0" xfId="22" applyFont="1" applyAlignment="1">
      <alignment horizontal="center"/>
      <protection/>
    </xf>
    <xf numFmtId="11" fontId="0" fillId="0" borderId="0" xfId="0" applyNumberFormat="1" applyAlignment="1">
      <alignment/>
    </xf>
    <xf numFmtId="0" fontId="3" fillId="0" borderId="0" xfId="0" applyFont="1" applyAlignment="1">
      <alignment horizontal="center"/>
    </xf>
    <xf numFmtId="0" fontId="0" fillId="0" borderId="0" xfId="22" applyFont="1" applyAlignment="1">
      <alignment horizontal="center"/>
      <protection/>
    </xf>
    <xf numFmtId="0" fontId="3" fillId="0" borderId="0" xfId="0" applyFont="1" applyAlignment="1">
      <alignment/>
    </xf>
    <xf numFmtId="11" fontId="0" fillId="0" borderId="0" xfId="22" applyNumberFormat="1" applyFont="1" applyAlignment="1">
      <alignment horizontal="center"/>
      <protection/>
    </xf>
    <xf numFmtId="0" fontId="5" fillId="0" borderId="0" xfId="0" applyFont="1" applyAlignment="1">
      <alignment horizontal="center"/>
    </xf>
    <xf numFmtId="0" fontId="5" fillId="0" borderId="0" xfId="0" applyFont="1" applyAlignment="1">
      <alignment/>
    </xf>
    <xf numFmtId="0" fontId="6" fillId="0" borderId="0" xfId="17" applyFont="1" applyAlignment="1">
      <alignment/>
      <protection/>
    </xf>
    <xf numFmtId="0" fontId="8" fillId="0" borderId="1"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4" fillId="0" borderId="0" xfId="0" applyFont="1" applyAlignment="1">
      <alignment/>
    </xf>
    <xf numFmtId="173" fontId="0" fillId="0" borderId="0" xfId="22" applyNumberFormat="1" applyFont="1" applyAlignment="1">
      <alignment horizontal="center"/>
      <protection/>
    </xf>
    <xf numFmtId="173" fontId="0" fillId="0" borderId="0" xfId="0" applyNumberFormat="1" applyFont="1" applyAlignment="1">
      <alignment/>
    </xf>
    <xf numFmtId="0" fontId="7" fillId="0" borderId="0" xfId="0" applyFont="1" applyAlignment="1">
      <alignment horizontal="left"/>
    </xf>
    <xf numFmtId="0" fontId="1" fillId="0" borderId="0" xfId="0" applyFont="1" applyAlignment="1">
      <alignment/>
    </xf>
    <xf numFmtId="0" fontId="8" fillId="0" borderId="5" xfId="0" applyFont="1" applyBorder="1" applyAlignment="1">
      <alignment/>
    </xf>
    <xf numFmtId="0" fontId="8" fillId="0" borderId="6" xfId="0" applyFont="1" applyBorder="1" applyAlignment="1">
      <alignment/>
    </xf>
    <xf numFmtId="0" fontId="8" fillId="0" borderId="7" xfId="0" applyFont="1" applyBorder="1" applyAlignment="1">
      <alignment/>
    </xf>
    <xf numFmtId="0" fontId="8" fillId="0" borderId="8" xfId="0" applyFont="1" applyBorder="1" applyAlignment="1">
      <alignment/>
    </xf>
    <xf numFmtId="0" fontId="8" fillId="2" borderId="7" xfId="0" applyFont="1" applyFill="1" applyBorder="1" applyAlignment="1">
      <alignment/>
    </xf>
    <xf numFmtId="0" fontId="1" fillId="2" borderId="8" xfId="0" applyFont="1" applyFill="1" applyBorder="1" applyAlignment="1">
      <alignment/>
    </xf>
    <xf numFmtId="0" fontId="8" fillId="0" borderId="9" xfId="0" applyFont="1" applyFill="1" applyBorder="1" applyAlignment="1">
      <alignment/>
    </xf>
    <xf numFmtId="0" fontId="8" fillId="0" borderId="10" xfId="0" applyFont="1" applyBorder="1" applyAlignment="1">
      <alignment/>
    </xf>
    <xf numFmtId="0" fontId="0" fillId="0" borderId="0" xfId="0" applyNumberFormat="1" applyAlignment="1">
      <alignment/>
    </xf>
    <xf numFmtId="0" fontId="3" fillId="0" borderId="0" xfId="0" applyNumberFormat="1" applyFont="1" applyAlignment="1">
      <alignment horizontal="center"/>
    </xf>
    <xf numFmtId="0" fontId="0" fillId="0" borderId="0" xfId="0" applyFont="1" applyFill="1" applyAlignment="1">
      <alignment/>
    </xf>
    <xf numFmtId="49" fontId="17" fillId="0" borderId="0" xfId="0" applyNumberFormat="1" applyFont="1" applyAlignment="1">
      <alignment/>
    </xf>
    <xf numFmtId="0" fontId="0" fillId="0" borderId="0" xfId="0" applyFill="1" applyAlignment="1">
      <alignment/>
    </xf>
    <xf numFmtId="173" fontId="0" fillId="0" borderId="0" xfId="22" applyNumberFormat="1" applyFont="1" applyFill="1" applyAlignment="1">
      <alignment horizontal="center"/>
      <protection/>
    </xf>
    <xf numFmtId="0" fontId="3" fillId="0" borderId="0" xfId="0" applyFont="1" applyFill="1" applyAlignment="1">
      <alignment/>
    </xf>
    <xf numFmtId="0" fontId="0" fillId="0" borderId="0" xfId="22" applyFont="1" applyFill="1" applyAlignment="1">
      <alignment horizontal="center"/>
      <protection/>
    </xf>
    <xf numFmtId="11" fontId="0" fillId="0" borderId="0" xfId="22" applyNumberFormat="1" applyFont="1" applyFill="1" applyAlignment="1">
      <alignment horizontal="center"/>
      <protection/>
    </xf>
    <xf numFmtId="1" fontId="4" fillId="0" borderId="11" xfId="0" applyNumberFormat="1" applyFont="1" applyFill="1" applyBorder="1" applyAlignment="1" quotePrefix="1">
      <alignment horizontal="center"/>
    </xf>
    <xf numFmtId="1" fontId="4" fillId="0" borderId="12" xfId="0" applyNumberFormat="1" applyFont="1" applyFill="1" applyBorder="1" applyAlignment="1" quotePrefix="1">
      <alignment horizontal="center"/>
    </xf>
    <xf numFmtId="1" fontId="4" fillId="2" borderId="12" xfId="0" applyNumberFormat="1" applyFont="1" applyFill="1" applyBorder="1" applyAlignment="1" quotePrefix="1">
      <alignment horizontal="center"/>
    </xf>
    <xf numFmtId="1" fontId="4" fillId="0" borderId="13" xfId="0" applyNumberFormat="1" applyFont="1" applyFill="1" applyBorder="1" applyAlignment="1" quotePrefix="1">
      <alignment horizontal="center"/>
    </xf>
    <xf numFmtId="1" fontId="4" fillId="0" borderId="2" xfId="0" applyNumberFormat="1" applyFont="1" applyFill="1" applyBorder="1" applyAlignment="1" quotePrefix="1">
      <alignment horizontal="center"/>
    </xf>
    <xf numFmtId="1" fontId="4" fillId="2" borderId="2" xfId="0" applyNumberFormat="1" applyFont="1" applyFill="1" applyBorder="1" applyAlignment="1" quotePrefix="1">
      <alignment horizontal="center"/>
    </xf>
    <xf numFmtId="1" fontId="4" fillId="0" borderId="14" xfId="0" applyNumberFormat="1" applyFont="1" applyFill="1" applyBorder="1" applyAlignment="1" quotePrefix="1">
      <alignment horizontal="center"/>
    </xf>
    <xf numFmtId="1" fontId="4" fillId="0" borderId="12" xfId="0" applyNumberFormat="1" applyFont="1" applyBorder="1" applyAlignment="1">
      <alignment horizontal="center"/>
    </xf>
    <xf numFmtId="175" fontId="4" fillId="0" borderId="15" xfId="0" applyNumberFormat="1" applyFont="1" applyFill="1" applyBorder="1" applyAlignment="1" quotePrefix="1">
      <alignment horizontal="center"/>
    </xf>
    <xf numFmtId="175" fontId="6" fillId="0" borderId="0" xfId="17" applyNumberFormat="1" applyFont="1" applyAlignment="1">
      <alignment/>
      <protection/>
    </xf>
    <xf numFmtId="175" fontId="8" fillId="0" borderId="1" xfId="0" applyNumberFormat="1" applyFont="1" applyBorder="1" applyAlignment="1">
      <alignment horizontal="center"/>
    </xf>
    <xf numFmtId="175" fontId="8" fillId="0" borderId="3" xfId="0" applyNumberFormat="1" applyFont="1" applyBorder="1" applyAlignment="1">
      <alignment horizontal="center"/>
    </xf>
    <xf numFmtId="175" fontId="4" fillId="2" borderId="15" xfId="0" applyNumberFormat="1" applyFont="1" applyFill="1" applyBorder="1" applyAlignment="1" quotePrefix="1">
      <alignment horizontal="center"/>
    </xf>
    <xf numFmtId="175" fontId="4" fillId="0" borderId="14" xfId="0" applyNumberFormat="1" applyFont="1" applyBorder="1" applyAlignment="1">
      <alignment horizontal="center"/>
    </xf>
    <xf numFmtId="175" fontId="1" fillId="0" borderId="0" xfId="0" applyNumberFormat="1" applyFont="1" applyAlignment="1">
      <alignment/>
    </xf>
    <xf numFmtId="175" fontId="7" fillId="0" borderId="0" xfId="0" applyNumberFormat="1" applyFont="1" applyAlignment="1">
      <alignment horizontal="left"/>
    </xf>
    <xf numFmtId="175" fontId="8" fillId="0" borderId="16" xfId="0" applyNumberFormat="1" applyFont="1" applyBorder="1" applyAlignment="1">
      <alignment horizontal="center"/>
    </xf>
    <xf numFmtId="175" fontId="8" fillId="0" borderId="17" xfId="0" applyNumberFormat="1" applyFont="1" applyBorder="1" applyAlignment="1">
      <alignment horizontal="center"/>
    </xf>
    <xf numFmtId="175" fontId="4" fillId="0" borderId="17" xfId="0" applyNumberFormat="1" applyFont="1" applyFill="1" applyBorder="1" applyAlignment="1">
      <alignment horizontal="center"/>
    </xf>
    <xf numFmtId="175" fontId="4" fillId="2" borderId="17" xfId="0" applyNumberFormat="1" applyFont="1" applyFill="1" applyBorder="1" applyAlignment="1">
      <alignment horizontal="center"/>
    </xf>
    <xf numFmtId="175" fontId="4" fillId="0" borderId="18" xfId="0" applyNumberFormat="1" applyFont="1" applyFill="1" applyBorder="1" applyAlignment="1">
      <alignment horizontal="center"/>
    </xf>
    <xf numFmtId="175" fontId="4" fillId="0" borderId="14" xfId="0" applyNumberFormat="1" applyFont="1" applyFill="1" applyBorder="1" applyAlignment="1" quotePrefix="1">
      <alignment horizontal="center"/>
    </xf>
    <xf numFmtId="0" fontId="3" fillId="0" borderId="0" xfId="22" applyFont="1" applyFill="1" applyAlignment="1">
      <alignment horizontal="center"/>
      <protection/>
    </xf>
    <xf numFmtId="0" fontId="1" fillId="0" borderId="0" xfId="22" applyFill="1">
      <alignment/>
      <protection/>
    </xf>
    <xf numFmtId="0" fontId="0" fillId="0" borderId="0" xfId="0" applyFont="1" applyAlignment="1">
      <alignment/>
    </xf>
    <xf numFmtId="11" fontId="0" fillId="0" borderId="0" xfId="0" applyNumberFormat="1" applyFont="1" applyAlignment="1">
      <alignment/>
    </xf>
    <xf numFmtId="0" fontId="0" fillId="0" borderId="0" xfId="0" applyFont="1" applyFill="1" applyAlignment="1">
      <alignment/>
    </xf>
    <xf numFmtId="0" fontId="18" fillId="0" borderId="0" xfId="0" applyFont="1" applyFill="1" applyAlignment="1">
      <alignment/>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9" xfId="0" applyFont="1" applyBorder="1" applyAlignment="1">
      <alignment horizontal="center"/>
    </xf>
    <xf numFmtId="175" fontId="8" fillId="0" borderId="19" xfId="0" applyNumberFormat="1" applyFont="1" applyBorder="1" applyAlignment="1">
      <alignment horizontal="center"/>
    </xf>
    <xf numFmtId="175" fontId="8" fillId="0" borderId="20" xfId="0" applyNumberFormat="1" applyFont="1" applyBorder="1" applyAlignment="1">
      <alignment horizontal="center"/>
    </xf>
    <xf numFmtId="0" fontId="8" fillId="0" borderId="21" xfId="0" applyFont="1" applyBorder="1" applyAlignment="1">
      <alignment horizontal="center"/>
    </xf>
    <xf numFmtId="175" fontId="8" fillId="0" borderId="22" xfId="0" applyNumberFormat="1" applyFont="1" applyBorder="1" applyAlignment="1">
      <alignment horizontal="center"/>
    </xf>
    <xf numFmtId="0" fontId="8" fillId="0" borderId="23" xfId="0" applyFont="1" applyBorder="1" applyAlignment="1">
      <alignment horizontal="center"/>
    </xf>
    <xf numFmtId="175" fontId="8" fillId="0" borderId="24" xfId="0" applyNumberFormat="1" applyFont="1" applyBorder="1" applyAlignment="1">
      <alignment horizontal="center"/>
    </xf>
    <xf numFmtId="0" fontId="7" fillId="0" borderId="0" xfId="0" applyFont="1" applyAlignment="1">
      <alignment horizontal="left"/>
    </xf>
    <xf numFmtId="175" fontId="7" fillId="0" borderId="0" xfId="0" applyNumberFormat="1" applyFont="1" applyAlignment="1">
      <alignment horizontal="left"/>
    </xf>
    <xf numFmtId="0" fontId="5" fillId="0" borderId="0" xfId="0" applyFont="1" applyAlignment="1">
      <alignment horizontal="center"/>
    </xf>
    <xf numFmtId="0" fontId="3" fillId="0" borderId="0" xfId="22" applyFont="1" applyAlignment="1">
      <alignment horizontal="center"/>
      <protection/>
    </xf>
  </cellXfs>
  <cellStyles count="10">
    <cellStyle name="Normal" xfId="0"/>
    <cellStyle name="Comma" xfId="15"/>
    <cellStyle name="Comma [0]" xfId="16"/>
    <cellStyle name="crude rate tables" xfId="17"/>
    <cellStyle name="Currency" xfId="18"/>
    <cellStyle name="Currency [0]" xfId="19"/>
    <cellStyle name="Followed Hyperlink" xfId="20"/>
    <cellStyle name="Hyperlink"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worksheet" Target="worksheets/sheet1.xml" /><Relationship Id="rId6" Type="http://schemas.openxmlformats.org/officeDocument/2006/relationships/worksheet" Target="worksheets/sheet2.xml" /><Relationship Id="rId7" Type="http://schemas.openxmlformats.org/officeDocument/2006/relationships/worksheet" Target="worksheets/sheet3.xml" /><Relationship Id="rId8" Type="http://schemas.openxmlformats.org/officeDocument/2006/relationships/worksheet" Target="worksheets/sheet4.xml" /><Relationship Id="rId9" Type="http://schemas.openxmlformats.org/officeDocument/2006/relationships/chartsheet" Target="chartsheets/sheet5.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3.7: Caesarean Section Rates by RHA
</a:t>
            </a:r>
            <a:r>
              <a:rPr lang="en-US" cap="none" sz="800" b="0" i="0" u="none" baseline="0"/>
              <a:t>Age-adjusted percent of deliveries</a:t>
            </a:r>
          </a:p>
        </c:rich>
      </c:tx>
      <c:layout>
        <c:manualLayout>
          <c:xMode val="factor"/>
          <c:yMode val="factor"/>
          <c:x val="0.02025"/>
          <c:y val="-0.01925"/>
        </c:manualLayout>
      </c:layout>
      <c:spPr>
        <a:noFill/>
        <a:ln>
          <a:noFill/>
        </a:ln>
      </c:spPr>
    </c:title>
    <c:plotArea>
      <c:layout>
        <c:manualLayout>
          <c:xMode val="edge"/>
          <c:yMode val="edge"/>
          <c:x val="0.017"/>
          <c:y val="0.0855"/>
          <c:w val="0.935"/>
          <c:h val="0.79725"/>
        </c:manualLayout>
      </c:layout>
      <c:barChart>
        <c:barDir val="bar"/>
        <c:grouping val="clustered"/>
        <c:varyColors val="0"/>
        <c:ser>
          <c:idx val="0"/>
          <c:order val="0"/>
          <c:tx>
            <c:strRef>
              <c:f>'rha graph data'!$H$3</c:f>
              <c:strCache>
                <c:ptCount val="1"/>
                <c:pt idx="0">
                  <c:v>MB Avg 1996-2000</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1996/97-2000/01</c:name>
            <c:spPr>
              <a:ln w="25400">
                <a:solidFill>
                  <a:srgbClr val="C0C0C0"/>
                </a:solidFill>
                <a:prstDash val="sysDot"/>
              </a:ln>
            </c:spPr>
            <c:trendlineType val="linear"/>
            <c:forward val="0.5"/>
            <c:backward val="0.5"/>
            <c:dispEq val="0"/>
            <c:dispRSqr val="0"/>
          </c:trendline>
          <c:cat>
            <c:strRef>
              <c:f>'rha graph data'!$A$4:$A$19</c:f>
              <c:strCache>
                <c:ptCount val="16"/>
                <c:pt idx="0">
                  <c:v>South Eastman (1,t)</c:v>
                </c:pt>
                <c:pt idx="1">
                  <c:v>Central (t)</c:v>
                </c:pt>
                <c:pt idx="2">
                  <c:v>Assiniboine (1,2,t)</c:v>
                </c:pt>
                <c:pt idx="3">
                  <c:v>Brandon (2,t)</c:v>
                </c:pt>
                <c:pt idx="4">
                  <c:v>Winnipeg (t)</c:v>
                </c:pt>
                <c:pt idx="5">
                  <c:v>Interlake (t)</c:v>
                </c:pt>
                <c:pt idx="6">
                  <c:v>North Eastman (1,2)</c:v>
                </c:pt>
                <c:pt idx="7">
                  <c:v>Parkland (1)</c:v>
                </c:pt>
                <c:pt idx="8">
                  <c:v>Churchill</c:v>
                </c:pt>
                <c:pt idx="9">
                  <c:v>Nor-Man (1,2)</c:v>
                </c:pt>
                <c:pt idx="10">
                  <c:v>Burntwood (2)</c:v>
                </c:pt>
                <c:pt idx="12">
                  <c:v>South (2,t)</c:v>
                </c:pt>
                <c:pt idx="13">
                  <c:v>Mid (t)</c:v>
                </c:pt>
                <c:pt idx="14">
                  <c:v>North</c:v>
                </c:pt>
                <c:pt idx="15">
                  <c:v>Manitoba (t)</c:v>
                </c:pt>
              </c:strCache>
            </c:strRef>
          </c:cat>
          <c:val>
            <c:numRef>
              <c:f>'rha graph data'!$H$4:$H$19</c:f>
              <c:numCache>
                <c:ptCount val="16"/>
                <c:pt idx="0">
                  <c:v>0.1742144504</c:v>
                </c:pt>
                <c:pt idx="1">
                  <c:v>0.1742144504</c:v>
                </c:pt>
                <c:pt idx="2">
                  <c:v>0.1742144504</c:v>
                </c:pt>
                <c:pt idx="3">
                  <c:v>0.1742144504</c:v>
                </c:pt>
                <c:pt idx="4">
                  <c:v>0.1742144504</c:v>
                </c:pt>
                <c:pt idx="5">
                  <c:v>0.1742144504</c:v>
                </c:pt>
                <c:pt idx="6">
                  <c:v>0.1742144504</c:v>
                </c:pt>
                <c:pt idx="7">
                  <c:v>0.1742144504</c:v>
                </c:pt>
                <c:pt idx="8">
                  <c:v>0.1742144504</c:v>
                </c:pt>
                <c:pt idx="9">
                  <c:v>0.1742144504</c:v>
                </c:pt>
                <c:pt idx="10">
                  <c:v>0.1742144504</c:v>
                </c:pt>
                <c:pt idx="12">
                  <c:v>0.1742144504</c:v>
                </c:pt>
                <c:pt idx="13">
                  <c:v>0.1742144504</c:v>
                </c:pt>
                <c:pt idx="14">
                  <c:v>0.1742144504</c:v>
                </c:pt>
                <c:pt idx="15">
                  <c:v>0.1742144504</c:v>
                </c:pt>
              </c:numCache>
            </c:numRef>
          </c:val>
        </c:ser>
        <c:ser>
          <c:idx val="1"/>
          <c:order val="1"/>
          <c:tx>
            <c:strRef>
              <c:f>'rha graph data'!$I$3</c:f>
              <c:strCache>
                <c:ptCount val="1"/>
                <c:pt idx="0">
                  <c:v>1996/97-2000/01</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data'!$A$4:$A$19</c:f>
              <c:strCache>
                <c:ptCount val="16"/>
                <c:pt idx="0">
                  <c:v>South Eastman (1,t)</c:v>
                </c:pt>
                <c:pt idx="1">
                  <c:v>Central (t)</c:v>
                </c:pt>
                <c:pt idx="2">
                  <c:v>Assiniboine (1,2,t)</c:v>
                </c:pt>
                <c:pt idx="3">
                  <c:v>Brandon (2,t)</c:v>
                </c:pt>
                <c:pt idx="4">
                  <c:v>Winnipeg (t)</c:v>
                </c:pt>
                <c:pt idx="5">
                  <c:v>Interlake (t)</c:v>
                </c:pt>
                <c:pt idx="6">
                  <c:v>North Eastman (1,2)</c:v>
                </c:pt>
                <c:pt idx="7">
                  <c:v>Parkland (1)</c:v>
                </c:pt>
                <c:pt idx="8">
                  <c:v>Churchill</c:v>
                </c:pt>
                <c:pt idx="9">
                  <c:v>Nor-Man (1,2)</c:v>
                </c:pt>
                <c:pt idx="10">
                  <c:v>Burntwood (2)</c:v>
                </c:pt>
                <c:pt idx="12">
                  <c:v>South (2,t)</c:v>
                </c:pt>
                <c:pt idx="13">
                  <c:v>Mid (t)</c:v>
                </c:pt>
                <c:pt idx="14">
                  <c:v>North</c:v>
                </c:pt>
                <c:pt idx="15">
                  <c:v>Manitoba (t)</c:v>
                </c:pt>
              </c:strCache>
            </c:strRef>
          </c:cat>
          <c:val>
            <c:numRef>
              <c:f>'rha graph data'!$I$4:$I$19</c:f>
              <c:numCache>
                <c:ptCount val="16"/>
                <c:pt idx="0">
                  <c:v>0.1521262595</c:v>
                </c:pt>
                <c:pt idx="1">
                  <c:v>0.1759470692</c:v>
                </c:pt>
                <c:pt idx="2">
                  <c:v>0.19347219</c:v>
                </c:pt>
                <c:pt idx="3">
                  <c:v>0.193881156</c:v>
                </c:pt>
                <c:pt idx="4">
                  <c:v>0.1732556287</c:v>
                </c:pt>
                <c:pt idx="5">
                  <c:v>0.1598687962</c:v>
                </c:pt>
                <c:pt idx="6">
                  <c:v>0.1383212798</c:v>
                </c:pt>
                <c:pt idx="7">
                  <c:v>0.2021372147</c:v>
                </c:pt>
                <c:pt idx="8">
                  <c:v>0.1711012198</c:v>
                </c:pt>
                <c:pt idx="9">
                  <c:v>0.2359844837</c:v>
                </c:pt>
                <c:pt idx="10">
                  <c:v>0.1606920613</c:v>
                </c:pt>
                <c:pt idx="12">
                  <c:v>0.1740208179</c:v>
                </c:pt>
                <c:pt idx="13">
                  <c:v>0.1649545915</c:v>
                </c:pt>
                <c:pt idx="14">
                  <c:v>0.183221265</c:v>
                </c:pt>
                <c:pt idx="15">
                  <c:v>0.1742144504</c:v>
                </c:pt>
              </c:numCache>
            </c:numRef>
          </c:val>
        </c:ser>
        <c:ser>
          <c:idx val="2"/>
          <c:order val="2"/>
          <c:tx>
            <c:strRef>
              <c:f>'rha graph data'!$J$3</c:f>
              <c:strCache>
                <c:ptCount val="1"/>
                <c:pt idx="0">
                  <c:v>2001/02-2005/06</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data'!$A$4:$A$19</c:f>
              <c:strCache>
                <c:ptCount val="16"/>
                <c:pt idx="0">
                  <c:v>South Eastman (1,t)</c:v>
                </c:pt>
                <c:pt idx="1">
                  <c:v>Central (t)</c:v>
                </c:pt>
                <c:pt idx="2">
                  <c:v>Assiniboine (1,2,t)</c:v>
                </c:pt>
                <c:pt idx="3">
                  <c:v>Brandon (2,t)</c:v>
                </c:pt>
                <c:pt idx="4">
                  <c:v>Winnipeg (t)</c:v>
                </c:pt>
                <c:pt idx="5">
                  <c:v>Interlake (t)</c:v>
                </c:pt>
                <c:pt idx="6">
                  <c:v>North Eastman (1,2)</c:v>
                </c:pt>
                <c:pt idx="7">
                  <c:v>Parkland (1)</c:v>
                </c:pt>
                <c:pt idx="8">
                  <c:v>Churchill</c:v>
                </c:pt>
                <c:pt idx="9">
                  <c:v>Nor-Man (1,2)</c:v>
                </c:pt>
                <c:pt idx="10">
                  <c:v>Burntwood (2)</c:v>
                </c:pt>
                <c:pt idx="12">
                  <c:v>South (2,t)</c:v>
                </c:pt>
                <c:pt idx="13">
                  <c:v>Mid (t)</c:v>
                </c:pt>
                <c:pt idx="14">
                  <c:v>North</c:v>
                </c:pt>
                <c:pt idx="15">
                  <c:v>Manitoba (t)</c:v>
                </c:pt>
              </c:strCache>
            </c:strRef>
          </c:cat>
          <c:val>
            <c:numRef>
              <c:f>'rha graph data'!$J$4:$J$19</c:f>
              <c:numCache>
                <c:ptCount val="16"/>
                <c:pt idx="0">
                  <c:v>0.1874890077</c:v>
                </c:pt>
                <c:pt idx="1">
                  <c:v>0.207565483</c:v>
                </c:pt>
                <c:pt idx="2">
                  <c:v>0.2364522249</c:v>
                </c:pt>
                <c:pt idx="3">
                  <c:v>0.2492935657</c:v>
                </c:pt>
                <c:pt idx="4">
                  <c:v>0.1887407267</c:v>
                </c:pt>
                <c:pt idx="5">
                  <c:v>0.1817026836</c:v>
                </c:pt>
                <c:pt idx="6">
                  <c:v>0.1535083913</c:v>
                </c:pt>
                <c:pt idx="7">
                  <c:v>0.2197756506</c:v>
                </c:pt>
                <c:pt idx="8">
                  <c:v>0.2106167136</c:v>
                </c:pt>
                <c:pt idx="9">
                  <c:v>0.2449277504</c:v>
                </c:pt>
                <c:pt idx="10">
                  <c:v>0.1694230914</c:v>
                </c:pt>
                <c:pt idx="12">
                  <c:v>0.2081256014</c:v>
                </c:pt>
                <c:pt idx="13">
                  <c:v>0.1834014877</c:v>
                </c:pt>
                <c:pt idx="14">
                  <c:v>0.1903463842</c:v>
                </c:pt>
                <c:pt idx="15">
                  <c:v>0.1951099092</c:v>
                </c:pt>
              </c:numCache>
            </c:numRef>
          </c:val>
        </c:ser>
        <c:ser>
          <c:idx val="3"/>
          <c:order val="3"/>
          <c:tx>
            <c:strRef>
              <c:f>'rha graph data'!$K$3</c:f>
              <c:strCache>
                <c:ptCount val="1"/>
                <c:pt idx="0">
                  <c:v>MB Avg 2001-2005</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2001/02-2005/06</c:name>
            <c:spPr>
              <a:ln w="25400">
                <a:solidFill>
                  <a:srgbClr val="000000"/>
                </a:solidFill>
                <a:prstDash val="sysDot"/>
              </a:ln>
            </c:spPr>
            <c:trendlineType val="linear"/>
            <c:forward val="0.5"/>
            <c:backward val="0.5"/>
            <c:dispEq val="0"/>
            <c:dispRSqr val="0"/>
          </c:trendline>
          <c:cat>
            <c:strRef>
              <c:f>'rha graph data'!$A$4:$A$19</c:f>
              <c:strCache>
                <c:ptCount val="16"/>
                <c:pt idx="0">
                  <c:v>South Eastman (1,t)</c:v>
                </c:pt>
                <c:pt idx="1">
                  <c:v>Central (t)</c:v>
                </c:pt>
                <c:pt idx="2">
                  <c:v>Assiniboine (1,2,t)</c:v>
                </c:pt>
                <c:pt idx="3">
                  <c:v>Brandon (2,t)</c:v>
                </c:pt>
                <c:pt idx="4">
                  <c:v>Winnipeg (t)</c:v>
                </c:pt>
                <c:pt idx="5">
                  <c:v>Interlake (t)</c:v>
                </c:pt>
                <c:pt idx="6">
                  <c:v>North Eastman (1,2)</c:v>
                </c:pt>
                <c:pt idx="7">
                  <c:v>Parkland (1)</c:v>
                </c:pt>
                <c:pt idx="8">
                  <c:v>Churchill</c:v>
                </c:pt>
                <c:pt idx="9">
                  <c:v>Nor-Man (1,2)</c:v>
                </c:pt>
                <c:pt idx="10">
                  <c:v>Burntwood (2)</c:v>
                </c:pt>
                <c:pt idx="12">
                  <c:v>South (2,t)</c:v>
                </c:pt>
                <c:pt idx="13">
                  <c:v>Mid (t)</c:v>
                </c:pt>
                <c:pt idx="14">
                  <c:v>North</c:v>
                </c:pt>
                <c:pt idx="15">
                  <c:v>Manitoba (t)</c:v>
                </c:pt>
              </c:strCache>
            </c:strRef>
          </c:cat>
          <c:val>
            <c:numRef>
              <c:f>'rha graph data'!$K$4:$K$19</c:f>
              <c:numCache>
                <c:ptCount val="16"/>
                <c:pt idx="0">
                  <c:v>0.1951099092</c:v>
                </c:pt>
                <c:pt idx="1">
                  <c:v>0.1951099092</c:v>
                </c:pt>
                <c:pt idx="2">
                  <c:v>0.1951099092</c:v>
                </c:pt>
                <c:pt idx="3">
                  <c:v>0.1951099092</c:v>
                </c:pt>
                <c:pt idx="4">
                  <c:v>0.1951099092</c:v>
                </c:pt>
                <c:pt idx="5">
                  <c:v>0.1951099092</c:v>
                </c:pt>
                <c:pt idx="6">
                  <c:v>0.1951099092</c:v>
                </c:pt>
                <c:pt idx="7">
                  <c:v>0.1951099092</c:v>
                </c:pt>
                <c:pt idx="8">
                  <c:v>0.1951099092</c:v>
                </c:pt>
                <c:pt idx="9">
                  <c:v>0.1951099092</c:v>
                </c:pt>
                <c:pt idx="10">
                  <c:v>0.1951099092</c:v>
                </c:pt>
                <c:pt idx="12">
                  <c:v>0.1951099092</c:v>
                </c:pt>
                <c:pt idx="13">
                  <c:v>0.1951099092</c:v>
                </c:pt>
                <c:pt idx="14">
                  <c:v>0.1951099092</c:v>
                </c:pt>
                <c:pt idx="15">
                  <c:v>0.1951099092</c:v>
                </c:pt>
              </c:numCache>
            </c:numRef>
          </c:val>
        </c:ser>
        <c:axId val="62562643"/>
        <c:axId val="26192876"/>
      </c:barChart>
      <c:catAx>
        <c:axId val="62562643"/>
        <c:scaling>
          <c:orientation val="maxMin"/>
        </c:scaling>
        <c:axPos val="l"/>
        <c:delete val="0"/>
        <c:numFmt formatCode="General" sourceLinked="1"/>
        <c:majorTickMark val="none"/>
        <c:minorTickMark val="none"/>
        <c:tickLblPos val="nextTo"/>
        <c:crossAx val="26192876"/>
        <c:crosses val="autoZero"/>
        <c:auto val="1"/>
        <c:lblOffset val="100"/>
        <c:noMultiLvlLbl val="0"/>
      </c:catAx>
      <c:valAx>
        <c:axId val="26192876"/>
        <c:scaling>
          <c:orientation val="minMax"/>
          <c:max val="0.4"/>
          <c:min val="0"/>
        </c:scaling>
        <c:axPos val="t"/>
        <c:majorGridlines>
          <c:spPr>
            <a:ln w="12700">
              <a:solidFill/>
            </a:ln>
          </c:spPr>
        </c:majorGridlines>
        <c:delete val="0"/>
        <c:numFmt formatCode="0%" sourceLinked="0"/>
        <c:majorTickMark val="none"/>
        <c:minorTickMark val="none"/>
        <c:tickLblPos val="nextTo"/>
        <c:crossAx val="62562643"/>
        <c:crosses val="max"/>
        <c:crossBetween val="between"/>
        <c:dispUnits/>
        <c:majorUnit val="0.05"/>
      </c:valAx>
      <c:spPr>
        <a:solidFill>
          <a:srgbClr val="FFFFFF"/>
        </a:solidFill>
        <a:ln w="12700">
          <a:solidFill/>
        </a:ln>
      </c:spPr>
    </c:plotArea>
    <c:legend>
      <c:legendPos val="r"/>
      <c:legendEntry>
        <c:idx val="0"/>
        <c:delete val="1"/>
      </c:legendEntry>
      <c:legendEntry>
        <c:idx val="3"/>
        <c:delete val="1"/>
      </c:legendEntry>
      <c:layout>
        <c:manualLayout>
          <c:xMode val="edge"/>
          <c:yMode val="edge"/>
          <c:x val="0.67625"/>
          <c:y val="0.319"/>
          <c:w val="0.2865"/>
          <c:h val="0.1262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3.8: Caesarean Section Rates                                                         by Winnipeg Community Area</a:t>
            </a:r>
            <a:r>
              <a:rPr lang="en-US" cap="none" sz="800" b="1" i="0" u="none" baseline="0"/>
              <a:t>
</a:t>
            </a:r>
            <a:r>
              <a:rPr lang="en-US" cap="none" sz="800" b="0" i="0" u="none" baseline="0"/>
              <a:t>Age-adjusted percent of deliveries</a:t>
            </a:r>
          </a:p>
        </c:rich>
      </c:tx>
      <c:layout>
        <c:manualLayout>
          <c:xMode val="factor"/>
          <c:yMode val="factor"/>
          <c:x val="0.03575"/>
          <c:y val="-0.016"/>
        </c:manualLayout>
      </c:layout>
      <c:spPr>
        <a:noFill/>
        <a:ln>
          <a:noFill/>
        </a:ln>
      </c:spPr>
    </c:title>
    <c:plotArea>
      <c:layout>
        <c:manualLayout>
          <c:xMode val="edge"/>
          <c:yMode val="edge"/>
          <c:x val="0.017"/>
          <c:y val="0.128"/>
          <c:w val="0.9545"/>
          <c:h val="0.76575"/>
        </c:manualLayout>
      </c:layout>
      <c:barChart>
        <c:barDir val="bar"/>
        <c:grouping val="clustered"/>
        <c:varyColors val="0"/>
        <c:ser>
          <c:idx val="0"/>
          <c:order val="0"/>
          <c:tx>
            <c:strRef>
              <c:f>'rha graph data'!$H$3</c:f>
              <c:strCache>
                <c:ptCount val="1"/>
                <c:pt idx="0">
                  <c:v>MB Avg 1996-2000</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1996/97-2000/01</c:name>
            <c:spPr>
              <a:ln w="25400">
                <a:solidFill>
                  <a:srgbClr val="C0C0C0"/>
                </a:solidFill>
                <a:prstDash val="sysDot"/>
              </a:ln>
            </c:spPr>
            <c:trendlineType val="linear"/>
            <c:forward val="0.5"/>
            <c:backward val="0.5"/>
            <c:dispEq val="0"/>
            <c:dispRSqr val="0"/>
          </c:trendline>
          <c:cat>
            <c:strRef>
              <c:f>('rha graph data'!$A$21:$A$33,'rha graph data'!$A$8,'rha graph data'!$A$19)</c:f>
              <c:strCache>
                <c:ptCount val="15"/>
                <c:pt idx="0">
                  <c:v>Fort Garry (t)</c:v>
                </c:pt>
                <c:pt idx="1">
                  <c:v>Assiniboine South</c:v>
                </c:pt>
                <c:pt idx="2">
                  <c:v>St. Boniface (t)</c:v>
                </c:pt>
                <c:pt idx="3">
                  <c:v>St. Vital</c:v>
                </c:pt>
                <c:pt idx="4">
                  <c:v>Transcona</c:v>
                </c:pt>
                <c:pt idx="5">
                  <c:v>River Heights</c:v>
                </c:pt>
                <c:pt idx="6">
                  <c:v>River East</c:v>
                </c:pt>
                <c:pt idx="7">
                  <c:v>Seven Oaks (t)</c:v>
                </c:pt>
                <c:pt idx="8">
                  <c:v>St. James - Assiniboia</c:v>
                </c:pt>
                <c:pt idx="9">
                  <c:v>Inkster</c:v>
                </c:pt>
                <c:pt idx="10">
                  <c:v>Downtown</c:v>
                </c:pt>
                <c:pt idx="11">
                  <c:v>Point Douglas (2)</c:v>
                </c:pt>
                <c:pt idx="12">
                  <c:v>0</c:v>
                </c:pt>
                <c:pt idx="13">
                  <c:v>Winnipeg (t)</c:v>
                </c:pt>
                <c:pt idx="14">
                  <c:v>Manitoba (t)</c:v>
                </c:pt>
              </c:strCache>
            </c:strRef>
          </c:cat>
          <c:val>
            <c:numRef>
              <c:f>('rha graph data'!$H$21:$H$33,'rha graph data'!$H$8,'rha graph data'!$H$19)</c:f>
              <c:numCache>
                <c:ptCount val="15"/>
                <c:pt idx="0">
                  <c:v>0.1742144504</c:v>
                </c:pt>
                <c:pt idx="1">
                  <c:v>0.1742144504</c:v>
                </c:pt>
                <c:pt idx="2">
                  <c:v>0.1742144504</c:v>
                </c:pt>
                <c:pt idx="3">
                  <c:v>0.1742144504</c:v>
                </c:pt>
                <c:pt idx="4">
                  <c:v>0.1742144504</c:v>
                </c:pt>
                <c:pt idx="5">
                  <c:v>0.1742144504</c:v>
                </c:pt>
                <c:pt idx="6">
                  <c:v>0.1742144504</c:v>
                </c:pt>
                <c:pt idx="7">
                  <c:v>0.1742144504</c:v>
                </c:pt>
                <c:pt idx="8">
                  <c:v>0.1742144504</c:v>
                </c:pt>
                <c:pt idx="9">
                  <c:v>0.1742144504</c:v>
                </c:pt>
                <c:pt idx="10">
                  <c:v>0.1742144504</c:v>
                </c:pt>
                <c:pt idx="11">
                  <c:v>0.1742144504</c:v>
                </c:pt>
                <c:pt idx="13">
                  <c:v>0.1742144504</c:v>
                </c:pt>
                <c:pt idx="14">
                  <c:v>0.1742144504</c:v>
                </c:pt>
              </c:numCache>
            </c:numRef>
          </c:val>
        </c:ser>
        <c:ser>
          <c:idx val="1"/>
          <c:order val="1"/>
          <c:tx>
            <c:strRef>
              <c:f>'rha graph data'!$I$3</c:f>
              <c:strCache>
                <c:ptCount val="1"/>
                <c:pt idx="0">
                  <c:v>1996/97-2000/01</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data'!$A$21:$A$33,'rha graph data'!$A$8,'rha graph data'!$A$19)</c:f>
              <c:strCache>
                <c:ptCount val="15"/>
                <c:pt idx="0">
                  <c:v>Fort Garry (t)</c:v>
                </c:pt>
                <c:pt idx="1">
                  <c:v>Assiniboine South</c:v>
                </c:pt>
                <c:pt idx="2">
                  <c:v>St. Boniface (t)</c:v>
                </c:pt>
                <c:pt idx="3">
                  <c:v>St. Vital</c:v>
                </c:pt>
                <c:pt idx="4">
                  <c:v>Transcona</c:v>
                </c:pt>
                <c:pt idx="5">
                  <c:v>River Heights</c:v>
                </c:pt>
                <c:pt idx="6">
                  <c:v>River East</c:v>
                </c:pt>
                <c:pt idx="7">
                  <c:v>Seven Oaks (t)</c:v>
                </c:pt>
                <c:pt idx="8">
                  <c:v>St. James - Assiniboia</c:v>
                </c:pt>
                <c:pt idx="9">
                  <c:v>Inkster</c:v>
                </c:pt>
                <c:pt idx="10">
                  <c:v>Downtown</c:v>
                </c:pt>
                <c:pt idx="11">
                  <c:v>Point Douglas (2)</c:v>
                </c:pt>
                <c:pt idx="12">
                  <c:v>0</c:v>
                </c:pt>
                <c:pt idx="13">
                  <c:v>Winnipeg (t)</c:v>
                </c:pt>
                <c:pt idx="14">
                  <c:v>Manitoba (t)</c:v>
                </c:pt>
              </c:strCache>
            </c:strRef>
          </c:cat>
          <c:val>
            <c:numRef>
              <c:f>('rha graph data'!$I$21:$I$33,'rha graph data'!$I$8,'rha graph data'!$I$19)</c:f>
              <c:numCache>
                <c:ptCount val="15"/>
                <c:pt idx="0">
                  <c:v>0.1755553006</c:v>
                </c:pt>
                <c:pt idx="1">
                  <c:v>0.1705881755</c:v>
                </c:pt>
                <c:pt idx="2">
                  <c:v>0.1634047</c:v>
                </c:pt>
                <c:pt idx="3">
                  <c:v>0.1688728076</c:v>
                </c:pt>
                <c:pt idx="4">
                  <c:v>0.1796972503</c:v>
                </c:pt>
                <c:pt idx="5">
                  <c:v>0.182301258</c:v>
                </c:pt>
                <c:pt idx="6">
                  <c:v>0.1752557421</c:v>
                </c:pt>
                <c:pt idx="7">
                  <c:v>0.1809505768</c:v>
                </c:pt>
                <c:pt idx="8">
                  <c:v>0.1863923626</c:v>
                </c:pt>
                <c:pt idx="9">
                  <c:v>0.1799642464</c:v>
                </c:pt>
                <c:pt idx="10">
                  <c:v>0.162541639</c:v>
                </c:pt>
                <c:pt idx="11">
                  <c:v>0.1600788951</c:v>
                </c:pt>
                <c:pt idx="13">
                  <c:v>0.1732556287</c:v>
                </c:pt>
                <c:pt idx="14">
                  <c:v>0.1742144504</c:v>
                </c:pt>
              </c:numCache>
            </c:numRef>
          </c:val>
        </c:ser>
        <c:ser>
          <c:idx val="2"/>
          <c:order val="2"/>
          <c:tx>
            <c:strRef>
              <c:f>'rha graph data'!$J$3</c:f>
              <c:strCache>
                <c:ptCount val="1"/>
                <c:pt idx="0">
                  <c:v>2001/02-2005/06</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data'!$A$21:$A$33,'rha graph data'!$A$8,'rha graph data'!$A$19)</c:f>
              <c:strCache>
                <c:ptCount val="15"/>
                <c:pt idx="0">
                  <c:v>Fort Garry (t)</c:v>
                </c:pt>
                <c:pt idx="1">
                  <c:v>Assiniboine South</c:v>
                </c:pt>
                <c:pt idx="2">
                  <c:v>St. Boniface (t)</c:v>
                </c:pt>
                <c:pt idx="3">
                  <c:v>St. Vital</c:v>
                </c:pt>
                <c:pt idx="4">
                  <c:v>Transcona</c:v>
                </c:pt>
                <c:pt idx="5">
                  <c:v>River Heights</c:v>
                </c:pt>
                <c:pt idx="6">
                  <c:v>River East</c:v>
                </c:pt>
                <c:pt idx="7">
                  <c:v>Seven Oaks (t)</c:v>
                </c:pt>
                <c:pt idx="8">
                  <c:v>St. James - Assiniboia</c:v>
                </c:pt>
                <c:pt idx="9">
                  <c:v>Inkster</c:v>
                </c:pt>
                <c:pt idx="10">
                  <c:v>Downtown</c:v>
                </c:pt>
                <c:pt idx="11">
                  <c:v>Point Douglas (2)</c:v>
                </c:pt>
                <c:pt idx="12">
                  <c:v>0</c:v>
                </c:pt>
                <c:pt idx="13">
                  <c:v>Winnipeg (t)</c:v>
                </c:pt>
                <c:pt idx="14">
                  <c:v>Manitoba (t)</c:v>
                </c:pt>
              </c:strCache>
            </c:strRef>
          </c:cat>
          <c:val>
            <c:numRef>
              <c:f>('rha graph data'!$J$21:$J$33,'rha graph data'!$J$8,'rha graph data'!$J$19)</c:f>
              <c:numCache>
                <c:ptCount val="15"/>
                <c:pt idx="0">
                  <c:v>0.2004120264</c:v>
                </c:pt>
                <c:pt idx="1">
                  <c:v>0.1930123215</c:v>
                </c:pt>
                <c:pt idx="2">
                  <c:v>0.2026212958</c:v>
                </c:pt>
                <c:pt idx="3">
                  <c:v>0.1886751085</c:v>
                </c:pt>
                <c:pt idx="4">
                  <c:v>0.1972486146</c:v>
                </c:pt>
                <c:pt idx="5">
                  <c:v>0.1917457998</c:v>
                </c:pt>
                <c:pt idx="6">
                  <c:v>0.1903217081</c:v>
                </c:pt>
                <c:pt idx="7">
                  <c:v>0.207799852</c:v>
                </c:pt>
                <c:pt idx="8">
                  <c:v>0.1935502161</c:v>
                </c:pt>
                <c:pt idx="9">
                  <c:v>0.1695665913</c:v>
                </c:pt>
                <c:pt idx="10">
                  <c:v>0.1785734093</c:v>
                </c:pt>
                <c:pt idx="11">
                  <c:v>0.1566756158</c:v>
                </c:pt>
                <c:pt idx="13">
                  <c:v>0.1887407267</c:v>
                </c:pt>
                <c:pt idx="14">
                  <c:v>0.1951099092</c:v>
                </c:pt>
              </c:numCache>
            </c:numRef>
          </c:val>
        </c:ser>
        <c:ser>
          <c:idx val="3"/>
          <c:order val="3"/>
          <c:tx>
            <c:strRef>
              <c:f>'rha graph data'!$K$3</c:f>
              <c:strCache>
                <c:ptCount val="1"/>
                <c:pt idx="0">
                  <c:v>MB Avg 2001-2005</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2001/02-2005/06</c:name>
            <c:spPr>
              <a:ln w="25400">
                <a:solidFill>
                  <a:srgbClr val="000000"/>
                </a:solidFill>
                <a:prstDash val="sysDot"/>
              </a:ln>
            </c:spPr>
            <c:trendlineType val="linear"/>
            <c:forward val="0.5"/>
            <c:backward val="0.5"/>
            <c:dispEq val="0"/>
            <c:dispRSqr val="0"/>
          </c:trendline>
          <c:cat>
            <c:strRef>
              <c:f>('rha graph data'!$A$21:$A$33,'rha graph data'!$A$8,'rha graph data'!$A$19)</c:f>
              <c:strCache>
                <c:ptCount val="15"/>
                <c:pt idx="0">
                  <c:v>Fort Garry (t)</c:v>
                </c:pt>
                <c:pt idx="1">
                  <c:v>Assiniboine South</c:v>
                </c:pt>
                <c:pt idx="2">
                  <c:v>St. Boniface (t)</c:v>
                </c:pt>
                <c:pt idx="3">
                  <c:v>St. Vital</c:v>
                </c:pt>
                <c:pt idx="4">
                  <c:v>Transcona</c:v>
                </c:pt>
                <c:pt idx="5">
                  <c:v>River Heights</c:v>
                </c:pt>
                <c:pt idx="6">
                  <c:v>River East</c:v>
                </c:pt>
                <c:pt idx="7">
                  <c:v>Seven Oaks (t)</c:v>
                </c:pt>
                <c:pt idx="8">
                  <c:v>St. James - Assiniboia</c:v>
                </c:pt>
                <c:pt idx="9">
                  <c:v>Inkster</c:v>
                </c:pt>
                <c:pt idx="10">
                  <c:v>Downtown</c:v>
                </c:pt>
                <c:pt idx="11">
                  <c:v>Point Douglas (2)</c:v>
                </c:pt>
                <c:pt idx="12">
                  <c:v>0</c:v>
                </c:pt>
                <c:pt idx="13">
                  <c:v>Winnipeg (t)</c:v>
                </c:pt>
                <c:pt idx="14">
                  <c:v>Manitoba (t)</c:v>
                </c:pt>
              </c:strCache>
            </c:strRef>
          </c:cat>
          <c:val>
            <c:numRef>
              <c:f>('rha graph data'!$K$21:$K$33,'rha graph data'!$K$8,'rha graph data'!$K$19)</c:f>
              <c:numCache>
                <c:ptCount val="15"/>
                <c:pt idx="0">
                  <c:v>0.1951099092</c:v>
                </c:pt>
                <c:pt idx="1">
                  <c:v>0.1951099092</c:v>
                </c:pt>
                <c:pt idx="2">
                  <c:v>0.1951099092</c:v>
                </c:pt>
                <c:pt idx="3">
                  <c:v>0.1951099092</c:v>
                </c:pt>
                <c:pt idx="4">
                  <c:v>0.1951099092</c:v>
                </c:pt>
                <c:pt idx="5">
                  <c:v>0.1951099092</c:v>
                </c:pt>
                <c:pt idx="6">
                  <c:v>0.1951099092</c:v>
                </c:pt>
                <c:pt idx="7">
                  <c:v>0.1951099092</c:v>
                </c:pt>
                <c:pt idx="8">
                  <c:v>0.1951099092</c:v>
                </c:pt>
                <c:pt idx="9">
                  <c:v>0.1951099092</c:v>
                </c:pt>
                <c:pt idx="10">
                  <c:v>0.1951099092</c:v>
                </c:pt>
                <c:pt idx="11">
                  <c:v>0.1951099092</c:v>
                </c:pt>
                <c:pt idx="13">
                  <c:v>0.1951099092</c:v>
                </c:pt>
                <c:pt idx="14">
                  <c:v>0.1951099092</c:v>
                </c:pt>
              </c:numCache>
            </c:numRef>
          </c:val>
        </c:ser>
        <c:axId val="34409293"/>
        <c:axId val="41248182"/>
      </c:barChart>
      <c:catAx>
        <c:axId val="34409293"/>
        <c:scaling>
          <c:orientation val="maxMin"/>
        </c:scaling>
        <c:axPos val="l"/>
        <c:delete val="0"/>
        <c:numFmt formatCode="General" sourceLinked="1"/>
        <c:majorTickMark val="none"/>
        <c:minorTickMark val="none"/>
        <c:tickLblPos val="nextTo"/>
        <c:crossAx val="41248182"/>
        <c:crosses val="autoZero"/>
        <c:auto val="1"/>
        <c:lblOffset val="100"/>
        <c:noMultiLvlLbl val="0"/>
      </c:catAx>
      <c:valAx>
        <c:axId val="41248182"/>
        <c:scaling>
          <c:orientation val="minMax"/>
          <c:max val="0.4"/>
          <c:min val="0"/>
        </c:scaling>
        <c:axPos val="t"/>
        <c:majorGridlines/>
        <c:delete val="0"/>
        <c:numFmt formatCode="0%" sourceLinked="0"/>
        <c:majorTickMark val="none"/>
        <c:minorTickMark val="none"/>
        <c:tickLblPos val="nextTo"/>
        <c:crossAx val="34409293"/>
        <c:crosses val="max"/>
        <c:crossBetween val="between"/>
        <c:dispUnits/>
        <c:majorUnit val="0.05"/>
      </c:valAx>
      <c:spPr>
        <a:solidFill>
          <a:srgbClr val="FFFFFF"/>
        </a:solidFill>
        <a:ln w="12700">
          <a:solidFill/>
        </a:ln>
      </c:spPr>
    </c:plotArea>
    <c:legend>
      <c:legendPos val="r"/>
      <c:legendEntry>
        <c:idx val="0"/>
        <c:delete val="1"/>
      </c:legendEntry>
      <c:legendEntry>
        <c:idx val="3"/>
        <c:delete val="1"/>
      </c:legendEntry>
      <c:layout>
        <c:manualLayout>
          <c:xMode val="edge"/>
          <c:yMode val="edge"/>
          <c:x val="0.63225"/>
          <c:y val="0.1882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A.3.25: Caesarean Section Rates by District</a:t>
            </a:r>
            <a:r>
              <a:rPr lang="en-US" cap="none" sz="1000" b="1" i="0" u="none" baseline="0"/>
              <a:t>
</a:t>
            </a:r>
            <a:r>
              <a:rPr lang="en-US" cap="none" sz="800" b="0" i="0" u="none" baseline="0"/>
              <a:t>Age-adjusted percent of deliveries</a:t>
            </a:r>
          </a:p>
        </c:rich>
      </c:tx>
      <c:layout>
        <c:manualLayout>
          <c:xMode val="factor"/>
          <c:yMode val="factor"/>
          <c:x val="-0.0015"/>
          <c:y val="-0.02"/>
        </c:manualLayout>
      </c:layout>
      <c:spPr>
        <a:noFill/>
        <a:ln>
          <a:noFill/>
        </a:ln>
      </c:spPr>
    </c:title>
    <c:plotArea>
      <c:layout>
        <c:manualLayout>
          <c:xMode val="edge"/>
          <c:yMode val="edge"/>
          <c:x val="0.012"/>
          <c:y val="0.0405"/>
          <c:w val="0.988"/>
          <c:h val="0.9505"/>
        </c:manualLayout>
      </c:layout>
      <c:barChart>
        <c:barDir val="bar"/>
        <c:grouping val="clustered"/>
        <c:varyColors val="0"/>
        <c:ser>
          <c:idx val="0"/>
          <c:order val="0"/>
          <c:tx>
            <c:strRef>
              <c:f>'district graph data'!$H$3</c:f>
              <c:strCache>
                <c:ptCount val="1"/>
                <c:pt idx="0">
                  <c:v>MB Avg 1996-2000</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1996/07-2000/01</c:name>
            <c:spPr>
              <a:ln w="25400">
                <a:solidFill>
                  <a:srgbClr val="969696"/>
                </a:solidFill>
                <a:prstDash val="sysDot"/>
              </a:ln>
            </c:spPr>
            <c:trendlineType val="linear"/>
            <c:forward val="0.5"/>
            <c:backward val="0.5"/>
            <c:dispEq val="0"/>
            <c:dispRSqr val="0"/>
          </c:trendline>
          <c:cat>
            <c:strRef>
              <c:f>'district graph data'!$A$4:$A$65</c:f>
              <c:strCache>
                <c:ptCount val="62"/>
                <c:pt idx="0">
                  <c:v>SE Northern (t)</c:v>
                </c:pt>
                <c:pt idx="1">
                  <c:v>SE Central (t)</c:v>
                </c:pt>
                <c:pt idx="2">
                  <c:v>SE Western</c:v>
                </c:pt>
                <c:pt idx="3">
                  <c:v>SE Southern</c:v>
                </c:pt>
                <c:pt idx="5">
                  <c:v>CE Altona</c:v>
                </c:pt>
                <c:pt idx="6">
                  <c:v>CE Cartier/SFX (1,t)</c:v>
                </c:pt>
                <c:pt idx="7">
                  <c:v>CE Louise/Pembina (t)</c:v>
                </c:pt>
                <c:pt idx="8">
                  <c:v>CE Morden/Winkler  (t)</c:v>
                </c:pt>
                <c:pt idx="9">
                  <c:v>CE Carman</c:v>
                </c:pt>
                <c:pt idx="10">
                  <c:v>CE Red River (1,t)</c:v>
                </c:pt>
                <c:pt idx="11">
                  <c:v>CE Swan Lake</c:v>
                </c:pt>
                <c:pt idx="12">
                  <c:v>CE Portage (1,t)</c:v>
                </c:pt>
                <c:pt idx="13">
                  <c:v>CE Seven Regions</c:v>
                </c:pt>
                <c:pt idx="15">
                  <c:v>AS East 2</c:v>
                </c:pt>
                <c:pt idx="16">
                  <c:v>AS West 1 (t)</c:v>
                </c:pt>
                <c:pt idx="17">
                  <c:v>AS North 1 (t)</c:v>
                </c:pt>
                <c:pt idx="18">
                  <c:v>AS West 2</c:v>
                </c:pt>
                <c:pt idx="19">
                  <c:v>AS East 1 (1)</c:v>
                </c:pt>
                <c:pt idx="20">
                  <c:v>AS North 2 (1,2)</c:v>
                </c:pt>
                <c:pt idx="22">
                  <c:v>BDN Rural</c:v>
                </c:pt>
                <c:pt idx="23">
                  <c:v>BDN Southeast</c:v>
                </c:pt>
                <c:pt idx="24">
                  <c:v>BDN West</c:v>
                </c:pt>
                <c:pt idx="25">
                  <c:v>BDN Southwest (2,t)</c:v>
                </c:pt>
                <c:pt idx="26">
                  <c:v>BDN North End</c:v>
                </c:pt>
                <c:pt idx="27">
                  <c:v>BDN East</c:v>
                </c:pt>
                <c:pt idx="28">
                  <c:v>BDN Central (2,t)</c:v>
                </c:pt>
                <c:pt idx="30">
                  <c:v>IL Southwest</c:v>
                </c:pt>
                <c:pt idx="31">
                  <c:v>IL Northeast (1,t)</c:v>
                </c:pt>
                <c:pt idx="32">
                  <c:v>IL Southeast</c:v>
                </c:pt>
                <c:pt idx="33">
                  <c:v>IL Northwest</c:v>
                </c:pt>
                <c:pt idx="35">
                  <c:v>NE Iron Rose</c:v>
                </c:pt>
                <c:pt idx="36">
                  <c:v>NE Springfield</c:v>
                </c:pt>
                <c:pt idx="37">
                  <c:v>NE Winnipeg River</c:v>
                </c:pt>
                <c:pt idx="38">
                  <c:v>NE Brokenhead</c:v>
                </c:pt>
                <c:pt idx="39">
                  <c:v>NE Blue Water (2)</c:v>
                </c:pt>
                <c:pt idx="40">
                  <c:v>NE Northern Remote (1,t)</c:v>
                </c:pt>
                <c:pt idx="42">
                  <c:v>PL West</c:v>
                </c:pt>
                <c:pt idx="43">
                  <c:v>PL East</c:v>
                </c:pt>
                <c:pt idx="44">
                  <c:v>PL Central</c:v>
                </c:pt>
                <c:pt idx="45">
                  <c:v>PL North</c:v>
                </c:pt>
                <c:pt idx="47">
                  <c:v>NM F Flon/Snow L/Cran (1,2)</c:v>
                </c:pt>
                <c:pt idx="48">
                  <c:v>NM The Pas/OCN/Kelsey (1,2)</c:v>
                </c:pt>
                <c:pt idx="49">
                  <c:v>NM Nor-Man Other</c:v>
                </c:pt>
                <c:pt idx="51">
                  <c:v>BW Thompson</c:v>
                </c:pt>
                <c:pt idx="52">
                  <c:v>BW Gillam/Fox Lake (t)</c:v>
                </c:pt>
                <c:pt idx="53">
                  <c:v>BW Lynn/Leaf/SIL</c:v>
                </c:pt>
                <c:pt idx="54">
                  <c:v>BW Thick Por/Pik/Wab</c:v>
                </c:pt>
                <c:pt idx="55">
                  <c:v>BW Oxford H &amp; Gods (2)</c:v>
                </c:pt>
                <c:pt idx="56">
                  <c:v>BW Cross Lake (2)</c:v>
                </c:pt>
                <c:pt idx="57">
                  <c:v>BW Tad/Broch/Lac Br (2)</c:v>
                </c:pt>
                <c:pt idx="58">
                  <c:v>BW Norway House</c:v>
                </c:pt>
                <c:pt idx="59">
                  <c:v>BW Island Lake</c:v>
                </c:pt>
                <c:pt idx="60">
                  <c:v>BW Sha/York/Split/War</c:v>
                </c:pt>
                <c:pt idx="61">
                  <c:v>BW Nelson House </c:v>
                </c:pt>
              </c:strCache>
            </c:strRef>
          </c:cat>
          <c:val>
            <c:numRef>
              <c:f>'district graph data'!$H$4:$H$65</c:f>
              <c:numCache>
                <c:ptCount val="62"/>
                <c:pt idx="0">
                  <c:v>0.1742144504</c:v>
                </c:pt>
                <c:pt idx="1">
                  <c:v>0.1742144504</c:v>
                </c:pt>
                <c:pt idx="2">
                  <c:v>0.1742144504</c:v>
                </c:pt>
                <c:pt idx="3">
                  <c:v>0.1742144504</c:v>
                </c:pt>
                <c:pt idx="5">
                  <c:v>0.1742144504</c:v>
                </c:pt>
                <c:pt idx="6">
                  <c:v>0.1742144504</c:v>
                </c:pt>
                <c:pt idx="7">
                  <c:v>0.1742144504</c:v>
                </c:pt>
                <c:pt idx="8">
                  <c:v>0.1742144504</c:v>
                </c:pt>
                <c:pt idx="9">
                  <c:v>0.1742144504</c:v>
                </c:pt>
                <c:pt idx="10">
                  <c:v>0.1742144504</c:v>
                </c:pt>
                <c:pt idx="11">
                  <c:v>0.1742144504</c:v>
                </c:pt>
                <c:pt idx="12">
                  <c:v>0.1742144504</c:v>
                </c:pt>
                <c:pt idx="13">
                  <c:v>0.1742144504</c:v>
                </c:pt>
                <c:pt idx="15">
                  <c:v>0.1742144504</c:v>
                </c:pt>
                <c:pt idx="16">
                  <c:v>0.1742144504</c:v>
                </c:pt>
                <c:pt idx="17">
                  <c:v>0.1742144504</c:v>
                </c:pt>
                <c:pt idx="18">
                  <c:v>0.1742144504</c:v>
                </c:pt>
                <c:pt idx="19">
                  <c:v>0.1742144504</c:v>
                </c:pt>
                <c:pt idx="20">
                  <c:v>0.1742144504</c:v>
                </c:pt>
                <c:pt idx="22">
                  <c:v>0.1742144504</c:v>
                </c:pt>
                <c:pt idx="23">
                  <c:v>0.1742144504</c:v>
                </c:pt>
                <c:pt idx="24">
                  <c:v>0.1742144504</c:v>
                </c:pt>
                <c:pt idx="25">
                  <c:v>0.1742144504</c:v>
                </c:pt>
                <c:pt idx="26">
                  <c:v>0.1742144504</c:v>
                </c:pt>
                <c:pt idx="27">
                  <c:v>0.1742144504</c:v>
                </c:pt>
                <c:pt idx="28">
                  <c:v>0.1742144504</c:v>
                </c:pt>
                <c:pt idx="30">
                  <c:v>0.1742144504</c:v>
                </c:pt>
                <c:pt idx="31">
                  <c:v>0.1742144504</c:v>
                </c:pt>
                <c:pt idx="32">
                  <c:v>0.1742144504</c:v>
                </c:pt>
                <c:pt idx="33">
                  <c:v>0.1742144504</c:v>
                </c:pt>
                <c:pt idx="35">
                  <c:v>0.1742144504</c:v>
                </c:pt>
                <c:pt idx="36">
                  <c:v>0.1742144504</c:v>
                </c:pt>
                <c:pt idx="37">
                  <c:v>0.1742144504</c:v>
                </c:pt>
                <c:pt idx="38">
                  <c:v>0.1742144504</c:v>
                </c:pt>
                <c:pt idx="39">
                  <c:v>0.1742144504</c:v>
                </c:pt>
                <c:pt idx="40">
                  <c:v>0.1742144504</c:v>
                </c:pt>
                <c:pt idx="42">
                  <c:v>0.1742144504</c:v>
                </c:pt>
                <c:pt idx="43">
                  <c:v>0.1742144504</c:v>
                </c:pt>
                <c:pt idx="44">
                  <c:v>0.1742144504</c:v>
                </c:pt>
                <c:pt idx="45">
                  <c:v>0.1742144504</c:v>
                </c:pt>
                <c:pt idx="47">
                  <c:v>0.1742144504</c:v>
                </c:pt>
                <c:pt idx="48">
                  <c:v>0.1742144504</c:v>
                </c:pt>
                <c:pt idx="49">
                  <c:v>0.1742144504</c:v>
                </c:pt>
                <c:pt idx="51">
                  <c:v>0.1742144504</c:v>
                </c:pt>
                <c:pt idx="52">
                  <c:v>0.1742144504</c:v>
                </c:pt>
                <c:pt idx="53">
                  <c:v>0.1742144504</c:v>
                </c:pt>
                <c:pt idx="54">
                  <c:v>0.1742144504</c:v>
                </c:pt>
                <c:pt idx="55">
                  <c:v>0.1742144504</c:v>
                </c:pt>
                <c:pt idx="56">
                  <c:v>0.1742144504</c:v>
                </c:pt>
                <c:pt idx="57">
                  <c:v>0.1742144504</c:v>
                </c:pt>
                <c:pt idx="58">
                  <c:v>0.1742144504</c:v>
                </c:pt>
                <c:pt idx="59">
                  <c:v>0.1742144504</c:v>
                </c:pt>
                <c:pt idx="60">
                  <c:v>0.1742144504</c:v>
                </c:pt>
                <c:pt idx="61">
                  <c:v>0.1742144504</c:v>
                </c:pt>
              </c:numCache>
            </c:numRef>
          </c:val>
        </c:ser>
        <c:ser>
          <c:idx val="1"/>
          <c:order val="1"/>
          <c:tx>
            <c:strRef>
              <c:f>'district graph data'!$I$3</c:f>
              <c:strCache>
                <c:ptCount val="1"/>
                <c:pt idx="0">
                  <c:v>1996/97-2000/01</c:v>
                </c:pt>
              </c:strCache>
            </c:strRef>
          </c:tx>
          <c:spPr>
            <a:solidFill>
              <a:srgbClr val="9696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'district graph data'!$A$4:$A$65</c:f>
              <c:strCache>
                <c:ptCount val="62"/>
                <c:pt idx="0">
                  <c:v>SE Northern (t)</c:v>
                </c:pt>
                <c:pt idx="1">
                  <c:v>SE Central (t)</c:v>
                </c:pt>
                <c:pt idx="2">
                  <c:v>SE Western</c:v>
                </c:pt>
                <c:pt idx="3">
                  <c:v>SE Southern</c:v>
                </c:pt>
                <c:pt idx="5">
                  <c:v>CE Altona</c:v>
                </c:pt>
                <c:pt idx="6">
                  <c:v>CE Cartier/SFX (1,t)</c:v>
                </c:pt>
                <c:pt idx="7">
                  <c:v>CE Louise/Pembina (t)</c:v>
                </c:pt>
                <c:pt idx="8">
                  <c:v>CE Morden/Winkler  (t)</c:v>
                </c:pt>
                <c:pt idx="9">
                  <c:v>CE Carman</c:v>
                </c:pt>
                <c:pt idx="10">
                  <c:v>CE Red River (1,t)</c:v>
                </c:pt>
                <c:pt idx="11">
                  <c:v>CE Swan Lake</c:v>
                </c:pt>
                <c:pt idx="12">
                  <c:v>CE Portage (1,t)</c:v>
                </c:pt>
                <c:pt idx="13">
                  <c:v>CE Seven Regions</c:v>
                </c:pt>
                <c:pt idx="15">
                  <c:v>AS East 2</c:v>
                </c:pt>
                <c:pt idx="16">
                  <c:v>AS West 1 (t)</c:v>
                </c:pt>
                <c:pt idx="17">
                  <c:v>AS North 1 (t)</c:v>
                </c:pt>
                <c:pt idx="18">
                  <c:v>AS West 2</c:v>
                </c:pt>
                <c:pt idx="19">
                  <c:v>AS East 1 (1)</c:v>
                </c:pt>
                <c:pt idx="20">
                  <c:v>AS North 2 (1,2)</c:v>
                </c:pt>
                <c:pt idx="22">
                  <c:v>BDN Rural</c:v>
                </c:pt>
                <c:pt idx="23">
                  <c:v>BDN Southeast</c:v>
                </c:pt>
                <c:pt idx="24">
                  <c:v>BDN West</c:v>
                </c:pt>
                <c:pt idx="25">
                  <c:v>BDN Southwest (2,t)</c:v>
                </c:pt>
                <c:pt idx="26">
                  <c:v>BDN North End</c:v>
                </c:pt>
                <c:pt idx="27">
                  <c:v>BDN East</c:v>
                </c:pt>
                <c:pt idx="28">
                  <c:v>BDN Central (2,t)</c:v>
                </c:pt>
                <c:pt idx="30">
                  <c:v>IL Southwest</c:v>
                </c:pt>
                <c:pt idx="31">
                  <c:v>IL Northeast (1,t)</c:v>
                </c:pt>
                <c:pt idx="32">
                  <c:v>IL Southeast</c:v>
                </c:pt>
                <c:pt idx="33">
                  <c:v>IL Northwest</c:v>
                </c:pt>
                <c:pt idx="35">
                  <c:v>NE Iron Rose</c:v>
                </c:pt>
                <c:pt idx="36">
                  <c:v>NE Springfield</c:v>
                </c:pt>
                <c:pt idx="37">
                  <c:v>NE Winnipeg River</c:v>
                </c:pt>
                <c:pt idx="38">
                  <c:v>NE Brokenhead</c:v>
                </c:pt>
                <c:pt idx="39">
                  <c:v>NE Blue Water (2)</c:v>
                </c:pt>
                <c:pt idx="40">
                  <c:v>NE Northern Remote (1,t)</c:v>
                </c:pt>
                <c:pt idx="42">
                  <c:v>PL West</c:v>
                </c:pt>
                <c:pt idx="43">
                  <c:v>PL East</c:v>
                </c:pt>
                <c:pt idx="44">
                  <c:v>PL Central</c:v>
                </c:pt>
                <c:pt idx="45">
                  <c:v>PL North</c:v>
                </c:pt>
                <c:pt idx="47">
                  <c:v>NM F Flon/Snow L/Cran (1,2)</c:v>
                </c:pt>
                <c:pt idx="48">
                  <c:v>NM The Pas/OCN/Kelsey (1,2)</c:v>
                </c:pt>
                <c:pt idx="49">
                  <c:v>NM Nor-Man Other</c:v>
                </c:pt>
                <c:pt idx="51">
                  <c:v>BW Thompson</c:v>
                </c:pt>
                <c:pt idx="52">
                  <c:v>BW Gillam/Fox Lake (t)</c:v>
                </c:pt>
                <c:pt idx="53">
                  <c:v>BW Lynn/Leaf/SIL</c:v>
                </c:pt>
                <c:pt idx="54">
                  <c:v>BW Thick Por/Pik/Wab</c:v>
                </c:pt>
                <c:pt idx="55">
                  <c:v>BW Oxford H &amp; Gods (2)</c:v>
                </c:pt>
                <c:pt idx="56">
                  <c:v>BW Cross Lake (2)</c:v>
                </c:pt>
                <c:pt idx="57">
                  <c:v>BW Tad/Broch/Lac Br (2)</c:v>
                </c:pt>
                <c:pt idx="58">
                  <c:v>BW Norway House</c:v>
                </c:pt>
                <c:pt idx="59">
                  <c:v>BW Island Lake</c:v>
                </c:pt>
                <c:pt idx="60">
                  <c:v>BW Sha/York/Split/War</c:v>
                </c:pt>
                <c:pt idx="61">
                  <c:v>BW Nelson House </c:v>
                </c:pt>
              </c:strCache>
            </c:strRef>
          </c:cat>
          <c:val>
            <c:numRef>
              <c:f>'district graph data'!$I$4:$I$65</c:f>
              <c:numCache>
                <c:ptCount val="62"/>
                <c:pt idx="0">
                  <c:v>0.1544822551</c:v>
                </c:pt>
                <c:pt idx="1">
                  <c:v>0.1586561188</c:v>
                </c:pt>
                <c:pt idx="2">
                  <c:v>0.1341960269</c:v>
                </c:pt>
                <c:pt idx="3">
                  <c:v>0.1484706417</c:v>
                </c:pt>
                <c:pt idx="5">
                  <c:v>0.1754582269</c:v>
                </c:pt>
                <c:pt idx="6">
                  <c:v>0.0960154447</c:v>
                </c:pt>
                <c:pt idx="7">
                  <c:v>0.1394716479</c:v>
                </c:pt>
                <c:pt idx="8">
                  <c:v>0.1534610045</c:v>
                </c:pt>
                <c:pt idx="9">
                  <c:v>0.1639492765</c:v>
                </c:pt>
                <c:pt idx="10">
                  <c:v>0.1157951704</c:v>
                </c:pt>
                <c:pt idx="11">
                  <c:v>0.1300934922</c:v>
                </c:pt>
                <c:pt idx="12">
                  <c:v>0.2547298168</c:v>
                </c:pt>
                <c:pt idx="13">
                  <c:v>0.1967224565</c:v>
                </c:pt>
                <c:pt idx="15">
                  <c:v>0.1653346465</c:v>
                </c:pt>
                <c:pt idx="16">
                  <c:v>0.1450689504</c:v>
                </c:pt>
                <c:pt idx="17">
                  <c:v>0.1668690234</c:v>
                </c:pt>
                <c:pt idx="18">
                  <c:v>0.200094139</c:v>
                </c:pt>
                <c:pt idx="19">
                  <c:v>0.2561741612</c:v>
                </c:pt>
                <c:pt idx="20">
                  <c:v>0.2405872584</c:v>
                </c:pt>
                <c:pt idx="22">
                  <c:v>0.1938237156</c:v>
                </c:pt>
                <c:pt idx="23">
                  <c:v>0.153556914</c:v>
                </c:pt>
                <c:pt idx="24">
                  <c:v>0.199128352</c:v>
                </c:pt>
                <c:pt idx="25">
                  <c:v>0.1751189539</c:v>
                </c:pt>
                <c:pt idx="26">
                  <c:v>0.2125769663</c:v>
                </c:pt>
                <c:pt idx="27">
                  <c:v>0.2263769291</c:v>
                </c:pt>
                <c:pt idx="28">
                  <c:v>0.1864089675</c:v>
                </c:pt>
                <c:pt idx="30">
                  <c:v>0.1724314494</c:v>
                </c:pt>
                <c:pt idx="31">
                  <c:v>0.1231538498</c:v>
                </c:pt>
                <c:pt idx="32">
                  <c:v>0.1872129965</c:v>
                </c:pt>
                <c:pt idx="33">
                  <c:v>0.1373909556</c:v>
                </c:pt>
                <c:pt idx="35">
                  <c:v>0.1592816389</c:v>
                </c:pt>
                <c:pt idx="36">
                  <c:v>0.1519590658</c:v>
                </c:pt>
                <c:pt idx="37">
                  <c:v>0.1360322475</c:v>
                </c:pt>
                <c:pt idx="38">
                  <c:v>0.1521458416</c:v>
                </c:pt>
                <c:pt idx="39">
                  <c:v>0.1598058486</c:v>
                </c:pt>
                <c:pt idx="40">
                  <c:v>0.0719470729</c:v>
                </c:pt>
                <c:pt idx="42">
                  <c:v>0.2283525854</c:v>
                </c:pt>
                <c:pt idx="43">
                  <c:v>0.2177635006</c:v>
                </c:pt>
                <c:pt idx="44">
                  <c:v>0.2016038157</c:v>
                </c:pt>
                <c:pt idx="45">
                  <c:v>0.187852777</c:v>
                </c:pt>
                <c:pt idx="47">
                  <c:v>0.2687912133</c:v>
                </c:pt>
                <c:pt idx="48">
                  <c:v>0.2584564384</c:v>
                </c:pt>
                <c:pt idx="49">
                  <c:v>0.186351975</c:v>
                </c:pt>
                <c:pt idx="51">
                  <c:v>0.1833015866</c:v>
                </c:pt>
                <c:pt idx="52">
                  <c:v>0.1506347276</c:v>
                </c:pt>
                <c:pt idx="53">
                  <c:v>0.1366155439</c:v>
                </c:pt>
                <c:pt idx="54">
                  <c:v>0.2748046616</c:v>
                </c:pt>
                <c:pt idx="55">
                  <c:v>0.1253376377</c:v>
                </c:pt>
                <c:pt idx="56">
                  <c:v>0.141853235</c:v>
                </c:pt>
                <c:pt idx="57">
                  <c:v>0.0847417846</c:v>
                </c:pt>
                <c:pt idx="58">
                  <c:v>0.1206472754</c:v>
                </c:pt>
                <c:pt idx="59">
                  <c:v>0.170993461</c:v>
                </c:pt>
                <c:pt idx="60">
                  <c:v>0.1610085271</c:v>
                </c:pt>
                <c:pt idx="61">
                  <c:v>0.2048051498</c:v>
                </c:pt>
              </c:numCache>
            </c:numRef>
          </c:val>
        </c:ser>
        <c:ser>
          <c:idx val="2"/>
          <c:order val="2"/>
          <c:tx>
            <c:strRef>
              <c:f>'district graph data'!$J$3</c:f>
              <c:strCache>
                <c:ptCount val="1"/>
                <c:pt idx="0">
                  <c:v>2001/02-2005/06</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'district graph data'!$A$4:$A$65</c:f>
              <c:strCache>
                <c:ptCount val="62"/>
                <c:pt idx="0">
                  <c:v>SE Northern (t)</c:v>
                </c:pt>
                <c:pt idx="1">
                  <c:v>SE Central (t)</c:v>
                </c:pt>
                <c:pt idx="2">
                  <c:v>SE Western</c:v>
                </c:pt>
                <c:pt idx="3">
                  <c:v>SE Southern</c:v>
                </c:pt>
                <c:pt idx="5">
                  <c:v>CE Altona</c:v>
                </c:pt>
                <c:pt idx="6">
                  <c:v>CE Cartier/SFX (1,t)</c:v>
                </c:pt>
                <c:pt idx="7">
                  <c:v>CE Louise/Pembina (t)</c:v>
                </c:pt>
                <c:pt idx="8">
                  <c:v>CE Morden/Winkler  (t)</c:v>
                </c:pt>
                <c:pt idx="9">
                  <c:v>CE Carman</c:v>
                </c:pt>
                <c:pt idx="10">
                  <c:v>CE Red River (1,t)</c:v>
                </c:pt>
                <c:pt idx="11">
                  <c:v>CE Swan Lake</c:v>
                </c:pt>
                <c:pt idx="12">
                  <c:v>CE Portage (1,t)</c:v>
                </c:pt>
                <c:pt idx="13">
                  <c:v>CE Seven Regions</c:v>
                </c:pt>
                <c:pt idx="15">
                  <c:v>AS East 2</c:v>
                </c:pt>
                <c:pt idx="16">
                  <c:v>AS West 1 (t)</c:v>
                </c:pt>
                <c:pt idx="17">
                  <c:v>AS North 1 (t)</c:v>
                </c:pt>
                <c:pt idx="18">
                  <c:v>AS West 2</c:v>
                </c:pt>
                <c:pt idx="19">
                  <c:v>AS East 1 (1)</c:v>
                </c:pt>
                <c:pt idx="20">
                  <c:v>AS North 2 (1,2)</c:v>
                </c:pt>
                <c:pt idx="22">
                  <c:v>BDN Rural</c:v>
                </c:pt>
                <c:pt idx="23">
                  <c:v>BDN Southeast</c:v>
                </c:pt>
                <c:pt idx="24">
                  <c:v>BDN West</c:v>
                </c:pt>
                <c:pt idx="25">
                  <c:v>BDN Southwest (2,t)</c:v>
                </c:pt>
                <c:pt idx="26">
                  <c:v>BDN North End</c:v>
                </c:pt>
                <c:pt idx="27">
                  <c:v>BDN East</c:v>
                </c:pt>
                <c:pt idx="28">
                  <c:v>BDN Central (2,t)</c:v>
                </c:pt>
                <c:pt idx="30">
                  <c:v>IL Southwest</c:v>
                </c:pt>
                <c:pt idx="31">
                  <c:v>IL Northeast (1,t)</c:v>
                </c:pt>
                <c:pt idx="32">
                  <c:v>IL Southeast</c:v>
                </c:pt>
                <c:pt idx="33">
                  <c:v>IL Northwest</c:v>
                </c:pt>
                <c:pt idx="35">
                  <c:v>NE Iron Rose</c:v>
                </c:pt>
                <c:pt idx="36">
                  <c:v>NE Springfield</c:v>
                </c:pt>
                <c:pt idx="37">
                  <c:v>NE Winnipeg River</c:v>
                </c:pt>
                <c:pt idx="38">
                  <c:v>NE Brokenhead</c:v>
                </c:pt>
                <c:pt idx="39">
                  <c:v>NE Blue Water (2)</c:v>
                </c:pt>
                <c:pt idx="40">
                  <c:v>NE Northern Remote (1,t)</c:v>
                </c:pt>
                <c:pt idx="42">
                  <c:v>PL West</c:v>
                </c:pt>
                <c:pt idx="43">
                  <c:v>PL East</c:v>
                </c:pt>
                <c:pt idx="44">
                  <c:v>PL Central</c:v>
                </c:pt>
                <c:pt idx="45">
                  <c:v>PL North</c:v>
                </c:pt>
                <c:pt idx="47">
                  <c:v>NM F Flon/Snow L/Cran (1,2)</c:v>
                </c:pt>
                <c:pt idx="48">
                  <c:v>NM The Pas/OCN/Kelsey (1,2)</c:v>
                </c:pt>
                <c:pt idx="49">
                  <c:v>NM Nor-Man Other</c:v>
                </c:pt>
                <c:pt idx="51">
                  <c:v>BW Thompson</c:v>
                </c:pt>
                <c:pt idx="52">
                  <c:v>BW Gillam/Fox Lake (t)</c:v>
                </c:pt>
                <c:pt idx="53">
                  <c:v>BW Lynn/Leaf/SIL</c:v>
                </c:pt>
                <c:pt idx="54">
                  <c:v>BW Thick Por/Pik/Wab</c:v>
                </c:pt>
                <c:pt idx="55">
                  <c:v>BW Oxford H &amp; Gods (2)</c:v>
                </c:pt>
                <c:pt idx="56">
                  <c:v>BW Cross Lake (2)</c:v>
                </c:pt>
                <c:pt idx="57">
                  <c:v>BW Tad/Broch/Lac Br (2)</c:v>
                </c:pt>
                <c:pt idx="58">
                  <c:v>BW Norway House</c:v>
                </c:pt>
                <c:pt idx="59">
                  <c:v>BW Island Lake</c:v>
                </c:pt>
                <c:pt idx="60">
                  <c:v>BW Sha/York/Split/War</c:v>
                </c:pt>
                <c:pt idx="61">
                  <c:v>BW Nelson House </c:v>
                </c:pt>
              </c:strCache>
            </c:strRef>
          </c:cat>
          <c:val>
            <c:numRef>
              <c:f>'district graph data'!$J$4:$J$65</c:f>
              <c:numCache>
                <c:ptCount val="62"/>
                <c:pt idx="0">
                  <c:v>0.1943470857</c:v>
                </c:pt>
                <c:pt idx="1">
                  <c:v>0.193114269</c:v>
                </c:pt>
                <c:pt idx="2">
                  <c:v>0.1706403513</c:v>
                </c:pt>
                <c:pt idx="3">
                  <c:v>0.1736430104</c:v>
                </c:pt>
                <c:pt idx="5">
                  <c:v>0.2110552704</c:v>
                </c:pt>
                <c:pt idx="6">
                  <c:v>0.168185074</c:v>
                </c:pt>
                <c:pt idx="7">
                  <c:v>0.2268076523</c:v>
                </c:pt>
                <c:pt idx="8">
                  <c:v>0.2191642176</c:v>
                </c:pt>
                <c:pt idx="9">
                  <c:v>0.1981408613</c:v>
                </c:pt>
                <c:pt idx="10">
                  <c:v>0.1772308599</c:v>
                </c:pt>
                <c:pt idx="11">
                  <c:v>0.188034107</c:v>
                </c:pt>
                <c:pt idx="12">
                  <c:v>0.2141013644</c:v>
                </c:pt>
                <c:pt idx="13">
                  <c:v>0.233978508</c:v>
                </c:pt>
                <c:pt idx="15">
                  <c:v>0.2068437564</c:v>
                </c:pt>
                <c:pt idx="16">
                  <c:v>0.2146922499</c:v>
                </c:pt>
                <c:pt idx="17">
                  <c:v>0.2477624948</c:v>
                </c:pt>
                <c:pt idx="18">
                  <c:v>0.233691829</c:v>
                </c:pt>
                <c:pt idx="19">
                  <c:v>0.235322816</c:v>
                </c:pt>
                <c:pt idx="20">
                  <c:v>0.2957886774</c:v>
                </c:pt>
                <c:pt idx="22">
                  <c:v>0.2645501941</c:v>
                </c:pt>
                <c:pt idx="23">
                  <c:v>0.2314992796</c:v>
                </c:pt>
                <c:pt idx="24">
                  <c:v>0.2409149012</c:v>
                </c:pt>
                <c:pt idx="25">
                  <c:v>0.26047607230000003</c:v>
                </c:pt>
                <c:pt idx="26">
                  <c:v>0.2584320864</c:v>
                </c:pt>
                <c:pt idx="27">
                  <c:v>0.2342612629</c:v>
                </c:pt>
                <c:pt idx="28">
                  <c:v>0.2542781141</c:v>
                </c:pt>
                <c:pt idx="30">
                  <c:v>0.1956127743</c:v>
                </c:pt>
                <c:pt idx="31">
                  <c:v>0.1690894398</c:v>
                </c:pt>
                <c:pt idx="32">
                  <c:v>0.1980865448</c:v>
                </c:pt>
                <c:pt idx="33">
                  <c:v>0.1453144839</c:v>
                </c:pt>
                <c:pt idx="35">
                  <c:v>0.1226663005</c:v>
                </c:pt>
                <c:pt idx="36">
                  <c:v>0.1661863983</c:v>
                </c:pt>
                <c:pt idx="37">
                  <c:v>0.1756585134</c:v>
                </c:pt>
                <c:pt idx="38">
                  <c:v>0.1756965055</c:v>
                </c:pt>
                <c:pt idx="39">
                  <c:v>0.1434398831</c:v>
                </c:pt>
                <c:pt idx="40">
                  <c:v>0.1342616288</c:v>
                </c:pt>
                <c:pt idx="42">
                  <c:v>0.1959405237</c:v>
                </c:pt>
                <c:pt idx="43">
                  <c:v>0.2187272628</c:v>
                </c:pt>
                <c:pt idx="44">
                  <c:v>0.2287635794</c:v>
                </c:pt>
                <c:pt idx="45">
                  <c:v>0.2185525766</c:v>
                </c:pt>
                <c:pt idx="47">
                  <c:v>0.3023448376</c:v>
                </c:pt>
                <c:pt idx="48">
                  <c:v>0.2811847489</c:v>
                </c:pt>
                <c:pt idx="49">
                  <c:v>0.1678669714</c:v>
                </c:pt>
                <c:pt idx="51">
                  <c:v>0.2121581886</c:v>
                </c:pt>
                <c:pt idx="52">
                  <c:v>0.280690731</c:v>
                </c:pt>
                <c:pt idx="53">
                  <c:v>0.1353787595</c:v>
                </c:pt>
                <c:pt idx="54">
                  <c:v>0.1759523659</c:v>
                </c:pt>
                <c:pt idx="55">
                  <c:v>0.1104522335</c:v>
                </c:pt>
                <c:pt idx="56">
                  <c:v>0.133313048</c:v>
                </c:pt>
                <c:pt idx="57">
                  <c:v>0.0626627727</c:v>
                </c:pt>
                <c:pt idx="58">
                  <c:v>0.1571832244</c:v>
                </c:pt>
                <c:pt idx="59">
                  <c:v>0.1814568142</c:v>
                </c:pt>
                <c:pt idx="60">
                  <c:v>0.1715612893</c:v>
                </c:pt>
                <c:pt idx="61">
                  <c:v>0.1698586538</c:v>
                </c:pt>
              </c:numCache>
            </c:numRef>
          </c:val>
        </c:ser>
        <c:ser>
          <c:idx val="3"/>
          <c:order val="3"/>
          <c:tx>
            <c:strRef>
              <c:f>'district graph data'!$K$3</c:f>
              <c:strCache>
                <c:ptCount val="1"/>
                <c:pt idx="0">
                  <c:v>MB Avg 2001-2005</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2001/02-2005/06</c:name>
            <c:spPr>
              <a:ln w="25400">
                <a:solidFill>
                  <a:srgbClr val="000000"/>
                </a:solidFill>
                <a:prstDash val="sysDot"/>
              </a:ln>
            </c:spPr>
            <c:trendlineType val="linear"/>
            <c:forward val="0.5"/>
            <c:backward val="0.5"/>
            <c:dispEq val="0"/>
            <c:dispRSqr val="0"/>
          </c:trendline>
          <c:cat>
            <c:strRef>
              <c:f>'district graph data'!$A$4:$A$65</c:f>
              <c:strCache>
                <c:ptCount val="62"/>
                <c:pt idx="0">
                  <c:v>SE Northern (t)</c:v>
                </c:pt>
                <c:pt idx="1">
                  <c:v>SE Central (t)</c:v>
                </c:pt>
                <c:pt idx="2">
                  <c:v>SE Western</c:v>
                </c:pt>
                <c:pt idx="3">
                  <c:v>SE Southern</c:v>
                </c:pt>
                <c:pt idx="5">
                  <c:v>CE Altona</c:v>
                </c:pt>
                <c:pt idx="6">
                  <c:v>CE Cartier/SFX (1,t)</c:v>
                </c:pt>
                <c:pt idx="7">
                  <c:v>CE Louise/Pembina (t)</c:v>
                </c:pt>
                <c:pt idx="8">
                  <c:v>CE Morden/Winkler  (t)</c:v>
                </c:pt>
                <c:pt idx="9">
                  <c:v>CE Carman</c:v>
                </c:pt>
                <c:pt idx="10">
                  <c:v>CE Red River (1,t)</c:v>
                </c:pt>
                <c:pt idx="11">
                  <c:v>CE Swan Lake</c:v>
                </c:pt>
                <c:pt idx="12">
                  <c:v>CE Portage (1,t)</c:v>
                </c:pt>
                <c:pt idx="13">
                  <c:v>CE Seven Regions</c:v>
                </c:pt>
                <c:pt idx="15">
                  <c:v>AS East 2</c:v>
                </c:pt>
                <c:pt idx="16">
                  <c:v>AS West 1 (t)</c:v>
                </c:pt>
                <c:pt idx="17">
                  <c:v>AS North 1 (t)</c:v>
                </c:pt>
                <c:pt idx="18">
                  <c:v>AS West 2</c:v>
                </c:pt>
                <c:pt idx="19">
                  <c:v>AS East 1 (1)</c:v>
                </c:pt>
                <c:pt idx="20">
                  <c:v>AS North 2 (1,2)</c:v>
                </c:pt>
                <c:pt idx="22">
                  <c:v>BDN Rural</c:v>
                </c:pt>
                <c:pt idx="23">
                  <c:v>BDN Southeast</c:v>
                </c:pt>
                <c:pt idx="24">
                  <c:v>BDN West</c:v>
                </c:pt>
                <c:pt idx="25">
                  <c:v>BDN Southwest (2,t)</c:v>
                </c:pt>
                <c:pt idx="26">
                  <c:v>BDN North End</c:v>
                </c:pt>
                <c:pt idx="27">
                  <c:v>BDN East</c:v>
                </c:pt>
                <c:pt idx="28">
                  <c:v>BDN Central (2,t)</c:v>
                </c:pt>
                <c:pt idx="30">
                  <c:v>IL Southwest</c:v>
                </c:pt>
                <c:pt idx="31">
                  <c:v>IL Northeast (1,t)</c:v>
                </c:pt>
                <c:pt idx="32">
                  <c:v>IL Southeast</c:v>
                </c:pt>
                <c:pt idx="33">
                  <c:v>IL Northwest</c:v>
                </c:pt>
                <c:pt idx="35">
                  <c:v>NE Iron Rose</c:v>
                </c:pt>
                <c:pt idx="36">
                  <c:v>NE Springfield</c:v>
                </c:pt>
                <c:pt idx="37">
                  <c:v>NE Winnipeg River</c:v>
                </c:pt>
                <c:pt idx="38">
                  <c:v>NE Brokenhead</c:v>
                </c:pt>
                <c:pt idx="39">
                  <c:v>NE Blue Water (2)</c:v>
                </c:pt>
                <c:pt idx="40">
                  <c:v>NE Northern Remote (1,t)</c:v>
                </c:pt>
                <c:pt idx="42">
                  <c:v>PL West</c:v>
                </c:pt>
                <c:pt idx="43">
                  <c:v>PL East</c:v>
                </c:pt>
                <c:pt idx="44">
                  <c:v>PL Central</c:v>
                </c:pt>
                <c:pt idx="45">
                  <c:v>PL North</c:v>
                </c:pt>
                <c:pt idx="47">
                  <c:v>NM F Flon/Snow L/Cran (1,2)</c:v>
                </c:pt>
                <c:pt idx="48">
                  <c:v>NM The Pas/OCN/Kelsey (1,2)</c:v>
                </c:pt>
                <c:pt idx="49">
                  <c:v>NM Nor-Man Other</c:v>
                </c:pt>
                <c:pt idx="51">
                  <c:v>BW Thompson</c:v>
                </c:pt>
                <c:pt idx="52">
                  <c:v>BW Gillam/Fox Lake (t)</c:v>
                </c:pt>
                <c:pt idx="53">
                  <c:v>BW Lynn/Leaf/SIL</c:v>
                </c:pt>
                <c:pt idx="54">
                  <c:v>BW Thick Por/Pik/Wab</c:v>
                </c:pt>
                <c:pt idx="55">
                  <c:v>BW Oxford H &amp; Gods (2)</c:v>
                </c:pt>
                <c:pt idx="56">
                  <c:v>BW Cross Lake (2)</c:v>
                </c:pt>
                <c:pt idx="57">
                  <c:v>BW Tad/Broch/Lac Br (2)</c:v>
                </c:pt>
                <c:pt idx="58">
                  <c:v>BW Norway House</c:v>
                </c:pt>
                <c:pt idx="59">
                  <c:v>BW Island Lake</c:v>
                </c:pt>
                <c:pt idx="60">
                  <c:v>BW Sha/York/Split/War</c:v>
                </c:pt>
                <c:pt idx="61">
                  <c:v>BW Nelson House </c:v>
                </c:pt>
              </c:strCache>
            </c:strRef>
          </c:cat>
          <c:val>
            <c:numRef>
              <c:f>'district graph data'!$K$4:$K$65</c:f>
              <c:numCache>
                <c:ptCount val="62"/>
                <c:pt idx="0">
                  <c:v>0.1951099092</c:v>
                </c:pt>
                <c:pt idx="1">
                  <c:v>0.1951099092</c:v>
                </c:pt>
                <c:pt idx="2">
                  <c:v>0.1951099092</c:v>
                </c:pt>
                <c:pt idx="3">
                  <c:v>0.1951099092</c:v>
                </c:pt>
                <c:pt idx="5">
                  <c:v>0.1951099092</c:v>
                </c:pt>
                <c:pt idx="6">
                  <c:v>0.1951099092</c:v>
                </c:pt>
                <c:pt idx="7">
                  <c:v>0.1951099092</c:v>
                </c:pt>
                <c:pt idx="8">
                  <c:v>0.1951099092</c:v>
                </c:pt>
                <c:pt idx="9">
                  <c:v>0.1951099092</c:v>
                </c:pt>
                <c:pt idx="10">
                  <c:v>0.1951099092</c:v>
                </c:pt>
                <c:pt idx="11">
                  <c:v>0.1951099092</c:v>
                </c:pt>
                <c:pt idx="12">
                  <c:v>0.1951099092</c:v>
                </c:pt>
                <c:pt idx="13">
                  <c:v>0.1951099092</c:v>
                </c:pt>
                <c:pt idx="15">
                  <c:v>0.1951099092</c:v>
                </c:pt>
                <c:pt idx="16">
                  <c:v>0.1951099092</c:v>
                </c:pt>
                <c:pt idx="17">
                  <c:v>0.1951099092</c:v>
                </c:pt>
                <c:pt idx="18">
                  <c:v>0.1951099092</c:v>
                </c:pt>
                <c:pt idx="19">
                  <c:v>0.1951099092</c:v>
                </c:pt>
                <c:pt idx="20">
                  <c:v>0.1951099092</c:v>
                </c:pt>
                <c:pt idx="22">
                  <c:v>0.1951099092</c:v>
                </c:pt>
                <c:pt idx="23">
                  <c:v>0.1951099092</c:v>
                </c:pt>
                <c:pt idx="24">
                  <c:v>0.1951099092</c:v>
                </c:pt>
                <c:pt idx="25">
                  <c:v>0.1951099092</c:v>
                </c:pt>
                <c:pt idx="26">
                  <c:v>0.1951099092</c:v>
                </c:pt>
                <c:pt idx="27">
                  <c:v>0.1951099092</c:v>
                </c:pt>
                <c:pt idx="28">
                  <c:v>0.1951099092</c:v>
                </c:pt>
                <c:pt idx="30">
                  <c:v>0.1951099092</c:v>
                </c:pt>
                <c:pt idx="31">
                  <c:v>0.1951099092</c:v>
                </c:pt>
                <c:pt idx="32">
                  <c:v>0.1951099092</c:v>
                </c:pt>
                <c:pt idx="33">
                  <c:v>0.1951099092</c:v>
                </c:pt>
                <c:pt idx="35">
                  <c:v>0.1951099092</c:v>
                </c:pt>
                <c:pt idx="36">
                  <c:v>0.1951099092</c:v>
                </c:pt>
                <c:pt idx="37">
                  <c:v>0.1951099092</c:v>
                </c:pt>
                <c:pt idx="38">
                  <c:v>0.1951099092</c:v>
                </c:pt>
                <c:pt idx="39">
                  <c:v>0.1951099092</c:v>
                </c:pt>
                <c:pt idx="40">
                  <c:v>0.1951099092</c:v>
                </c:pt>
                <c:pt idx="42">
                  <c:v>0.1951099092</c:v>
                </c:pt>
                <c:pt idx="43">
                  <c:v>0.1951099092</c:v>
                </c:pt>
                <c:pt idx="44">
                  <c:v>0.1951099092</c:v>
                </c:pt>
                <c:pt idx="45">
                  <c:v>0.1951099092</c:v>
                </c:pt>
                <c:pt idx="47">
                  <c:v>0.1951099092</c:v>
                </c:pt>
                <c:pt idx="48">
                  <c:v>0.1951099092</c:v>
                </c:pt>
                <c:pt idx="49">
                  <c:v>0.1951099092</c:v>
                </c:pt>
                <c:pt idx="51">
                  <c:v>0.1951099092</c:v>
                </c:pt>
                <c:pt idx="52">
                  <c:v>0.1951099092</c:v>
                </c:pt>
                <c:pt idx="53">
                  <c:v>0.1951099092</c:v>
                </c:pt>
                <c:pt idx="54">
                  <c:v>0.1951099092</c:v>
                </c:pt>
                <c:pt idx="55">
                  <c:v>0.1951099092</c:v>
                </c:pt>
                <c:pt idx="56">
                  <c:v>0.1951099092</c:v>
                </c:pt>
                <c:pt idx="57">
                  <c:v>0.1951099092</c:v>
                </c:pt>
                <c:pt idx="58">
                  <c:v>0.1951099092</c:v>
                </c:pt>
                <c:pt idx="59">
                  <c:v>0.1951099092</c:v>
                </c:pt>
                <c:pt idx="60">
                  <c:v>0.1951099092</c:v>
                </c:pt>
                <c:pt idx="61">
                  <c:v>0.1951099092</c:v>
                </c:pt>
              </c:numCache>
            </c:numRef>
          </c:val>
        </c:ser>
        <c:axId val="35689319"/>
        <c:axId val="52768416"/>
      </c:barChart>
      <c:catAx>
        <c:axId val="35689319"/>
        <c:scaling>
          <c:orientation val="maxMin"/>
        </c:scaling>
        <c:axPos val="l"/>
        <c:delete val="0"/>
        <c:numFmt formatCode="General" sourceLinked="1"/>
        <c:majorTickMark val="none"/>
        <c:minorTickMark val="none"/>
        <c:tickLblPos val="nextTo"/>
        <c:txPr>
          <a:bodyPr/>
          <a:lstStyle/>
          <a:p>
            <a:pPr>
              <a:defRPr lang="en-US" cap="none" sz="575" b="0" i="0" u="none" baseline="0"/>
            </a:pPr>
          </a:p>
        </c:txPr>
        <c:crossAx val="52768416"/>
        <c:crosses val="autoZero"/>
        <c:auto val="1"/>
        <c:lblOffset val="100"/>
        <c:noMultiLvlLbl val="0"/>
      </c:catAx>
      <c:valAx>
        <c:axId val="52768416"/>
        <c:scaling>
          <c:orientation val="minMax"/>
          <c:max val="0.4"/>
          <c:min val="0"/>
        </c:scaling>
        <c:axPos val="t"/>
        <c:majorGridlines/>
        <c:delete val="0"/>
        <c:numFmt formatCode="0%" sourceLinked="0"/>
        <c:majorTickMark val="none"/>
        <c:minorTickMark val="none"/>
        <c:tickLblPos val="nextTo"/>
        <c:crossAx val="35689319"/>
        <c:crosses val="max"/>
        <c:crossBetween val="between"/>
        <c:dispUnits/>
        <c:majorUnit val="0.05"/>
      </c:valAx>
      <c:spPr>
        <a:solidFill>
          <a:srgbClr val="FFFFFF"/>
        </a:solidFill>
        <a:ln w="12700">
          <a:solidFill/>
        </a:ln>
      </c:spPr>
    </c:plotArea>
    <c:legend>
      <c:legendPos val="r"/>
      <c:legendEntry>
        <c:idx val="0"/>
        <c:delete val="1"/>
      </c:legendEntry>
      <c:legendEntry>
        <c:idx val="3"/>
        <c:delete val="1"/>
      </c:legendEntry>
      <c:layout>
        <c:manualLayout>
          <c:xMode val="edge"/>
          <c:yMode val="edge"/>
          <c:x val="0.695"/>
          <c:y val="0.07025"/>
          <c:w val="0.25325"/>
          <c:h val="0.07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825"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A.3.26: Caesarean Section Rates                                                         by Winnipeg Neighbourhood Cluster</a:t>
            </a:r>
            <a:r>
              <a:rPr lang="en-US" cap="none" sz="800" b="1" i="0" u="none" baseline="0"/>
              <a:t>
</a:t>
            </a:r>
            <a:r>
              <a:rPr lang="en-US" cap="none" sz="800" b="0" i="0" u="none" baseline="0"/>
              <a:t>Age-adjusted percent of deliveries</a:t>
            </a:r>
          </a:p>
        </c:rich>
      </c:tx>
      <c:layout>
        <c:manualLayout>
          <c:xMode val="factor"/>
          <c:yMode val="factor"/>
          <c:x val="0.03225"/>
          <c:y val="-0.02"/>
        </c:manualLayout>
      </c:layout>
      <c:spPr>
        <a:noFill/>
        <a:ln>
          <a:noFill/>
        </a:ln>
      </c:spPr>
    </c:title>
    <c:plotArea>
      <c:layout>
        <c:manualLayout>
          <c:xMode val="edge"/>
          <c:yMode val="edge"/>
          <c:x val="0.017"/>
          <c:y val="0.0715"/>
          <c:w val="0.966"/>
          <c:h val="0.91075"/>
        </c:manualLayout>
      </c:layout>
      <c:barChart>
        <c:barDir val="bar"/>
        <c:grouping val="clustered"/>
        <c:varyColors val="0"/>
        <c:ser>
          <c:idx val="0"/>
          <c:order val="0"/>
          <c:tx>
            <c:strRef>
              <c:f>'district graph data'!$H$3</c:f>
              <c:strCache>
                <c:ptCount val="1"/>
                <c:pt idx="0">
                  <c:v>MB Avg 1996-2000</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1996/97-2000/01</c:name>
            <c:spPr>
              <a:ln w="25400">
                <a:solidFill>
                  <a:srgbClr val="C0C0C0"/>
                </a:solidFill>
                <a:prstDash val="sysDot"/>
              </a:ln>
            </c:spPr>
            <c:trendlineType val="linear"/>
            <c:forward val="0.5"/>
            <c:backward val="0.5"/>
            <c:dispEq val="0"/>
            <c:dispRSqr val="0"/>
          </c:trendline>
          <c:cat>
            <c:strRef>
              <c:f>'district graph data'!$A$67:$A$105</c:f>
              <c:strCache>
                <c:ptCount val="39"/>
                <c:pt idx="0">
                  <c:v>Fort Garry S (t)</c:v>
                </c:pt>
                <c:pt idx="1">
                  <c:v>Fort Garry N</c:v>
                </c:pt>
                <c:pt idx="3">
                  <c:v>Assiniboine South</c:v>
                </c:pt>
                <c:pt idx="5">
                  <c:v>St. Boniface E (t)</c:v>
                </c:pt>
                <c:pt idx="6">
                  <c:v>St. Boniface W (t)</c:v>
                </c:pt>
                <c:pt idx="8">
                  <c:v>St. Vital S</c:v>
                </c:pt>
                <c:pt idx="9">
                  <c:v>St. Vital N</c:v>
                </c:pt>
                <c:pt idx="11">
                  <c:v>Transcona</c:v>
                </c:pt>
                <c:pt idx="13">
                  <c:v>River Heights W</c:v>
                </c:pt>
                <c:pt idx="14">
                  <c:v>River Heights E</c:v>
                </c:pt>
                <c:pt idx="16">
                  <c:v>River East N</c:v>
                </c:pt>
                <c:pt idx="17">
                  <c:v>River East E</c:v>
                </c:pt>
                <c:pt idx="18">
                  <c:v>River East W (t)</c:v>
                </c:pt>
                <c:pt idx="19">
                  <c:v>River East S</c:v>
                </c:pt>
                <c:pt idx="21">
                  <c:v>Seven Oaks N</c:v>
                </c:pt>
                <c:pt idx="22">
                  <c:v>Seven Oaks W</c:v>
                </c:pt>
                <c:pt idx="23">
                  <c:v>Seven Oaks E</c:v>
                </c:pt>
                <c:pt idx="25">
                  <c:v>St. James - Assiniboia W</c:v>
                </c:pt>
                <c:pt idx="26">
                  <c:v>St. James - Assiniboia E</c:v>
                </c:pt>
                <c:pt idx="28">
                  <c:v>Inkster West</c:v>
                </c:pt>
                <c:pt idx="29">
                  <c:v>Inkster East (2)</c:v>
                </c:pt>
                <c:pt idx="31">
                  <c:v>Downtown W (2)</c:v>
                </c:pt>
                <c:pt idx="32">
                  <c:v>Downtown E</c:v>
                </c:pt>
                <c:pt idx="34">
                  <c:v>Point Douglas N</c:v>
                </c:pt>
                <c:pt idx="35">
                  <c:v>Point Douglas S (1,2)</c:v>
                </c:pt>
                <c:pt idx="37">
                  <c:v>Winnipeg (t)</c:v>
                </c:pt>
                <c:pt idx="38">
                  <c:v>Manitoba  (t)</c:v>
                </c:pt>
              </c:strCache>
            </c:strRef>
          </c:cat>
          <c:val>
            <c:numRef>
              <c:f>'district graph data'!$H$67:$H$105</c:f>
              <c:numCache>
                <c:ptCount val="39"/>
                <c:pt idx="0">
                  <c:v>0.1742144504</c:v>
                </c:pt>
                <c:pt idx="1">
                  <c:v>0.1742144504</c:v>
                </c:pt>
                <c:pt idx="3">
                  <c:v>0.1742144504</c:v>
                </c:pt>
                <c:pt idx="5">
                  <c:v>0.1742144504</c:v>
                </c:pt>
                <c:pt idx="6">
                  <c:v>0.1742144504</c:v>
                </c:pt>
                <c:pt idx="8">
                  <c:v>0.1742144504</c:v>
                </c:pt>
                <c:pt idx="9">
                  <c:v>0.1742144504</c:v>
                </c:pt>
                <c:pt idx="11">
                  <c:v>0.1742144504</c:v>
                </c:pt>
                <c:pt idx="13">
                  <c:v>0.1742144504</c:v>
                </c:pt>
                <c:pt idx="14">
                  <c:v>0.1742144504</c:v>
                </c:pt>
                <c:pt idx="16">
                  <c:v>0.1742144504</c:v>
                </c:pt>
                <c:pt idx="17">
                  <c:v>0.1742144504</c:v>
                </c:pt>
                <c:pt idx="18">
                  <c:v>0.1742144504</c:v>
                </c:pt>
                <c:pt idx="19">
                  <c:v>0.1742144504</c:v>
                </c:pt>
                <c:pt idx="21">
                  <c:v>0.1742144504</c:v>
                </c:pt>
                <c:pt idx="22">
                  <c:v>0.1742144504</c:v>
                </c:pt>
                <c:pt idx="23">
                  <c:v>0.1742144504</c:v>
                </c:pt>
                <c:pt idx="25">
                  <c:v>0.1742144504</c:v>
                </c:pt>
                <c:pt idx="26">
                  <c:v>0.1742144504</c:v>
                </c:pt>
                <c:pt idx="28">
                  <c:v>0.1742144504</c:v>
                </c:pt>
                <c:pt idx="29">
                  <c:v>0.1742144504</c:v>
                </c:pt>
                <c:pt idx="31">
                  <c:v>0.1742144504</c:v>
                </c:pt>
                <c:pt idx="32">
                  <c:v>0.1742144504</c:v>
                </c:pt>
                <c:pt idx="34">
                  <c:v>0.1742144504</c:v>
                </c:pt>
                <c:pt idx="35">
                  <c:v>0.1742144504</c:v>
                </c:pt>
                <c:pt idx="37">
                  <c:v>0.1742144504</c:v>
                </c:pt>
                <c:pt idx="38">
                  <c:v>0.1742144504</c:v>
                </c:pt>
              </c:numCache>
            </c:numRef>
          </c:val>
        </c:ser>
        <c:ser>
          <c:idx val="1"/>
          <c:order val="1"/>
          <c:tx>
            <c:strRef>
              <c:f>'district graph data'!$I$3</c:f>
              <c:strCache>
                <c:ptCount val="1"/>
                <c:pt idx="0">
                  <c:v>1996/97-2000/01</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'district graph data'!$A$67:$A$105</c:f>
              <c:strCache>
                <c:ptCount val="39"/>
                <c:pt idx="0">
                  <c:v>Fort Garry S (t)</c:v>
                </c:pt>
                <c:pt idx="1">
                  <c:v>Fort Garry N</c:v>
                </c:pt>
                <c:pt idx="3">
                  <c:v>Assiniboine South</c:v>
                </c:pt>
                <c:pt idx="5">
                  <c:v>St. Boniface E (t)</c:v>
                </c:pt>
                <c:pt idx="6">
                  <c:v>St. Boniface W (t)</c:v>
                </c:pt>
                <c:pt idx="8">
                  <c:v>St. Vital S</c:v>
                </c:pt>
                <c:pt idx="9">
                  <c:v>St. Vital N</c:v>
                </c:pt>
                <c:pt idx="11">
                  <c:v>Transcona</c:v>
                </c:pt>
                <c:pt idx="13">
                  <c:v>River Heights W</c:v>
                </c:pt>
                <c:pt idx="14">
                  <c:v>River Heights E</c:v>
                </c:pt>
                <c:pt idx="16">
                  <c:v>River East N</c:v>
                </c:pt>
                <c:pt idx="17">
                  <c:v>River East E</c:v>
                </c:pt>
                <c:pt idx="18">
                  <c:v>River East W (t)</c:v>
                </c:pt>
                <c:pt idx="19">
                  <c:v>River East S</c:v>
                </c:pt>
                <c:pt idx="21">
                  <c:v>Seven Oaks N</c:v>
                </c:pt>
                <c:pt idx="22">
                  <c:v>Seven Oaks W</c:v>
                </c:pt>
                <c:pt idx="23">
                  <c:v>Seven Oaks E</c:v>
                </c:pt>
                <c:pt idx="25">
                  <c:v>St. James - Assiniboia W</c:v>
                </c:pt>
                <c:pt idx="26">
                  <c:v>St. James - Assiniboia E</c:v>
                </c:pt>
                <c:pt idx="28">
                  <c:v>Inkster West</c:v>
                </c:pt>
                <c:pt idx="29">
                  <c:v>Inkster East (2)</c:v>
                </c:pt>
                <c:pt idx="31">
                  <c:v>Downtown W (2)</c:v>
                </c:pt>
                <c:pt idx="32">
                  <c:v>Downtown E</c:v>
                </c:pt>
                <c:pt idx="34">
                  <c:v>Point Douglas N</c:v>
                </c:pt>
                <c:pt idx="35">
                  <c:v>Point Douglas S (1,2)</c:v>
                </c:pt>
                <c:pt idx="37">
                  <c:v>Winnipeg (t)</c:v>
                </c:pt>
                <c:pt idx="38">
                  <c:v>Manitoba  (t)</c:v>
                </c:pt>
              </c:strCache>
            </c:strRef>
          </c:cat>
          <c:val>
            <c:numRef>
              <c:f>'district graph data'!$I$67:$I$105</c:f>
              <c:numCache>
                <c:ptCount val="39"/>
                <c:pt idx="0">
                  <c:v>0.1706772631</c:v>
                </c:pt>
                <c:pt idx="1">
                  <c:v>0.1822177191</c:v>
                </c:pt>
                <c:pt idx="3">
                  <c:v>0.1706645446</c:v>
                </c:pt>
                <c:pt idx="5">
                  <c:v>0.1694728201</c:v>
                </c:pt>
                <c:pt idx="6">
                  <c:v>0.1515596446</c:v>
                </c:pt>
                <c:pt idx="8">
                  <c:v>0.1694273474</c:v>
                </c:pt>
                <c:pt idx="9">
                  <c:v>0.1682918864</c:v>
                </c:pt>
                <c:pt idx="11">
                  <c:v>0.1797233657</c:v>
                </c:pt>
                <c:pt idx="13">
                  <c:v>0.1847681281</c:v>
                </c:pt>
                <c:pt idx="14">
                  <c:v>0.1780039284</c:v>
                </c:pt>
                <c:pt idx="16">
                  <c:v>0.1995588343</c:v>
                </c:pt>
                <c:pt idx="17">
                  <c:v>0.1670825877</c:v>
                </c:pt>
                <c:pt idx="18">
                  <c:v>0.1712282898</c:v>
                </c:pt>
                <c:pt idx="19">
                  <c:v>0.186114987</c:v>
                </c:pt>
                <c:pt idx="21">
                  <c:v>0.1645342268</c:v>
                </c:pt>
                <c:pt idx="22">
                  <c:v>0.1864722078</c:v>
                </c:pt>
                <c:pt idx="23">
                  <c:v>0.1789024617</c:v>
                </c:pt>
                <c:pt idx="25">
                  <c:v>0.188232847</c:v>
                </c:pt>
                <c:pt idx="26">
                  <c:v>0.1847851729</c:v>
                </c:pt>
                <c:pt idx="28">
                  <c:v>0.1800817278</c:v>
                </c:pt>
                <c:pt idx="29">
                  <c:v>0.1798126075</c:v>
                </c:pt>
                <c:pt idx="31">
                  <c:v>0.1590362429</c:v>
                </c:pt>
                <c:pt idx="32">
                  <c:v>0.1666323023</c:v>
                </c:pt>
                <c:pt idx="34">
                  <c:v>0.173916934</c:v>
                </c:pt>
                <c:pt idx="35">
                  <c:v>0.1358520482</c:v>
                </c:pt>
                <c:pt idx="37">
                  <c:v>0.1732556287</c:v>
                </c:pt>
                <c:pt idx="38">
                  <c:v>0.1742144504</c:v>
                </c:pt>
              </c:numCache>
            </c:numRef>
          </c:val>
        </c:ser>
        <c:ser>
          <c:idx val="2"/>
          <c:order val="2"/>
          <c:tx>
            <c:strRef>
              <c:f>'district graph data'!$J$3</c:f>
              <c:strCache>
                <c:ptCount val="1"/>
                <c:pt idx="0">
                  <c:v>2001/02-2005/06</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'district graph data'!$A$67:$A$105</c:f>
              <c:strCache>
                <c:ptCount val="39"/>
                <c:pt idx="0">
                  <c:v>Fort Garry S (t)</c:v>
                </c:pt>
                <c:pt idx="1">
                  <c:v>Fort Garry N</c:v>
                </c:pt>
                <c:pt idx="3">
                  <c:v>Assiniboine South</c:v>
                </c:pt>
                <c:pt idx="5">
                  <c:v>St. Boniface E (t)</c:v>
                </c:pt>
                <c:pt idx="6">
                  <c:v>St. Boniface W (t)</c:v>
                </c:pt>
                <c:pt idx="8">
                  <c:v>St. Vital S</c:v>
                </c:pt>
                <c:pt idx="9">
                  <c:v>St. Vital N</c:v>
                </c:pt>
                <c:pt idx="11">
                  <c:v>Transcona</c:v>
                </c:pt>
                <c:pt idx="13">
                  <c:v>River Heights W</c:v>
                </c:pt>
                <c:pt idx="14">
                  <c:v>River Heights E</c:v>
                </c:pt>
                <c:pt idx="16">
                  <c:v>River East N</c:v>
                </c:pt>
                <c:pt idx="17">
                  <c:v>River East E</c:v>
                </c:pt>
                <c:pt idx="18">
                  <c:v>River East W (t)</c:v>
                </c:pt>
                <c:pt idx="19">
                  <c:v>River East S</c:v>
                </c:pt>
                <c:pt idx="21">
                  <c:v>Seven Oaks N</c:v>
                </c:pt>
                <c:pt idx="22">
                  <c:v>Seven Oaks W</c:v>
                </c:pt>
                <c:pt idx="23">
                  <c:v>Seven Oaks E</c:v>
                </c:pt>
                <c:pt idx="25">
                  <c:v>St. James - Assiniboia W</c:v>
                </c:pt>
                <c:pt idx="26">
                  <c:v>St. James - Assiniboia E</c:v>
                </c:pt>
                <c:pt idx="28">
                  <c:v>Inkster West</c:v>
                </c:pt>
                <c:pt idx="29">
                  <c:v>Inkster East (2)</c:v>
                </c:pt>
                <c:pt idx="31">
                  <c:v>Downtown W (2)</c:v>
                </c:pt>
                <c:pt idx="32">
                  <c:v>Downtown E</c:v>
                </c:pt>
                <c:pt idx="34">
                  <c:v>Point Douglas N</c:v>
                </c:pt>
                <c:pt idx="35">
                  <c:v>Point Douglas S (1,2)</c:v>
                </c:pt>
                <c:pt idx="37">
                  <c:v>Winnipeg (t)</c:v>
                </c:pt>
                <c:pt idx="38">
                  <c:v>Manitoba  (t)</c:v>
                </c:pt>
              </c:strCache>
            </c:strRef>
          </c:cat>
          <c:val>
            <c:numRef>
              <c:f>'district graph data'!$J$67:$J$105</c:f>
              <c:numCache>
                <c:ptCount val="39"/>
                <c:pt idx="0">
                  <c:v>0.1996500826</c:v>
                </c:pt>
                <c:pt idx="1">
                  <c:v>0.2015990866</c:v>
                </c:pt>
                <c:pt idx="3">
                  <c:v>0.1931077769</c:v>
                </c:pt>
                <c:pt idx="5">
                  <c:v>0.2060992903</c:v>
                </c:pt>
                <c:pt idx="6">
                  <c:v>0.1936415274</c:v>
                </c:pt>
                <c:pt idx="8">
                  <c:v>0.1893886605</c:v>
                </c:pt>
                <c:pt idx="9">
                  <c:v>0.1880212926</c:v>
                </c:pt>
                <c:pt idx="11">
                  <c:v>0.1972918645</c:v>
                </c:pt>
                <c:pt idx="13">
                  <c:v>0.1891661442</c:v>
                </c:pt>
                <c:pt idx="14">
                  <c:v>0.1967364646</c:v>
                </c:pt>
                <c:pt idx="16">
                  <c:v>0.2256813901</c:v>
                </c:pt>
                <c:pt idx="17">
                  <c:v>0.1672367983</c:v>
                </c:pt>
                <c:pt idx="18">
                  <c:v>0.205470446</c:v>
                </c:pt>
                <c:pt idx="19">
                  <c:v>0.1879437976</c:v>
                </c:pt>
                <c:pt idx="21">
                  <c:v>0.1976868451</c:v>
                </c:pt>
                <c:pt idx="22">
                  <c:v>0.2113932764</c:v>
                </c:pt>
                <c:pt idx="23">
                  <c:v>0.2064517447</c:v>
                </c:pt>
                <c:pt idx="25">
                  <c:v>0.191238229</c:v>
                </c:pt>
                <c:pt idx="26">
                  <c:v>0.1958917845</c:v>
                </c:pt>
                <c:pt idx="28">
                  <c:v>0.1868794058</c:v>
                </c:pt>
                <c:pt idx="29">
                  <c:v>0.1522791744</c:v>
                </c:pt>
                <c:pt idx="31">
                  <c:v>0.1694840261</c:v>
                </c:pt>
                <c:pt idx="32">
                  <c:v>0.1885387017</c:v>
                </c:pt>
                <c:pt idx="34">
                  <c:v>0.1674841661</c:v>
                </c:pt>
                <c:pt idx="35">
                  <c:v>0.140671311</c:v>
                </c:pt>
                <c:pt idx="37">
                  <c:v>0.1887407267</c:v>
                </c:pt>
                <c:pt idx="38">
                  <c:v>0.1951099092</c:v>
                </c:pt>
              </c:numCache>
            </c:numRef>
          </c:val>
        </c:ser>
        <c:ser>
          <c:idx val="3"/>
          <c:order val="3"/>
          <c:tx>
            <c:strRef>
              <c:f>'district graph data'!$K$3</c:f>
              <c:strCache>
                <c:ptCount val="1"/>
                <c:pt idx="0">
                  <c:v>MB Avg 2001-2005</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2001/02-2005/06</c:name>
            <c:spPr>
              <a:ln w="25400">
                <a:solidFill>
                  <a:srgbClr val="000000"/>
                </a:solidFill>
                <a:prstDash val="sysDot"/>
              </a:ln>
            </c:spPr>
            <c:trendlineType val="linear"/>
            <c:forward val="0.5"/>
            <c:backward val="0.5"/>
            <c:dispEq val="0"/>
            <c:dispRSqr val="0"/>
          </c:trendline>
          <c:cat>
            <c:strRef>
              <c:f>'district graph data'!$A$67:$A$105</c:f>
              <c:strCache>
                <c:ptCount val="39"/>
                <c:pt idx="0">
                  <c:v>Fort Garry S (t)</c:v>
                </c:pt>
                <c:pt idx="1">
                  <c:v>Fort Garry N</c:v>
                </c:pt>
                <c:pt idx="3">
                  <c:v>Assiniboine South</c:v>
                </c:pt>
                <c:pt idx="5">
                  <c:v>St. Boniface E (t)</c:v>
                </c:pt>
                <c:pt idx="6">
                  <c:v>St. Boniface W (t)</c:v>
                </c:pt>
                <c:pt idx="8">
                  <c:v>St. Vital S</c:v>
                </c:pt>
                <c:pt idx="9">
                  <c:v>St. Vital N</c:v>
                </c:pt>
                <c:pt idx="11">
                  <c:v>Transcona</c:v>
                </c:pt>
                <c:pt idx="13">
                  <c:v>River Heights W</c:v>
                </c:pt>
                <c:pt idx="14">
                  <c:v>River Heights E</c:v>
                </c:pt>
                <c:pt idx="16">
                  <c:v>River East N</c:v>
                </c:pt>
                <c:pt idx="17">
                  <c:v>River East E</c:v>
                </c:pt>
                <c:pt idx="18">
                  <c:v>River East W (t)</c:v>
                </c:pt>
                <c:pt idx="19">
                  <c:v>River East S</c:v>
                </c:pt>
                <c:pt idx="21">
                  <c:v>Seven Oaks N</c:v>
                </c:pt>
                <c:pt idx="22">
                  <c:v>Seven Oaks W</c:v>
                </c:pt>
                <c:pt idx="23">
                  <c:v>Seven Oaks E</c:v>
                </c:pt>
                <c:pt idx="25">
                  <c:v>St. James - Assiniboia W</c:v>
                </c:pt>
                <c:pt idx="26">
                  <c:v>St. James - Assiniboia E</c:v>
                </c:pt>
                <c:pt idx="28">
                  <c:v>Inkster West</c:v>
                </c:pt>
                <c:pt idx="29">
                  <c:v>Inkster East (2)</c:v>
                </c:pt>
                <c:pt idx="31">
                  <c:v>Downtown W (2)</c:v>
                </c:pt>
                <c:pt idx="32">
                  <c:v>Downtown E</c:v>
                </c:pt>
                <c:pt idx="34">
                  <c:v>Point Douglas N</c:v>
                </c:pt>
                <c:pt idx="35">
                  <c:v>Point Douglas S (1,2)</c:v>
                </c:pt>
                <c:pt idx="37">
                  <c:v>Winnipeg (t)</c:v>
                </c:pt>
                <c:pt idx="38">
                  <c:v>Manitoba  (t)</c:v>
                </c:pt>
              </c:strCache>
            </c:strRef>
          </c:cat>
          <c:val>
            <c:numRef>
              <c:f>'district graph data'!$K$67:$K$105</c:f>
              <c:numCache>
                <c:ptCount val="39"/>
                <c:pt idx="0">
                  <c:v>0.1951099092</c:v>
                </c:pt>
                <c:pt idx="1">
                  <c:v>0.1951099092</c:v>
                </c:pt>
                <c:pt idx="3">
                  <c:v>0.1951099092</c:v>
                </c:pt>
                <c:pt idx="5">
                  <c:v>0.1951099092</c:v>
                </c:pt>
                <c:pt idx="6">
                  <c:v>0.1951099092</c:v>
                </c:pt>
                <c:pt idx="8">
                  <c:v>0.1951099092</c:v>
                </c:pt>
                <c:pt idx="9">
                  <c:v>0.1951099092</c:v>
                </c:pt>
                <c:pt idx="11">
                  <c:v>0.1951099092</c:v>
                </c:pt>
                <c:pt idx="13">
                  <c:v>0.1951099092</c:v>
                </c:pt>
                <c:pt idx="14">
                  <c:v>0.1951099092</c:v>
                </c:pt>
                <c:pt idx="16">
                  <c:v>0.1951099092</c:v>
                </c:pt>
                <c:pt idx="17">
                  <c:v>0.1951099092</c:v>
                </c:pt>
                <c:pt idx="18">
                  <c:v>0.1951099092</c:v>
                </c:pt>
                <c:pt idx="19">
                  <c:v>0.1951099092</c:v>
                </c:pt>
                <c:pt idx="21">
                  <c:v>0.1951099092</c:v>
                </c:pt>
                <c:pt idx="22">
                  <c:v>0.1951099092</c:v>
                </c:pt>
                <c:pt idx="23">
                  <c:v>0.1951099092</c:v>
                </c:pt>
                <c:pt idx="25">
                  <c:v>0.1951099092</c:v>
                </c:pt>
                <c:pt idx="26">
                  <c:v>0.1951099092</c:v>
                </c:pt>
                <c:pt idx="28">
                  <c:v>0.1951099092</c:v>
                </c:pt>
                <c:pt idx="29">
                  <c:v>0.1951099092</c:v>
                </c:pt>
                <c:pt idx="31">
                  <c:v>0.1951099092</c:v>
                </c:pt>
                <c:pt idx="32">
                  <c:v>0.1951099092</c:v>
                </c:pt>
                <c:pt idx="34">
                  <c:v>0.1951099092</c:v>
                </c:pt>
                <c:pt idx="35">
                  <c:v>0.1951099092</c:v>
                </c:pt>
                <c:pt idx="37">
                  <c:v>0.1951099092</c:v>
                </c:pt>
                <c:pt idx="38">
                  <c:v>0.1951099092</c:v>
                </c:pt>
              </c:numCache>
            </c:numRef>
          </c:val>
        </c:ser>
        <c:axId val="5153697"/>
        <c:axId val="46383274"/>
      </c:barChart>
      <c:catAx>
        <c:axId val="5153697"/>
        <c:scaling>
          <c:orientation val="maxMin"/>
        </c:scaling>
        <c:axPos val="l"/>
        <c:delete val="0"/>
        <c:numFmt formatCode="General" sourceLinked="1"/>
        <c:majorTickMark val="none"/>
        <c:minorTickMark val="none"/>
        <c:tickLblPos val="nextTo"/>
        <c:txPr>
          <a:bodyPr/>
          <a:lstStyle/>
          <a:p>
            <a:pPr>
              <a:defRPr lang="en-US" cap="none" sz="625" b="0" i="0" u="none" baseline="0"/>
            </a:pPr>
          </a:p>
        </c:txPr>
        <c:crossAx val="46383274"/>
        <c:crosses val="autoZero"/>
        <c:auto val="1"/>
        <c:lblOffset val="100"/>
        <c:noMultiLvlLbl val="0"/>
      </c:catAx>
      <c:valAx>
        <c:axId val="46383274"/>
        <c:scaling>
          <c:orientation val="minMax"/>
          <c:max val="0.4"/>
          <c:min val="0"/>
        </c:scaling>
        <c:axPos val="t"/>
        <c:majorGridlines/>
        <c:delete val="0"/>
        <c:numFmt formatCode="0%" sourceLinked="0"/>
        <c:majorTickMark val="none"/>
        <c:minorTickMark val="none"/>
        <c:tickLblPos val="nextTo"/>
        <c:crossAx val="5153697"/>
        <c:crosses val="max"/>
        <c:crossBetween val="between"/>
        <c:dispUnits/>
        <c:majorUnit val="0.05"/>
      </c:valAx>
      <c:spPr>
        <a:solidFill>
          <a:srgbClr val="FFFFFF"/>
        </a:solidFill>
        <a:ln w="12700">
          <a:solidFill/>
        </a:ln>
      </c:spPr>
    </c:plotArea>
    <c:legend>
      <c:legendPos val="r"/>
      <c:legendEntry>
        <c:idx val="0"/>
        <c:delete val="1"/>
      </c:legendEntry>
      <c:legendEntry>
        <c:idx val="3"/>
        <c:delete val="1"/>
      </c:legendEntry>
      <c:layout>
        <c:manualLayout>
          <c:xMode val="edge"/>
          <c:yMode val="edge"/>
          <c:x val="0.61525"/>
          <c:y val="0.12575"/>
          <c:w val="0.3035"/>
          <c:h val="0.0892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A.3.27: Caesarean Section Rates                                                       by Aggregate RHA Area</a:t>
            </a:r>
            <a:r>
              <a:rPr lang="en-US" cap="none" sz="800" b="1" i="0" u="none" baseline="0"/>
              <a:t>
</a:t>
            </a:r>
            <a:r>
              <a:rPr lang="en-US" cap="none" sz="800" b="0" i="0" u="none" baseline="0"/>
              <a:t>Age-adjusted rates per 100 deliveries</a:t>
            </a:r>
          </a:p>
        </c:rich>
      </c:tx>
      <c:layout>
        <c:manualLayout>
          <c:xMode val="factor"/>
          <c:yMode val="factor"/>
          <c:x val="0.02875"/>
          <c:y val="-0.01925"/>
        </c:manualLayout>
      </c:layout>
      <c:spPr>
        <a:noFill/>
        <a:ln>
          <a:noFill/>
        </a:ln>
      </c:spPr>
    </c:title>
    <c:plotArea>
      <c:layout>
        <c:manualLayout>
          <c:xMode val="edge"/>
          <c:yMode val="edge"/>
          <c:x val="0.0085"/>
          <c:y val="0.1305"/>
          <c:w val="0.983"/>
          <c:h val="0.83"/>
        </c:manualLayout>
      </c:layout>
      <c:barChart>
        <c:barDir val="bar"/>
        <c:grouping val="clustered"/>
        <c:varyColors val="0"/>
        <c:ser>
          <c:idx val="0"/>
          <c:order val="0"/>
          <c:tx>
            <c:strRef>
              <c:f>'rha graph data'!$H$3</c:f>
              <c:strCache>
                <c:ptCount val="1"/>
                <c:pt idx="0">
                  <c:v>MB Avg 1996-2000</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1996/97-2000/01</c:name>
            <c:spPr>
              <a:ln w="25400">
                <a:solidFill>
                  <a:srgbClr val="C0C0C0"/>
                </a:solidFill>
                <a:prstDash val="sysDot"/>
              </a:ln>
            </c:spPr>
            <c:trendlineType val="linear"/>
            <c:forward val="0.5"/>
            <c:backward val="0.5"/>
            <c:dispEq val="0"/>
            <c:dispRSqr val="0"/>
          </c:trendline>
          <c:cat>
            <c:strRef>
              <c:f>('rha graph data'!$A$16:$A$18,'rha graph data'!$A$8,'rha graph data'!$A$19:$A$19)</c:f>
              <c:strCache>
                <c:ptCount val="5"/>
                <c:pt idx="0">
                  <c:v>South (2,t)</c:v>
                </c:pt>
                <c:pt idx="1">
                  <c:v>Mid (t)</c:v>
                </c:pt>
                <c:pt idx="2">
                  <c:v>North</c:v>
                </c:pt>
                <c:pt idx="3">
                  <c:v>Winnipeg (t)</c:v>
                </c:pt>
                <c:pt idx="4">
                  <c:v>Manitoba (t)</c:v>
                </c:pt>
              </c:strCache>
            </c:strRef>
          </c:cat>
          <c:val>
            <c:numRef>
              <c:f>('rha graph data'!$H$16:$H$18,'rha graph data'!$H$8,'rha graph data'!$H$19:$H$19)</c:f>
              <c:numCache>
                <c:ptCount val="5"/>
                <c:pt idx="0">
                  <c:v>0.1742144504</c:v>
                </c:pt>
                <c:pt idx="1">
                  <c:v>0.1742144504</c:v>
                </c:pt>
                <c:pt idx="2">
                  <c:v>0.1742144504</c:v>
                </c:pt>
                <c:pt idx="3">
                  <c:v>0.1742144504</c:v>
                </c:pt>
                <c:pt idx="4">
                  <c:v>0.1742144504</c:v>
                </c:pt>
              </c:numCache>
            </c:numRef>
          </c:val>
        </c:ser>
        <c:ser>
          <c:idx val="1"/>
          <c:order val="1"/>
          <c:tx>
            <c:strRef>
              <c:f>'rha graph data'!$I$3</c:f>
              <c:strCache>
                <c:ptCount val="1"/>
                <c:pt idx="0">
                  <c:v>1996/97-2000/01</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data'!$A$16:$A$18,'rha graph data'!$A$8,'rha graph data'!$A$19:$A$19)</c:f>
              <c:strCache>
                <c:ptCount val="5"/>
                <c:pt idx="0">
                  <c:v>South (2,t)</c:v>
                </c:pt>
                <c:pt idx="1">
                  <c:v>Mid (t)</c:v>
                </c:pt>
                <c:pt idx="2">
                  <c:v>North</c:v>
                </c:pt>
                <c:pt idx="3">
                  <c:v>Winnipeg (t)</c:v>
                </c:pt>
                <c:pt idx="4">
                  <c:v>Manitoba (t)</c:v>
                </c:pt>
              </c:strCache>
            </c:strRef>
          </c:cat>
          <c:val>
            <c:numRef>
              <c:f>('rha graph data'!$I$16:$I$18,'rha graph data'!$I$8,'rha graph data'!$I$19:$I$19)</c:f>
              <c:numCache>
                <c:ptCount val="5"/>
                <c:pt idx="0">
                  <c:v>0.1740208179</c:v>
                </c:pt>
                <c:pt idx="1">
                  <c:v>0.1649545915</c:v>
                </c:pt>
                <c:pt idx="2">
                  <c:v>0.183221265</c:v>
                </c:pt>
                <c:pt idx="3">
                  <c:v>0.1732556287</c:v>
                </c:pt>
                <c:pt idx="4">
                  <c:v>0.1742144504</c:v>
                </c:pt>
              </c:numCache>
            </c:numRef>
          </c:val>
        </c:ser>
        <c:ser>
          <c:idx val="2"/>
          <c:order val="2"/>
          <c:tx>
            <c:strRef>
              <c:f>'rha graph data'!$J$3</c:f>
              <c:strCache>
                <c:ptCount val="1"/>
                <c:pt idx="0">
                  <c:v>2001/02-2005/06</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data'!$A$16:$A$18,'rha graph data'!$A$8,'rha graph data'!$A$19:$A$19)</c:f>
              <c:strCache>
                <c:ptCount val="5"/>
                <c:pt idx="0">
                  <c:v>South (2,t)</c:v>
                </c:pt>
                <c:pt idx="1">
                  <c:v>Mid (t)</c:v>
                </c:pt>
                <c:pt idx="2">
                  <c:v>North</c:v>
                </c:pt>
                <c:pt idx="3">
                  <c:v>Winnipeg (t)</c:v>
                </c:pt>
                <c:pt idx="4">
                  <c:v>Manitoba (t)</c:v>
                </c:pt>
              </c:strCache>
            </c:strRef>
          </c:cat>
          <c:val>
            <c:numRef>
              <c:f>('rha graph data'!$J$16:$J$18,'rha graph data'!$J$8,'rha graph data'!$J$19:$J$19)</c:f>
              <c:numCache>
                <c:ptCount val="5"/>
                <c:pt idx="0">
                  <c:v>0.2081256014</c:v>
                </c:pt>
                <c:pt idx="1">
                  <c:v>0.1834014877</c:v>
                </c:pt>
                <c:pt idx="2">
                  <c:v>0.1903463842</c:v>
                </c:pt>
                <c:pt idx="3">
                  <c:v>0.1887407267</c:v>
                </c:pt>
                <c:pt idx="4">
                  <c:v>0.1951099092</c:v>
                </c:pt>
              </c:numCache>
            </c:numRef>
          </c:val>
        </c:ser>
        <c:ser>
          <c:idx val="3"/>
          <c:order val="3"/>
          <c:tx>
            <c:strRef>
              <c:f>'rha graph data'!$K$3</c:f>
              <c:strCache>
                <c:ptCount val="1"/>
                <c:pt idx="0">
                  <c:v>MB Avg 2001-2005</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2001/02-2005/06</c:name>
            <c:spPr>
              <a:ln w="25400">
                <a:solidFill>
                  <a:srgbClr val="000000"/>
                </a:solidFill>
                <a:prstDash val="sysDot"/>
              </a:ln>
            </c:spPr>
            <c:trendlineType val="linear"/>
            <c:forward val="0.5"/>
            <c:backward val="0.5"/>
            <c:dispEq val="0"/>
            <c:dispRSqr val="0"/>
          </c:trendline>
          <c:cat>
            <c:strRef>
              <c:f>('rha graph data'!$A$16:$A$18,'rha graph data'!$A$8,'rha graph data'!$A$19:$A$19)</c:f>
              <c:strCache>
                <c:ptCount val="5"/>
                <c:pt idx="0">
                  <c:v>South (2,t)</c:v>
                </c:pt>
                <c:pt idx="1">
                  <c:v>Mid (t)</c:v>
                </c:pt>
                <c:pt idx="2">
                  <c:v>North</c:v>
                </c:pt>
                <c:pt idx="3">
                  <c:v>Winnipeg (t)</c:v>
                </c:pt>
                <c:pt idx="4">
                  <c:v>Manitoba (t)</c:v>
                </c:pt>
              </c:strCache>
            </c:strRef>
          </c:cat>
          <c:val>
            <c:numRef>
              <c:f>('rha graph data'!$K$16:$K$18,'rha graph data'!$K$8,'rha graph data'!$K$19:$K$19)</c:f>
              <c:numCache>
                <c:ptCount val="5"/>
                <c:pt idx="0">
                  <c:v>0.1951099092</c:v>
                </c:pt>
                <c:pt idx="1">
                  <c:v>0.1951099092</c:v>
                </c:pt>
                <c:pt idx="2">
                  <c:v>0.1951099092</c:v>
                </c:pt>
                <c:pt idx="3">
                  <c:v>0.1951099092</c:v>
                </c:pt>
                <c:pt idx="4">
                  <c:v>0.1951099092</c:v>
                </c:pt>
              </c:numCache>
            </c:numRef>
          </c:val>
        </c:ser>
        <c:axId val="14796283"/>
        <c:axId val="66057684"/>
      </c:barChart>
      <c:catAx>
        <c:axId val="14796283"/>
        <c:scaling>
          <c:orientation val="maxMin"/>
        </c:scaling>
        <c:axPos val="l"/>
        <c:delete val="0"/>
        <c:numFmt formatCode="General" sourceLinked="1"/>
        <c:majorTickMark val="none"/>
        <c:minorTickMark val="none"/>
        <c:tickLblPos val="nextTo"/>
        <c:crossAx val="66057684"/>
        <c:crosses val="autoZero"/>
        <c:auto val="1"/>
        <c:lblOffset val="100"/>
        <c:noMultiLvlLbl val="0"/>
      </c:catAx>
      <c:valAx>
        <c:axId val="66057684"/>
        <c:scaling>
          <c:orientation val="minMax"/>
          <c:max val="0.4"/>
          <c:min val="0"/>
        </c:scaling>
        <c:axPos val="t"/>
        <c:majorGridlines>
          <c:spPr>
            <a:ln w="12700">
              <a:solidFill/>
            </a:ln>
          </c:spPr>
        </c:majorGridlines>
        <c:delete val="0"/>
        <c:numFmt formatCode="0%" sourceLinked="0"/>
        <c:majorTickMark val="none"/>
        <c:minorTickMark val="none"/>
        <c:tickLblPos val="nextTo"/>
        <c:spPr>
          <a:ln w="12700">
            <a:solidFill/>
          </a:ln>
        </c:spPr>
        <c:crossAx val="14796283"/>
        <c:crosses val="max"/>
        <c:crossBetween val="between"/>
        <c:dispUnits/>
        <c:majorUnit val="0.05"/>
      </c:valAx>
      <c:spPr>
        <a:solidFill>
          <a:srgbClr val="FFFFFF"/>
        </a:solidFill>
        <a:ln w="12700">
          <a:solidFill/>
        </a:ln>
      </c:spPr>
    </c:plotArea>
    <c:legend>
      <c:legendPos val="r"/>
      <c:legendEntry>
        <c:idx val="0"/>
        <c:delete val="1"/>
      </c:legendEntry>
      <c:legendEntry>
        <c:idx val="3"/>
        <c:delete val="1"/>
      </c:legendEntry>
      <c:layout>
        <c:manualLayout>
          <c:xMode val="edge"/>
          <c:yMode val="edge"/>
          <c:x val="0.65925"/>
          <c:y val="0.29125"/>
          <c:w val="0.3255"/>
          <c:h val="0.152"/>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25" right="1.125" top="1" bottom="4"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tabSelected="1" workbookViewId="0"/>
  </sheetViews>
  <pageMargins left="0" right="0.375" top="0" bottom="0"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0.20025</cdr:x>
      <cdr:y>0.877</cdr:y>
    </cdr:from>
    <cdr:to>
      <cdr:x>0.934</cdr:x>
      <cdr:y>0.98725</cdr:y>
    </cdr:to>
    <cdr:sp>
      <cdr:nvSpPr>
        <cdr:cNvPr id="1" name="TextBox 4"/>
        <cdr:cNvSpPr txBox="1">
          <a:spLocks noChangeArrowheads="1"/>
        </cdr:cNvSpPr>
      </cdr:nvSpPr>
      <cdr:spPr>
        <a:xfrm>
          <a:off x="1143000" y="3981450"/>
          <a:ext cx="4191000" cy="504825"/>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relSizeAnchor>
  <cdr:relSizeAnchor xmlns:cdr="http://schemas.openxmlformats.org/drawingml/2006/chartDrawing">
    <cdr:from>
      <cdr:x>0.6375</cdr:x>
      <cdr:y>0.96725</cdr:y>
    </cdr:from>
    <cdr:to>
      <cdr:x>0.9965</cdr:x>
      <cdr:y>1</cdr:y>
    </cdr:to>
    <cdr:sp>
      <cdr:nvSpPr>
        <cdr:cNvPr id="2" name="mchp"/>
        <cdr:cNvSpPr txBox="1">
          <a:spLocks noChangeArrowheads="1"/>
        </cdr:cNvSpPr>
      </cdr:nvSpPr>
      <cdr:spPr>
        <a:xfrm>
          <a:off x="3638550" y="4391025"/>
          <a:ext cx="2047875" cy="152400"/>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2008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15000" cy="45434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15000" cy="45434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0.2055</cdr:x>
      <cdr:y>0.895</cdr:y>
    </cdr:from>
    <cdr:to>
      <cdr:x>0.968</cdr:x>
      <cdr:y>0.98925</cdr:y>
    </cdr:to>
    <cdr:sp>
      <cdr:nvSpPr>
        <cdr:cNvPr id="1" name="TextBox 6"/>
        <cdr:cNvSpPr txBox="1">
          <a:spLocks noChangeArrowheads="1"/>
        </cdr:cNvSpPr>
      </cdr:nvSpPr>
      <cdr:spPr>
        <a:xfrm>
          <a:off x="1171575" y="4876800"/>
          <a:ext cx="4362450" cy="514350"/>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relSizeAnchor>
  <cdr:relSizeAnchor xmlns:cdr="http://schemas.openxmlformats.org/drawingml/2006/chartDrawing">
    <cdr:from>
      <cdr:x>0.59725</cdr:x>
      <cdr:y>0.97525</cdr:y>
    </cdr:from>
    <cdr:to>
      <cdr:x>0.98125</cdr:x>
      <cdr:y>1</cdr:y>
    </cdr:to>
    <cdr:sp>
      <cdr:nvSpPr>
        <cdr:cNvPr id="2" name="mchp"/>
        <cdr:cNvSpPr txBox="1">
          <a:spLocks noChangeArrowheads="1"/>
        </cdr:cNvSpPr>
      </cdr:nvSpPr>
      <cdr:spPr>
        <a:xfrm>
          <a:off x="3409950" y="5314950"/>
          <a:ext cx="2190750" cy="133350"/>
        </a:xfrm>
        <a:prstGeom prst="rect">
          <a:avLst/>
        </a:prstGeom>
        <a:solidFill>
          <a:srgbClr val="FFFFFF"/>
        </a:solidFill>
        <a:ln w="9525" cmpd="sng">
          <a:noFill/>
        </a:ln>
      </cdr:spPr>
      <cdr:txBody>
        <a:bodyPr vertOverflow="clip" wrap="square"/>
        <a:p>
          <a:pPr algn="r">
            <a:defRPr/>
          </a:pPr>
          <a:r>
            <a:rPr lang="en-US" cap="none" sz="700" b="0" i="0" u="none" baseline="0"/>
            <a:t>Source: Manitoba Centre for Health Policy, 2008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15000" cy="54578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0.6345</cdr:x>
      <cdr:y>0.98225</cdr:y>
    </cdr:from>
    <cdr:to>
      <cdr:x>0.976</cdr:x>
      <cdr:y>1</cdr:y>
    </cdr:to>
    <cdr:sp>
      <cdr:nvSpPr>
        <cdr:cNvPr id="1" name="TextBox 1"/>
        <cdr:cNvSpPr txBox="1">
          <a:spLocks noChangeArrowheads="1"/>
        </cdr:cNvSpPr>
      </cdr:nvSpPr>
      <cdr:spPr>
        <a:xfrm>
          <a:off x="4610100" y="9553575"/>
          <a:ext cx="2486025" cy="171450"/>
        </a:xfrm>
        <a:prstGeom prst="rect">
          <a:avLst/>
        </a:prstGeom>
        <a:noFill/>
        <a:ln w="9525" cmpd="sng">
          <a:noFill/>
        </a:ln>
      </cdr:spPr>
      <cdr:txBody>
        <a:bodyPr vertOverflow="clip" wrap="square"/>
        <a:p>
          <a:pPr algn="r">
            <a:defRPr/>
          </a:pPr>
          <a:r>
            <a:rPr lang="en-US" cap="none" sz="800" b="0" i="0" u="none" baseline="0"/>
            <a:t>Source: Manitoba Centre for Health Policy, 2008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277100" cy="97345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0.614</cdr:x>
      <cdr:y>0.9825</cdr:y>
    </cdr:from>
    <cdr:to>
      <cdr:x>0.98775</cdr:x>
      <cdr:y>1</cdr:y>
    </cdr:to>
    <cdr:sp>
      <cdr:nvSpPr>
        <cdr:cNvPr id="1" name="TextBox 1"/>
        <cdr:cNvSpPr txBox="1">
          <a:spLocks noChangeArrowheads="1"/>
        </cdr:cNvSpPr>
      </cdr:nvSpPr>
      <cdr:spPr>
        <a:xfrm>
          <a:off x="3505200" y="8048625"/>
          <a:ext cx="2133600" cy="142875"/>
        </a:xfrm>
        <a:prstGeom prst="rect">
          <a:avLst/>
        </a:prstGeom>
        <a:noFill/>
        <a:ln w="9525" cmpd="sng">
          <a:noFill/>
        </a:ln>
      </cdr:spPr>
      <cdr:txBody>
        <a:bodyPr vertOverflow="clip" wrap="square"/>
        <a:p>
          <a:pPr algn="r">
            <a:defRPr/>
          </a:pPr>
          <a:r>
            <a:rPr lang="en-US" cap="none" sz="700" b="0" i="0" u="none" baseline="0"/>
            <a:t>Source: Manitoba Centre for Health Policy, 2008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15000" cy="82010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0.6235</cdr:x>
      <cdr:y>0.97025</cdr:y>
    </cdr:from>
    <cdr:to>
      <cdr:x>0.99125</cdr:x>
      <cdr:y>1</cdr:y>
    </cdr:to>
    <cdr:sp>
      <cdr:nvSpPr>
        <cdr:cNvPr id="1" name="TextBox 1"/>
        <cdr:cNvSpPr txBox="1">
          <a:spLocks noChangeArrowheads="1"/>
        </cdr:cNvSpPr>
      </cdr:nvSpPr>
      <cdr:spPr>
        <a:xfrm>
          <a:off x="3562350" y="4400550"/>
          <a:ext cx="2105025" cy="133350"/>
        </a:xfrm>
        <a:prstGeom prst="rect">
          <a:avLst/>
        </a:prstGeom>
        <a:noFill/>
        <a:ln w="9525" cmpd="sng">
          <a:noFill/>
        </a:ln>
      </cdr:spPr>
      <cdr:txBody>
        <a:bodyPr vertOverflow="clip" wrap="square"/>
        <a:p>
          <a:pPr algn="r">
            <a:defRPr/>
          </a:pPr>
          <a:r>
            <a:rPr lang="en-US" cap="none" sz="700" b="0" i="0" u="none" baseline="0"/>
            <a:t>Source: Manitoba Centre for Health Policy, 2008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Deliverables-Completed\Child%20Health\Deliverable\Graphs,%20tables,%20pdfs%20and%20chapter%20text\Chap%203\C-sections\c-sect_all_ages_rates_July21_08a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ll-rha "/>
      <sheetName val="wpg comm areas "/>
      <sheetName val="districts "/>
      <sheetName val="wpg nbhd clus"/>
      <sheetName val="crude rate table"/>
      <sheetName val="rha graph data"/>
      <sheetName val="district graph data"/>
      <sheetName val="orig. data"/>
      <sheetName val="agg rha "/>
    </sheetNames>
    <sheetDataSet>
      <sheetData sheetId="7">
        <row r="4">
          <cell r="B4">
            <v>527</v>
          </cell>
          <cell r="H4">
            <v>0.1520923521</v>
          </cell>
          <cell r="P4">
            <v>696</v>
          </cell>
          <cell r="V4">
            <v>0.1880572818</v>
          </cell>
        </row>
        <row r="5">
          <cell r="B5">
            <v>1181</v>
          </cell>
          <cell r="H5">
            <v>0.1743430765</v>
          </cell>
          <cell r="P5">
            <v>1395</v>
          </cell>
          <cell r="V5">
            <v>0.2072808321</v>
          </cell>
        </row>
        <row r="6">
          <cell r="B6">
            <v>677</v>
          </cell>
          <cell r="H6">
            <v>0.1930424865</v>
          </cell>
          <cell r="P6">
            <v>778</v>
          </cell>
          <cell r="V6">
            <v>0.2399013259</v>
          </cell>
        </row>
        <row r="7">
          <cell r="B7">
            <v>529</v>
          </cell>
          <cell r="H7">
            <v>0.1901509705</v>
          </cell>
          <cell r="P7">
            <v>716</v>
          </cell>
          <cell r="V7">
            <v>0.2422192152</v>
          </cell>
        </row>
        <row r="8">
          <cell r="B8">
            <v>6694</v>
          </cell>
          <cell r="H8">
            <v>0.1785352323</v>
          </cell>
          <cell r="P8">
            <v>6888</v>
          </cell>
          <cell r="V8">
            <v>0.1967775111</v>
          </cell>
        </row>
        <row r="9">
          <cell r="B9">
            <v>656</v>
          </cell>
          <cell r="H9">
            <v>0.1598830124</v>
          </cell>
          <cell r="P9">
            <v>716</v>
          </cell>
          <cell r="V9">
            <v>0.1848696101</v>
          </cell>
        </row>
        <row r="10">
          <cell r="B10">
            <v>331</v>
          </cell>
          <cell r="H10">
            <v>0.1348268839</v>
          </cell>
          <cell r="P10">
            <v>334</v>
          </cell>
          <cell r="V10">
            <v>0.1516114389</v>
          </cell>
        </row>
        <row r="11">
          <cell r="B11">
            <v>457</v>
          </cell>
          <cell r="H11">
            <v>0.1880658436</v>
          </cell>
          <cell r="P11">
            <v>449</v>
          </cell>
          <cell r="V11">
            <v>0.2108971348</v>
          </cell>
        </row>
        <row r="12">
          <cell r="B12">
            <v>13</v>
          </cell>
          <cell r="H12">
            <v>0.164556962</v>
          </cell>
          <cell r="P12">
            <v>16</v>
          </cell>
          <cell r="V12">
            <v>0.2025316456</v>
          </cell>
        </row>
        <row r="13">
          <cell r="B13">
            <v>482</v>
          </cell>
          <cell r="H13">
            <v>0.2153708668</v>
          </cell>
          <cell r="P13">
            <v>458</v>
          </cell>
          <cell r="V13">
            <v>0.2256157635</v>
          </cell>
        </row>
        <row r="14">
          <cell r="B14">
            <v>762</v>
          </cell>
          <cell r="H14">
            <v>0.1433948062</v>
          </cell>
          <cell r="P14">
            <v>811</v>
          </cell>
          <cell r="V14">
            <v>0.1535112625</v>
          </cell>
        </row>
        <row r="15">
          <cell r="B15">
            <v>2385</v>
          </cell>
          <cell r="H15">
            <v>0.1735050196</v>
          </cell>
          <cell r="P15">
            <v>2869</v>
          </cell>
          <cell r="V15">
            <v>0.209814246</v>
          </cell>
        </row>
        <row r="16">
          <cell r="B16">
            <v>1444</v>
          </cell>
          <cell r="H16">
            <v>0.160658656</v>
          </cell>
          <cell r="P16">
            <v>1499</v>
          </cell>
          <cell r="V16">
            <v>0.1826934796</v>
          </cell>
        </row>
        <row r="17">
          <cell r="B17">
            <v>1257</v>
          </cell>
          <cell r="H17">
            <v>0.164722841</v>
          </cell>
          <cell r="P17">
            <v>1285</v>
          </cell>
          <cell r="V17">
            <v>0.1738365801</v>
          </cell>
        </row>
        <row r="18">
          <cell r="B18">
            <v>12314</v>
          </cell>
          <cell r="H18">
            <v>0.1742144504</v>
          </cell>
          <cell r="P18">
            <v>13261</v>
          </cell>
          <cell r="V18">
            <v>0.19715148</v>
          </cell>
        </row>
        <row r="19">
          <cell r="H19" t="str">
            <v> </v>
          </cell>
          <cell r="V19" t="str">
            <v> </v>
          </cell>
        </row>
        <row r="20">
          <cell r="B20">
            <v>637</v>
          </cell>
          <cell r="H20">
            <v>0.1902628435</v>
          </cell>
          <cell r="P20">
            <v>711</v>
          </cell>
          <cell r="V20">
            <v>0.222326454</v>
          </cell>
        </row>
        <row r="21">
          <cell r="B21">
            <v>277</v>
          </cell>
          <cell r="H21">
            <v>0.1889495225</v>
          </cell>
          <cell r="P21">
            <v>307</v>
          </cell>
          <cell r="V21">
            <v>0.2175761871</v>
          </cell>
        </row>
        <row r="22">
          <cell r="B22">
            <v>436</v>
          </cell>
          <cell r="H22">
            <v>0.1719921105</v>
          </cell>
          <cell r="P22">
            <v>557</v>
          </cell>
          <cell r="V22">
            <v>0.2212951927</v>
          </cell>
        </row>
        <row r="23">
          <cell r="B23">
            <v>610</v>
          </cell>
          <cell r="H23">
            <v>0.179623086</v>
          </cell>
          <cell r="P23">
            <v>630</v>
          </cell>
          <cell r="V23">
            <v>0.2020525978</v>
          </cell>
        </row>
        <row r="24">
          <cell r="B24">
            <v>366</v>
          </cell>
          <cell r="H24">
            <v>0.1836427496</v>
          </cell>
          <cell r="P24">
            <v>352</v>
          </cell>
          <cell r="V24">
            <v>0.2041763341</v>
          </cell>
        </row>
        <row r="25">
          <cell r="B25">
            <v>606</v>
          </cell>
          <cell r="H25">
            <v>0.1986234022</v>
          </cell>
          <cell r="P25">
            <v>588</v>
          </cell>
          <cell r="V25">
            <v>0.2130434783</v>
          </cell>
        </row>
        <row r="26">
          <cell r="B26">
            <v>918</v>
          </cell>
          <cell r="H26">
            <v>0.1786339755</v>
          </cell>
          <cell r="P26">
            <v>912</v>
          </cell>
          <cell r="V26">
            <v>0.1967213115</v>
          </cell>
        </row>
        <row r="27">
          <cell r="B27">
            <v>567</v>
          </cell>
          <cell r="H27">
            <v>0.1880597015</v>
          </cell>
          <cell r="P27">
            <v>623</v>
          </cell>
          <cell r="V27">
            <v>0.2190576653</v>
          </cell>
        </row>
        <row r="28">
          <cell r="B28">
            <v>575</v>
          </cell>
          <cell r="H28">
            <v>0.1948492037</v>
          </cell>
          <cell r="P28">
            <v>545</v>
          </cell>
          <cell r="V28">
            <v>0.2045795796</v>
          </cell>
        </row>
        <row r="29">
          <cell r="B29">
            <v>389</v>
          </cell>
          <cell r="H29">
            <v>0.1788505747</v>
          </cell>
          <cell r="P29">
            <v>329</v>
          </cell>
          <cell r="V29">
            <v>0.1664137582</v>
          </cell>
        </row>
        <row r="30">
          <cell r="B30">
            <v>842</v>
          </cell>
          <cell r="H30">
            <v>0.1595603563</v>
          </cell>
          <cell r="P30">
            <v>870</v>
          </cell>
          <cell r="V30">
            <v>0.1751207729</v>
          </cell>
        </row>
        <row r="31">
          <cell r="B31">
            <v>471</v>
          </cell>
          <cell r="H31">
            <v>0.1496188056</v>
          </cell>
          <cell r="P31">
            <v>464</v>
          </cell>
          <cell r="V31">
            <v>0.1455914653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26"/>
  <sheetViews>
    <sheetView workbookViewId="0" topLeftCell="A1">
      <selection activeCell="M32" sqref="M32"/>
    </sheetView>
  </sheetViews>
  <sheetFormatPr defaultColWidth="9.140625" defaultRowHeight="12.75"/>
  <cols>
    <col min="1" max="1" width="12.421875" style="20" customWidth="1"/>
    <col min="2" max="2" width="8.00390625" style="20" customWidth="1"/>
    <col min="3" max="3" width="8.00390625" style="52" customWidth="1"/>
    <col min="4" max="4" width="8.00390625" style="20" customWidth="1"/>
    <col min="5" max="5" width="8.00390625" style="52" customWidth="1"/>
    <col min="6" max="6" width="9.140625" style="20" customWidth="1"/>
    <col min="7" max="7" width="18.140625" style="20" customWidth="1"/>
    <col min="8" max="8" width="8.00390625" style="20" customWidth="1"/>
    <col min="9" max="9" width="8.00390625" style="52" customWidth="1"/>
    <col min="10" max="10" width="8.00390625" style="20" customWidth="1"/>
    <col min="11" max="11" width="8.00390625" style="52" customWidth="1"/>
    <col min="12" max="16384" width="9.140625" style="20" customWidth="1"/>
  </cols>
  <sheetData>
    <row r="1" spans="1:5" ht="15.75" thickBot="1">
      <c r="A1" s="11" t="s">
        <v>289</v>
      </c>
      <c r="B1" s="11"/>
      <c r="C1" s="47"/>
      <c r="D1" s="11"/>
      <c r="E1" s="47"/>
    </row>
    <row r="2" spans="1:11" ht="13.5" thickBot="1">
      <c r="A2" s="66" t="s">
        <v>123</v>
      </c>
      <c r="B2" s="69" t="s">
        <v>287</v>
      </c>
      <c r="C2" s="70"/>
      <c r="D2" s="69"/>
      <c r="E2" s="71"/>
      <c r="G2" s="66" t="s">
        <v>123</v>
      </c>
      <c r="H2" s="69" t="s">
        <v>287</v>
      </c>
      <c r="I2" s="70"/>
      <c r="J2" s="69"/>
      <c r="K2" s="71"/>
    </row>
    <row r="3" spans="1:11" ht="12.75">
      <c r="A3" s="67"/>
      <c r="B3" s="12" t="s">
        <v>124</v>
      </c>
      <c r="C3" s="48" t="s">
        <v>125</v>
      </c>
      <c r="D3" s="13" t="s">
        <v>124</v>
      </c>
      <c r="E3" s="54" t="s">
        <v>125</v>
      </c>
      <c r="G3" s="67"/>
      <c r="H3" s="12" t="s">
        <v>124</v>
      </c>
      <c r="I3" s="48" t="s">
        <v>125</v>
      </c>
      <c r="J3" s="13" t="s">
        <v>124</v>
      </c>
      <c r="K3" s="54" t="s">
        <v>125</v>
      </c>
    </row>
    <row r="4" spans="1:11" ht="12.75">
      <c r="A4" s="67"/>
      <c r="B4" s="12" t="s">
        <v>126</v>
      </c>
      <c r="C4" s="48" t="s">
        <v>188</v>
      </c>
      <c r="D4" s="13" t="s">
        <v>126</v>
      </c>
      <c r="E4" s="55" t="s">
        <v>188</v>
      </c>
      <c r="G4" s="67"/>
      <c r="H4" s="12" t="s">
        <v>126</v>
      </c>
      <c r="I4" s="48" t="s">
        <v>188</v>
      </c>
      <c r="J4" s="13" t="s">
        <v>126</v>
      </c>
      <c r="K4" s="55" t="s">
        <v>188</v>
      </c>
    </row>
    <row r="5" spans="1:11" ht="12.75">
      <c r="A5" s="67"/>
      <c r="B5" s="14" t="s">
        <v>127</v>
      </c>
      <c r="C5" s="49" t="s">
        <v>288</v>
      </c>
      <c r="D5" s="15" t="s">
        <v>127</v>
      </c>
      <c r="E5" s="49" t="s">
        <v>288</v>
      </c>
      <c r="G5" s="67"/>
      <c r="H5" s="14" t="s">
        <v>127</v>
      </c>
      <c r="I5" s="49" t="s">
        <v>288</v>
      </c>
      <c r="J5" s="15" t="s">
        <v>127</v>
      </c>
      <c r="K5" s="49" t="s">
        <v>288</v>
      </c>
    </row>
    <row r="6" spans="1:11" ht="13.5" thickBot="1">
      <c r="A6" s="68"/>
      <c r="B6" s="72" t="s">
        <v>284</v>
      </c>
      <c r="C6" s="73"/>
      <c r="D6" s="74" t="s">
        <v>285</v>
      </c>
      <c r="E6" s="75"/>
      <c r="G6" s="68"/>
      <c r="H6" s="72" t="s">
        <v>284</v>
      </c>
      <c r="I6" s="73"/>
      <c r="J6" s="74" t="s">
        <v>285</v>
      </c>
      <c r="K6" s="75"/>
    </row>
    <row r="7" spans="1:11" ht="12.75">
      <c r="A7" s="21" t="s">
        <v>128</v>
      </c>
      <c r="B7" s="38">
        <f>'[1]orig. data'!B4/5</f>
        <v>105.4</v>
      </c>
      <c r="C7" s="46">
        <f>'[1]orig. data'!H4</f>
        <v>0.1520923521</v>
      </c>
      <c r="D7" s="42">
        <f>'[1]orig. data'!P4/5</f>
        <v>139.2</v>
      </c>
      <c r="E7" s="56">
        <f>'[1]orig. data'!V4</f>
        <v>0.1880572818</v>
      </c>
      <c r="G7" s="22" t="s">
        <v>143</v>
      </c>
      <c r="H7" s="38">
        <f>'[1]orig. data'!B20/5</f>
        <v>127.4</v>
      </c>
      <c r="I7" s="46">
        <f>'[1]orig. data'!H20</f>
        <v>0.1902628435</v>
      </c>
      <c r="J7" s="42">
        <f>'[1]orig. data'!P20/5</f>
        <v>142.2</v>
      </c>
      <c r="K7" s="56">
        <f>'[1]orig. data'!V20</f>
        <v>0.222326454</v>
      </c>
    </row>
    <row r="8" spans="1:11" ht="12.75">
      <c r="A8" s="23" t="s">
        <v>129</v>
      </c>
      <c r="B8" s="39">
        <f>'[1]orig. data'!B5/5</f>
        <v>236.2</v>
      </c>
      <c r="C8" s="46">
        <f>'[1]orig. data'!H5</f>
        <v>0.1743430765</v>
      </c>
      <c r="D8" s="42">
        <f>'[1]orig. data'!P5/5</f>
        <v>279</v>
      </c>
      <c r="E8" s="56">
        <f>'[1]orig. data'!V5</f>
        <v>0.2072808321</v>
      </c>
      <c r="G8" s="24" t="s">
        <v>144</v>
      </c>
      <c r="H8" s="39">
        <f>'[1]orig. data'!B21/5</f>
        <v>55.4</v>
      </c>
      <c r="I8" s="46">
        <f>'[1]orig. data'!H21</f>
        <v>0.1889495225</v>
      </c>
      <c r="J8" s="42">
        <f>'[1]orig. data'!P21/5</f>
        <v>61.4</v>
      </c>
      <c r="K8" s="56">
        <f>'[1]orig. data'!V21</f>
        <v>0.2175761871</v>
      </c>
    </row>
    <row r="9" spans="1:11" ht="12.75">
      <c r="A9" s="23" t="s">
        <v>130</v>
      </c>
      <c r="B9" s="39">
        <f>'[1]orig. data'!B6/5</f>
        <v>135.4</v>
      </c>
      <c r="C9" s="46">
        <f>'[1]orig. data'!H6</f>
        <v>0.1930424865</v>
      </c>
      <c r="D9" s="42">
        <f>'[1]orig. data'!P6/5</f>
        <v>155.6</v>
      </c>
      <c r="E9" s="56">
        <f>'[1]orig. data'!V6</f>
        <v>0.2399013259</v>
      </c>
      <c r="G9" s="24" t="s">
        <v>148</v>
      </c>
      <c r="H9" s="39">
        <f>'[1]orig. data'!B22/5</f>
        <v>87.2</v>
      </c>
      <c r="I9" s="46">
        <f>'[1]orig. data'!H22</f>
        <v>0.1719921105</v>
      </c>
      <c r="J9" s="42">
        <f>'[1]orig. data'!P22/5</f>
        <v>111.4</v>
      </c>
      <c r="K9" s="56">
        <f>'[1]orig. data'!V22</f>
        <v>0.2212951927</v>
      </c>
    </row>
    <row r="10" spans="1:11" ht="12.75">
      <c r="A10" s="23" t="s">
        <v>107</v>
      </c>
      <c r="B10" s="39">
        <f>'[1]orig. data'!B7/5</f>
        <v>105.8</v>
      </c>
      <c r="C10" s="46">
        <f>'[1]orig. data'!H7</f>
        <v>0.1901509705</v>
      </c>
      <c r="D10" s="42">
        <f>'[1]orig. data'!P7/5</f>
        <v>143.2</v>
      </c>
      <c r="E10" s="56">
        <f>'[1]orig. data'!V7</f>
        <v>0.2422192152</v>
      </c>
      <c r="G10" s="24" t="s">
        <v>146</v>
      </c>
      <c r="H10" s="39">
        <f>'[1]orig. data'!B23/5</f>
        <v>122</v>
      </c>
      <c r="I10" s="46">
        <f>'[1]orig. data'!H23</f>
        <v>0.179623086</v>
      </c>
      <c r="J10" s="42">
        <f>'[1]orig. data'!P23/5</f>
        <v>126</v>
      </c>
      <c r="K10" s="56">
        <f>'[1]orig. data'!V23</f>
        <v>0.2020525978</v>
      </c>
    </row>
    <row r="11" spans="1:11" ht="12.75">
      <c r="A11" s="23" t="s">
        <v>138</v>
      </c>
      <c r="B11" s="39">
        <f>'[1]orig. data'!B8/5</f>
        <v>1338.8</v>
      </c>
      <c r="C11" s="46">
        <f>'[1]orig. data'!H8</f>
        <v>0.1785352323</v>
      </c>
      <c r="D11" s="42">
        <f>'[1]orig. data'!P8/5</f>
        <v>1377.6</v>
      </c>
      <c r="E11" s="56">
        <f>'[1]orig. data'!V8</f>
        <v>0.1967775111</v>
      </c>
      <c r="G11" s="24" t="s">
        <v>149</v>
      </c>
      <c r="H11" s="39">
        <f>'[1]orig. data'!B24/5</f>
        <v>73.2</v>
      </c>
      <c r="I11" s="46">
        <f>'[1]orig. data'!H24</f>
        <v>0.1836427496</v>
      </c>
      <c r="J11" s="42">
        <f>'[1]orig. data'!P24/5</f>
        <v>70.4</v>
      </c>
      <c r="K11" s="56">
        <f>'[1]orig. data'!V24</f>
        <v>0.2041763341</v>
      </c>
    </row>
    <row r="12" spans="1:11" ht="12.75">
      <c r="A12" s="23" t="s">
        <v>132</v>
      </c>
      <c r="B12" s="39">
        <f>'[1]orig. data'!B9/5</f>
        <v>131.2</v>
      </c>
      <c r="C12" s="46">
        <f>'[1]orig. data'!H9</f>
        <v>0.1598830124</v>
      </c>
      <c r="D12" s="42">
        <f>'[1]orig. data'!P9/5</f>
        <v>143.2</v>
      </c>
      <c r="E12" s="56">
        <f>'[1]orig. data'!V9</f>
        <v>0.1848696101</v>
      </c>
      <c r="G12" s="24" t="s">
        <v>145</v>
      </c>
      <c r="H12" s="39">
        <f>'[1]orig. data'!B25/5</f>
        <v>121.2</v>
      </c>
      <c r="I12" s="46">
        <f>'[1]orig. data'!H25</f>
        <v>0.1986234022</v>
      </c>
      <c r="J12" s="42">
        <f>'[1]orig. data'!P25/5</f>
        <v>117.6</v>
      </c>
      <c r="K12" s="56">
        <f>'[1]orig. data'!V25</f>
        <v>0.2130434783</v>
      </c>
    </row>
    <row r="13" spans="1:11" ht="12.75">
      <c r="A13" s="23" t="s">
        <v>133</v>
      </c>
      <c r="B13" s="39">
        <f>'[1]orig. data'!B10/5</f>
        <v>66.2</v>
      </c>
      <c r="C13" s="46">
        <f>'[1]orig. data'!H10</f>
        <v>0.1348268839</v>
      </c>
      <c r="D13" s="42">
        <f>'[1]orig. data'!P10/5</f>
        <v>66.8</v>
      </c>
      <c r="E13" s="56">
        <f>'[1]orig. data'!V10</f>
        <v>0.1516114389</v>
      </c>
      <c r="G13" s="24" t="s">
        <v>147</v>
      </c>
      <c r="H13" s="39">
        <f>'[1]orig. data'!B26/5</f>
        <v>183.6</v>
      </c>
      <c r="I13" s="46">
        <f>'[1]orig. data'!H26</f>
        <v>0.1786339755</v>
      </c>
      <c r="J13" s="42">
        <f>'[1]orig. data'!P26/5</f>
        <v>182.4</v>
      </c>
      <c r="K13" s="56">
        <f>'[1]orig. data'!V26</f>
        <v>0.1967213115</v>
      </c>
    </row>
    <row r="14" spans="1:11" ht="12.75">
      <c r="A14" s="23" t="s">
        <v>131</v>
      </c>
      <c r="B14" s="39">
        <f>'[1]orig. data'!B11/5</f>
        <v>91.4</v>
      </c>
      <c r="C14" s="46">
        <f>'[1]orig. data'!H11</f>
        <v>0.1880658436</v>
      </c>
      <c r="D14" s="42">
        <f>'[1]orig. data'!P11/5</f>
        <v>89.8</v>
      </c>
      <c r="E14" s="56">
        <f>'[1]orig. data'!V11</f>
        <v>0.2108971348</v>
      </c>
      <c r="G14" s="24" t="s">
        <v>150</v>
      </c>
      <c r="H14" s="39">
        <f>'[1]orig. data'!B27/5</f>
        <v>113.4</v>
      </c>
      <c r="I14" s="46">
        <f>'[1]orig. data'!H27</f>
        <v>0.1880597015</v>
      </c>
      <c r="J14" s="42">
        <f>'[1]orig. data'!P27/5</f>
        <v>124.6</v>
      </c>
      <c r="K14" s="56">
        <f>'[1]orig. data'!V27</f>
        <v>0.2190576653</v>
      </c>
    </row>
    <row r="15" spans="1:11" ht="12.75">
      <c r="A15" s="23" t="s">
        <v>134</v>
      </c>
      <c r="B15" s="39">
        <f>'[1]orig. data'!B12/5</f>
        <v>2.6</v>
      </c>
      <c r="C15" s="46">
        <f>'[1]orig. data'!H12</f>
        <v>0.164556962</v>
      </c>
      <c r="D15" s="42">
        <f>'[1]orig. data'!P12/5</f>
        <v>3.2</v>
      </c>
      <c r="E15" s="56">
        <f>'[1]orig. data'!V12</f>
        <v>0.2025316456</v>
      </c>
      <c r="G15" s="24" t="s">
        <v>151</v>
      </c>
      <c r="H15" s="39">
        <f>'[1]orig. data'!B28/5</f>
        <v>115</v>
      </c>
      <c r="I15" s="46">
        <f>'[1]orig. data'!H28</f>
        <v>0.1948492037</v>
      </c>
      <c r="J15" s="42">
        <f>'[1]orig. data'!P28/5</f>
        <v>109</v>
      </c>
      <c r="K15" s="56">
        <f>'[1]orig. data'!V28</f>
        <v>0.2045795796</v>
      </c>
    </row>
    <row r="16" spans="1:11" ht="12.75">
      <c r="A16" s="23" t="s">
        <v>135</v>
      </c>
      <c r="B16" s="39">
        <f>'[1]orig. data'!B13/5</f>
        <v>96.4</v>
      </c>
      <c r="C16" s="46">
        <f>'[1]orig. data'!H13</f>
        <v>0.2153708668</v>
      </c>
      <c r="D16" s="42">
        <f>'[1]orig. data'!P13/5</f>
        <v>91.6</v>
      </c>
      <c r="E16" s="56">
        <f>'[1]orig. data'!V13</f>
        <v>0.2256157635</v>
      </c>
      <c r="G16" s="24" t="s">
        <v>152</v>
      </c>
      <c r="H16" s="39">
        <f>'[1]orig. data'!B29/5</f>
        <v>77.8</v>
      </c>
      <c r="I16" s="46">
        <f>'[1]orig. data'!H29</f>
        <v>0.1788505747</v>
      </c>
      <c r="J16" s="42">
        <f>'[1]orig. data'!P29/5</f>
        <v>65.8</v>
      </c>
      <c r="K16" s="56">
        <f>'[1]orig. data'!V29</f>
        <v>0.1664137582</v>
      </c>
    </row>
    <row r="17" spans="1:11" ht="12.75">
      <c r="A17" s="23" t="s">
        <v>136</v>
      </c>
      <c r="B17" s="39">
        <f>'[1]orig. data'!B14/5</f>
        <v>152.4</v>
      </c>
      <c r="C17" s="46">
        <f>'[1]orig. data'!H14</f>
        <v>0.1433948062</v>
      </c>
      <c r="D17" s="42">
        <f>'[1]orig. data'!P14/5</f>
        <v>162.2</v>
      </c>
      <c r="E17" s="56">
        <f>'[1]orig. data'!V14</f>
        <v>0.1535112625</v>
      </c>
      <c r="G17" s="24" t="s">
        <v>153</v>
      </c>
      <c r="H17" s="39">
        <f>'[1]orig. data'!B30/5</f>
        <v>168.4</v>
      </c>
      <c r="I17" s="46">
        <f>'[1]orig. data'!H30</f>
        <v>0.1595603563</v>
      </c>
      <c r="J17" s="42">
        <f>'[1]orig. data'!P30/5</f>
        <v>174</v>
      </c>
      <c r="K17" s="56">
        <f>'[1]orig. data'!V30</f>
        <v>0.1751207729</v>
      </c>
    </row>
    <row r="18" spans="1:11" ht="12.75">
      <c r="A18" s="25"/>
      <c r="B18" s="40"/>
      <c r="C18" s="50"/>
      <c r="D18" s="43"/>
      <c r="E18" s="57"/>
      <c r="G18" s="24" t="s">
        <v>154</v>
      </c>
      <c r="H18" s="45">
        <f>'[1]orig. data'!B31/5</f>
        <v>94.2</v>
      </c>
      <c r="I18" s="46">
        <f>'[1]orig. data'!H31</f>
        <v>0.1496188056</v>
      </c>
      <c r="J18" s="42">
        <f>'[1]orig. data'!P31/5</f>
        <v>92.8</v>
      </c>
      <c r="K18" s="56">
        <f>'[1]orig. data'!V31</f>
        <v>0.1455914653</v>
      </c>
    </row>
    <row r="19" spans="1:11" ht="12.75">
      <c r="A19" s="23" t="s">
        <v>141</v>
      </c>
      <c r="B19" s="39">
        <f>'[1]orig. data'!B15/5</f>
        <v>477</v>
      </c>
      <c r="C19" s="46">
        <f>'[1]orig. data'!H15</f>
        <v>0.1735050196</v>
      </c>
      <c r="D19" s="42">
        <f>'[1]orig. data'!P15/5</f>
        <v>573.8</v>
      </c>
      <c r="E19" s="56">
        <f>'[1]orig. data'!V15</f>
        <v>0.209814246</v>
      </c>
      <c r="G19" s="26"/>
      <c r="H19" s="40"/>
      <c r="I19" s="50"/>
      <c r="J19" s="43"/>
      <c r="K19" s="57"/>
    </row>
    <row r="20" spans="1:11" ht="13.5" thickBot="1">
      <c r="A20" s="23" t="s">
        <v>142</v>
      </c>
      <c r="B20" s="39">
        <f>'[1]orig. data'!B16/5</f>
        <v>288.8</v>
      </c>
      <c r="C20" s="46">
        <f>'[1]orig. data'!H16</f>
        <v>0.160658656</v>
      </c>
      <c r="D20" s="42">
        <f>'[1]orig. data'!P16/5</f>
        <v>299.8</v>
      </c>
      <c r="E20" s="56">
        <f>'[1]orig. data'!V16</f>
        <v>0.1826934796</v>
      </c>
      <c r="G20" s="28" t="s">
        <v>138</v>
      </c>
      <c r="H20" s="41">
        <f>'[1]orig. data'!B8/5</f>
        <v>1338.8</v>
      </c>
      <c r="I20" s="59">
        <f>'[1]orig. data'!H8</f>
        <v>0.1785352323</v>
      </c>
      <c r="J20" s="44">
        <f>'[1]orig. data'!P8/5</f>
        <v>1377.6</v>
      </c>
      <c r="K20" s="58">
        <f>'[1]orig. data'!V8</f>
        <v>0.1967775111</v>
      </c>
    </row>
    <row r="21" spans="1:7" ht="12.75">
      <c r="A21" s="23" t="s">
        <v>137</v>
      </c>
      <c r="B21" s="39">
        <f>'[1]orig. data'!B17/5</f>
        <v>251.4</v>
      </c>
      <c r="C21" s="46">
        <f>'[1]orig. data'!H17</f>
        <v>0.164722841</v>
      </c>
      <c r="D21" s="42">
        <f>'[1]orig. data'!P17/5</f>
        <v>257</v>
      </c>
      <c r="E21" s="56">
        <f>'[1]orig. data'!V17</f>
        <v>0.1738365801</v>
      </c>
      <c r="G21" s="16" t="s">
        <v>140</v>
      </c>
    </row>
    <row r="22" spans="1:11" ht="12.75">
      <c r="A22" s="25"/>
      <c r="B22" s="40"/>
      <c r="C22" s="50"/>
      <c r="D22" s="43"/>
      <c r="E22" s="57"/>
      <c r="G22" s="76" t="s">
        <v>187</v>
      </c>
      <c r="H22" s="76"/>
      <c r="I22" s="77"/>
      <c r="J22" s="76"/>
      <c r="K22" s="77"/>
    </row>
    <row r="23" spans="1:5" ht="12.75">
      <c r="A23" s="23" t="s">
        <v>139</v>
      </c>
      <c r="B23" s="39">
        <f>'[1]orig. data'!B18/5</f>
        <v>2462.8</v>
      </c>
      <c r="C23" s="46">
        <f>'[1]orig. data'!H18</f>
        <v>0.1742144504</v>
      </c>
      <c r="D23" s="42">
        <f>'[1]orig. data'!P18/5</f>
        <v>2652.2</v>
      </c>
      <c r="E23" s="56">
        <f>'[1]orig. data'!V18</f>
        <v>0.19715148</v>
      </c>
    </row>
    <row r="24" spans="1:5" ht="13.5" thickBot="1">
      <c r="A24" s="27" t="s">
        <v>163</v>
      </c>
      <c r="B24" s="41"/>
      <c r="C24" s="51" t="str">
        <f>'[1]orig. data'!H19</f>
        <v> </v>
      </c>
      <c r="D24" s="44"/>
      <c r="E24" s="58" t="str">
        <f>'[1]orig. data'!V19</f>
        <v> </v>
      </c>
    </row>
    <row r="25" ht="12.75">
      <c r="A25" s="16" t="s">
        <v>140</v>
      </c>
    </row>
    <row r="26" spans="1:5" ht="12.75">
      <c r="A26" s="19" t="s">
        <v>187</v>
      </c>
      <c r="B26" s="19"/>
      <c r="C26" s="53"/>
      <c r="D26" s="19"/>
      <c r="E26" s="53"/>
    </row>
  </sheetData>
  <mergeCells count="9">
    <mergeCell ref="G22:K22"/>
    <mergeCell ref="B2:E2"/>
    <mergeCell ref="B6:C6"/>
    <mergeCell ref="D6:E6"/>
    <mergeCell ref="A2:A6"/>
    <mergeCell ref="G2:G6"/>
    <mergeCell ref="H2:K2"/>
    <mergeCell ref="H6:I6"/>
    <mergeCell ref="J6:K6"/>
  </mergeCells>
  <printOptions/>
  <pageMargins left="0.21" right="0.14"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A46"/>
  <sheetViews>
    <sheetView workbookViewId="0" topLeftCell="A1">
      <pane xSplit="7" ySplit="3" topLeftCell="H4" activePane="bottomRight" state="frozen"/>
      <selection pane="topLeft" activeCell="A1" sqref="A1"/>
      <selection pane="topRight" activeCell="G1" sqref="G1"/>
      <selection pane="bottomLeft" activeCell="A2" sqref="A2"/>
      <selection pane="bottomRight" activeCell="L19" sqref="L19:Q19"/>
    </sheetView>
  </sheetViews>
  <sheetFormatPr defaultColWidth="9.140625" defaultRowHeight="12.75"/>
  <cols>
    <col min="1" max="1" width="25.140625" style="2" customWidth="1"/>
    <col min="2" max="2" width="20.140625" style="2" customWidth="1"/>
    <col min="3" max="5" width="2.8515625" style="2" customWidth="1"/>
    <col min="6" max="7" width="6.7109375" style="2" customWidth="1"/>
    <col min="8" max="9" width="9.140625" style="2" customWidth="1"/>
    <col min="10" max="10" width="9.140625" style="7" customWidth="1"/>
    <col min="11" max="14" width="9.140625" style="2" customWidth="1"/>
    <col min="15" max="15" width="2.8515625" style="31" customWidth="1"/>
    <col min="16" max="18" width="9.140625" style="2" customWidth="1"/>
    <col min="19" max="19" width="2.8515625" style="31" customWidth="1"/>
    <col min="20" max="20" width="9.28125" style="2" bestFit="1" customWidth="1"/>
    <col min="21" max="16384" width="9.140625" style="2" customWidth="1"/>
  </cols>
  <sheetData>
    <row r="1" spans="1:20" ht="12.75">
      <c r="A1" s="31" t="s">
        <v>244</v>
      </c>
      <c r="B1" s="5" t="s">
        <v>194</v>
      </c>
      <c r="C1" s="78" t="s">
        <v>118</v>
      </c>
      <c r="D1" s="78"/>
      <c r="E1" s="78"/>
      <c r="F1" s="78" t="s">
        <v>121</v>
      </c>
      <c r="G1" s="78"/>
      <c r="H1" s="6" t="s">
        <v>108</v>
      </c>
      <c r="I1" s="3" t="s">
        <v>110</v>
      </c>
      <c r="J1" s="3" t="s">
        <v>111</v>
      </c>
      <c r="K1" s="6" t="s">
        <v>109</v>
      </c>
      <c r="L1" s="6" t="s">
        <v>112</v>
      </c>
      <c r="M1" s="6" t="s">
        <v>113</v>
      </c>
      <c r="N1" s="6" t="s">
        <v>114</v>
      </c>
      <c r="O1" s="36"/>
      <c r="P1" s="6" t="s">
        <v>115</v>
      </c>
      <c r="Q1" s="6" t="s">
        <v>116</v>
      </c>
      <c r="R1" s="6" t="s">
        <v>117</v>
      </c>
      <c r="S1" s="36"/>
      <c r="T1" s="6" t="s">
        <v>122</v>
      </c>
    </row>
    <row r="2" spans="2:20" ht="12.75">
      <c r="B2" s="5"/>
      <c r="C2" s="9"/>
      <c r="D2" s="9"/>
      <c r="E2" s="9"/>
      <c r="F2" s="10"/>
      <c r="G2" s="10"/>
      <c r="H2" s="6"/>
      <c r="I2" s="79" t="s">
        <v>246</v>
      </c>
      <c r="J2" s="79"/>
      <c r="K2" s="6"/>
      <c r="L2" s="6"/>
      <c r="M2" s="6"/>
      <c r="N2" s="6"/>
      <c r="O2" s="36"/>
      <c r="P2" s="6"/>
      <c r="Q2" s="6"/>
      <c r="R2" s="6"/>
      <c r="S2" s="36"/>
      <c r="T2" s="6"/>
    </row>
    <row r="3" spans="1:27" ht="12.75">
      <c r="A3" s="5" t="s">
        <v>0</v>
      </c>
      <c r="B3" s="5"/>
      <c r="C3" s="9">
        <v>1</v>
      </c>
      <c r="D3" s="9">
        <v>2</v>
      </c>
      <c r="E3" s="9" t="s">
        <v>120</v>
      </c>
      <c r="F3" s="9" t="s">
        <v>220</v>
      </c>
      <c r="G3" s="9" t="s">
        <v>221</v>
      </c>
      <c r="H3" s="2" t="s">
        <v>192</v>
      </c>
      <c r="I3" s="5" t="s">
        <v>284</v>
      </c>
      <c r="J3" s="5" t="s">
        <v>285</v>
      </c>
      <c r="K3" s="2" t="s">
        <v>193</v>
      </c>
      <c r="U3" s="6"/>
      <c r="V3" s="6"/>
      <c r="W3" s="6"/>
      <c r="X3" s="6"/>
      <c r="Y3" s="6"/>
      <c r="Z3" s="6"/>
      <c r="AA3" s="6"/>
    </row>
    <row r="4" spans="1:27" ht="12.75">
      <c r="A4" s="2" t="str">
        <f ca="1">CONCATENATE(B4)&amp;(IF((CELL("contents",C4)=1)*AND((CELL("contents",D4))=2)*AND((CELL("contents",E4))&lt;&gt;"")," (1,2,"&amp;CELL("contents",E4)&amp;")",(IF((CELL("contents",C4)=1)*OR((CELL("contents",D4))=2)," (1,2)",(IF((CELL("contents",C4)=1)*OR((CELL("contents",E4))&lt;&gt;"")," (1,"&amp;CELL("contents",E4)&amp;")",(IF((CELL("contents",D4)=2)*OR((CELL("contents",E4))&lt;&gt;"")," (2,"&amp;CELL("contents",E4)&amp;")",(IF((CELL("contents",C4))=1," (1)",(IF((CELL("contents",D4)=2)," (2)",(IF((CELL("contents",E4)&lt;&gt;"")," ("&amp;CELL("contents",E4)&amp;")",""))))))))))))))</f>
        <v>South Eastman (1,t)</v>
      </c>
      <c r="B4" t="s">
        <v>128</v>
      </c>
      <c r="C4">
        <f>'orig. data'!AH4</f>
        <v>1</v>
      </c>
      <c r="D4" t="str">
        <f>'orig. data'!AI4</f>
        <v> </v>
      </c>
      <c r="E4" t="str">
        <f ca="1">IF(CELL("contents",F4)="s","s",IF(CELL("contents",G4)="s","s",IF(CELL("contents",'orig. data'!AJ4)="t","t","")))</f>
        <v>t</v>
      </c>
      <c r="F4" t="str">
        <f>'orig. data'!AK4</f>
        <v> </v>
      </c>
      <c r="G4" t="str">
        <f>'orig. data'!AL4</f>
        <v> </v>
      </c>
      <c r="H4" s="17">
        <f aca="true" t="shared" si="0" ref="H4:H14">I$19</f>
        <v>0.1742144504</v>
      </c>
      <c r="I4" s="3">
        <f>'orig. data'!D4</f>
        <v>0.1521262595</v>
      </c>
      <c r="J4" s="3">
        <f>'orig. data'!R4</f>
        <v>0.1874890077</v>
      </c>
      <c r="K4" s="17">
        <f aca="true" t="shared" si="1" ref="K4:K14">J$19</f>
        <v>0.1951099092</v>
      </c>
      <c r="L4" s="6">
        <f>'orig. data'!B4</f>
        <v>527</v>
      </c>
      <c r="M4" s="6">
        <f>'orig. data'!C4</f>
        <v>3465</v>
      </c>
      <c r="N4" s="8">
        <f>'orig. data'!G4</f>
        <v>0.0023084308</v>
      </c>
      <c r="O4" s="60"/>
      <c r="P4" s="6">
        <f>'orig. data'!P4</f>
        <v>696</v>
      </c>
      <c r="Q4" s="6">
        <f>'orig. data'!Q4</f>
        <v>3701</v>
      </c>
      <c r="R4" s="8">
        <f>'orig. data'!U4</f>
        <v>0.3056362755</v>
      </c>
      <c r="S4" s="60"/>
      <c r="T4" s="8">
        <f>'orig. data'!AD4</f>
        <v>0.0002952</v>
      </c>
      <c r="U4" s="3"/>
      <c r="V4" s="3"/>
      <c r="W4" s="3"/>
      <c r="X4" s="3"/>
      <c r="Y4" s="3"/>
      <c r="Z4" s="3"/>
      <c r="AA4" s="3"/>
    </row>
    <row r="5" spans="1:27" ht="12.75">
      <c r="A5" s="2" t="str">
        <f aca="true" ca="1" t="shared" si="2" ref="A5:A32">CONCATENATE(B5)&amp;(IF((CELL("contents",C5)=1)*AND((CELL("contents",D5))=2)*AND((CELL("contents",E5))&lt;&gt;"")," (1,2,"&amp;CELL("contents",E5)&amp;")",(IF((CELL("contents",C5)=1)*OR((CELL("contents",D5))=2)," (1,2)",(IF((CELL("contents",C5)=1)*OR((CELL("contents",E5))&lt;&gt;"")," (1,"&amp;CELL("contents",E5)&amp;")",(IF((CELL("contents",D5)=2)*OR((CELL("contents",E5))&lt;&gt;"")," (2,"&amp;CELL("contents",E5)&amp;")",(IF((CELL("contents",C5))=1," (1)",(IF((CELL("contents",D5)=2)," (2)",(IF((CELL("contents",E5)&lt;&gt;"")," ("&amp;CELL("contents",E5)&amp;")",""))))))))))))))</f>
        <v>Central (t)</v>
      </c>
      <c r="B5" t="s">
        <v>129</v>
      </c>
      <c r="C5" t="str">
        <f>'orig. data'!AH5</f>
        <v> </v>
      </c>
      <c r="D5" t="str">
        <f>'orig. data'!AI5</f>
        <v> </v>
      </c>
      <c r="E5" t="str">
        <f ca="1">IF(CELL("contents",F5)="s","s",IF(CELL("contents",G5)="s","s",IF(CELL("contents",'orig. data'!AJ5)="t","t","")))</f>
        <v>t</v>
      </c>
      <c r="F5" t="str">
        <f>'orig. data'!AK5</f>
        <v> </v>
      </c>
      <c r="G5" t="str">
        <f>'orig. data'!AL5</f>
        <v> </v>
      </c>
      <c r="H5" s="17">
        <f t="shared" si="0"/>
        <v>0.1742144504</v>
      </c>
      <c r="I5" s="3">
        <f>'orig. data'!D5</f>
        <v>0.1759470692</v>
      </c>
      <c r="J5" s="3">
        <f>'orig. data'!R5</f>
        <v>0.207565483</v>
      </c>
      <c r="K5" s="17">
        <f t="shared" si="1"/>
        <v>0.1951099092</v>
      </c>
      <c r="L5" s="6">
        <f>'orig. data'!B5</f>
        <v>1181</v>
      </c>
      <c r="M5" s="6">
        <f>'orig. data'!C5</f>
        <v>6774</v>
      </c>
      <c r="N5" s="8">
        <f>'orig. data'!G5</f>
        <v>0.7453131346</v>
      </c>
      <c r="O5" s="61"/>
      <c r="P5" s="6">
        <f>'orig. data'!P5</f>
        <v>1395</v>
      </c>
      <c r="Q5" s="6">
        <f>'orig. data'!Q5</f>
        <v>6730</v>
      </c>
      <c r="R5" s="8">
        <f>'orig. data'!U5</f>
        <v>0.0279294403</v>
      </c>
      <c r="S5" s="61"/>
      <c r="T5" s="8">
        <f>'orig. data'!AD5</f>
        <v>2.92308E-05</v>
      </c>
      <c r="U5" s="1"/>
      <c r="V5" s="1"/>
      <c r="W5" s="1"/>
      <c r="X5" s="1"/>
      <c r="Y5" s="1"/>
      <c r="Z5" s="1"/>
      <c r="AA5" s="1"/>
    </row>
    <row r="6" spans="1:27" ht="12.75">
      <c r="A6" s="2" t="str">
        <f ca="1" t="shared" si="2"/>
        <v>Assiniboine (1,2,t)</v>
      </c>
      <c r="B6" t="s">
        <v>130</v>
      </c>
      <c r="C6">
        <f>'orig. data'!AH6</f>
        <v>1</v>
      </c>
      <c r="D6">
        <f>'orig. data'!AI6</f>
        <v>2</v>
      </c>
      <c r="E6" t="str">
        <f ca="1">IF(CELL("contents",F6)="s","s",IF(CELL("contents",G6)="s","s",IF(CELL("contents",'orig. data'!AJ6)="t","t","")))</f>
        <v>t</v>
      </c>
      <c r="F6" t="str">
        <f>'orig. data'!AK6</f>
        <v> </v>
      </c>
      <c r="G6" t="str">
        <f>'orig. data'!AL6</f>
        <v> </v>
      </c>
      <c r="H6" s="17">
        <f t="shared" si="0"/>
        <v>0.1742144504</v>
      </c>
      <c r="I6" s="3">
        <f>'orig. data'!D6</f>
        <v>0.19347219</v>
      </c>
      <c r="J6" s="3">
        <f>'orig. data'!R6</f>
        <v>0.2364522249</v>
      </c>
      <c r="K6" s="17">
        <f t="shared" si="1"/>
        <v>0.1951099092</v>
      </c>
      <c r="L6" s="6">
        <f>'orig. data'!B6</f>
        <v>677</v>
      </c>
      <c r="M6" s="6">
        <f>'orig. data'!C6</f>
        <v>3507</v>
      </c>
      <c r="N6" s="8">
        <f>'orig. data'!G6</f>
        <v>0.0079147594</v>
      </c>
      <c r="O6" s="61"/>
      <c r="P6" s="6">
        <f>'orig. data'!P6</f>
        <v>778</v>
      </c>
      <c r="Q6" s="6">
        <f>'orig. data'!Q6</f>
        <v>3243</v>
      </c>
      <c r="R6" s="8">
        <f>'orig. data'!U6</f>
        <v>1.8948481E-07</v>
      </c>
      <c r="S6" s="61"/>
      <c r="T6" s="8">
        <f>'orig. data'!AD6</f>
        <v>0.0001351878</v>
      </c>
      <c r="U6" s="1"/>
      <c r="V6" s="1"/>
      <c r="W6" s="1"/>
      <c r="X6" s="1"/>
      <c r="Y6" s="1"/>
      <c r="Z6" s="1"/>
      <c r="AA6" s="1"/>
    </row>
    <row r="7" spans="1:27" ht="12.75">
      <c r="A7" s="2" t="str">
        <f ca="1" t="shared" si="2"/>
        <v>Brandon (2,t)</v>
      </c>
      <c r="B7" t="s">
        <v>107</v>
      </c>
      <c r="C7" t="str">
        <f>'orig. data'!AH7</f>
        <v> </v>
      </c>
      <c r="D7">
        <f>'orig. data'!AI7</f>
        <v>2</v>
      </c>
      <c r="E7" t="str">
        <f ca="1">IF(CELL("contents",F7)="s","s",IF(CELL("contents",G7)="s","s",IF(CELL("contents",'orig. data'!AJ7)="t","t","")))</f>
        <v>t</v>
      </c>
      <c r="F7" t="str">
        <f>'orig. data'!AK7</f>
        <v> </v>
      </c>
      <c r="G7" t="str">
        <f>'orig. data'!AL7</f>
        <v> </v>
      </c>
      <c r="H7" s="17">
        <f t="shared" si="0"/>
        <v>0.1742144504</v>
      </c>
      <c r="I7" s="3">
        <f>'orig. data'!D7</f>
        <v>0.193881156</v>
      </c>
      <c r="J7" s="3">
        <f>'orig. data'!R7</f>
        <v>0.2492935657</v>
      </c>
      <c r="K7" s="17">
        <f t="shared" si="1"/>
        <v>0.1951099092</v>
      </c>
      <c r="L7" s="6">
        <f>'orig. data'!B7</f>
        <v>529</v>
      </c>
      <c r="M7" s="6">
        <f>'orig. data'!C7</f>
        <v>2782</v>
      </c>
      <c r="N7" s="8">
        <f>'orig. data'!G7</f>
        <v>0.0160102179</v>
      </c>
      <c r="O7" s="61"/>
      <c r="P7" s="6">
        <f>'orig. data'!P7</f>
        <v>716</v>
      </c>
      <c r="Q7" s="6">
        <f>'orig. data'!Q7</f>
        <v>2956</v>
      </c>
      <c r="R7" s="8">
        <f>'orig. data'!U7</f>
        <v>1.710338E-10</v>
      </c>
      <c r="S7" s="61"/>
      <c r="T7" s="8">
        <f>'orig. data'!AD7</f>
        <v>1.16178E-05</v>
      </c>
      <c r="U7" s="1"/>
      <c r="V7" s="1"/>
      <c r="W7" s="1"/>
      <c r="X7" s="1"/>
      <c r="Y7" s="1"/>
      <c r="Z7" s="1"/>
      <c r="AA7" s="1"/>
    </row>
    <row r="8" spans="1:27" ht="12.75">
      <c r="A8" s="2" t="str">
        <f ca="1" t="shared" si="2"/>
        <v>Winnipeg (t)</v>
      </c>
      <c r="B8" t="s">
        <v>138</v>
      </c>
      <c r="C8" t="str">
        <f>'orig. data'!AH8</f>
        <v> </v>
      </c>
      <c r="D8" t="str">
        <f>'orig. data'!AI8</f>
        <v> </v>
      </c>
      <c r="E8" t="str">
        <f ca="1">IF(CELL("contents",F8)="s","s",IF(CELL("contents",G8)="s","s",IF(CELL("contents",'orig. data'!AJ8)="t","t","")))</f>
        <v>t</v>
      </c>
      <c r="F8" t="str">
        <f>'orig. data'!AK8</f>
        <v> </v>
      </c>
      <c r="G8" t="str">
        <f>'orig. data'!AL8</f>
        <v> </v>
      </c>
      <c r="H8" s="17">
        <f t="shared" si="0"/>
        <v>0.1742144504</v>
      </c>
      <c r="I8" s="3">
        <f>'orig. data'!D8</f>
        <v>0.1732556287</v>
      </c>
      <c r="J8" s="3">
        <f>'orig. data'!R8</f>
        <v>0.1887407267</v>
      </c>
      <c r="K8" s="17">
        <f t="shared" si="1"/>
        <v>0.1951099092</v>
      </c>
      <c r="L8" s="6">
        <f>'orig. data'!B8</f>
        <v>6694</v>
      </c>
      <c r="M8" s="6">
        <f>'orig. data'!C8</f>
        <v>37494</v>
      </c>
      <c r="N8" s="8">
        <f>'orig. data'!G8</f>
        <v>0.7165603787</v>
      </c>
      <c r="O8" s="61"/>
      <c r="P8" s="6">
        <f>'orig. data'!P8</f>
        <v>6888</v>
      </c>
      <c r="Q8" s="6">
        <f>'orig. data'!Q8</f>
        <v>35004</v>
      </c>
      <c r="R8" s="8">
        <f>'orig. data'!U8</f>
        <v>0.0349618748</v>
      </c>
      <c r="S8" s="61"/>
      <c r="T8" s="8">
        <f>'orig. data'!AD8</f>
        <v>6.2155292E-07</v>
      </c>
      <c r="U8" s="1"/>
      <c r="V8" s="1"/>
      <c r="W8" s="1"/>
      <c r="X8" s="1"/>
      <c r="Y8" s="1"/>
      <c r="Z8" s="1"/>
      <c r="AA8" s="1"/>
    </row>
    <row r="9" spans="1:27" ht="12.75">
      <c r="A9" s="2" t="str">
        <f ca="1" t="shared" si="2"/>
        <v>Interlake (t)</v>
      </c>
      <c r="B9" t="s">
        <v>132</v>
      </c>
      <c r="C9" t="str">
        <f>'orig. data'!AH9</f>
        <v> </v>
      </c>
      <c r="D9" t="str">
        <f>'orig. data'!AI9</f>
        <v> </v>
      </c>
      <c r="E9" t="str">
        <f ca="1">IF(CELL("contents",F9)="s","s",IF(CELL("contents",G9)="s","s",IF(CELL("contents",'orig. data'!AJ9)="t","t","")))</f>
        <v>t</v>
      </c>
      <c r="F9" t="str">
        <f>'orig. data'!AK9</f>
        <v> </v>
      </c>
      <c r="G9" t="str">
        <f>'orig. data'!AL9</f>
        <v> </v>
      </c>
      <c r="H9" s="17">
        <f t="shared" si="0"/>
        <v>0.1742144504</v>
      </c>
      <c r="I9" s="3">
        <f>'orig. data'!D9</f>
        <v>0.1598687962</v>
      </c>
      <c r="J9" s="3">
        <f>'orig. data'!R9</f>
        <v>0.1817026836</v>
      </c>
      <c r="K9" s="17">
        <f t="shared" si="1"/>
        <v>0.1951099092</v>
      </c>
      <c r="L9" s="6">
        <f>'orig. data'!B9</f>
        <v>656</v>
      </c>
      <c r="M9" s="6">
        <f>'orig. data'!C9</f>
        <v>4103</v>
      </c>
      <c r="N9" s="8">
        <f>'orig. data'!G9</f>
        <v>0.0319869495</v>
      </c>
      <c r="O9" s="61"/>
      <c r="P9" s="6">
        <f>'orig. data'!P9</f>
        <v>716</v>
      </c>
      <c r="Q9" s="6">
        <f>'orig. data'!Q9</f>
        <v>3873</v>
      </c>
      <c r="R9" s="8">
        <f>'orig. data'!U9</f>
        <v>0.0635268734</v>
      </c>
      <c r="S9" s="61"/>
      <c r="T9" s="8">
        <f>'orig. data'!AD9</f>
        <v>0.0178547283</v>
      </c>
      <c r="U9" s="1"/>
      <c r="V9" s="1"/>
      <c r="W9" s="1"/>
      <c r="X9" s="1"/>
      <c r="Y9" s="1"/>
      <c r="Z9" s="1"/>
      <c r="AA9" s="1"/>
    </row>
    <row r="10" spans="1:20" ht="12.75">
      <c r="A10" s="2" t="str">
        <f ca="1" t="shared" si="2"/>
        <v>North Eastman (1,2)</v>
      </c>
      <c r="B10" t="s">
        <v>133</v>
      </c>
      <c r="C10">
        <f>'orig. data'!AH10</f>
        <v>1</v>
      </c>
      <c r="D10">
        <f>'orig. data'!AI10</f>
        <v>2</v>
      </c>
      <c r="E10">
        <f ca="1">IF(CELL("contents",F10)="s","s",IF(CELL("contents",G10)="s","s",IF(CELL("contents",'orig. data'!AJ10)="t","t","")))</f>
      </c>
      <c r="F10" t="str">
        <f>'orig. data'!AK10</f>
        <v> </v>
      </c>
      <c r="G10" t="str">
        <f>'orig. data'!AL10</f>
        <v> </v>
      </c>
      <c r="H10" s="17">
        <f t="shared" si="0"/>
        <v>0.1742144504</v>
      </c>
      <c r="I10" s="3">
        <f>'orig. data'!D10</f>
        <v>0.1383212798</v>
      </c>
      <c r="J10" s="3">
        <f>'orig. data'!R10</f>
        <v>0.1535083913</v>
      </c>
      <c r="K10" s="17">
        <f t="shared" si="1"/>
        <v>0.1951099092</v>
      </c>
      <c r="L10" s="6">
        <f>'orig. data'!B10</f>
        <v>331</v>
      </c>
      <c r="M10" s="6">
        <f>'orig. data'!C10</f>
        <v>2455</v>
      </c>
      <c r="N10" s="8">
        <f>'orig. data'!G10</f>
        <v>3.44493E-05</v>
      </c>
      <c r="P10" s="6">
        <f>'orig. data'!P10</f>
        <v>334</v>
      </c>
      <c r="Q10" s="6">
        <f>'orig. data'!Q10</f>
        <v>2203</v>
      </c>
      <c r="R10" s="8">
        <f>'orig. data'!U10</f>
        <v>1.5026E-05</v>
      </c>
      <c r="T10" s="8">
        <f>'orig. data'!AD10</f>
        <v>0.1792083018</v>
      </c>
    </row>
    <row r="11" spans="1:27" ht="12.75">
      <c r="A11" s="2" t="str">
        <f ca="1" t="shared" si="2"/>
        <v>Parkland (1)</v>
      </c>
      <c r="B11" t="s">
        <v>131</v>
      </c>
      <c r="C11">
        <f>'orig. data'!AH11</f>
        <v>1</v>
      </c>
      <c r="D11" t="str">
        <f>'orig. data'!AI11</f>
        <v> </v>
      </c>
      <c r="E11">
        <f ca="1">IF(CELL("contents",F11)="s","s",IF(CELL("contents",G11)="s","s",IF(CELL("contents",'orig. data'!AJ11)="t","t","")))</f>
      </c>
      <c r="F11" t="str">
        <f>'orig. data'!AK11</f>
        <v> </v>
      </c>
      <c r="G11" t="str">
        <f>'orig. data'!AL11</f>
        <v> </v>
      </c>
      <c r="H11" s="17">
        <f t="shared" si="0"/>
        <v>0.1742144504</v>
      </c>
      <c r="I11" s="3">
        <f>'orig. data'!D11</f>
        <v>0.2021372147</v>
      </c>
      <c r="J11" s="3">
        <f>'orig. data'!R11</f>
        <v>0.2197756506</v>
      </c>
      <c r="K11" s="17">
        <f t="shared" si="1"/>
        <v>0.1951099092</v>
      </c>
      <c r="L11" s="6">
        <f>'orig. data'!B11</f>
        <v>457</v>
      </c>
      <c r="M11" s="6">
        <f>'orig. data'!C11</f>
        <v>2430</v>
      </c>
      <c r="N11" s="8">
        <f>'orig. data'!G11</f>
        <v>0.0018125627</v>
      </c>
      <c r="O11" s="61"/>
      <c r="P11" s="6">
        <f>'orig. data'!P11</f>
        <v>449</v>
      </c>
      <c r="Q11" s="6">
        <f>'orig. data'!Q11</f>
        <v>2129</v>
      </c>
      <c r="R11" s="8">
        <f>'orig. data'!U11</f>
        <v>0.0131248118</v>
      </c>
      <c r="S11" s="61"/>
      <c r="T11" s="8">
        <f>'orig. data'!AD11</f>
        <v>0.2080361089</v>
      </c>
      <c r="U11" s="1"/>
      <c r="V11" s="1"/>
      <c r="W11" s="1"/>
      <c r="X11" s="1"/>
      <c r="Y11" s="1"/>
      <c r="Z11" s="1"/>
      <c r="AA11" s="1"/>
    </row>
    <row r="12" spans="1:27" ht="12.75">
      <c r="A12" s="2" t="str">
        <f ca="1" t="shared" si="2"/>
        <v>Churchill</v>
      </c>
      <c r="B12" t="s">
        <v>134</v>
      </c>
      <c r="C12" t="str">
        <f>'orig. data'!AH12</f>
        <v> </v>
      </c>
      <c r="D12" t="str">
        <f>'orig. data'!AI12</f>
        <v> </v>
      </c>
      <c r="E12">
        <f ca="1">IF(CELL("contents",F12)="s","s",IF(CELL("contents",G12)="s","s",IF(CELL("contents",'orig. data'!AJ12)="t","t","")))</f>
      </c>
      <c r="F12" t="str">
        <f>'orig. data'!AK12</f>
        <v> </v>
      </c>
      <c r="G12" t="str">
        <f>'orig. data'!AL12</f>
        <v> </v>
      </c>
      <c r="H12" s="17">
        <f t="shared" si="0"/>
        <v>0.1742144504</v>
      </c>
      <c r="I12" s="3">
        <f>'orig. data'!D12</f>
        <v>0.1711012198</v>
      </c>
      <c r="J12" s="3">
        <f>'orig. data'!R12</f>
        <v>0.2106167136</v>
      </c>
      <c r="K12" s="17">
        <f t="shared" si="1"/>
        <v>0.1951099092</v>
      </c>
      <c r="L12" s="6">
        <f>'orig. data'!B12</f>
        <v>13</v>
      </c>
      <c r="M12" s="6">
        <f>'orig. data'!C12</f>
        <v>79</v>
      </c>
      <c r="N12" s="8">
        <f>'orig. data'!G12</f>
        <v>0.9481904845</v>
      </c>
      <c r="O12" s="61"/>
      <c r="P12" s="6">
        <f>'orig. data'!P12</f>
        <v>16</v>
      </c>
      <c r="Q12" s="6">
        <f>'orig. data'!Q12</f>
        <v>79</v>
      </c>
      <c r="R12" s="8">
        <f>'orig. data'!U12</f>
        <v>0.7598196894</v>
      </c>
      <c r="S12" s="61"/>
      <c r="T12" s="8">
        <f>'orig. data'!AD12</f>
        <v>0.5778921345</v>
      </c>
      <c r="U12" s="1"/>
      <c r="V12" s="1"/>
      <c r="W12" s="1"/>
      <c r="X12" s="1"/>
      <c r="Y12" s="1"/>
      <c r="Z12" s="1"/>
      <c r="AA12" s="1"/>
    </row>
    <row r="13" spans="1:27" ht="12.75">
      <c r="A13" s="2" t="str">
        <f ca="1" t="shared" si="2"/>
        <v>Nor-Man (1,2)</v>
      </c>
      <c r="B13" t="s">
        <v>135</v>
      </c>
      <c r="C13">
        <f>'orig. data'!AH13</f>
        <v>1</v>
      </c>
      <c r="D13">
        <f>'orig. data'!AI13</f>
        <v>2</v>
      </c>
      <c r="E13">
        <f ca="1">IF(CELL("contents",F13)="s","s",IF(CELL("contents",G13)="s","s",IF(CELL("contents",'orig. data'!AJ13)="t","t","")))</f>
      </c>
      <c r="F13" t="str">
        <f>'orig. data'!AK13</f>
        <v> </v>
      </c>
      <c r="G13" t="str">
        <f>'orig. data'!AL13</f>
        <v> </v>
      </c>
      <c r="H13" s="17">
        <f t="shared" si="0"/>
        <v>0.1742144504</v>
      </c>
      <c r="I13" s="3">
        <f>'orig. data'!D13</f>
        <v>0.2359844837</v>
      </c>
      <c r="J13" s="3">
        <f>'orig. data'!R13</f>
        <v>0.2449277504</v>
      </c>
      <c r="K13" s="17">
        <f t="shared" si="1"/>
        <v>0.1951099092</v>
      </c>
      <c r="L13" s="6">
        <f>'orig. data'!B13</f>
        <v>482</v>
      </c>
      <c r="M13" s="6">
        <f>'orig. data'!C13</f>
        <v>2238</v>
      </c>
      <c r="N13" s="8">
        <f>'orig. data'!G13</f>
        <v>6.514379E-11</v>
      </c>
      <c r="O13" s="61"/>
      <c r="P13" s="6">
        <f>'orig. data'!P13</f>
        <v>458</v>
      </c>
      <c r="Q13" s="6">
        <f>'orig. data'!Q13</f>
        <v>2030</v>
      </c>
      <c r="R13" s="8">
        <f>'orig. data'!U13</f>
        <v>1.7397861E-06</v>
      </c>
      <c r="S13" s="61"/>
      <c r="T13" s="8">
        <f>'orig. data'!AD13</f>
        <v>0.5686564788</v>
      </c>
      <c r="U13" s="1"/>
      <c r="V13" s="1"/>
      <c r="W13" s="1"/>
      <c r="X13" s="1"/>
      <c r="Y13" s="1"/>
      <c r="Z13" s="1"/>
      <c r="AA13" s="1"/>
    </row>
    <row r="14" spans="1:27" ht="12.75">
      <c r="A14" s="2" t="str">
        <f ca="1" t="shared" si="2"/>
        <v>Burntwood (2)</v>
      </c>
      <c r="B14" t="s">
        <v>136</v>
      </c>
      <c r="C14" t="str">
        <f>'orig. data'!AH14</f>
        <v> </v>
      </c>
      <c r="D14">
        <f>'orig. data'!AI14</f>
        <v>2</v>
      </c>
      <c r="E14">
        <f ca="1">IF(CELL("contents",F14)="s","s",IF(CELL("contents",G14)="s","s",IF(CELL("contents",'orig. data'!AJ14)="t","t","")))</f>
      </c>
      <c r="F14" t="str">
        <f>'orig. data'!AK14</f>
        <v> </v>
      </c>
      <c r="G14" t="str">
        <f>'orig. data'!AL14</f>
        <v> </v>
      </c>
      <c r="H14" s="17">
        <f t="shared" si="0"/>
        <v>0.1742144504</v>
      </c>
      <c r="I14" s="3">
        <f>'orig. data'!D14</f>
        <v>0.1606920613</v>
      </c>
      <c r="J14" s="3">
        <f>'orig. data'!R14</f>
        <v>0.1694230914</v>
      </c>
      <c r="K14" s="17">
        <f t="shared" si="1"/>
        <v>0.1951099092</v>
      </c>
      <c r="L14" s="6">
        <f>'orig. data'!B14</f>
        <v>762</v>
      </c>
      <c r="M14" s="6">
        <f>'orig. data'!C14</f>
        <v>5314</v>
      </c>
      <c r="N14" s="8">
        <f>'orig. data'!G14</f>
        <v>0.0307176923</v>
      </c>
      <c r="O14" s="61"/>
      <c r="P14" s="6">
        <f>'orig. data'!P14</f>
        <v>811</v>
      </c>
      <c r="Q14" s="6">
        <f>'orig. data'!Q14</f>
        <v>5283</v>
      </c>
      <c r="R14" s="8">
        <f>'orig. data'!U14</f>
        <v>9.7814E-05</v>
      </c>
      <c r="S14" s="61"/>
      <c r="T14" s="8">
        <f>'orig. data'!AD14</f>
        <v>0.2943271717</v>
      </c>
      <c r="U14" s="1"/>
      <c r="V14" s="1"/>
      <c r="W14" s="1"/>
      <c r="X14" s="1"/>
      <c r="Y14" s="1"/>
      <c r="Z14" s="1"/>
      <c r="AA14" s="1"/>
    </row>
    <row r="15" spans="1:27" ht="12.75">
      <c r="B15"/>
      <c r="C15"/>
      <c r="D15"/>
      <c r="E15"/>
      <c r="F15"/>
      <c r="G15"/>
      <c r="H15" s="17"/>
      <c r="I15" s="3"/>
      <c r="J15" s="3"/>
      <c r="K15" s="17"/>
      <c r="L15" s="6"/>
      <c r="M15" s="6"/>
      <c r="N15" s="8"/>
      <c r="O15" s="61"/>
      <c r="P15" s="6"/>
      <c r="Q15" s="6"/>
      <c r="R15" s="8"/>
      <c r="S15" s="61"/>
      <c r="T15" s="8"/>
      <c r="U15" s="1"/>
      <c r="V15" s="1"/>
      <c r="W15" s="1"/>
      <c r="X15" s="1"/>
      <c r="Y15" s="1"/>
      <c r="Z15" s="1"/>
      <c r="AA15" s="1"/>
    </row>
    <row r="16" spans="1:27" ht="12.75">
      <c r="A16" s="2" t="str">
        <f ca="1" t="shared" si="2"/>
        <v>South (2,t)</v>
      </c>
      <c r="B16" t="s">
        <v>141</v>
      </c>
      <c r="C16" t="str">
        <f>'orig. data'!AH15</f>
        <v> </v>
      </c>
      <c r="D16">
        <f>'orig. data'!AI15</f>
        <v>2</v>
      </c>
      <c r="E16" t="str">
        <f ca="1">IF(CELL("contents",F16)="s","s",IF(CELL("contents",G16)="s","s",IF(CELL("contents",'orig. data'!AJ15)="t","t","")))</f>
        <v>t</v>
      </c>
      <c r="F16" t="str">
        <f>'orig. data'!AK15</f>
        <v> </v>
      </c>
      <c r="G16" t="str">
        <f>'orig. data'!AL15</f>
        <v> </v>
      </c>
      <c r="H16" s="17">
        <f>I$19</f>
        <v>0.1742144504</v>
      </c>
      <c r="I16" s="3">
        <f>'orig. data'!D15</f>
        <v>0.1740208179</v>
      </c>
      <c r="J16" s="3">
        <f>'orig. data'!R15</f>
        <v>0.2081256014</v>
      </c>
      <c r="K16" s="17">
        <f>J$19</f>
        <v>0.1951099092</v>
      </c>
      <c r="L16" s="6">
        <f>'orig. data'!B15</f>
        <v>2385</v>
      </c>
      <c r="M16" s="6">
        <f>'orig. data'!C15</f>
        <v>13746</v>
      </c>
      <c r="N16" s="8">
        <f>'orig. data'!G15</f>
        <v>0.9604389927</v>
      </c>
      <c r="O16" s="61"/>
      <c r="P16" s="6">
        <f>'orig. data'!P15</f>
        <v>2869</v>
      </c>
      <c r="Q16" s="6">
        <f>'orig. data'!Q15</f>
        <v>13674</v>
      </c>
      <c r="R16" s="8">
        <f>'orig. data'!U15</f>
        <v>0.0013273321</v>
      </c>
      <c r="S16" s="61"/>
      <c r="T16" s="8">
        <f>'orig. data'!AD15</f>
        <v>1.216591E-10</v>
      </c>
      <c r="U16" s="1"/>
      <c r="V16" s="1"/>
      <c r="W16" s="1"/>
      <c r="X16" s="1"/>
      <c r="Y16" s="1"/>
      <c r="Z16" s="1"/>
      <c r="AA16" s="1"/>
    </row>
    <row r="17" spans="1:20" ht="12.75">
      <c r="A17" s="2" t="str">
        <f ca="1" t="shared" si="2"/>
        <v>Mid (t)</v>
      </c>
      <c r="B17" t="s">
        <v>142</v>
      </c>
      <c r="C17" t="str">
        <f>'orig. data'!AH16</f>
        <v> </v>
      </c>
      <c r="D17" t="str">
        <f>'orig. data'!AI16</f>
        <v> </v>
      </c>
      <c r="E17" t="str">
        <f ca="1">IF(CELL("contents",F17)="s","s",IF(CELL("contents",G17)="s","s",IF(CELL("contents",'orig. data'!AJ16)="t","t","")))</f>
        <v>t</v>
      </c>
      <c r="F17" t="str">
        <f>'orig. data'!AK16</f>
        <v> </v>
      </c>
      <c r="G17" t="str">
        <f>'orig. data'!AL16</f>
        <v> </v>
      </c>
      <c r="H17" s="17">
        <f>I$19</f>
        <v>0.1742144504</v>
      </c>
      <c r="I17" s="3">
        <f>'orig. data'!D16</f>
        <v>0.1649545915</v>
      </c>
      <c r="J17" s="3">
        <f>'orig. data'!R16</f>
        <v>0.1834014877</v>
      </c>
      <c r="K17" s="17">
        <f>J$19</f>
        <v>0.1951099092</v>
      </c>
      <c r="L17" s="6">
        <f>'orig. data'!B16</f>
        <v>1444</v>
      </c>
      <c r="M17" s="6">
        <f>'orig. data'!C16</f>
        <v>8988</v>
      </c>
      <c r="N17" s="8">
        <f>'orig. data'!G16</f>
        <v>0.0496774984</v>
      </c>
      <c r="P17" s="6">
        <f>'orig. data'!P16</f>
        <v>1499</v>
      </c>
      <c r="Q17" s="6">
        <f>'orig. data'!Q16</f>
        <v>8205</v>
      </c>
      <c r="R17" s="8">
        <f>'orig. data'!U16</f>
        <v>0.0277568498</v>
      </c>
      <c r="T17" s="8">
        <f>'orig. data'!AD16</f>
        <v>0.0040791254</v>
      </c>
    </row>
    <row r="18" spans="1:20" ht="12.75">
      <c r="A18" s="2" t="str">
        <f ca="1" t="shared" si="2"/>
        <v>North</v>
      </c>
      <c r="B18" t="s">
        <v>137</v>
      </c>
      <c r="C18" t="str">
        <f>'orig. data'!AH17</f>
        <v> </v>
      </c>
      <c r="D18" t="str">
        <f>'orig. data'!AI17</f>
        <v> </v>
      </c>
      <c r="E18">
        <f ca="1">IF(CELL("contents",F18)="s","s",IF(CELL("contents",G18)="s","s",IF(CELL("contents",'orig. data'!AJ17)="t","t","")))</f>
      </c>
      <c r="F18" t="str">
        <f>'orig. data'!AK17</f>
        <v> </v>
      </c>
      <c r="G18" t="str">
        <f>'orig. data'!AL17</f>
        <v> </v>
      </c>
      <c r="H18" s="17">
        <f>I$19</f>
        <v>0.1742144504</v>
      </c>
      <c r="I18" s="3">
        <f>'orig. data'!D17</f>
        <v>0.183221265</v>
      </c>
      <c r="J18" s="3">
        <f>'orig. data'!R17</f>
        <v>0.1903463842</v>
      </c>
      <c r="K18" s="17">
        <f>J$19</f>
        <v>0.1951099092</v>
      </c>
      <c r="L18" s="6">
        <f>'orig. data'!B17</f>
        <v>1257</v>
      </c>
      <c r="M18" s="6">
        <f>'orig. data'!C17</f>
        <v>7631</v>
      </c>
      <c r="N18" s="8">
        <f>'orig. data'!G17</f>
        <v>0.0898227696</v>
      </c>
      <c r="P18" s="6">
        <f>'orig. data'!P17</f>
        <v>1285</v>
      </c>
      <c r="Q18" s="6">
        <f>'orig. data'!Q17</f>
        <v>7392</v>
      </c>
      <c r="R18" s="8">
        <f>'orig. data'!U17</f>
        <v>0.4356509246</v>
      </c>
      <c r="T18" s="8">
        <f>'orig. data'!AD17</f>
        <v>0.3374279107</v>
      </c>
    </row>
    <row r="19" spans="1:20" ht="12.75">
      <c r="A19" s="2" t="str">
        <f ca="1" t="shared" si="2"/>
        <v>Manitoba (t)</v>
      </c>
      <c r="B19" t="s">
        <v>139</v>
      </c>
      <c r="C19" t="str">
        <f>'orig. data'!AH18</f>
        <v> </v>
      </c>
      <c r="D19" t="str">
        <f>'orig. data'!AI18</f>
        <v> </v>
      </c>
      <c r="E19" t="str">
        <f ca="1">IF(CELL("contents",F19)="s","s",IF(CELL("contents",G19)="s","s",IF(CELL("contents",'orig. data'!AJ18)="t","t","")))</f>
        <v>t</v>
      </c>
      <c r="F19" t="str">
        <f>'orig. data'!AK18</f>
        <v> </v>
      </c>
      <c r="G19" t="str">
        <f>'orig. data'!AL18</f>
        <v> </v>
      </c>
      <c r="H19" s="17">
        <f>I$19</f>
        <v>0.1742144504</v>
      </c>
      <c r="I19" s="3">
        <f>'orig. data'!D18</f>
        <v>0.1742144504</v>
      </c>
      <c r="J19" s="3">
        <f>'orig. data'!R18</f>
        <v>0.1951099092</v>
      </c>
      <c r="K19" s="17">
        <f>J$19</f>
        <v>0.1951099092</v>
      </c>
      <c r="L19" s="6"/>
      <c r="M19" s="6"/>
      <c r="N19" s="8"/>
      <c r="P19" s="6"/>
      <c r="Q19" s="6"/>
      <c r="R19" s="8" t="str">
        <f>'orig. data'!U18</f>
        <v> </v>
      </c>
      <c r="T19" s="8">
        <f>'orig. data'!AD18</f>
        <v>1.42502E-19</v>
      </c>
    </row>
    <row r="20" spans="2:20" ht="12.75">
      <c r="B20"/>
      <c r="C20"/>
      <c r="D20"/>
      <c r="E20"/>
      <c r="F20"/>
      <c r="G20"/>
      <c r="H20" s="17"/>
      <c r="I20" s="3"/>
      <c r="J20" s="3"/>
      <c r="K20" s="17"/>
      <c r="L20" s="6"/>
      <c r="M20" s="6"/>
      <c r="N20" s="8"/>
      <c r="P20" s="6"/>
      <c r="Q20" s="6"/>
      <c r="R20" s="8"/>
      <c r="T20" s="8"/>
    </row>
    <row r="21" spans="1:20" ht="12.75">
      <c r="A21" s="2" t="str">
        <f ca="1" t="shared" si="2"/>
        <v>Fort Garry (t)</v>
      </c>
      <c r="B21" t="s">
        <v>143</v>
      </c>
      <c r="C21" t="str">
        <f>'orig. data'!AH20</f>
        <v> </v>
      </c>
      <c r="D21" t="str">
        <f>'orig. data'!AI20</f>
        <v> </v>
      </c>
      <c r="E21" t="str">
        <f ca="1">IF(CELL("contents",F21)="s","s",IF(CELL("contents",G21)="s","s",IF(CELL("contents",'orig. data'!AJ20)="t","t","")))</f>
        <v>t</v>
      </c>
      <c r="F21" t="str">
        <f>'orig. data'!AK20</f>
        <v> </v>
      </c>
      <c r="G21" t="str">
        <f>'orig. data'!AL20</f>
        <v> </v>
      </c>
      <c r="H21" s="17">
        <f aca="true" t="shared" si="3" ref="H21:H32">I$19</f>
        <v>0.1742144504</v>
      </c>
      <c r="I21" s="3">
        <f>'orig. data'!D20</f>
        <v>0.1755553006</v>
      </c>
      <c r="J21" s="3">
        <f>'orig. data'!R20</f>
        <v>0.2004120264</v>
      </c>
      <c r="K21" s="17">
        <f aca="true" t="shared" si="4" ref="K21:K32">J$19</f>
        <v>0.1951099092</v>
      </c>
      <c r="L21" s="6">
        <f>'orig. data'!B20</f>
        <v>637</v>
      </c>
      <c r="M21" s="6">
        <f>'orig. data'!C20</f>
        <v>3348</v>
      </c>
      <c r="N21" s="8">
        <f>'orig. data'!G20</f>
        <v>0.8504249966</v>
      </c>
      <c r="P21" s="6">
        <f>'orig. data'!P20</f>
        <v>711</v>
      </c>
      <c r="Q21" s="6">
        <f>'orig. data'!Q20</f>
        <v>3198</v>
      </c>
      <c r="R21" s="8">
        <f>'orig. data'!U20</f>
        <v>0.4865198014</v>
      </c>
      <c r="T21" s="8">
        <f>'orig. data'!AD20</f>
        <v>0.0152173616</v>
      </c>
    </row>
    <row r="22" spans="1:20" ht="12.75">
      <c r="A22" s="2" t="str">
        <f ca="1" t="shared" si="2"/>
        <v>Assiniboine South</v>
      </c>
      <c r="B22" t="s">
        <v>144</v>
      </c>
      <c r="C22" t="str">
        <f>'orig. data'!AH21</f>
        <v> </v>
      </c>
      <c r="D22" t="str">
        <f>'orig. data'!AI21</f>
        <v> </v>
      </c>
      <c r="E22">
        <f ca="1">IF(CELL("contents",F22)="s","s",IF(CELL("contents",G22)="s","s",IF(CELL("contents",'orig. data'!AJ21)="t","t","")))</f>
      </c>
      <c r="F22" t="str">
        <f>'orig. data'!AK21</f>
        <v> </v>
      </c>
      <c r="G22" t="str">
        <f>'orig. data'!AL21</f>
        <v> </v>
      </c>
      <c r="H22" s="17">
        <f t="shared" si="3"/>
        <v>0.1742144504</v>
      </c>
      <c r="I22" s="3">
        <f>'orig. data'!D21</f>
        <v>0.1705881755</v>
      </c>
      <c r="J22" s="3">
        <f>'orig. data'!R21</f>
        <v>0.1930123215</v>
      </c>
      <c r="K22" s="17">
        <f t="shared" si="4"/>
        <v>0.1951099092</v>
      </c>
      <c r="L22" s="6">
        <f>'orig. data'!B21</f>
        <v>277</v>
      </c>
      <c r="M22" s="6">
        <f>'orig. data'!C21</f>
        <v>1466</v>
      </c>
      <c r="N22" s="8">
        <f>'orig. data'!G21</f>
        <v>0.7292967851</v>
      </c>
      <c r="P22" s="6">
        <f>'orig. data'!P21</f>
        <v>307</v>
      </c>
      <c r="Q22" s="6">
        <f>'orig. data'!Q21</f>
        <v>1411</v>
      </c>
      <c r="R22" s="8">
        <f>'orig. data'!U21</f>
        <v>0.8515667379</v>
      </c>
      <c r="T22" s="8">
        <f>'orig. data'!AD21</f>
        <v>0.1361547965</v>
      </c>
    </row>
    <row r="23" spans="1:20" ht="12.75">
      <c r="A23" s="2" t="str">
        <f ca="1" t="shared" si="2"/>
        <v>St. Boniface (t)</v>
      </c>
      <c r="B23" t="s">
        <v>148</v>
      </c>
      <c r="C23" t="str">
        <f>'orig. data'!AH22</f>
        <v> </v>
      </c>
      <c r="D23" t="str">
        <f>'orig. data'!AI22</f>
        <v> </v>
      </c>
      <c r="E23" t="str">
        <f ca="1">IF(CELL("contents",F23)="s","s",IF(CELL("contents",G23)="s","s",IF(CELL("contents",'orig. data'!AJ22)="t","t","")))</f>
        <v>t</v>
      </c>
      <c r="F23" t="str">
        <f>'orig. data'!AK22</f>
        <v> </v>
      </c>
      <c r="G23" t="str">
        <f>'orig. data'!AL22</f>
        <v> </v>
      </c>
      <c r="H23" s="17">
        <f t="shared" si="3"/>
        <v>0.1742144504</v>
      </c>
      <c r="I23" s="3">
        <f>'orig. data'!D22</f>
        <v>0.1634047</v>
      </c>
      <c r="J23" s="3">
        <f>'orig. data'!R22</f>
        <v>0.2026212958</v>
      </c>
      <c r="K23" s="17">
        <f t="shared" si="4"/>
        <v>0.1951099092</v>
      </c>
      <c r="L23" s="6">
        <f>'orig. data'!B22</f>
        <v>436</v>
      </c>
      <c r="M23" s="6">
        <f>'orig. data'!C22</f>
        <v>2535</v>
      </c>
      <c r="N23" s="8">
        <f>'orig. data'!G22</f>
        <v>0.1887680774</v>
      </c>
      <c r="P23" s="6">
        <f>'orig. data'!P22</f>
        <v>557</v>
      </c>
      <c r="Q23" s="6">
        <f>'orig. data'!Q22</f>
        <v>2517</v>
      </c>
      <c r="R23" s="8">
        <f>'orig. data'!U22</f>
        <v>0.3827232927</v>
      </c>
      <c r="T23" s="8">
        <f>'orig. data'!AD22</f>
        <v>0.0007688897</v>
      </c>
    </row>
    <row r="24" spans="1:20" ht="12.75">
      <c r="A24" s="2" t="str">
        <f ca="1" t="shared" si="2"/>
        <v>St. Vital</v>
      </c>
      <c r="B24" t="s">
        <v>146</v>
      </c>
      <c r="C24" t="str">
        <f>'orig. data'!AH23</f>
        <v> </v>
      </c>
      <c r="D24" t="str">
        <f>'orig. data'!AI23</f>
        <v> </v>
      </c>
      <c r="E24">
        <f ca="1">IF(CELL("contents",F24)="s","s",IF(CELL("contents",G24)="s","s",IF(CELL("contents",'orig. data'!AJ23)="t","t","")))</f>
      </c>
      <c r="F24" t="str">
        <f>'orig. data'!AK23</f>
        <v> </v>
      </c>
      <c r="G24" t="str">
        <f>'orig. data'!AL23</f>
        <v> </v>
      </c>
      <c r="H24" s="17">
        <f t="shared" si="3"/>
        <v>0.1742144504</v>
      </c>
      <c r="I24" s="3">
        <f>'orig. data'!D23</f>
        <v>0.1688728076</v>
      </c>
      <c r="J24" s="3">
        <f>'orig. data'!R23</f>
        <v>0.1886751085</v>
      </c>
      <c r="K24" s="17">
        <f t="shared" si="4"/>
        <v>0.1951099092</v>
      </c>
      <c r="L24" s="6">
        <f>'orig. data'!B23</f>
        <v>610</v>
      </c>
      <c r="M24" s="6">
        <f>'orig. data'!C23</f>
        <v>3396</v>
      </c>
      <c r="N24" s="8">
        <f>'orig. data'!G23</f>
        <v>0.4529619515</v>
      </c>
      <c r="P24" s="6">
        <f>'orig. data'!P23</f>
        <v>630</v>
      </c>
      <c r="Q24" s="6">
        <f>'orig. data'!Q23</f>
        <v>3118</v>
      </c>
      <c r="R24" s="8">
        <f>'orig. data'!U23</f>
        <v>0.4109972077</v>
      </c>
      <c r="T24" s="8">
        <f>'orig. data'!AD23</f>
        <v>0.050942054</v>
      </c>
    </row>
    <row r="25" spans="1:20" ht="12.75">
      <c r="A25" s="2" t="str">
        <f ca="1" t="shared" si="2"/>
        <v>Transcona</v>
      </c>
      <c r="B25" t="s">
        <v>149</v>
      </c>
      <c r="C25" t="str">
        <f>'orig. data'!AH24</f>
        <v> </v>
      </c>
      <c r="D25" t="str">
        <f>'orig. data'!AI24</f>
        <v> </v>
      </c>
      <c r="E25">
        <f ca="1">IF(CELL("contents",F25)="s","s",IF(CELL("contents",G25)="s","s",IF(CELL("contents",'orig. data'!AJ24)="t","t","")))</f>
      </c>
      <c r="F25" t="str">
        <f>'orig. data'!AK24</f>
        <v> </v>
      </c>
      <c r="G25" t="str">
        <f>'orig. data'!AL24</f>
        <v> </v>
      </c>
      <c r="H25" s="17">
        <f t="shared" si="3"/>
        <v>0.1742144504</v>
      </c>
      <c r="I25" s="3">
        <f>'orig. data'!D24</f>
        <v>0.1796972503</v>
      </c>
      <c r="J25" s="3">
        <f>'orig. data'!R24</f>
        <v>0.1972486146</v>
      </c>
      <c r="K25" s="17">
        <f t="shared" si="4"/>
        <v>0.1951099092</v>
      </c>
      <c r="L25" s="6">
        <f>'orig. data'!B24</f>
        <v>366</v>
      </c>
      <c r="M25" s="6">
        <f>'orig. data'!C24</f>
        <v>1993</v>
      </c>
      <c r="N25" s="8">
        <f>'orig. data'!G24</f>
        <v>0.5591233695</v>
      </c>
      <c r="P25" s="6">
        <f>'orig. data'!P24</f>
        <v>352</v>
      </c>
      <c r="Q25" s="6">
        <f>'orig. data'!Q24</f>
        <v>1724</v>
      </c>
      <c r="R25" s="8">
        <f>'orig. data'!U24</f>
        <v>0.8400341023</v>
      </c>
      <c r="T25" s="8">
        <f>'orig. data'!AD24</f>
        <v>0.2119177995</v>
      </c>
    </row>
    <row r="26" spans="1:23" ht="12.75">
      <c r="A26" s="2" t="str">
        <f ca="1" t="shared" si="2"/>
        <v>River Heights</v>
      </c>
      <c r="B26" t="s">
        <v>145</v>
      </c>
      <c r="C26" t="str">
        <f>'orig. data'!AH25</f>
        <v> </v>
      </c>
      <c r="D26" t="str">
        <f>'orig. data'!AI25</f>
        <v> </v>
      </c>
      <c r="E26">
        <f ca="1">IF(CELL("contents",F26)="s","s",IF(CELL("contents",G26)="s","s",IF(CELL("contents",'orig. data'!AJ25)="t","t","")))</f>
      </c>
      <c r="F26" t="str">
        <f>'orig. data'!AK25</f>
        <v> </v>
      </c>
      <c r="G26" t="str">
        <f>'orig. data'!AL25</f>
        <v> </v>
      </c>
      <c r="H26" s="17">
        <f t="shared" si="3"/>
        <v>0.1742144504</v>
      </c>
      <c r="I26" s="3">
        <f>'orig. data'!D25</f>
        <v>0.182301258</v>
      </c>
      <c r="J26" s="3">
        <f>'orig. data'!R25</f>
        <v>0.1917457998</v>
      </c>
      <c r="K26" s="17">
        <f t="shared" si="4"/>
        <v>0.1951099092</v>
      </c>
      <c r="L26" s="6">
        <f>'orig. data'!B25</f>
        <v>606</v>
      </c>
      <c r="M26" s="6">
        <f>'orig. data'!C25</f>
        <v>3051</v>
      </c>
      <c r="N26" s="8">
        <f>'orig. data'!G25</f>
        <v>0.2758521146</v>
      </c>
      <c r="P26" s="6">
        <f>'orig. data'!P25</f>
        <v>588</v>
      </c>
      <c r="Q26" s="6">
        <f>'orig. data'!Q25</f>
        <v>2760</v>
      </c>
      <c r="R26" s="8">
        <f>'orig. data'!U25</f>
        <v>0.6800959646</v>
      </c>
      <c r="T26" s="8">
        <f>'orig. data'!AD25</f>
        <v>0.3829115639</v>
      </c>
      <c r="U26" s="1"/>
      <c r="V26" s="1"/>
      <c r="W26" s="1"/>
    </row>
    <row r="27" spans="1:23" ht="12.75">
      <c r="A27" s="2" t="str">
        <f ca="1" t="shared" si="2"/>
        <v>River East</v>
      </c>
      <c r="B27" t="s">
        <v>147</v>
      </c>
      <c r="C27" t="str">
        <f>'orig. data'!AH26</f>
        <v> </v>
      </c>
      <c r="D27" t="str">
        <f>'orig. data'!AI26</f>
        <v> </v>
      </c>
      <c r="E27">
        <f ca="1">IF(CELL("contents",F27)="s","s",IF(CELL("contents",G27)="s","s",IF(CELL("contents",'orig. data'!AJ26)="t","t","")))</f>
      </c>
      <c r="F27" t="str">
        <f>'orig. data'!AK26</f>
        <v> </v>
      </c>
      <c r="G27" t="str">
        <f>'orig. data'!AL26</f>
        <v> </v>
      </c>
      <c r="H27" s="17">
        <f t="shared" si="3"/>
        <v>0.1742144504</v>
      </c>
      <c r="I27" s="3">
        <f>'orig. data'!D26</f>
        <v>0.1752557421</v>
      </c>
      <c r="J27" s="3">
        <f>'orig. data'!R26</f>
        <v>0.1903217081</v>
      </c>
      <c r="K27" s="17">
        <f t="shared" si="4"/>
        <v>0.1951099092</v>
      </c>
      <c r="L27" s="6">
        <f>'orig. data'!B26</f>
        <v>918</v>
      </c>
      <c r="M27" s="6">
        <f>'orig. data'!C26</f>
        <v>5139</v>
      </c>
      <c r="N27" s="8">
        <f>'orig. data'!G26</f>
        <v>0.8617306962</v>
      </c>
      <c r="P27" s="6">
        <f>'orig. data'!P26</f>
        <v>912</v>
      </c>
      <c r="Q27" s="6">
        <f>'orig. data'!Q26</f>
        <v>4636</v>
      </c>
      <c r="R27" s="8">
        <f>'orig. data'!U26</f>
        <v>0.4679771763</v>
      </c>
      <c r="T27" s="8">
        <f>'orig. data'!AD26</f>
        <v>0.0777446299</v>
      </c>
      <c r="U27" s="1"/>
      <c r="V27" s="1"/>
      <c r="W27" s="1"/>
    </row>
    <row r="28" spans="1:23" ht="12.75">
      <c r="A28" s="2" t="str">
        <f ca="1" t="shared" si="2"/>
        <v>Seven Oaks (t)</v>
      </c>
      <c r="B28" t="s">
        <v>150</v>
      </c>
      <c r="C28" t="str">
        <f>'orig. data'!AH27</f>
        <v> </v>
      </c>
      <c r="D28" t="str">
        <f>'orig. data'!AI27</f>
        <v> </v>
      </c>
      <c r="E28" t="str">
        <f ca="1">IF(CELL("contents",F28)="s","s",IF(CELL("contents",G28)="s","s",IF(CELL("contents",'orig. data'!AJ27)="t","t","")))</f>
        <v>t</v>
      </c>
      <c r="F28" t="str">
        <f>'orig. data'!AK27</f>
        <v> </v>
      </c>
      <c r="G28" t="str">
        <f>'orig. data'!AL27</f>
        <v> </v>
      </c>
      <c r="H28" s="17">
        <f t="shared" si="3"/>
        <v>0.1742144504</v>
      </c>
      <c r="I28" s="3">
        <f>'orig. data'!D27</f>
        <v>0.1809505768</v>
      </c>
      <c r="J28" s="3">
        <f>'orig. data'!R27</f>
        <v>0.207799852</v>
      </c>
      <c r="K28" s="17">
        <f t="shared" si="4"/>
        <v>0.1951099092</v>
      </c>
      <c r="L28" s="6">
        <f>'orig. data'!B27</f>
        <v>567</v>
      </c>
      <c r="M28" s="6">
        <f>'orig. data'!C27</f>
        <v>3015</v>
      </c>
      <c r="N28" s="8">
        <f>'orig. data'!G27</f>
        <v>0.377171342</v>
      </c>
      <c r="P28" s="6">
        <f>'orig. data'!P27</f>
        <v>623</v>
      </c>
      <c r="Q28" s="6">
        <f>'orig. data'!Q27</f>
        <v>2844</v>
      </c>
      <c r="R28" s="8">
        <f>'orig. data'!U27</f>
        <v>0.1243391205</v>
      </c>
      <c r="T28" s="8">
        <f>'orig. data'!AD27</f>
        <v>0.0171433987</v>
      </c>
      <c r="U28" s="1"/>
      <c r="V28" s="1"/>
      <c r="W28" s="1"/>
    </row>
    <row r="29" spans="1:23" ht="12.75">
      <c r="A29" s="2" t="str">
        <f ca="1" t="shared" si="2"/>
        <v>St. James - Assiniboia</v>
      </c>
      <c r="B29" t="s">
        <v>151</v>
      </c>
      <c r="C29" t="str">
        <f>'orig. data'!AH28</f>
        <v> </v>
      </c>
      <c r="D29" t="str">
        <f>'orig. data'!AI28</f>
        <v> </v>
      </c>
      <c r="E29">
        <f ca="1">IF(CELL("contents",F29)="s","s",IF(CELL("contents",G29)="s","s",IF(CELL("contents",'orig. data'!AJ28)="t","t","")))</f>
      </c>
      <c r="F29" t="str">
        <f>'orig. data'!AK28</f>
        <v> </v>
      </c>
      <c r="G29" t="str">
        <f>'orig. data'!AL28</f>
        <v> </v>
      </c>
      <c r="H29" s="17">
        <f t="shared" si="3"/>
        <v>0.1742144504</v>
      </c>
      <c r="I29" s="3">
        <f>'orig. data'!D28</f>
        <v>0.1863923626</v>
      </c>
      <c r="J29" s="3">
        <f>'orig. data'!R28</f>
        <v>0.1935502161</v>
      </c>
      <c r="K29" s="17">
        <f t="shared" si="4"/>
        <v>0.1951099092</v>
      </c>
      <c r="L29" s="6">
        <f>'orig. data'!B28</f>
        <v>575</v>
      </c>
      <c r="M29" s="6">
        <f>'orig. data'!C28</f>
        <v>2951</v>
      </c>
      <c r="N29" s="8">
        <f>'orig. data'!G28</f>
        <v>0.1133492101</v>
      </c>
      <c r="O29" s="61"/>
      <c r="P29" s="6">
        <f>'orig. data'!P28</f>
        <v>545</v>
      </c>
      <c r="Q29" s="6">
        <f>'orig. data'!Q28</f>
        <v>2664</v>
      </c>
      <c r="R29" s="8">
        <f>'orig. data'!U28</f>
        <v>0.8543248718</v>
      </c>
      <c r="T29" s="8">
        <f>'orig. data'!AD28</f>
        <v>0.5284846201</v>
      </c>
      <c r="U29" s="1"/>
      <c r="V29" s="1"/>
      <c r="W29" s="1"/>
    </row>
    <row r="30" spans="1:23" ht="12.75">
      <c r="A30" s="2" t="str">
        <f ca="1" t="shared" si="2"/>
        <v>Inkster</v>
      </c>
      <c r="B30" t="s">
        <v>152</v>
      </c>
      <c r="C30" t="str">
        <f>'orig. data'!AH29</f>
        <v> </v>
      </c>
      <c r="D30" t="str">
        <f>'orig. data'!AI29</f>
        <v> </v>
      </c>
      <c r="E30">
        <f ca="1">IF(CELL("contents",F30)="s","s",IF(CELL("contents",G30)="s","s",IF(CELL("contents",'orig. data'!AJ29)="t","t","")))</f>
      </c>
      <c r="F30" t="str">
        <f>'orig. data'!AK29</f>
        <v> </v>
      </c>
      <c r="G30" t="str">
        <f>'orig. data'!AL29</f>
        <v> </v>
      </c>
      <c r="H30" s="17">
        <f t="shared" si="3"/>
        <v>0.1742144504</v>
      </c>
      <c r="I30" s="3">
        <f>'orig. data'!D29</f>
        <v>0.1799642464</v>
      </c>
      <c r="J30" s="3">
        <f>'orig. data'!R29</f>
        <v>0.1695665913</v>
      </c>
      <c r="K30" s="17">
        <f t="shared" si="4"/>
        <v>0.1951099092</v>
      </c>
      <c r="L30" s="6">
        <f>'orig. data'!B29</f>
        <v>389</v>
      </c>
      <c r="M30" s="6">
        <f>'orig. data'!C29</f>
        <v>2175</v>
      </c>
      <c r="N30" s="8">
        <f>'orig. data'!G29</f>
        <v>0.528336342</v>
      </c>
      <c r="O30" s="61"/>
      <c r="P30" s="6">
        <f>'orig. data'!P29</f>
        <v>329</v>
      </c>
      <c r="Q30" s="6">
        <f>'orig. data'!Q29</f>
        <v>1977</v>
      </c>
      <c r="R30" s="8">
        <f>'orig. data'!U29</f>
        <v>0.0119377747</v>
      </c>
      <c r="T30" s="8">
        <f>'orig. data'!AD29</f>
        <v>0.4268835775</v>
      </c>
      <c r="U30" s="1"/>
      <c r="V30" s="1"/>
      <c r="W30" s="1"/>
    </row>
    <row r="31" spans="1:23" ht="12.75">
      <c r="A31" s="2" t="str">
        <f ca="1" t="shared" si="2"/>
        <v>Downtown</v>
      </c>
      <c r="B31" t="s">
        <v>153</v>
      </c>
      <c r="C31" t="str">
        <f>'orig. data'!AH30</f>
        <v> </v>
      </c>
      <c r="D31" t="str">
        <f>'orig. data'!AI30</f>
        <v> </v>
      </c>
      <c r="E31">
        <f ca="1">IF(CELL("contents",F31)="s","s",IF(CELL("contents",G31)="s","s",IF(CELL("contents",'orig. data'!AJ30)="t","t","")))</f>
      </c>
      <c r="F31" t="str">
        <f>'orig. data'!AK30</f>
        <v> </v>
      </c>
      <c r="G31" t="str">
        <f>'orig. data'!AL30</f>
        <v> </v>
      </c>
      <c r="H31" s="17">
        <f t="shared" si="3"/>
        <v>0.1742144504</v>
      </c>
      <c r="I31" s="3">
        <f>'orig. data'!D30</f>
        <v>0.162541639</v>
      </c>
      <c r="J31" s="3">
        <f>'orig. data'!R30</f>
        <v>0.1785734093</v>
      </c>
      <c r="K31" s="17">
        <f t="shared" si="4"/>
        <v>0.1951099092</v>
      </c>
      <c r="L31" s="6">
        <f>'orig. data'!B30</f>
        <v>842</v>
      </c>
      <c r="M31" s="6">
        <f>'orig. data'!C30</f>
        <v>5277</v>
      </c>
      <c r="N31" s="8">
        <f>'orig. data'!G30</f>
        <v>0.0515722814</v>
      </c>
      <c r="O31" s="61"/>
      <c r="P31" s="6">
        <f>'orig. data'!P30</f>
        <v>870</v>
      </c>
      <c r="Q31" s="6">
        <f>'orig. data'!Q30</f>
        <v>4968</v>
      </c>
      <c r="R31" s="8">
        <f>'orig. data'!U30</f>
        <v>0.0114086576</v>
      </c>
      <c r="T31" s="8">
        <f>'orig. data'!AD30</f>
        <v>0.0516825023</v>
      </c>
      <c r="U31" s="1"/>
      <c r="V31" s="1"/>
      <c r="W31" s="1"/>
    </row>
    <row r="32" spans="1:23" ht="12.75">
      <c r="A32" s="2" t="str">
        <f ca="1" t="shared" si="2"/>
        <v>Point Douglas (2)</v>
      </c>
      <c r="B32" t="s">
        <v>154</v>
      </c>
      <c r="C32" t="str">
        <f>'orig. data'!AH31</f>
        <v> </v>
      </c>
      <c r="D32">
        <f>'orig. data'!AI31</f>
        <v>2</v>
      </c>
      <c r="E32">
        <f ca="1">IF(CELL("contents",F32)="s","s",IF(CELL("contents",G32)="s","s",IF(CELL("contents",'orig. data'!AJ31)="t","t","")))</f>
      </c>
      <c r="F32" t="str">
        <f>'orig. data'!AK31</f>
        <v> </v>
      </c>
      <c r="G32" t="str">
        <f>'orig. data'!AL31</f>
        <v> </v>
      </c>
      <c r="H32" s="17">
        <f t="shared" si="3"/>
        <v>0.1742144504</v>
      </c>
      <c r="I32" s="3">
        <f>'orig. data'!D31</f>
        <v>0.1600788951</v>
      </c>
      <c r="J32" s="3">
        <f>'orig. data'!R31</f>
        <v>0.1566756158</v>
      </c>
      <c r="K32" s="17">
        <f t="shared" si="4"/>
        <v>0.1951099092</v>
      </c>
      <c r="L32" s="6">
        <f>'orig. data'!B31</f>
        <v>471</v>
      </c>
      <c r="M32" s="6">
        <f>'orig. data'!C31</f>
        <v>3148</v>
      </c>
      <c r="N32" s="8">
        <f>'orig. data'!G31</f>
        <v>0.0716122088</v>
      </c>
      <c r="O32" s="61"/>
      <c r="P32" s="6">
        <f>'orig. data'!P31</f>
        <v>464</v>
      </c>
      <c r="Q32" s="6">
        <f>'orig. data'!Q31</f>
        <v>3187</v>
      </c>
      <c r="R32" s="8">
        <f>'orig. data'!U31</f>
        <v>3.443844E-06</v>
      </c>
      <c r="T32" s="8">
        <f>'orig. data'!AD31</f>
        <v>0.7425056864</v>
      </c>
      <c r="U32" s="1"/>
      <c r="V32" s="1"/>
      <c r="W32" s="1"/>
    </row>
    <row r="33" spans="1:23" ht="12.75">
      <c r="B33"/>
      <c r="C33"/>
      <c r="D33"/>
      <c r="E33"/>
      <c r="F33"/>
      <c r="G33"/>
      <c r="H33" s="17"/>
      <c r="I33" s="3"/>
      <c r="J33" s="3"/>
      <c r="K33" s="17"/>
      <c r="L33" s="6"/>
      <c r="M33" s="6"/>
      <c r="N33" s="8"/>
      <c r="O33" s="61"/>
      <c r="P33" s="6"/>
      <c r="Q33" s="6"/>
      <c r="R33" s="8"/>
      <c r="T33" s="8"/>
      <c r="U33" s="1"/>
      <c r="V33" s="1"/>
      <c r="W33" s="1"/>
    </row>
    <row r="34" spans="2:8" ht="12.75">
      <c r="B34"/>
      <c r="C34"/>
      <c r="D34"/>
      <c r="E34"/>
      <c r="F34"/>
      <c r="G34"/>
      <c r="H34" s="18"/>
    </row>
    <row r="35" spans="2:8" ht="12.75">
      <c r="B35"/>
      <c r="C35"/>
      <c r="D35"/>
      <c r="E35"/>
      <c r="F35"/>
      <c r="G35"/>
      <c r="H35" s="18"/>
    </row>
    <row r="36" spans="2:8" ht="12.75">
      <c r="B36"/>
      <c r="C36"/>
      <c r="D36"/>
      <c r="E36"/>
      <c r="F36"/>
      <c r="G36"/>
      <c r="H36" s="18"/>
    </row>
    <row r="37" spans="2:8" ht="12.75">
      <c r="B37"/>
      <c r="C37"/>
      <c r="D37"/>
      <c r="E37"/>
      <c r="F37"/>
      <c r="G37"/>
      <c r="H37" s="18"/>
    </row>
    <row r="38" spans="2:8" ht="12.75">
      <c r="B38"/>
      <c r="C38"/>
      <c r="D38"/>
      <c r="E38"/>
      <c r="F38"/>
      <c r="G38"/>
      <c r="H38" s="18"/>
    </row>
    <row r="39" spans="2:8" ht="12.75">
      <c r="B39"/>
      <c r="C39"/>
      <c r="D39"/>
      <c r="E39"/>
      <c r="F39"/>
      <c r="G39"/>
      <c r="H39" s="18"/>
    </row>
    <row r="40" spans="2:8" ht="12.75">
      <c r="B40"/>
      <c r="C40"/>
      <c r="D40"/>
      <c r="E40"/>
      <c r="F40"/>
      <c r="G40"/>
      <c r="H40" s="18"/>
    </row>
    <row r="41" ht="12.75">
      <c r="H41" s="18"/>
    </row>
    <row r="42" ht="12.75">
      <c r="H42" s="18"/>
    </row>
    <row r="43" ht="12.75">
      <c r="H43" s="18"/>
    </row>
    <row r="44" ht="12.75">
      <c r="H44" s="18"/>
    </row>
    <row r="45" ht="12.75">
      <c r="H45" s="18"/>
    </row>
    <row r="46" ht="12.75">
      <c r="H46" s="18"/>
    </row>
  </sheetData>
  <mergeCells count="3">
    <mergeCell ref="C1:E1"/>
    <mergeCell ref="F1:G1"/>
    <mergeCell ref="I2:J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U108"/>
  <sheetViews>
    <sheetView workbookViewId="0" topLeftCell="A1">
      <pane ySplit="3" topLeftCell="BM67" activePane="bottomLeft" state="frozen"/>
      <selection pane="topLeft" activeCell="A1" sqref="A1"/>
      <selection pane="bottomLeft" activeCell="P110" sqref="P110"/>
    </sheetView>
  </sheetViews>
  <sheetFormatPr defaultColWidth="9.140625" defaultRowHeight="12.75"/>
  <cols>
    <col min="1" max="1" width="26.28125" style="0" customWidth="1"/>
    <col min="2" max="2" width="21.00390625" style="0" customWidth="1"/>
    <col min="3" max="5" width="2.8515625" style="0" customWidth="1"/>
    <col min="6" max="7" width="6.7109375" style="0" customWidth="1"/>
    <col min="15" max="15" width="2.8515625" style="33" customWidth="1"/>
    <col min="19" max="19" width="2.8515625" style="33" customWidth="1"/>
  </cols>
  <sheetData>
    <row r="1" spans="1:20" ht="12.75">
      <c r="A1" s="31" t="s">
        <v>245</v>
      </c>
      <c r="B1" s="5" t="s">
        <v>195</v>
      </c>
      <c r="C1" s="78" t="s">
        <v>118</v>
      </c>
      <c r="D1" s="78"/>
      <c r="E1" s="78"/>
      <c r="F1" s="78" t="s">
        <v>121</v>
      </c>
      <c r="G1" s="78"/>
      <c r="H1" s="6" t="s">
        <v>108</v>
      </c>
      <c r="I1" s="3" t="s">
        <v>110</v>
      </c>
      <c r="J1" s="3" t="s">
        <v>111</v>
      </c>
      <c r="K1" s="6" t="s">
        <v>109</v>
      </c>
      <c r="L1" s="6" t="s">
        <v>112</v>
      </c>
      <c r="M1" s="6" t="s">
        <v>113</v>
      </c>
      <c r="N1" s="6" t="s">
        <v>114</v>
      </c>
      <c r="O1" s="36"/>
      <c r="P1" s="6" t="s">
        <v>115</v>
      </c>
      <c r="Q1" s="6" t="s">
        <v>116</v>
      </c>
      <c r="R1" s="6" t="s">
        <v>117</v>
      </c>
      <c r="S1" s="36"/>
      <c r="T1" s="6" t="s">
        <v>122</v>
      </c>
    </row>
    <row r="2" spans="1:20" ht="12.75">
      <c r="A2" s="32"/>
      <c r="B2" s="2"/>
      <c r="C2" s="9"/>
      <c r="D2" s="9"/>
      <c r="E2" s="9"/>
      <c r="F2" s="10"/>
      <c r="G2" s="10"/>
      <c r="H2" s="6"/>
      <c r="I2" s="79" t="s">
        <v>246</v>
      </c>
      <c r="J2" s="79"/>
      <c r="K2" s="6"/>
      <c r="L2" s="6"/>
      <c r="M2" s="6"/>
      <c r="N2" s="6"/>
      <c r="O2" s="36"/>
      <c r="P2" s="6"/>
      <c r="Q2" s="6"/>
      <c r="R2" s="6"/>
      <c r="S2" s="36"/>
      <c r="T2" s="6"/>
    </row>
    <row r="3" spans="1:20" ht="12.75">
      <c r="A3" s="30" t="s">
        <v>0</v>
      </c>
      <c r="B3" s="5"/>
      <c r="C3" s="9">
        <v>1</v>
      </c>
      <c r="D3" s="9">
        <v>2</v>
      </c>
      <c r="E3" s="9" t="s">
        <v>120</v>
      </c>
      <c r="F3" s="9" t="s">
        <v>220</v>
      </c>
      <c r="G3" s="9" t="s">
        <v>221</v>
      </c>
      <c r="H3" s="2" t="s">
        <v>192</v>
      </c>
      <c r="I3" s="5" t="s">
        <v>284</v>
      </c>
      <c r="J3" s="5" t="s">
        <v>285</v>
      </c>
      <c r="K3" s="2" t="s">
        <v>193</v>
      </c>
      <c r="L3" s="2"/>
      <c r="M3" s="2"/>
      <c r="N3" s="2"/>
      <c r="O3" s="31"/>
      <c r="P3" s="2"/>
      <c r="Q3" s="2"/>
      <c r="R3" s="2"/>
      <c r="S3" s="31"/>
      <c r="T3" s="2"/>
    </row>
    <row r="4" spans="1:20" ht="12.75">
      <c r="A4" s="29" t="str">
        <f ca="1">CONCATENATE(B4)&amp;(IF((CELL("contents",C4)=1)*AND((CELL("contents",D4))=2)*AND((CELL("contents",E4))&lt;&gt;"")," (1,2,"&amp;CELL("contents",E4)&amp;")",(IF((CELL("contents",C4)=1)*OR((CELL("contents",D4))=2)," (1,2)",(IF((CELL("contents",C4)=1)*OR((CELL("contents",E4))&lt;&gt;"")," (1,"&amp;CELL("contents",E4)&amp;")",(IF((CELL("contents",D4)=2)*OR((CELL("contents",E4))&lt;&gt;"")," (2,"&amp;CELL("contents",E4)&amp;")",(IF((CELL("contents",C4))=1," (1)",(IF((CELL("contents",D4)=2)," (2)",(IF((CELL("contents",E4)&lt;&gt;"")," ("&amp;CELL("contents",E4)&amp;")",""))))))))))))))</f>
        <v>SE Northern (t)</v>
      </c>
      <c r="B4" s="2" t="s">
        <v>203</v>
      </c>
      <c r="C4" t="str">
        <f>'orig. data'!AH32</f>
        <v> </v>
      </c>
      <c r="D4" t="str">
        <f>'orig. data'!AI32</f>
        <v> </v>
      </c>
      <c r="E4" t="str">
        <f ca="1">IF(CELL("contents",F4)="s","s",IF(CELL("contents",G4)="s","s",IF(CELL("contents",'orig. data'!AJ32)="t","t","")))</f>
        <v>t</v>
      </c>
      <c r="F4" t="str">
        <f>'orig. data'!AK32</f>
        <v> </v>
      </c>
      <c r="G4" t="str">
        <f>'orig. data'!AL32</f>
        <v> </v>
      </c>
      <c r="H4" s="17">
        <f>'orig. data'!D$18</f>
        <v>0.1742144504</v>
      </c>
      <c r="I4" s="3">
        <f>'orig. data'!D32</f>
        <v>0.1544822551</v>
      </c>
      <c r="J4" s="3">
        <f>'orig. data'!R32</f>
        <v>0.1943470857</v>
      </c>
      <c r="K4" s="17">
        <f>'orig. data'!R$18</f>
        <v>0.1951099092</v>
      </c>
      <c r="L4" s="6">
        <f>'orig. data'!B32</f>
        <v>145</v>
      </c>
      <c r="M4" s="6">
        <f>'orig. data'!C32</f>
        <v>924</v>
      </c>
      <c r="N4" s="8">
        <f>'orig. data'!G32</f>
        <v>0.1501465712</v>
      </c>
      <c r="O4" s="61"/>
      <c r="P4" s="6">
        <f>'orig. data'!P32</f>
        <v>183</v>
      </c>
      <c r="Q4" s="6">
        <f>'orig. data'!Q32</f>
        <v>931</v>
      </c>
      <c r="R4" s="8">
        <f>'orig. data'!U32</f>
        <v>0.9575363267</v>
      </c>
      <c r="S4" s="31"/>
      <c r="T4" s="8">
        <f>'orig. data'!AD32</f>
        <v>0.0389412557</v>
      </c>
    </row>
    <row r="5" spans="1:20" ht="12.75">
      <c r="A5" s="29" t="str">
        <f aca="true" ca="1" t="shared" si="0" ref="A5:A68">CONCATENATE(B5)&amp;(IF((CELL("contents",C5)=1)*AND((CELL("contents",D5))=2)*AND((CELL("contents",E5))&lt;&gt;"")," (1,2,"&amp;CELL("contents",E5)&amp;")",(IF((CELL("contents",C5)=1)*OR((CELL("contents",D5))=2)," (1,2)",(IF((CELL("contents",C5)=1)*OR((CELL("contents",E5))&lt;&gt;"")," (1,"&amp;CELL("contents",E5)&amp;")",(IF((CELL("contents",D5)=2)*OR((CELL("contents",E5))&lt;&gt;"")," (2,"&amp;CELL("contents",E5)&amp;")",(IF((CELL("contents",C5))=1," (1)",(IF((CELL("contents",D5)=2)," (2)",(IF((CELL("contents",E5)&lt;&gt;"")," ("&amp;CELL("contents",E5)&amp;")",""))))))))))))))</f>
        <v>SE Central (t)</v>
      </c>
      <c r="B5" s="2" t="s">
        <v>198</v>
      </c>
      <c r="C5" t="str">
        <f>'orig. data'!AH33</f>
        <v> </v>
      </c>
      <c r="D5" t="str">
        <f>'orig. data'!AI33</f>
        <v> </v>
      </c>
      <c r="E5" t="str">
        <f ca="1">IF(CELL("contents",F5)="s","s",IF(CELL("contents",G5)="s","s",IF(CELL("contents",'orig. data'!AJ33)="t","t","")))</f>
        <v>t</v>
      </c>
      <c r="F5" t="str">
        <f>'orig. data'!AK33</f>
        <v> </v>
      </c>
      <c r="G5" t="str">
        <f>'orig. data'!AL33</f>
        <v> </v>
      </c>
      <c r="H5" s="17">
        <f>'orig. data'!D$18</f>
        <v>0.1742144504</v>
      </c>
      <c r="I5" s="3">
        <f>'orig. data'!D33</f>
        <v>0.1586561188</v>
      </c>
      <c r="J5" s="3">
        <f>'orig. data'!R33</f>
        <v>0.193114269</v>
      </c>
      <c r="K5" s="17">
        <f>'orig. data'!R$18</f>
        <v>0.1951099092</v>
      </c>
      <c r="L5" s="6">
        <f>'orig. data'!B33</f>
        <v>254</v>
      </c>
      <c r="M5" s="6">
        <f>'orig. data'!C33</f>
        <v>1639</v>
      </c>
      <c r="N5" s="8">
        <f>'orig. data'!G33</f>
        <v>0.140080704</v>
      </c>
      <c r="O5" s="61"/>
      <c r="P5" s="6">
        <f>'orig. data'!P33</f>
        <v>338</v>
      </c>
      <c r="Q5" s="6">
        <f>'orig. data'!Q33</f>
        <v>1771</v>
      </c>
      <c r="R5" s="8">
        <f>'orig. data'!U33</f>
        <v>0.8513085873</v>
      </c>
      <c r="S5" s="31"/>
      <c r="T5" s="8">
        <f>'orig. data'!AD33</f>
        <v>0.0179428705</v>
      </c>
    </row>
    <row r="6" spans="1:20" ht="12.75">
      <c r="A6" s="29" t="str">
        <f ca="1" t="shared" si="0"/>
        <v>SE Western</v>
      </c>
      <c r="B6" s="2" t="s">
        <v>199</v>
      </c>
      <c r="C6" t="str">
        <f>'orig. data'!AH34</f>
        <v> </v>
      </c>
      <c r="D6" t="str">
        <f>'orig. data'!AI34</f>
        <v> </v>
      </c>
      <c r="E6">
        <f ca="1">IF(CELL("contents",F6)="s","s",IF(CELL("contents",G6)="s","s",IF(CELL("contents",'orig. data'!AJ34)="t","t","")))</f>
      </c>
      <c r="F6" t="str">
        <f>'orig. data'!AK34</f>
        <v> </v>
      </c>
      <c r="G6" t="str">
        <f>'orig. data'!AL34</f>
        <v> </v>
      </c>
      <c r="H6" s="17">
        <f>'orig. data'!D$18</f>
        <v>0.1742144504</v>
      </c>
      <c r="I6" s="3">
        <f>'orig. data'!D34</f>
        <v>0.1341960269</v>
      </c>
      <c r="J6" s="3">
        <f>'orig. data'!R34</f>
        <v>0.1706403513</v>
      </c>
      <c r="K6" s="17">
        <f>'orig. data'!R$18</f>
        <v>0.1951099092</v>
      </c>
      <c r="L6" s="6">
        <f>'orig. data'!B34</f>
        <v>87</v>
      </c>
      <c r="M6" s="6">
        <f>'orig. data'!C34</f>
        <v>630</v>
      </c>
      <c r="N6" s="8">
        <f>'orig. data'!G34</f>
        <v>0.0152790382</v>
      </c>
      <c r="O6" s="61"/>
      <c r="P6" s="6">
        <f>'orig. data'!P34</f>
        <v>122</v>
      </c>
      <c r="Q6" s="6">
        <f>'orig. data'!Q34</f>
        <v>697</v>
      </c>
      <c r="R6" s="8">
        <f>'orig. data'!U34</f>
        <v>0.1405212874</v>
      </c>
      <c r="S6" s="31"/>
      <c r="T6" s="8">
        <f>'orig. data'!AD34</f>
        <v>0.0868736824</v>
      </c>
    </row>
    <row r="7" spans="1:20" ht="12.75">
      <c r="A7" s="29" t="str">
        <f ca="1" t="shared" si="0"/>
        <v>SE Southern</v>
      </c>
      <c r="B7" s="2" t="s">
        <v>164</v>
      </c>
      <c r="C7" t="str">
        <f>'orig. data'!AH35</f>
        <v> </v>
      </c>
      <c r="D7" t="str">
        <f>'orig. data'!AI35</f>
        <v> </v>
      </c>
      <c r="E7">
        <f ca="1">IF(CELL("contents",F7)="s","s",IF(CELL("contents",G7)="s","s",IF(CELL("contents",'orig. data'!AJ35)="t","t","")))</f>
      </c>
      <c r="F7" t="str">
        <f>'orig. data'!AK35</f>
        <v> </v>
      </c>
      <c r="G7" t="str">
        <f>'orig. data'!AL35</f>
        <v> </v>
      </c>
      <c r="H7" s="17">
        <f>'orig. data'!D$18</f>
        <v>0.1742144504</v>
      </c>
      <c r="I7" s="3">
        <f>'orig. data'!D35</f>
        <v>0.1484706417</v>
      </c>
      <c r="J7" s="3">
        <f>'orig. data'!R35</f>
        <v>0.1736430104</v>
      </c>
      <c r="K7" s="17">
        <f>'orig. data'!R$18</f>
        <v>0.1951099092</v>
      </c>
      <c r="L7" s="6">
        <f>'orig. data'!B35</f>
        <v>41</v>
      </c>
      <c r="M7" s="6">
        <f>'orig. data'!C35</f>
        <v>272</v>
      </c>
      <c r="N7" s="8">
        <f>'orig. data'!G35</f>
        <v>0.3067119134</v>
      </c>
      <c r="O7" s="61"/>
      <c r="P7" s="6">
        <f>'orig. data'!P35</f>
        <v>53</v>
      </c>
      <c r="Q7" s="6">
        <f>'orig. data'!Q35</f>
        <v>302</v>
      </c>
      <c r="R7" s="8">
        <f>'orig. data'!U35</f>
        <v>0.3968745146</v>
      </c>
      <c r="S7" s="31"/>
      <c r="T7" s="8">
        <f>'orig. data'!AD35</f>
        <v>0.4514537751</v>
      </c>
    </row>
    <row r="8" spans="1:20" ht="12.75">
      <c r="A8" s="29"/>
      <c r="B8" s="2"/>
      <c r="H8" s="17"/>
      <c r="I8" s="3"/>
      <c r="J8" s="3"/>
      <c r="K8" s="17"/>
      <c r="L8" s="6"/>
      <c r="M8" s="6"/>
      <c r="N8" s="8"/>
      <c r="O8" s="61"/>
      <c r="P8" s="6"/>
      <c r="Q8" s="6"/>
      <c r="R8" s="8"/>
      <c r="S8" s="31"/>
      <c r="T8" s="8"/>
    </row>
    <row r="9" spans="1:20" ht="12.75">
      <c r="A9" s="29" t="str">
        <f ca="1" t="shared" si="0"/>
        <v>CE Altona</v>
      </c>
      <c r="B9" s="2" t="s">
        <v>200</v>
      </c>
      <c r="C9" t="str">
        <f>'orig. data'!AH36</f>
        <v> </v>
      </c>
      <c r="D9" t="str">
        <f>'orig. data'!AI36</f>
        <v> </v>
      </c>
      <c r="E9">
        <f ca="1">IF(CELL("contents",F9)="s","s",IF(CELL("contents",G9)="s","s",IF(CELL("contents",'orig. data'!AJ36)="t","t","")))</f>
      </c>
      <c r="F9" t="str">
        <f>'orig. data'!AK36</f>
        <v> </v>
      </c>
      <c r="G9" t="str">
        <f>'orig. data'!AL36</f>
        <v> </v>
      </c>
      <c r="H9" s="17">
        <f>'orig. data'!D$18</f>
        <v>0.1742144504</v>
      </c>
      <c r="I9" s="3">
        <f>'orig. data'!D36</f>
        <v>0.1754582269</v>
      </c>
      <c r="J9" s="3">
        <f>'orig. data'!R36</f>
        <v>0.2110552704</v>
      </c>
      <c r="K9" s="17">
        <f>'orig. data'!R$18</f>
        <v>0.1951099092</v>
      </c>
      <c r="L9" s="6">
        <f>'orig. data'!B36</f>
        <v>120</v>
      </c>
      <c r="M9" s="6">
        <f>'orig. data'!C36</f>
        <v>686</v>
      </c>
      <c r="N9" s="8">
        <f>'orig. data'!G36</f>
        <v>0.938186625</v>
      </c>
      <c r="O9" s="61"/>
      <c r="P9" s="6">
        <f>'orig. data'!P36</f>
        <v>147</v>
      </c>
      <c r="Q9" s="6">
        <f>'orig. data'!Q36</f>
        <v>707</v>
      </c>
      <c r="R9" s="8">
        <f>'orig. data'!U36</f>
        <v>0.3438455652</v>
      </c>
      <c r="S9" s="31"/>
      <c r="T9" s="8">
        <f>'orig. data'!AD36</f>
        <v>0.1332459925</v>
      </c>
    </row>
    <row r="10" spans="1:20" ht="12.75">
      <c r="A10" s="29" t="str">
        <f ca="1" t="shared" si="0"/>
        <v>CE Cartier/SFX (1,t)</v>
      </c>
      <c r="B10" s="2" t="s">
        <v>222</v>
      </c>
      <c r="C10">
        <f>'orig. data'!AH37</f>
        <v>1</v>
      </c>
      <c r="D10" t="str">
        <f>'orig. data'!AI37</f>
        <v> </v>
      </c>
      <c r="E10" t="str">
        <f ca="1">IF(CELL("contents",F10)="s","s",IF(CELL("contents",G10)="s","s",IF(CELL("contents",'orig. data'!AJ37)="t","t","")))</f>
        <v>t</v>
      </c>
      <c r="F10" t="str">
        <f>'orig. data'!AK37</f>
        <v> </v>
      </c>
      <c r="G10" t="str">
        <f>'orig. data'!AL37</f>
        <v> </v>
      </c>
      <c r="H10" s="17">
        <f>'orig. data'!D$18</f>
        <v>0.1742144504</v>
      </c>
      <c r="I10" s="3">
        <f>'orig. data'!D37</f>
        <v>0.0960154447</v>
      </c>
      <c r="J10" s="3">
        <f>'orig. data'!R37</f>
        <v>0.168185074</v>
      </c>
      <c r="K10" s="17">
        <f>'orig. data'!R$18</f>
        <v>0.1951099092</v>
      </c>
      <c r="L10" s="6">
        <f>'orig. data'!B37</f>
        <v>38</v>
      </c>
      <c r="M10" s="6">
        <f>'orig. data'!C37</f>
        <v>359</v>
      </c>
      <c r="N10" s="8">
        <f>'orig. data'!G37</f>
        <v>0.0002456462</v>
      </c>
      <c r="O10" s="61"/>
      <c r="P10" s="6">
        <f>'orig. data'!P37</f>
        <v>75</v>
      </c>
      <c r="Q10" s="6">
        <f>'orig. data'!Q37</f>
        <v>392</v>
      </c>
      <c r="R10" s="8">
        <f>'orig. data'!U37</f>
        <v>0.1996343701</v>
      </c>
      <c r="S10" s="31"/>
      <c r="T10" s="8">
        <f>'orig. data'!AD37</f>
        <v>0.0048758776</v>
      </c>
    </row>
    <row r="11" spans="1:20" ht="12.75">
      <c r="A11" s="29" t="str">
        <f ca="1" t="shared" si="0"/>
        <v>CE Louise/Pembina (t)</v>
      </c>
      <c r="B11" s="2" t="s">
        <v>201</v>
      </c>
      <c r="C11" t="str">
        <f>'orig. data'!AH38</f>
        <v> </v>
      </c>
      <c r="D11" t="str">
        <f>'orig. data'!AI38</f>
        <v> </v>
      </c>
      <c r="E11" t="str">
        <f ca="1">IF(CELL("contents",F11)="s","s",IF(CELL("contents",G11)="s","s",IF(CELL("contents",'orig. data'!AJ38)="t","t","")))</f>
        <v>t</v>
      </c>
      <c r="F11" t="str">
        <f>'orig. data'!AK38</f>
        <v> </v>
      </c>
      <c r="G11" t="str">
        <f>'orig. data'!AL38</f>
        <v> </v>
      </c>
      <c r="H11" s="17">
        <f>'orig. data'!D$18</f>
        <v>0.1742144504</v>
      </c>
      <c r="I11" s="3">
        <f>'orig. data'!D38</f>
        <v>0.1394716479</v>
      </c>
      <c r="J11" s="3">
        <f>'orig. data'!R38</f>
        <v>0.2268076523</v>
      </c>
      <c r="K11" s="17">
        <f>'orig. data'!R$18</f>
        <v>0.1951099092</v>
      </c>
      <c r="L11" s="6">
        <f>'orig. data'!B38</f>
        <v>39</v>
      </c>
      <c r="M11" s="6">
        <f>'orig. data'!C38</f>
        <v>268</v>
      </c>
      <c r="N11" s="8">
        <f>'orig. data'!G38</f>
        <v>0.165495371</v>
      </c>
      <c r="O11" s="31"/>
      <c r="P11" s="6">
        <f>'orig. data'!P38</f>
        <v>54</v>
      </c>
      <c r="Q11" s="6">
        <f>'orig. data'!Q38</f>
        <v>226</v>
      </c>
      <c r="R11" s="8">
        <f>'orig. data'!U38</f>
        <v>0.2697520629</v>
      </c>
      <c r="S11" s="31"/>
      <c r="T11" s="8">
        <f>'orig. data'!AD38</f>
        <v>0.0206756831</v>
      </c>
    </row>
    <row r="12" spans="1:20" ht="12.75">
      <c r="A12" s="29" t="str">
        <f ca="1" t="shared" si="0"/>
        <v>CE Morden/Winkler  (t)</v>
      </c>
      <c r="B12" s="2" t="s">
        <v>202</v>
      </c>
      <c r="C12" t="str">
        <f>'orig. data'!AH39</f>
        <v> </v>
      </c>
      <c r="D12" t="str">
        <f>'orig. data'!AI39</f>
        <v> </v>
      </c>
      <c r="E12" t="str">
        <f ca="1">IF(CELL("contents",F12)="s","s",IF(CELL("contents",G12)="s","s",IF(CELL("contents",'orig. data'!AJ39)="t","t","")))</f>
        <v>t</v>
      </c>
      <c r="F12" t="str">
        <f>'orig. data'!AK39</f>
        <v> </v>
      </c>
      <c r="G12" t="str">
        <f>'orig. data'!AL39</f>
        <v> </v>
      </c>
      <c r="H12" s="17">
        <f>'orig. data'!D$18</f>
        <v>0.1742144504</v>
      </c>
      <c r="I12" s="3">
        <f>'orig. data'!D39</f>
        <v>0.1534610045</v>
      </c>
      <c r="J12" s="3">
        <f>'orig. data'!R39</f>
        <v>0.2191642176</v>
      </c>
      <c r="K12" s="17">
        <f>'orig. data'!R$18</f>
        <v>0.1951099092</v>
      </c>
      <c r="L12" s="6">
        <f>'orig. data'!B39</f>
        <v>218</v>
      </c>
      <c r="M12" s="6">
        <f>'orig. data'!C39</f>
        <v>1472</v>
      </c>
      <c r="N12" s="8">
        <f>'orig. data'!G39</f>
        <v>0.0634571237</v>
      </c>
      <c r="O12" s="31"/>
      <c r="P12" s="6">
        <f>'orig. data'!P39</f>
        <v>362</v>
      </c>
      <c r="Q12" s="6">
        <f>'orig. data'!Q39</f>
        <v>1692</v>
      </c>
      <c r="R12" s="8">
        <f>'orig. data'!U39</f>
        <v>0.0291914505</v>
      </c>
      <c r="S12" s="31"/>
      <c r="T12" s="8">
        <f>'orig. data'!AD39</f>
        <v>3.22625E-05</v>
      </c>
    </row>
    <row r="13" spans="1:20" ht="12.75">
      <c r="A13" s="29" t="str">
        <f ca="1" t="shared" si="0"/>
        <v>CE Carman</v>
      </c>
      <c r="B13" s="2" t="s">
        <v>223</v>
      </c>
      <c r="C13" t="str">
        <f>'orig. data'!AH40</f>
        <v> </v>
      </c>
      <c r="D13" t="str">
        <f>'orig. data'!AI40</f>
        <v> </v>
      </c>
      <c r="E13">
        <f ca="1">IF(CELL("contents",F13)="s","s",IF(CELL("contents",G13)="s","s",IF(CELL("contents",'orig. data'!AJ40)="t","t","")))</f>
      </c>
      <c r="F13" t="str">
        <f>'orig. data'!AK40</f>
        <v> </v>
      </c>
      <c r="G13" t="str">
        <f>'orig. data'!AL40</f>
        <v> </v>
      </c>
      <c r="H13" s="17">
        <f>'orig. data'!D$18</f>
        <v>0.1742144504</v>
      </c>
      <c r="I13" s="3">
        <f>'orig. data'!D40</f>
        <v>0.1639492765</v>
      </c>
      <c r="J13" s="3">
        <f>'orig. data'!R40</f>
        <v>0.1981408613</v>
      </c>
      <c r="K13" s="17">
        <f>'orig. data'!R$18</f>
        <v>0.1951099092</v>
      </c>
      <c r="L13" s="6">
        <f>'orig. data'!B40</f>
        <v>98</v>
      </c>
      <c r="M13" s="6">
        <f>'orig. data'!C40</f>
        <v>575</v>
      </c>
      <c r="N13" s="8">
        <f>'orig. data'!G40</f>
        <v>0.5493057684</v>
      </c>
      <c r="O13" s="31"/>
      <c r="P13" s="6">
        <f>'orig. data'!P40</f>
        <v>112</v>
      </c>
      <c r="Q13" s="6">
        <f>'orig. data'!Q40</f>
        <v>546</v>
      </c>
      <c r="R13" s="8">
        <f>'orig. data'!U40</f>
        <v>0.8713335963</v>
      </c>
      <c r="S13" s="31"/>
      <c r="T13" s="8">
        <f>'orig. data'!AD40</f>
        <v>0.1708718229</v>
      </c>
    </row>
    <row r="14" spans="1:20" ht="12.75">
      <c r="A14" s="29" t="str">
        <f ca="1" t="shared" si="0"/>
        <v>CE Red River (1,t)</v>
      </c>
      <c r="B14" s="2" t="s">
        <v>165</v>
      </c>
      <c r="C14">
        <f>'orig. data'!AH41</f>
        <v>1</v>
      </c>
      <c r="D14" t="str">
        <f>'orig. data'!AI41</f>
        <v> </v>
      </c>
      <c r="E14" t="str">
        <f ca="1">IF(CELL("contents",F14)="s","s",IF(CELL("contents",G14)="s","s",IF(CELL("contents",'orig. data'!AJ41)="t","t","")))</f>
        <v>t</v>
      </c>
      <c r="F14" t="str">
        <f>'orig. data'!AK41</f>
        <v> </v>
      </c>
      <c r="G14" t="str">
        <f>'orig. data'!AL41</f>
        <v> </v>
      </c>
      <c r="H14" s="17">
        <f>'orig. data'!D$18</f>
        <v>0.1742144504</v>
      </c>
      <c r="I14" s="3">
        <f>'orig. data'!D41</f>
        <v>0.1157951704</v>
      </c>
      <c r="J14" s="3">
        <f>'orig. data'!R41</f>
        <v>0.1772308599</v>
      </c>
      <c r="K14" s="17">
        <f>'orig. data'!R$18</f>
        <v>0.1951099092</v>
      </c>
      <c r="L14" s="6">
        <f>'orig. data'!B41</f>
        <v>97</v>
      </c>
      <c r="M14" s="6">
        <f>'orig. data'!C41</f>
        <v>819</v>
      </c>
      <c r="N14" s="8">
        <f>'orig. data'!G41</f>
        <v>6.14809E-05</v>
      </c>
      <c r="O14" s="31"/>
      <c r="P14" s="6">
        <f>'orig. data'!P41</f>
        <v>136</v>
      </c>
      <c r="Q14" s="6">
        <f>'orig. data'!Q41</f>
        <v>731</v>
      </c>
      <c r="R14" s="8">
        <f>'orig. data'!U41</f>
        <v>0.2646009309</v>
      </c>
      <c r="S14" s="31"/>
      <c r="T14" s="8">
        <f>'orig. data'!AD41</f>
        <v>0.0013617943</v>
      </c>
    </row>
    <row r="15" spans="1:20" ht="12.75">
      <c r="A15" s="29" t="str">
        <f ca="1" t="shared" si="0"/>
        <v>CE Swan Lake</v>
      </c>
      <c r="B15" s="2" t="s">
        <v>166</v>
      </c>
      <c r="C15" t="str">
        <f>'orig. data'!AH42</f>
        <v> </v>
      </c>
      <c r="D15" t="str">
        <f>'orig. data'!AI42</f>
        <v> </v>
      </c>
      <c r="E15">
        <f ca="1">IF(CELL("contents",F15)="s","s",IF(CELL("contents",G15)="s","s",IF(CELL("contents",'orig. data'!AJ42)="t","t","")))</f>
      </c>
      <c r="F15" t="str">
        <f>'orig. data'!AK42</f>
        <v> </v>
      </c>
      <c r="G15" t="str">
        <f>'orig. data'!AL42</f>
        <v> </v>
      </c>
      <c r="H15" s="17">
        <f>'orig. data'!D$18</f>
        <v>0.1742144504</v>
      </c>
      <c r="I15" s="3">
        <f>'orig. data'!D42</f>
        <v>0.1300934922</v>
      </c>
      <c r="J15" s="3">
        <f>'orig. data'!R42</f>
        <v>0.188034107</v>
      </c>
      <c r="K15" s="17">
        <f>'orig. data'!R$18</f>
        <v>0.1951099092</v>
      </c>
      <c r="L15" s="6">
        <f>'orig. data'!B42</f>
        <v>35</v>
      </c>
      <c r="M15" s="6">
        <f>'orig. data'!C42</f>
        <v>260</v>
      </c>
      <c r="N15" s="8">
        <f>'orig. data'!G42</f>
        <v>0.0844876157</v>
      </c>
      <c r="O15" s="31"/>
      <c r="P15" s="6">
        <f>'orig. data'!P42</f>
        <v>39</v>
      </c>
      <c r="Q15" s="6">
        <f>'orig. data'!Q42</f>
        <v>198</v>
      </c>
      <c r="R15" s="8">
        <f>'orig. data'!U42</f>
        <v>0.8176001552</v>
      </c>
      <c r="S15" s="31"/>
      <c r="T15" s="8">
        <f>'orig. data'!AD42</f>
        <v>0.1136303324</v>
      </c>
    </row>
    <row r="16" spans="1:20" ht="12.75">
      <c r="A16" s="29" t="str">
        <f ca="1" t="shared" si="0"/>
        <v>CE Portage (1,t)</v>
      </c>
      <c r="B16" s="2" t="s">
        <v>167</v>
      </c>
      <c r="C16">
        <f>'orig. data'!AH43</f>
        <v>1</v>
      </c>
      <c r="D16" t="str">
        <f>'orig. data'!AI43</f>
        <v> </v>
      </c>
      <c r="E16" t="str">
        <f ca="1">IF(CELL("contents",F16)="s","s",IF(CELL("contents",G16)="s","s",IF(CELL("contents",'orig. data'!AJ43)="t","t","")))</f>
        <v>t</v>
      </c>
      <c r="F16" t="str">
        <f>'orig. data'!AK43</f>
        <v> </v>
      </c>
      <c r="G16" t="str">
        <f>'orig. data'!AL43</f>
        <v> </v>
      </c>
      <c r="H16" s="17">
        <f>'orig. data'!D$18</f>
        <v>0.1742144504</v>
      </c>
      <c r="I16" s="3">
        <f>'orig. data'!D43</f>
        <v>0.2547298168</v>
      </c>
      <c r="J16" s="3">
        <f>'orig. data'!R43</f>
        <v>0.2141013644</v>
      </c>
      <c r="K16" s="17">
        <f>'orig. data'!R$18</f>
        <v>0.1951099092</v>
      </c>
      <c r="L16" s="6">
        <f>'orig. data'!B43</f>
        <v>429</v>
      </c>
      <c r="M16" s="6">
        <f>'orig. data'!C43</f>
        <v>1741</v>
      </c>
      <c r="N16" s="8">
        <f>'orig. data'!G43</f>
        <v>1.037277E-14</v>
      </c>
      <c r="O16" s="31"/>
      <c r="P16" s="6">
        <f>'orig. data'!P43</f>
        <v>352</v>
      </c>
      <c r="Q16" s="6">
        <f>'orig. data'!Q43</f>
        <v>1693</v>
      </c>
      <c r="R16" s="8">
        <f>'orig. data'!U43</f>
        <v>0.0856163123</v>
      </c>
      <c r="S16" s="31"/>
      <c r="T16" s="8">
        <f>'orig. data'!AD43</f>
        <v>0.0156894704</v>
      </c>
    </row>
    <row r="17" spans="1:20" ht="12.75">
      <c r="A17" s="29" t="str">
        <f ca="1" t="shared" si="0"/>
        <v>CE Seven Regions</v>
      </c>
      <c r="B17" s="2" t="s">
        <v>168</v>
      </c>
      <c r="C17" t="str">
        <f>'orig. data'!AH44</f>
        <v> </v>
      </c>
      <c r="D17" t="str">
        <f>'orig. data'!AI44</f>
        <v> </v>
      </c>
      <c r="E17">
        <f ca="1">IF(CELL("contents",F17)="s","s",IF(CELL("contents",G17)="s","s",IF(CELL("contents",'orig. data'!AJ44)="t","t","")))</f>
      </c>
      <c r="F17" t="str">
        <f>'orig. data'!AK44</f>
        <v> </v>
      </c>
      <c r="G17" t="str">
        <f>'orig. data'!AL44</f>
        <v> </v>
      </c>
      <c r="H17" s="17">
        <f>'orig. data'!D$18</f>
        <v>0.1742144504</v>
      </c>
      <c r="I17" s="3">
        <f>'orig. data'!D44</f>
        <v>0.1967224565</v>
      </c>
      <c r="J17" s="3">
        <f>'orig. data'!R44</f>
        <v>0.233978508</v>
      </c>
      <c r="K17" s="17">
        <f>'orig. data'!R$18</f>
        <v>0.1951099092</v>
      </c>
      <c r="L17" s="6">
        <f>'orig. data'!B44</f>
        <v>107</v>
      </c>
      <c r="M17" s="6">
        <f>'orig. data'!C44</f>
        <v>594</v>
      </c>
      <c r="N17" s="8">
        <f>'orig. data'!G44</f>
        <v>0.2108481786</v>
      </c>
      <c r="O17" s="31"/>
      <c r="P17" s="6">
        <f>'orig. data'!P44</f>
        <v>118</v>
      </c>
      <c r="Q17" s="6">
        <f>'orig. data'!Q44</f>
        <v>545</v>
      </c>
      <c r="R17" s="8">
        <f>'orig. data'!U44</f>
        <v>0.0495595593</v>
      </c>
      <c r="S17" s="31"/>
      <c r="T17" s="8">
        <f>'orig. data'!AD44</f>
        <v>0.1938819367</v>
      </c>
    </row>
    <row r="18" spans="1:20" ht="12.75">
      <c r="A18" s="29"/>
      <c r="B18" s="2"/>
      <c r="H18" s="17"/>
      <c r="I18" s="3"/>
      <c r="J18" s="3"/>
      <c r="K18" s="17"/>
      <c r="L18" s="6"/>
      <c r="M18" s="6"/>
      <c r="N18" s="8"/>
      <c r="O18" s="31"/>
      <c r="P18" s="6"/>
      <c r="Q18" s="6"/>
      <c r="R18" s="8"/>
      <c r="S18" s="31"/>
      <c r="T18" s="8"/>
    </row>
    <row r="19" spans="1:20" ht="12.75">
      <c r="A19" s="29" t="str">
        <f ca="1" t="shared" si="0"/>
        <v>AS East 2</v>
      </c>
      <c r="B19" s="2" t="s">
        <v>224</v>
      </c>
      <c r="C19" t="str">
        <f>'orig. data'!AH45</f>
        <v> </v>
      </c>
      <c r="D19" t="str">
        <f>'orig. data'!AI45</f>
        <v> </v>
      </c>
      <c r="E19">
        <f ca="1">IF(CELL("contents",F19)="s","s",IF(CELL("contents",G19)="s","s",IF(CELL("contents",'orig. data'!AJ45)="t","t","")))</f>
      </c>
      <c r="F19" t="str">
        <f>'orig. data'!AK45</f>
        <v> </v>
      </c>
      <c r="G19" t="str">
        <f>'orig. data'!AL45</f>
        <v> </v>
      </c>
      <c r="H19" s="17">
        <f>'orig. data'!D$18</f>
        <v>0.1742144504</v>
      </c>
      <c r="I19" s="3">
        <f>'orig. data'!D45</f>
        <v>0.1653346465</v>
      </c>
      <c r="J19" s="3">
        <f>'orig. data'!R45</f>
        <v>0.2068437564</v>
      </c>
      <c r="K19" s="17">
        <f>'orig. data'!R$18</f>
        <v>0.1951099092</v>
      </c>
      <c r="L19" s="6">
        <f>'orig. data'!B45</f>
        <v>118</v>
      </c>
      <c r="M19" s="6">
        <f>'orig. data'!C45</f>
        <v>686</v>
      </c>
      <c r="N19" s="8">
        <f>'orig. data'!G45</f>
        <v>0.5716943047</v>
      </c>
      <c r="O19" s="31"/>
      <c r="P19" s="6">
        <f>'orig. data'!P45</f>
        <v>138</v>
      </c>
      <c r="Q19" s="6">
        <f>'orig. data'!Q45</f>
        <v>631</v>
      </c>
      <c r="R19" s="8">
        <f>'orig. data'!U45</f>
        <v>0.495291981</v>
      </c>
      <c r="S19" s="31"/>
      <c r="T19" s="8">
        <f>'orig. data'!AD45</f>
        <v>0.0740258242</v>
      </c>
    </row>
    <row r="20" spans="1:20" ht="12.75">
      <c r="A20" s="29" t="str">
        <f ca="1" t="shared" si="0"/>
        <v>AS West 1 (t)</v>
      </c>
      <c r="B20" s="2" t="s">
        <v>225</v>
      </c>
      <c r="C20" t="str">
        <f>'orig. data'!AH46</f>
        <v> </v>
      </c>
      <c r="D20" t="str">
        <f>'orig. data'!AI46</f>
        <v> </v>
      </c>
      <c r="E20" t="str">
        <f ca="1">IF(CELL("contents",F20)="s","s",IF(CELL("contents",G20)="s","s",IF(CELL("contents",'orig. data'!AJ46)="t","t","")))</f>
        <v>t</v>
      </c>
      <c r="F20" t="str">
        <f>'orig. data'!AK46</f>
        <v> </v>
      </c>
      <c r="G20" t="str">
        <f>'orig. data'!AL46</f>
        <v> </v>
      </c>
      <c r="H20" s="17">
        <f>'orig. data'!D$18</f>
        <v>0.1742144504</v>
      </c>
      <c r="I20" s="3">
        <f>'orig. data'!D46</f>
        <v>0.1450689504</v>
      </c>
      <c r="J20" s="3">
        <f>'orig. data'!R46</f>
        <v>0.2146922499</v>
      </c>
      <c r="K20" s="17">
        <f>'orig. data'!R$18</f>
        <v>0.1951099092</v>
      </c>
      <c r="L20" s="6">
        <f>'orig. data'!B46</f>
        <v>71</v>
      </c>
      <c r="M20" s="6">
        <f>'orig. data'!C46</f>
        <v>491</v>
      </c>
      <c r="N20" s="8">
        <f>'orig. data'!G46</f>
        <v>0.1240023052</v>
      </c>
      <c r="O20" s="31"/>
      <c r="P20" s="6">
        <f>'orig. data'!P46</f>
        <v>95</v>
      </c>
      <c r="Q20" s="6">
        <f>'orig. data'!Q46</f>
        <v>434</v>
      </c>
      <c r="R20" s="8">
        <f>'orig. data'!U46</f>
        <v>0.3531962983</v>
      </c>
      <c r="S20" s="31"/>
      <c r="T20" s="8">
        <f>'orig. data'!AD46</f>
        <v>0.012465229</v>
      </c>
    </row>
    <row r="21" spans="1:20" ht="12.75">
      <c r="A21" s="29" t="str">
        <f ca="1" t="shared" si="0"/>
        <v>AS North 1 (t)</v>
      </c>
      <c r="B21" t="s">
        <v>226</v>
      </c>
      <c r="C21" t="str">
        <f>'orig. data'!AH47</f>
        <v> </v>
      </c>
      <c r="D21" t="str">
        <f>'orig. data'!AI47</f>
        <v> </v>
      </c>
      <c r="E21" t="str">
        <f ca="1">IF(CELL("contents",F21)="s","s",IF(CELL("contents",G21)="s","s",IF(CELL("contents",'orig. data'!AJ47)="t","t","")))</f>
        <v>t</v>
      </c>
      <c r="F21" t="str">
        <f>'orig. data'!AK47</f>
        <v> </v>
      </c>
      <c r="G21" t="str">
        <f>'orig. data'!AL47</f>
        <v> </v>
      </c>
      <c r="H21" s="17">
        <f>'orig. data'!D$18</f>
        <v>0.1742144504</v>
      </c>
      <c r="I21" s="3">
        <f>'orig. data'!D47</f>
        <v>0.1668690234</v>
      </c>
      <c r="J21" s="3">
        <f>'orig. data'!R47</f>
        <v>0.2477624948</v>
      </c>
      <c r="K21" s="17">
        <f>'orig. data'!R$18</f>
        <v>0.1951099092</v>
      </c>
      <c r="L21" s="6">
        <f>'orig. data'!B47</f>
        <v>96</v>
      </c>
      <c r="M21" s="6">
        <f>'orig. data'!C47</f>
        <v>590</v>
      </c>
      <c r="N21" s="8">
        <f>'orig. data'!G47</f>
        <v>0.6741755572</v>
      </c>
      <c r="O21" s="31"/>
      <c r="P21" s="6">
        <f>'orig. data'!P47</f>
        <v>128</v>
      </c>
      <c r="Q21" s="6">
        <f>'orig. data'!Q47</f>
        <v>527</v>
      </c>
      <c r="R21" s="8">
        <f>'orig. data'!U47</f>
        <v>0.0071583897</v>
      </c>
      <c r="S21" s="31"/>
      <c r="T21" s="8">
        <f>'orig. data'!AD47</f>
        <v>0.0034169716</v>
      </c>
    </row>
    <row r="22" spans="1:20" ht="12.75">
      <c r="A22" s="29" t="str">
        <f ca="1" t="shared" si="0"/>
        <v>AS West 2</v>
      </c>
      <c r="B22" t="s">
        <v>169</v>
      </c>
      <c r="C22" t="str">
        <f>'orig. data'!AH48</f>
        <v> </v>
      </c>
      <c r="D22" t="str">
        <f>'orig. data'!AI48</f>
        <v> </v>
      </c>
      <c r="E22">
        <f ca="1">IF(CELL("contents",F22)="s","s",IF(CELL("contents",G22)="s","s",IF(CELL("contents",'orig. data'!AJ48)="t","t","")))</f>
      </c>
      <c r="F22" t="str">
        <f>'orig. data'!AK48</f>
        <v> </v>
      </c>
      <c r="G22" t="str">
        <f>'orig. data'!AL48</f>
        <v> </v>
      </c>
      <c r="H22" s="17">
        <f>'orig. data'!D$18</f>
        <v>0.1742144504</v>
      </c>
      <c r="I22" s="3">
        <f>'orig. data'!D48</f>
        <v>0.200094139</v>
      </c>
      <c r="J22" s="3">
        <f>'orig. data'!R48</f>
        <v>0.233691829</v>
      </c>
      <c r="K22" s="17">
        <f>'orig. data'!R$18</f>
        <v>0.1951099092</v>
      </c>
      <c r="L22" s="6">
        <f>'orig. data'!B48</f>
        <v>151</v>
      </c>
      <c r="M22" s="6">
        <f>'orig. data'!C48</f>
        <v>772</v>
      </c>
      <c r="N22" s="8">
        <f>'orig. data'!G48</f>
        <v>0.0907364566</v>
      </c>
      <c r="O22" s="31"/>
      <c r="P22" s="6">
        <f>'orig. data'!P48</f>
        <v>155</v>
      </c>
      <c r="Q22" s="6">
        <f>'orig. data'!Q48</f>
        <v>664</v>
      </c>
      <c r="R22" s="8">
        <f>'orig. data'!U48</f>
        <v>0.0255582259</v>
      </c>
      <c r="S22" s="31"/>
      <c r="T22" s="8">
        <f>'orig. data'!AD48</f>
        <v>0.1746386627</v>
      </c>
    </row>
    <row r="23" spans="1:20" ht="12.75">
      <c r="A23" s="29" t="str">
        <f ca="1" t="shared" si="0"/>
        <v>AS East 1 (1)</v>
      </c>
      <c r="B23" t="s">
        <v>170</v>
      </c>
      <c r="C23">
        <f>'orig. data'!AH49</f>
        <v>1</v>
      </c>
      <c r="D23" t="str">
        <f>'orig. data'!AI49</f>
        <v> </v>
      </c>
      <c r="E23">
        <f ca="1">IF(CELL("contents",F23)="s","s",IF(CELL("contents",G23)="s","s",IF(CELL("contents",'orig. data'!AJ49)="t","t","")))</f>
      </c>
      <c r="F23" t="str">
        <f>'orig. data'!AK49</f>
        <v> </v>
      </c>
      <c r="G23" t="str">
        <f>'orig. data'!AL49</f>
        <v> </v>
      </c>
      <c r="H23" s="17">
        <f>'orig. data'!D$18</f>
        <v>0.1742144504</v>
      </c>
      <c r="I23" s="3">
        <f>'orig. data'!D49</f>
        <v>0.2561741612</v>
      </c>
      <c r="J23" s="3">
        <f>'orig. data'!R49</f>
        <v>0.235322816</v>
      </c>
      <c r="K23" s="17">
        <f>'orig. data'!R$18</f>
        <v>0.1951099092</v>
      </c>
      <c r="L23" s="6">
        <f>'orig. data'!B49</f>
        <v>141</v>
      </c>
      <c r="M23" s="6">
        <f>'orig. data'!C49</f>
        <v>551</v>
      </c>
      <c r="N23" s="8">
        <f>'orig. data'!G49</f>
        <v>5.3122139E-06</v>
      </c>
      <c r="O23" s="31"/>
      <c r="P23" s="6">
        <f>'orig. data'!P49</f>
        <v>132</v>
      </c>
      <c r="Q23" s="6">
        <f>'orig. data'!Q49</f>
        <v>542</v>
      </c>
      <c r="R23" s="8">
        <f>'orig. data'!U49</f>
        <v>0.0322149862</v>
      </c>
      <c r="S23" s="31"/>
      <c r="T23" s="8">
        <f>'orig. data'!AD49</f>
        <v>0.4833105475</v>
      </c>
    </row>
    <row r="24" spans="1:20" ht="12.75">
      <c r="A24" s="29" t="str">
        <f ca="1" t="shared" si="0"/>
        <v>AS North 2 (1,2)</v>
      </c>
      <c r="B24" t="s">
        <v>171</v>
      </c>
      <c r="C24">
        <f>'orig. data'!AH50</f>
        <v>1</v>
      </c>
      <c r="D24">
        <f>'orig. data'!AI50</f>
        <v>2</v>
      </c>
      <c r="E24">
        <f ca="1">IF(CELL("contents",F24)="s","s",IF(CELL("contents",G24)="s","s",IF(CELL("contents",'orig. data'!AJ50)="t","t","")))</f>
      </c>
      <c r="F24" t="str">
        <f>'orig. data'!AK50</f>
        <v> </v>
      </c>
      <c r="G24" t="str">
        <f>'orig. data'!AL50</f>
        <v> </v>
      </c>
      <c r="H24" s="17">
        <f>'orig. data'!D$18</f>
        <v>0.1742144504</v>
      </c>
      <c r="I24" s="3">
        <f>'orig. data'!D50</f>
        <v>0.2405872584</v>
      </c>
      <c r="J24" s="3">
        <f>'orig. data'!R50</f>
        <v>0.2957886774</v>
      </c>
      <c r="K24" s="17">
        <f>'orig. data'!R$18</f>
        <v>0.1951099092</v>
      </c>
      <c r="L24" s="6">
        <f>'orig. data'!B50</f>
        <v>100</v>
      </c>
      <c r="M24" s="6">
        <f>'orig. data'!C50</f>
        <v>417</v>
      </c>
      <c r="N24" s="8">
        <f>'orig. data'!G50</f>
        <v>0.0013047999</v>
      </c>
      <c r="O24" s="31"/>
      <c r="P24" s="6">
        <f>'orig. data'!P50</f>
        <v>130</v>
      </c>
      <c r="Q24" s="6">
        <f>'orig. data'!Q50</f>
        <v>445</v>
      </c>
      <c r="R24" s="8">
        <f>'orig. data'!U50</f>
        <v>2.3539165E-06</v>
      </c>
      <c r="S24" s="31"/>
      <c r="T24" s="8">
        <f>'orig. data'!AD50</f>
        <v>0.1204345629</v>
      </c>
    </row>
    <row r="25" spans="1:20" ht="12.75">
      <c r="A25" s="29"/>
      <c r="H25" s="17"/>
      <c r="I25" s="3"/>
      <c r="J25" s="3"/>
      <c r="K25" s="17"/>
      <c r="L25" s="6"/>
      <c r="M25" s="6"/>
      <c r="N25" s="8"/>
      <c r="O25" s="31"/>
      <c r="P25" s="6"/>
      <c r="Q25" s="6"/>
      <c r="R25" s="8"/>
      <c r="S25" s="31"/>
      <c r="T25" s="8"/>
    </row>
    <row r="26" spans="1:20" ht="12.75">
      <c r="A26" s="29" t="str">
        <f ca="1" t="shared" si="0"/>
        <v>BDN Rural</v>
      </c>
      <c r="B26" t="s">
        <v>227</v>
      </c>
      <c r="C26" t="str">
        <f>'orig. data'!AH51</f>
        <v> </v>
      </c>
      <c r="D26" t="str">
        <f>'orig. data'!AI51</f>
        <v> </v>
      </c>
      <c r="E26">
        <f ca="1">IF(CELL("contents",F26)="s","s",IF(CELL("contents",G26)="s","s",IF(CELL("contents",'orig. data'!AJ51)="t","t","")))</f>
      </c>
      <c r="F26" t="str">
        <f>'orig. data'!AK51</f>
        <v> </v>
      </c>
      <c r="G26" t="str">
        <f>'orig. data'!AL51</f>
        <v> </v>
      </c>
      <c r="H26" s="17">
        <f>'orig. data'!D$18</f>
        <v>0.1742144504</v>
      </c>
      <c r="I26" s="3">
        <f>'orig. data'!D51</f>
        <v>0.1938237156</v>
      </c>
      <c r="J26" s="3">
        <f>'orig. data'!R51</f>
        <v>0.2645501941</v>
      </c>
      <c r="K26" s="17">
        <f>'orig. data'!R$18</f>
        <v>0.1951099092</v>
      </c>
      <c r="L26" s="6">
        <f>'orig. data'!B51</f>
        <v>70</v>
      </c>
      <c r="M26" s="6">
        <f>'orig. data'!C51</f>
        <v>359</v>
      </c>
      <c r="N26" s="8">
        <f>'orig. data'!G51</f>
        <v>0.3735500464</v>
      </c>
      <c r="O26" s="31"/>
      <c r="P26" s="6">
        <f>'orig. data'!P51</f>
        <v>82</v>
      </c>
      <c r="Q26" s="6">
        <f>'orig. data'!Q51</f>
        <v>315</v>
      </c>
      <c r="R26" s="8">
        <f>'orig. data'!U51</f>
        <v>0.0059956762</v>
      </c>
      <c r="S26" s="31"/>
      <c r="T26" s="8">
        <f>'orig. data'!AD51</f>
        <v>0.0559220816</v>
      </c>
    </row>
    <row r="27" spans="1:20" ht="12.75">
      <c r="A27" s="29" t="str">
        <f ca="1" t="shared" si="0"/>
        <v>BDN Southeast</v>
      </c>
      <c r="B27" t="s">
        <v>119</v>
      </c>
      <c r="C27" t="str">
        <f>'orig. data'!AH52</f>
        <v> </v>
      </c>
      <c r="D27" t="str">
        <f>'orig. data'!AI52</f>
        <v> </v>
      </c>
      <c r="E27">
        <f ca="1">IF(CELL("contents",F27)="s","s",IF(CELL("contents",G27)="s","s",IF(CELL("contents",'orig. data'!AJ52)="t","t","")))</f>
      </c>
      <c r="F27" t="str">
        <f>'orig. data'!AK52</f>
        <v> </v>
      </c>
      <c r="G27" t="str">
        <f>'orig. data'!AL52</f>
        <v> </v>
      </c>
      <c r="H27" s="17">
        <f>'orig. data'!D$18</f>
        <v>0.1742144504</v>
      </c>
      <c r="I27" s="3">
        <f>'orig. data'!D52</f>
        <v>0.153556914</v>
      </c>
      <c r="J27" s="3">
        <f>'orig. data'!R52</f>
        <v>0.2314992796</v>
      </c>
      <c r="K27" s="17">
        <f>'orig. data'!R$18</f>
        <v>0.1951099092</v>
      </c>
      <c r="L27" s="6">
        <f>'orig. data'!B52</f>
        <v>36</v>
      </c>
      <c r="M27" s="6">
        <f>'orig. data'!C52</f>
        <v>241</v>
      </c>
      <c r="N27" s="8">
        <f>'orig. data'!G52</f>
        <v>0.4495417424</v>
      </c>
      <c r="O27" s="31"/>
      <c r="P27" s="6">
        <f>'orig. data'!P52</f>
        <v>57</v>
      </c>
      <c r="Q27" s="6">
        <f>'orig. data'!Q52</f>
        <v>256</v>
      </c>
      <c r="R27" s="8">
        <f>'orig. data'!U52</f>
        <v>0.1977634367</v>
      </c>
      <c r="S27" s="31"/>
      <c r="T27" s="8">
        <f>'orig. data'!AD52</f>
        <v>0.0538245071</v>
      </c>
    </row>
    <row r="28" spans="1:20" ht="12.75">
      <c r="A28" s="29" t="str">
        <f ca="1" t="shared" si="0"/>
        <v>BDN West</v>
      </c>
      <c r="B28" t="s">
        <v>204</v>
      </c>
      <c r="C28" t="str">
        <f>'orig. data'!AH53</f>
        <v> </v>
      </c>
      <c r="D28" t="str">
        <f>'orig. data'!AI53</f>
        <v> </v>
      </c>
      <c r="E28">
        <f ca="1">IF(CELL("contents",F28)="s","s",IF(CELL("contents",G28)="s","s",IF(CELL("contents",'orig. data'!AJ53)="t","t","")))</f>
      </c>
      <c r="F28" t="str">
        <f>'orig. data'!AK53</f>
        <v> </v>
      </c>
      <c r="G28" t="str">
        <f>'orig. data'!AL53</f>
        <v> </v>
      </c>
      <c r="H28" s="17">
        <f>'orig. data'!D$18</f>
        <v>0.1742144504</v>
      </c>
      <c r="I28" s="3">
        <f>'orig. data'!D53</f>
        <v>0.199128352</v>
      </c>
      <c r="J28" s="3">
        <f>'orig. data'!R53</f>
        <v>0.2409149012</v>
      </c>
      <c r="K28" s="17">
        <f>'orig. data'!R$18</f>
        <v>0.1951099092</v>
      </c>
      <c r="L28" s="6">
        <f>'orig. data'!B53</f>
        <v>110</v>
      </c>
      <c r="M28" s="6">
        <f>'orig. data'!C53</f>
        <v>551</v>
      </c>
      <c r="N28" s="8">
        <f>'orig. data'!G53</f>
        <v>0.1628289218</v>
      </c>
      <c r="O28" s="31"/>
      <c r="P28" s="6">
        <f>'orig. data'!P53</f>
        <v>145</v>
      </c>
      <c r="Q28" s="6">
        <f>'orig. data'!Q53</f>
        <v>594</v>
      </c>
      <c r="R28" s="8">
        <f>'orig. data'!U53</f>
        <v>0.0115722378</v>
      </c>
      <c r="S28" s="31"/>
      <c r="T28" s="8">
        <f>'orig. data'!AD53</f>
        <v>0.1319204241</v>
      </c>
    </row>
    <row r="29" spans="1:20" ht="12.75">
      <c r="A29" s="29" t="str">
        <f ca="1" t="shared" si="0"/>
        <v>BDN Southwest (2,t)</v>
      </c>
      <c r="B29" t="s">
        <v>172</v>
      </c>
      <c r="C29" t="str">
        <f>'orig. data'!AH54</f>
        <v> </v>
      </c>
      <c r="D29">
        <f>'orig. data'!AI54</f>
        <v>2</v>
      </c>
      <c r="E29" t="str">
        <f ca="1">IF(CELL("contents",F29)="s","s",IF(CELL("contents",G29)="s","s",IF(CELL("contents",'orig. data'!AJ54)="t","t","")))</f>
        <v>t</v>
      </c>
      <c r="F29" t="str">
        <f>'orig. data'!AK54</f>
        <v> </v>
      </c>
      <c r="G29" t="str">
        <f>'orig. data'!AL54</f>
        <v> </v>
      </c>
      <c r="H29" s="17">
        <f>'orig. data'!D$18</f>
        <v>0.1742144504</v>
      </c>
      <c r="I29" s="3">
        <f>'orig. data'!D54</f>
        <v>0.1751189539</v>
      </c>
      <c r="J29" s="3">
        <f>'orig. data'!R54</f>
        <v>0.26047607230000003</v>
      </c>
      <c r="K29" s="17">
        <f>'orig. data'!R$18</f>
        <v>0.1951099092</v>
      </c>
      <c r="L29" s="6">
        <f>'orig. data'!B54</f>
        <v>55</v>
      </c>
      <c r="M29" s="6">
        <f>'orig. data'!C54</f>
        <v>299</v>
      </c>
      <c r="N29" s="8">
        <f>'orig. data'!G54</f>
        <v>0.9694341654</v>
      </c>
      <c r="O29" s="31"/>
      <c r="P29" s="6">
        <f>'orig. data'!P54</f>
        <v>99</v>
      </c>
      <c r="Q29" s="6">
        <f>'orig. data'!Q54</f>
        <v>373</v>
      </c>
      <c r="R29" s="8">
        <f>'orig. data'!U54</f>
        <v>0.0041869169</v>
      </c>
      <c r="S29" s="31"/>
      <c r="T29" s="8">
        <f>'orig. data'!AD54</f>
        <v>0.0182332817</v>
      </c>
    </row>
    <row r="30" spans="1:20" ht="12.75">
      <c r="A30" s="29" t="str">
        <f ca="1" t="shared" si="0"/>
        <v>BDN North End</v>
      </c>
      <c r="B30" t="s">
        <v>173</v>
      </c>
      <c r="C30" t="str">
        <f>'orig. data'!AH55</f>
        <v> </v>
      </c>
      <c r="D30" t="str">
        <f>'orig. data'!AI55</f>
        <v> </v>
      </c>
      <c r="E30">
        <f ca="1">IF(CELL("contents",F30)="s","s",IF(CELL("contents",G30)="s","s",IF(CELL("contents",'orig. data'!AJ55)="t","t","")))</f>
      </c>
      <c r="F30" t="str">
        <f>'orig. data'!AK55</f>
        <v> </v>
      </c>
      <c r="G30" t="str">
        <f>'orig. data'!AL55</f>
        <v> </v>
      </c>
      <c r="H30" s="17">
        <f>'orig. data'!D$18</f>
        <v>0.1742144504</v>
      </c>
      <c r="I30" s="3">
        <f>'orig. data'!D55</f>
        <v>0.2125769663</v>
      </c>
      <c r="J30" s="3">
        <f>'orig. data'!R55</f>
        <v>0.2584320864</v>
      </c>
      <c r="K30" s="17">
        <f>'orig. data'!R$18</f>
        <v>0.1951099092</v>
      </c>
      <c r="L30" s="6">
        <f>'orig. data'!B55</f>
        <v>66</v>
      </c>
      <c r="M30" s="6">
        <f>'orig. data'!C55</f>
        <v>320</v>
      </c>
      <c r="N30" s="8">
        <f>'orig. data'!G55</f>
        <v>0.1068571354</v>
      </c>
      <c r="O30" s="31"/>
      <c r="P30" s="6">
        <f>'orig. data'!P55</f>
        <v>88</v>
      </c>
      <c r="Q30" s="6">
        <f>'orig. data'!Q55</f>
        <v>350</v>
      </c>
      <c r="R30" s="8">
        <f>'orig. data'!U55</f>
        <v>0.008603786</v>
      </c>
      <c r="S30" s="31"/>
      <c r="T30" s="8">
        <f>'orig. data'!AD55</f>
        <v>0.2303220538</v>
      </c>
    </row>
    <row r="31" spans="1:20" ht="12.75">
      <c r="A31" s="29" t="str">
        <f ca="1" t="shared" si="0"/>
        <v>BDN East</v>
      </c>
      <c r="B31" t="s">
        <v>155</v>
      </c>
      <c r="C31" t="str">
        <f>'orig. data'!AH56</f>
        <v> </v>
      </c>
      <c r="D31" t="str">
        <f>'orig. data'!AI56</f>
        <v> </v>
      </c>
      <c r="E31">
        <f ca="1">IF(CELL("contents",F31)="s","s",IF(CELL("contents",G31)="s","s",IF(CELL("contents",'orig. data'!AJ56)="t","t","")))</f>
      </c>
      <c r="F31" t="str">
        <f>'orig. data'!AK56</f>
        <v> </v>
      </c>
      <c r="G31" t="str">
        <f>'orig. data'!AL56</f>
        <v> </v>
      </c>
      <c r="H31" s="17">
        <f>'orig. data'!D$18</f>
        <v>0.1742144504</v>
      </c>
      <c r="I31" s="3">
        <f>'orig. data'!D56</f>
        <v>0.2263769291</v>
      </c>
      <c r="J31" s="3">
        <f>'orig. data'!R56</f>
        <v>0.2342612629</v>
      </c>
      <c r="K31" s="17">
        <f>'orig. data'!R$18</f>
        <v>0.1951099092</v>
      </c>
      <c r="L31" s="6">
        <f>'orig. data'!B56</f>
        <v>78</v>
      </c>
      <c r="M31" s="6">
        <f>'orig. data'!C56</f>
        <v>359</v>
      </c>
      <c r="N31" s="8">
        <f>'orig. data'!G56</f>
        <v>0.0211220562</v>
      </c>
      <c r="O31" s="31"/>
      <c r="P31" s="6">
        <f>'orig. data'!P56</f>
        <v>90</v>
      </c>
      <c r="Q31" s="6">
        <f>'orig. data'!Q56</f>
        <v>406</v>
      </c>
      <c r="R31" s="8">
        <f>'orig. data'!U56</f>
        <v>0.0839069255</v>
      </c>
      <c r="S31" s="31"/>
      <c r="T31" s="8">
        <f>'orig. data'!AD56</f>
        <v>0.8248568647</v>
      </c>
    </row>
    <row r="32" spans="1:20" ht="12.75">
      <c r="A32" s="29" t="str">
        <f ca="1" t="shared" si="0"/>
        <v>BDN Central (2,t)</v>
      </c>
      <c r="B32" t="s">
        <v>189</v>
      </c>
      <c r="C32" t="str">
        <f>'orig. data'!AH57</f>
        <v> </v>
      </c>
      <c r="D32">
        <f>'orig. data'!AI57</f>
        <v>2</v>
      </c>
      <c r="E32" t="str">
        <f ca="1">IF(CELL("contents",F32)="s","s",IF(CELL("contents",G32)="s","s",IF(CELL("contents",'orig. data'!AJ57)="t","t","")))</f>
        <v>t</v>
      </c>
      <c r="F32" t="str">
        <f>'orig. data'!AK57</f>
        <v> </v>
      </c>
      <c r="G32" t="str">
        <f>'orig. data'!AL57</f>
        <v> </v>
      </c>
      <c r="H32" s="17">
        <f>'orig. data'!D$18</f>
        <v>0.1742144504</v>
      </c>
      <c r="I32" s="3">
        <f>'orig. data'!D57</f>
        <v>0.1864089675</v>
      </c>
      <c r="J32" s="3">
        <f>'orig. data'!R57</f>
        <v>0.2542781141</v>
      </c>
      <c r="K32" s="17">
        <f>'orig. data'!R$18</f>
        <v>0.1951099092</v>
      </c>
      <c r="L32" s="6">
        <f>'orig. data'!B57</f>
        <v>114</v>
      </c>
      <c r="M32" s="6">
        <f>'orig. data'!C57</f>
        <v>653</v>
      </c>
      <c r="N32" s="8">
        <f>'orig. data'!G57</f>
        <v>0.472157181</v>
      </c>
      <c r="O32" s="31"/>
      <c r="P32" s="6">
        <f>'orig. data'!P57</f>
        <v>155</v>
      </c>
      <c r="Q32" s="6">
        <f>'orig. data'!Q57</f>
        <v>662</v>
      </c>
      <c r="R32" s="8">
        <f>'orig. data'!U57</f>
        <v>0.0010496601</v>
      </c>
      <c r="S32" s="31"/>
      <c r="T32" s="8">
        <f>'orig. data'!AD57</f>
        <v>0.0118564769</v>
      </c>
    </row>
    <row r="33" spans="1:20" ht="12.75">
      <c r="A33" s="29"/>
      <c r="H33" s="17"/>
      <c r="I33" s="3"/>
      <c r="J33" s="3"/>
      <c r="K33" s="17"/>
      <c r="L33" s="6"/>
      <c r="M33" s="6"/>
      <c r="N33" s="8"/>
      <c r="O33" s="31"/>
      <c r="P33" s="6"/>
      <c r="Q33" s="6"/>
      <c r="R33" s="8"/>
      <c r="S33" s="31"/>
      <c r="T33" s="8"/>
    </row>
    <row r="34" spans="1:20" ht="12.75">
      <c r="A34" s="29" t="str">
        <f ca="1" t="shared" si="0"/>
        <v>IL Southwest</v>
      </c>
      <c r="B34" t="s">
        <v>190</v>
      </c>
      <c r="C34" t="str">
        <f>'orig. data'!AH58</f>
        <v> </v>
      </c>
      <c r="D34" t="str">
        <f>'orig. data'!AI58</f>
        <v> </v>
      </c>
      <c r="E34">
        <f ca="1">IF(CELL("contents",F34)="s","s",IF(CELL("contents",G34)="s","s",IF(CELL("contents",'orig. data'!AJ58)="t","t","")))</f>
      </c>
      <c r="F34" t="str">
        <f>'orig. data'!AK58</f>
        <v> </v>
      </c>
      <c r="G34" t="str">
        <f>'orig. data'!AL58</f>
        <v> </v>
      </c>
      <c r="H34" s="17">
        <f>'orig. data'!D$18</f>
        <v>0.1742144504</v>
      </c>
      <c r="I34" s="3">
        <f>'orig. data'!D58</f>
        <v>0.1724314494</v>
      </c>
      <c r="J34" s="3">
        <f>'orig. data'!R58</f>
        <v>0.1956127743</v>
      </c>
      <c r="K34" s="17">
        <f>'orig. data'!R$18</f>
        <v>0.1951099092</v>
      </c>
      <c r="L34" s="6">
        <f>'orig. data'!B58</f>
        <v>163</v>
      </c>
      <c r="M34" s="6">
        <f>'orig. data'!C58</f>
        <v>895</v>
      </c>
      <c r="N34" s="8">
        <f>'orig. data'!G58</f>
        <v>0.8961968165</v>
      </c>
      <c r="O34" s="31"/>
      <c r="P34" s="6">
        <f>'orig. data'!P58</f>
        <v>192</v>
      </c>
      <c r="Q34" s="6">
        <f>'orig. data'!Q58</f>
        <v>924</v>
      </c>
      <c r="R34" s="8">
        <f>'orig. data'!U58</f>
        <v>0.972257016</v>
      </c>
      <c r="S34" s="31"/>
      <c r="T34" s="8">
        <f>'orig. data'!AD58</f>
        <v>0.2362816588</v>
      </c>
    </row>
    <row r="35" spans="1:20" ht="12.75">
      <c r="A35" s="29" t="str">
        <f ca="1" t="shared" si="0"/>
        <v>IL Northeast (1,t)</v>
      </c>
      <c r="B35" t="s">
        <v>174</v>
      </c>
      <c r="C35">
        <f>'orig. data'!AH59</f>
        <v>1</v>
      </c>
      <c r="D35" t="str">
        <f>'orig. data'!AI59</f>
        <v> </v>
      </c>
      <c r="E35" t="str">
        <f ca="1">IF(CELL("contents",F35)="s","s",IF(CELL("contents",G35)="s","s",IF(CELL("contents",'orig. data'!AJ59)="t","t","")))</f>
        <v>t</v>
      </c>
      <c r="F35" t="str">
        <f>'orig. data'!AK59</f>
        <v> </v>
      </c>
      <c r="G35" t="str">
        <f>'orig. data'!AL59</f>
        <v> </v>
      </c>
      <c r="H35" s="17">
        <f>'orig. data'!D$18</f>
        <v>0.1742144504</v>
      </c>
      <c r="I35" s="3">
        <f>'orig. data'!D59</f>
        <v>0.1231538498</v>
      </c>
      <c r="J35" s="3">
        <f>'orig. data'!R59</f>
        <v>0.1690894398</v>
      </c>
      <c r="K35" s="17">
        <f>'orig. data'!R$18</f>
        <v>0.1951099092</v>
      </c>
      <c r="L35" s="6">
        <f>'orig. data'!B59</f>
        <v>131</v>
      </c>
      <c r="M35" s="6">
        <f>'orig. data'!C59</f>
        <v>1106</v>
      </c>
      <c r="N35" s="8">
        <f>'orig. data'!G59</f>
        <v>7.85414E-05</v>
      </c>
      <c r="O35" s="31"/>
      <c r="P35" s="6">
        <f>'orig. data'!P59</f>
        <v>182</v>
      </c>
      <c r="Q35" s="6">
        <f>'orig. data'!Q59</f>
        <v>1077</v>
      </c>
      <c r="R35" s="8">
        <f>'orig. data'!U59</f>
        <v>0.0550529534</v>
      </c>
      <c r="S35" s="31"/>
      <c r="T35" s="8">
        <f>'orig. data'!AD59</f>
        <v>0.0056651479</v>
      </c>
    </row>
    <row r="36" spans="1:20" ht="12.75">
      <c r="A36" s="29" t="str">
        <f ca="1" t="shared" si="0"/>
        <v>IL Southeast</v>
      </c>
      <c r="B36" t="s">
        <v>175</v>
      </c>
      <c r="C36" t="str">
        <f>'orig. data'!AH60</f>
        <v> </v>
      </c>
      <c r="D36" t="str">
        <f>'orig. data'!AI60</f>
        <v> </v>
      </c>
      <c r="E36">
        <f ca="1">IF(CELL("contents",F36)="s","s",IF(CELL("contents",G36)="s","s",IF(CELL("contents",'orig. data'!AJ60)="t","t","")))</f>
      </c>
      <c r="F36" t="str">
        <f>'orig. data'!AK60</f>
        <v> </v>
      </c>
      <c r="G36" t="str">
        <f>'orig. data'!AL60</f>
        <v> </v>
      </c>
      <c r="H36" s="17">
        <f>'orig. data'!D$18</f>
        <v>0.1742144504</v>
      </c>
      <c r="I36" s="3">
        <f>'orig. data'!D60</f>
        <v>0.1872129965</v>
      </c>
      <c r="J36" s="3">
        <f>'orig. data'!R60</f>
        <v>0.1980865448</v>
      </c>
      <c r="K36" s="17">
        <f>'orig. data'!R$18</f>
        <v>0.1951099092</v>
      </c>
      <c r="L36" s="6">
        <f>'orig. data'!B60</f>
        <v>279</v>
      </c>
      <c r="M36" s="6">
        <f>'orig. data'!C60</f>
        <v>1432</v>
      </c>
      <c r="N36" s="8">
        <f>'orig. data'!G60</f>
        <v>0.2346509403</v>
      </c>
      <c r="O36" s="31"/>
      <c r="P36" s="6">
        <f>'orig. data'!P60</f>
        <v>257</v>
      </c>
      <c r="Q36" s="6">
        <f>'orig. data'!Q60</f>
        <v>1236</v>
      </c>
      <c r="R36" s="8">
        <f>'orig. data'!U60</f>
        <v>0.8105874691</v>
      </c>
      <c r="S36" s="31"/>
      <c r="T36" s="8">
        <f>'orig. data'!AD60</f>
        <v>0.5137681576</v>
      </c>
    </row>
    <row r="37" spans="1:20" ht="12.75">
      <c r="A37" s="29" t="str">
        <f ca="1" t="shared" si="0"/>
        <v>IL Northwest</v>
      </c>
      <c r="B37" t="s">
        <v>176</v>
      </c>
      <c r="C37" t="str">
        <f>'orig. data'!AH61</f>
        <v> </v>
      </c>
      <c r="D37" t="str">
        <f>'orig. data'!AI61</f>
        <v> </v>
      </c>
      <c r="E37">
        <f ca="1">IF(CELL("contents",F37)="s","s",IF(CELL("contents",G37)="s","s",IF(CELL("contents",'orig. data'!AJ61)="t","t","")))</f>
      </c>
      <c r="F37" t="str">
        <f>'orig. data'!AK61</f>
        <v> </v>
      </c>
      <c r="G37" t="str">
        <f>'orig. data'!AL61</f>
        <v> </v>
      </c>
      <c r="H37" s="17">
        <f>'orig. data'!D$18</f>
        <v>0.1742144504</v>
      </c>
      <c r="I37" s="3">
        <f>'orig. data'!D61</f>
        <v>0.1373909556</v>
      </c>
      <c r="J37" s="3">
        <f>'orig. data'!R61</f>
        <v>0.1453144839</v>
      </c>
      <c r="K37" s="17">
        <f>'orig. data'!R$18</f>
        <v>0.1951099092</v>
      </c>
      <c r="L37" s="6">
        <f>'orig. data'!B61</f>
        <v>83</v>
      </c>
      <c r="M37" s="6">
        <f>'orig. data'!C61</f>
        <v>670</v>
      </c>
      <c r="N37" s="8">
        <f>'orig. data'!G61</f>
        <v>0.0311068672</v>
      </c>
      <c r="O37" s="31"/>
      <c r="P37" s="6">
        <f>'orig. data'!P61</f>
        <v>85</v>
      </c>
      <c r="Q37" s="6">
        <f>'orig. data'!Q61</f>
        <v>636</v>
      </c>
      <c r="R37" s="8">
        <f>'orig. data'!U61</f>
        <v>0.0067688597</v>
      </c>
      <c r="S37" s="31"/>
      <c r="T37" s="8">
        <f>'orig. data'!AD61</f>
        <v>0.7163463867</v>
      </c>
    </row>
    <row r="38" spans="1:20" ht="12.75">
      <c r="A38" s="29"/>
      <c r="H38" s="17"/>
      <c r="I38" s="3"/>
      <c r="J38" s="3"/>
      <c r="K38" s="17"/>
      <c r="L38" s="6"/>
      <c r="M38" s="6"/>
      <c r="N38" s="8"/>
      <c r="O38" s="31"/>
      <c r="P38" s="6"/>
      <c r="Q38" s="6"/>
      <c r="R38" s="8"/>
      <c r="S38" s="31"/>
      <c r="T38" s="8"/>
    </row>
    <row r="39" spans="1:20" ht="12.75">
      <c r="A39" s="29" t="str">
        <f ca="1" t="shared" si="0"/>
        <v>NE Iron Rose</v>
      </c>
      <c r="B39" t="s">
        <v>157</v>
      </c>
      <c r="C39" t="str">
        <f>'orig. data'!AH62</f>
        <v> </v>
      </c>
      <c r="D39" t="str">
        <f>'orig. data'!AI62</f>
        <v> </v>
      </c>
      <c r="E39">
        <f ca="1">IF(CELL("contents",F39)="s","s",IF(CELL("contents",G39)="s","s",IF(CELL("contents",'orig. data'!AJ62)="t","t","")))</f>
      </c>
      <c r="F39" t="str">
        <f>'orig. data'!AK62</f>
        <v> </v>
      </c>
      <c r="G39" t="str">
        <f>'orig. data'!AL62</f>
        <v> </v>
      </c>
      <c r="H39" s="17">
        <f>'orig. data'!D$18</f>
        <v>0.1742144504</v>
      </c>
      <c r="I39" s="3">
        <f>'orig. data'!D62</f>
        <v>0.1592816389</v>
      </c>
      <c r="J39" s="3">
        <f>'orig. data'!R62</f>
        <v>0.1226663005</v>
      </c>
      <c r="K39" s="17">
        <f>'orig. data'!R$18</f>
        <v>0.1951099092</v>
      </c>
      <c r="L39" s="6">
        <f>'orig. data'!B62</f>
        <v>28</v>
      </c>
      <c r="M39" s="6">
        <f>'orig. data'!C62</f>
        <v>170</v>
      </c>
      <c r="N39" s="8">
        <f>'orig. data'!G62</f>
        <v>0.6357575188</v>
      </c>
      <c r="O39" s="31"/>
      <c r="P39" s="6">
        <f>'orig. data'!P62</f>
        <v>17</v>
      </c>
      <c r="Q39" s="6">
        <f>'orig. data'!Q62</f>
        <v>134</v>
      </c>
      <c r="R39" s="8">
        <f>'orig. data'!U62</f>
        <v>0.0558168561</v>
      </c>
      <c r="S39" s="31"/>
      <c r="T39" s="8">
        <f>'orig. data'!AD62</f>
        <v>0.3955850106</v>
      </c>
    </row>
    <row r="40" spans="1:20" ht="12.75">
      <c r="A40" s="29" t="str">
        <f ca="1" t="shared" si="0"/>
        <v>NE Springfield</v>
      </c>
      <c r="B40" t="s">
        <v>205</v>
      </c>
      <c r="C40" t="str">
        <f>'orig. data'!AH63</f>
        <v> </v>
      </c>
      <c r="D40" t="str">
        <f>'orig. data'!AI63</f>
        <v> </v>
      </c>
      <c r="E40">
        <f ca="1">IF(CELL("contents",F40)="s","s",IF(CELL("contents",G40)="s","s",IF(CELL("contents",'orig. data'!AJ63)="t","t","")))</f>
      </c>
      <c r="F40" t="str">
        <f>'orig. data'!AK63</f>
        <v> </v>
      </c>
      <c r="G40" t="str">
        <f>'orig. data'!AL63</f>
        <v> </v>
      </c>
      <c r="H40" s="17">
        <f>'orig. data'!D$18</f>
        <v>0.1742144504</v>
      </c>
      <c r="I40" s="3">
        <f>'orig. data'!D63</f>
        <v>0.1519590658</v>
      </c>
      <c r="J40" s="3">
        <f>'orig. data'!R63</f>
        <v>0.1661863983</v>
      </c>
      <c r="K40" s="17">
        <f>'orig. data'!R$18</f>
        <v>0.1951099092</v>
      </c>
      <c r="L40" s="6">
        <f>'orig. data'!B63</f>
        <v>97</v>
      </c>
      <c r="M40" s="6">
        <f>'orig. data'!C63</f>
        <v>581</v>
      </c>
      <c r="N40" s="8">
        <f>'orig. data'!G63</f>
        <v>0.1800371364</v>
      </c>
      <c r="O40" s="31"/>
      <c r="P40" s="6">
        <f>'orig. data'!P63</f>
        <v>85</v>
      </c>
      <c r="Q40" s="6">
        <f>'orig. data'!Q63</f>
        <v>470</v>
      </c>
      <c r="R40" s="8">
        <f>'orig. data'!U63</f>
        <v>0.1402395376</v>
      </c>
      <c r="S40" s="31"/>
      <c r="T40" s="8">
        <f>'orig. data'!AD63</f>
        <v>0.546916742</v>
      </c>
    </row>
    <row r="41" spans="1:20" ht="12.75">
      <c r="A41" s="29" t="str">
        <f ca="1" t="shared" si="0"/>
        <v>NE Winnipeg River</v>
      </c>
      <c r="B41" t="s">
        <v>158</v>
      </c>
      <c r="C41" t="str">
        <f>'orig. data'!AH64</f>
        <v> </v>
      </c>
      <c r="D41" t="str">
        <f>'orig. data'!AI64</f>
        <v> </v>
      </c>
      <c r="E41">
        <f ca="1">IF(CELL("contents",F41)="s","s",IF(CELL("contents",G41)="s","s",IF(CELL("contents",'orig. data'!AJ64)="t","t","")))</f>
      </c>
      <c r="F41" t="str">
        <f>'orig. data'!AK64</f>
        <v> </v>
      </c>
      <c r="G41" t="str">
        <f>'orig. data'!AL64</f>
        <v> </v>
      </c>
      <c r="H41" s="17">
        <f>'orig. data'!D$18</f>
        <v>0.1742144504</v>
      </c>
      <c r="I41" s="3">
        <f>'orig. data'!D64</f>
        <v>0.1360322475</v>
      </c>
      <c r="J41" s="3">
        <f>'orig. data'!R64</f>
        <v>0.1756585134</v>
      </c>
      <c r="K41" s="17">
        <f>'orig. data'!R$18</f>
        <v>0.1951099092</v>
      </c>
      <c r="L41" s="6">
        <f>'orig. data'!B64</f>
        <v>27</v>
      </c>
      <c r="M41" s="6">
        <f>'orig. data'!C64</f>
        <v>192</v>
      </c>
      <c r="N41" s="8">
        <f>'orig. data'!G64</f>
        <v>0.1991132343</v>
      </c>
      <c r="O41" s="31"/>
      <c r="P41" s="6">
        <f>'orig. data'!P64</f>
        <v>33</v>
      </c>
      <c r="Q41" s="6">
        <f>'orig. data'!Q64</f>
        <v>178</v>
      </c>
      <c r="R41" s="8">
        <f>'orig. data'!U64</f>
        <v>0.5466368125</v>
      </c>
      <c r="S41" s="31"/>
      <c r="T41" s="8">
        <f>'orig. data'!AD64</f>
        <v>0.3245463763</v>
      </c>
    </row>
    <row r="42" spans="1:20" ht="12.75">
      <c r="A42" s="29" t="str">
        <f ca="1" t="shared" si="0"/>
        <v>NE Brokenhead</v>
      </c>
      <c r="B42" t="s">
        <v>159</v>
      </c>
      <c r="C42" t="str">
        <f>'orig. data'!AH65</f>
        <v> </v>
      </c>
      <c r="D42" t="str">
        <f>'orig. data'!AI65</f>
        <v> </v>
      </c>
      <c r="E42">
        <f ca="1">IF(CELL("contents",F42)="s","s",IF(CELL("contents",G42)="s","s",IF(CELL("contents",'orig. data'!AJ65)="t","t","")))</f>
      </c>
      <c r="F42" t="str">
        <f>'orig. data'!AK65</f>
        <v> </v>
      </c>
      <c r="G42" t="str">
        <f>'orig. data'!AL65</f>
        <v> </v>
      </c>
      <c r="H42" s="17">
        <f>'orig. data'!D$18</f>
        <v>0.1742144504</v>
      </c>
      <c r="I42" s="3">
        <f>'orig. data'!D65</f>
        <v>0.1521458416</v>
      </c>
      <c r="J42" s="3">
        <f>'orig. data'!R65</f>
        <v>0.1756965055</v>
      </c>
      <c r="K42" s="17">
        <f>'orig. data'!R$18</f>
        <v>0.1951099092</v>
      </c>
      <c r="L42" s="6">
        <f>'orig. data'!B65</f>
        <v>51</v>
      </c>
      <c r="M42" s="6">
        <f>'orig. data'!C65</f>
        <v>323</v>
      </c>
      <c r="N42" s="8">
        <f>'orig. data'!G65</f>
        <v>0.3344063365</v>
      </c>
      <c r="O42" s="31"/>
      <c r="P42" s="6">
        <f>'orig. data'!P65</f>
        <v>59</v>
      </c>
      <c r="Q42" s="6">
        <f>'orig. data'!Q65</f>
        <v>315</v>
      </c>
      <c r="R42" s="8">
        <f>'orig. data'!U65</f>
        <v>0.4216474686</v>
      </c>
      <c r="S42" s="31"/>
      <c r="T42" s="8">
        <f>'orig. data'!AD65</f>
        <v>0.4516234103</v>
      </c>
    </row>
    <row r="43" spans="1:20" ht="12.75">
      <c r="A43" s="29" t="str">
        <f ca="1" t="shared" si="0"/>
        <v>NE Blue Water (2)</v>
      </c>
      <c r="B43" t="s">
        <v>206</v>
      </c>
      <c r="C43" t="str">
        <f>'orig. data'!AH66</f>
        <v> </v>
      </c>
      <c r="D43">
        <f>'orig. data'!AI66</f>
        <v>2</v>
      </c>
      <c r="E43">
        <f ca="1">IF(CELL("contents",F43)="s","s",IF(CELL("contents",G43)="s","s",IF(CELL("contents",'orig. data'!AJ66)="t","t","")))</f>
      </c>
      <c r="F43" t="str">
        <f>'orig. data'!AK66</f>
        <v> </v>
      </c>
      <c r="G43" t="str">
        <f>'orig. data'!AL66</f>
        <v> </v>
      </c>
      <c r="H43" s="17">
        <f>'orig. data'!D$18</f>
        <v>0.1742144504</v>
      </c>
      <c r="I43" s="3">
        <f>'orig. data'!D66</f>
        <v>0.1598058486</v>
      </c>
      <c r="J43" s="3">
        <f>'orig. data'!R66</f>
        <v>0.1434398831</v>
      </c>
      <c r="K43" s="17">
        <f>'orig. data'!R$18</f>
        <v>0.1951099092</v>
      </c>
      <c r="L43" s="6">
        <f>'orig. data'!B66</f>
        <v>96</v>
      </c>
      <c r="M43" s="6">
        <f>'orig. data'!C66</f>
        <v>680</v>
      </c>
      <c r="N43" s="8">
        <f>'orig. data'!G66</f>
        <v>0.3996115154</v>
      </c>
      <c r="O43" s="31"/>
      <c r="P43" s="6">
        <f>'orig. data'!P66</f>
        <v>85</v>
      </c>
      <c r="Q43" s="6">
        <f>'orig. data'!Q66</f>
        <v>648</v>
      </c>
      <c r="R43" s="8">
        <f>'orig. data'!U66</f>
        <v>0.0046944666</v>
      </c>
      <c r="S43" s="31"/>
      <c r="T43" s="8">
        <f>'orig. data'!AD66</f>
        <v>0.4681852856</v>
      </c>
    </row>
    <row r="44" spans="1:20" ht="12.75">
      <c r="A44" s="29" t="str">
        <f ca="1" t="shared" si="0"/>
        <v>NE Northern Remote (1,t)</v>
      </c>
      <c r="B44" t="s">
        <v>207</v>
      </c>
      <c r="C44">
        <f>'orig. data'!AH67</f>
        <v>1</v>
      </c>
      <c r="D44" t="str">
        <f>'orig. data'!AI67</f>
        <v> </v>
      </c>
      <c r="E44" t="str">
        <f ca="1">IF(CELL("contents",F44)="s","s",IF(CELL("contents",G44)="s","s",IF(CELL("contents",'orig. data'!AJ67)="t","t","")))</f>
        <v>t</v>
      </c>
      <c r="F44" t="str">
        <f>'orig. data'!AK67</f>
        <v> </v>
      </c>
      <c r="G44" t="str">
        <f>'orig. data'!AL67</f>
        <v> </v>
      </c>
      <c r="H44" s="17">
        <f>'orig. data'!D$18</f>
        <v>0.1742144504</v>
      </c>
      <c r="I44" s="3">
        <f>'orig. data'!D67</f>
        <v>0.0719470729</v>
      </c>
      <c r="J44" s="3">
        <f>'orig. data'!R67</f>
        <v>0.1342616288</v>
      </c>
      <c r="K44" s="17">
        <f>'orig. data'!R$18</f>
        <v>0.1951099092</v>
      </c>
      <c r="L44" s="6">
        <f>'orig. data'!B67</f>
        <v>32</v>
      </c>
      <c r="M44" s="6">
        <f>'orig. data'!C67</f>
        <v>509</v>
      </c>
      <c r="N44" s="8">
        <f>'orig. data'!G67</f>
        <v>5.8659181E-07</v>
      </c>
      <c r="O44" s="31"/>
      <c r="P44" s="6">
        <f>'orig. data'!P67</f>
        <v>55</v>
      </c>
      <c r="Q44" s="6">
        <f>'orig. data'!Q67</f>
        <v>458</v>
      </c>
      <c r="R44" s="8">
        <f>'orig. data'!U67</f>
        <v>0.0056737116</v>
      </c>
      <c r="S44" s="31"/>
      <c r="T44" s="8">
        <f>'orig. data'!AD67</f>
        <v>0.0050167596</v>
      </c>
    </row>
    <row r="45" spans="1:20" ht="12.75">
      <c r="A45" s="29"/>
      <c r="H45" s="17"/>
      <c r="I45" s="3"/>
      <c r="J45" s="3"/>
      <c r="K45" s="17"/>
      <c r="L45" s="6"/>
      <c r="M45" s="6"/>
      <c r="N45" s="8"/>
      <c r="O45" s="31"/>
      <c r="P45" s="6"/>
      <c r="Q45" s="6"/>
      <c r="R45" s="8"/>
      <c r="S45" s="31"/>
      <c r="T45" s="8"/>
    </row>
    <row r="46" spans="1:20" ht="12.75">
      <c r="A46" s="29" t="str">
        <f ca="1" t="shared" si="0"/>
        <v>PL West</v>
      </c>
      <c r="B46" t="s">
        <v>177</v>
      </c>
      <c r="C46" t="str">
        <f>'orig. data'!AH68</f>
        <v> </v>
      </c>
      <c r="D46" t="str">
        <f>'orig. data'!AI68</f>
        <v> </v>
      </c>
      <c r="E46">
        <f ca="1">IF(CELL("contents",F46)="s","s",IF(CELL("contents",G46)="s","s",IF(CELL("contents",'orig. data'!AJ68)="t","t","")))</f>
      </c>
      <c r="F46" t="str">
        <f>'orig. data'!AK68</f>
        <v> </v>
      </c>
      <c r="G46" t="str">
        <f>'orig. data'!AL68</f>
        <v> </v>
      </c>
      <c r="H46" s="17">
        <f>'orig. data'!D$18</f>
        <v>0.1742144504</v>
      </c>
      <c r="I46" s="3">
        <f>'orig. data'!D68</f>
        <v>0.2283525854</v>
      </c>
      <c r="J46" s="3">
        <f>'orig. data'!R68</f>
        <v>0.1959405237</v>
      </c>
      <c r="K46" s="17">
        <f>'orig. data'!R$18</f>
        <v>0.1951099092</v>
      </c>
      <c r="L46" s="6">
        <f>'orig. data'!B68</f>
        <v>41</v>
      </c>
      <c r="M46" s="6">
        <f>'orig. data'!C68</f>
        <v>187</v>
      </c>
      <c r="N46" s="8">
        <f>'orig. data'!G68</f>
        <v>0.0836639252</v>
      </c>
      <c r="O46" s="31"/>
      <c r="P46" s="6">
        <f>'orig. data'!P68</f>
        <v>34</v>
      </c>
      <c r="Q46" s="6">
        <f>'orig. data'!Q68</f>
        <v>179</v>
      </c>
      <c r="R46" s="8">
        <f>'orig. data'!U68</f>
        <v>0.9804765743</v>
      </c>
      <c r="S46" s="31"/>
      <c r="T46" s="8">
        <f>'orig. data'!AD68</f>
        <v>0.5092820809</v>
      </c>
    </row>
    <row r="47" spans="1:20" ht="12.75">
      <c r="A47" s="29" t="str">
        <f ca="1" t="shared" si="0"/>
        <v>PL East</v>
      </c>
      <c r="B47" t="s">
        <v>178</v>
      </c>
      <c r="C47" t="str">
        <f>'orig. data'!AH69</f>
        <v> </v>
      </c>
      <c r="D47" t="str">
        <f>'orig. data'!AI69</f>
        <v> </v>
      </c>
      <c r="E47">
        <f ca="1">IF(CELL("contents",F47)="s","s",IF(CELL("contents",G47)="s","s",IF(CELL("contents",'orig. data'!AJ69)="t","t","")))</f>
      </c>
      <c r="F47" t="str">
        <f>'orig. data'!AK69</f>
        <v> </v>
      </c>
      <c r="G47" t="str">
        <f>'orig. data'!AL69</f>
        <v> </v>
      </c>
      <c r="H47" s="17">
        <f>'orig. data'!D$18</f>
        <v>0.1742144504</v>
      </c>
      <c r="I47" s="3">
        <f>'orig. data'!D69</f>
        <v>0.2177635006</v>
      </c>
      <c r="J47" s="3">
        <f>'orig. data'!R69</f>
        <v>0.2187272628</v>
      </c>
      <c r="K47" s="17">
        <f>'orig. data'!R$18</f>
        <v>0.1951099092</v>
      </c>
      <c r="L47" s="6">
        <f>'orig. data'!B69</f>
        <v>117</v>
      </c>
      <c r="M47" s="6">
        <f>'orig. data'!C69</f>
        <v>589</v>
      </c>
      <c r="N47" s="8">
        <f>'orig. data'!G69</f>
        <v>0.0163238732</v>
      </c>
      <c r="O47" s="31"/>
      <c r="P47" s="6">
        <f>'orig. data'!P69</f>
        <v>106</v>
      </c>
      <c r="Q47" s="6">
        <f>'orig. data'!Q69</f>
        <v>517</v>
      </c>
      <c r="R47" s="8">
        <f>'orig. data'!U69</f>
        <v>0.2415425352</v>
      </c>
      <c r="S47" s="31"/>
      <c r="T47" s="8">
        <f>'orig. data'!AD69</f>
        <v>0.9737291918</v>
      </c>
    </row>
    <row r="48" spans="1:20" ht="12.75">
      <c r="A48" s="29" t="str">
        <f ca="1" t="shared" si="0"/>
        <v>PL Central</v>
      </c>
      <c r="B48" t="s">
        <v>156</v>
      </c>
      <c r="C48" t="str">
        <f>'orig. data'!AH70</f>
        <v> </v>
      </c>
      <c r="D48" t="str">
        <f>'orig. data'!AI70</f>
        <v> </v>
      </c>
      <c r="E48">
        <f ca="1">IF(CELL("contents",F48)="s","s",IF(CELL("contents",G48)="s","s",IF(CELL("contents",'orig. data'!AJ70)="t","t","")))</f>
      </c>
      <c r="F48" t="str">
        <f>'orig. data'!AK70</f>
        <v> </v>
      </c>
      <c r="G48" t="str">
        <f>'orig. data'!AL70</f>
        <v> </v>
      </c>
      <c r="H48" s="17">
        <f>'orig. data'!D$18</f>
        <v>0.1742144504</v>
      </c>
      <c r="I48" s="3">
        <f>'orig. data'!D70</f>
        <v>0.2016038157</v>
      </c>
      <c r="J48" s="3">
        <f>'orig. data'!R70</f>
        <v>0.2287635794</v>
      </c>
      <c r="K48" s="17">
        <f>'orig. data'!R$18</f>
        <v>0.1951099092</v>
      </c>
      <c r="L48" s="6">
        <f>'orig. data'!B70</f>
        <v>129</v>
      </c>
      <c r="M48" s="6">
        <f>'orig. data'!C70</f>
        <v>649</v>
      </c>
      <c r="N48" s="8">
        <f>'orig. data'!G70</f>
        <v>0.0989814369</v>
      </c>
      <c r="O48" s="31"/>
      <c r="P48" s="6">
        <f>'orig. data'!P70</f>
        <v>140</v>
      </c>
      <c r="Q48" s="6">
        <f>'orig. data'!Q70</f>
        <v>609</v>
      </c>
      <c r="R48" s="8">
        <f>'orig. data'!U70</f>
        <v>0.0611521936</v>
      </c>
      <c r="S48" s="31"/>
      <c r="T48" s="8">
        <f>'orig. data'!AD70</f>
        <v>0.3004079711</v>
      </c>
    </row>
    <row r="49" spans="1:20" ht="12.75">
      <c r="A49" s="29" t="str">
        <f ca="1" t="shared" si="0"/>
        <v>PL North</v>
      </c>
      <c r="B49" t="s">
        <v>215</v>
      </c>
      <c r="C49" t="str">
        <f>'orig. data'!AH71</f>
        <v> </v>
      </c>
      <c r="D49" t="str">
        <f>'orig. data'!AI71</f>
        <v> </v>
      </c>
      <c r="E49">
        <f ca="1">IF(CELL("contents",F49)="s","s",IF(CELL("contents",G49)="s","s",IF(CELL("contents",'orig. data'!AJ71)="t","t","")))</f>
      </c>
      <c r="F49" t="str">
        <f>'orig. data'!AK71</f>
        <v> </v>
      </c>
      <c r="G49" t="str">
        <f>'orig. data'!AL71</f>
        <v> </v>
      </c>
      <c r="H49" s="17">
        <f>'orig. data'!D$18</f>
        <v>0.1742144504</v>
      </c>
      <c r="I49" s="3">
        <f>'orig. data'!D71</f>
        <v>0.187852777</v>
      </c>
      <c r="J49" s="3">
        <f>'orig. data'!R71</f>
        <v>0.2185525766</v>
      </c>
      <c r="K49" s="17">
        <f>'orig. data'!R$18</f>
        <v>0.1951099092</v>
      </c>
      <c r="L49" s="6">
        <f>'orig. data'!B71</f>
        <v>170</v>
      </c>
      <c r="M49" s="6">
        <f>'orig. data'!C71</f>
        <v>1005</v>
      </c>
      <c r="N49" s="8">
        <f>'orig. data'!G71</f>
        <v>0.3292234366</v>
      </c>
      <c r="O49" s="31"/>
      <c r="P49" s="6">
        <f>'orig. data'!P71</f>
        <v>169</v>
      </c>
      <c r="Q49" s="6">
        <f>'orig. data'!Q71</f>
        <v>824</v>
      </c>
      <c r="R49" s="8">
        <f>'orig. data'!U71</f>
        <v>0.1429535344</v>
      </c>
      <c r="S49" s="31"/>
      <c r="T49" s="8">
        <f>'orig. data'!AD71</f>
        <v>0.1634861717</v>
      </c>
    </row>
    <row r="50" spans="1:20" ht="12.75">
      <c r="A50" s="29"/>
      <c r="H50" s="17"/>
      <c r="I50" s="3"/>
      <c r="J50" s="3"/>
      <c r="K50" s="17"/>
      <c r="L50" s="6"/>
      <c r="M50" s="6"/>
      <c r="N50" s="8"/>
      <c r="O50" s="31"/>
      <c r="P50" s="6"/>
      <c r="Q50" s="6"/>
      <c r="R50" s="8"/>
      <c r="S50" s="31"/>
      <c r="T50" s="8"/>
    </row>
    <row r="51" spans="1:20" ht="12.75">
      <c r="A51" s="29" t="str">
        <f ca="1" t="shared" si="0"/>
        <v>NM F Flon/Snow L/Cran (1,2)</v>
      </c>
      <c r="B51" t="s">
        <v>179</v>
      </c>
      <c r="C51">
        <f>'orig. data'!AH72</f>
        <v>1</v>
      </c>
      <c r="D51">
        <f>'orig. data'!AI72</f>
        <v>2</v>
      </c>
      <c r="E51">
        <f ca="1">IF(CELL("contents",F51)="s","s",IF(CELL("contents",G51)="s","s",IF(CELL("contents",'orig. data'!AJ72)="t","t","")))</f>
      </c>
      <c r="F51" t="str">
        <f>'orig. data'!AK72</f>
        <v> </v>
      </c>
      <c r="G51" t="str">
        <f>'orig. data'!AL72</f>
        <v> </v>
      </c>
      <c r="H51" s="17">
        <f>'orig. data'!D$18</f>
        <v>0.1742144504</v>
      </c>
      <c r="I51" s="3">
        <f>'orig. data'!D72</f>
        <v>0.2687912133</v>
      </c>
      <c r="J51" s="3">
        <f>'orig. data'!R72</f>
        <v>0.3023448376</v>
      </c>
      <c r="K51" s="17">
        <f>'orig. data'!R$18</f>
        <v>0.1951099092</v>
      </c>
      <c r="L51" s="6">
        <f>'orig. data'!B72</f>
        <v>118</v>
      </c>
      <c r="M51" s="6">
        <f>'orig. data'!C72</f>
        <v>461</v>
      </c>
      <c r="N51" s="8">
        <f>'orig. data'!G72</f>
        <v>2.7591324E-06</v>
      </c>
      <c r="O51" s="31"/>
      <c r="P51" s="6">
        <f>'orig. data'!P72</f>
        <v>118</v>
      </c>
      <c r="Q51" s="6">
        <f>'orig. data'!Q72</f>
        <v>410</v>
      </c>
      <c r="R51" s="8">
        <f>'orig. data'!U72</f>
        <v>2.1804925E-06</v>
      </c>
      <c r="S51" s="31"/>
      <c r="T51" s="8">
        <f>'orig. data'!AD72</f>
        <v>0.3662379591</v>
      </c>
    </row>
    <row r="52" spans="1:20" ht="12.75">
      <c r="A52" s="29" t="str">
        <f ca="1" t="shared" si="0"/>
        <v>NM The Pas/OCN/Kelsey (1,2)</v>
      </c>
      <c r="B52" t="s">
        <v>214</v>
      </c>
      <c r="C52">
        <f>'orig. data'!AH73</f>
        <v>1</v>
      </c>
      <c r="D52">
        <f>'orig. data'!AI73</f>
        <v>2</v>
      </c>
      <c r="E52">
        <f ca="1">IF(CELL("contents",F52)="s","s",IF(CELL("contents",G52)="s","s",IF(CELL("contents",'orig. data'!AJ73)="t","t","")))</f>
      </c>
      <c r="F52" t="str">
        <f>'orig. data'!AK73</f>
        <v> </v>
      </c>
      <c r="G52" t="str">
        <f>'orig. data'!AL73</f>
        <v> </v>
      </c>
      <c r="H52" s="17">
        <f>'orig. data'!D$18</f>
        <v>0.1742144504</v>
      </c>
      <c r="I52" s="3">
        <f>'orig. data'!D73</f>
        <v>0.2584564384</v>
      </c>
      <c r="J52" s="3">
        <f>'orig. data'!R73</f>
        <v>0.2811847489</v>
      </c>
      <c r="K52" s="17">
        <f>'orig. data'!R$18</f>
        <v>0.1951099092</v>
      </c>
      <c r="L52" s="6">
        <f>'orig. data'!B73</f>
        <v>233</v>
      </c>
      <c r="M52" s="6">
        <f>'orig. data'!C73</f>
        <v>987</v>
      </c>
      <c r="N52" s="8">
        <f>'orig. data'!G73</f>
        <v>2.4827928E-09</v>
      </c>
      <c r="O52" s="31"/>
      <c r="P52" s="6">
        <f>'orig. data'!P73</f>
        <v>227</v>
      </c>
      <c r="Q52" s="6">
        <f>'orig. data'!Q73</f>
        <v>876</v>
      </c>
      <c r="R52" s="8">
        <f>'orig. data'!U73</f>
        <v>4.8428291E-08</v>
      </c>
      <c r="S52" s="31"/>
      <c r="T52" s="8">
        <f>'orig. data'!AD73</f>
        <v>0.366118316</v>
      </c>
    </row>
    <row r="53" spans="1:20" ht="12.75">
      <c r="A53" s="29" t="str">
        <f ca="1" t="shared" si="0"/>
        <v>NM Nor-Man Other</v>
      </c>
      <c r="B53" t="s">
        <v>213</v>
      </c>
      <c r="C53" t="str">
        <f>'orig. data'!AH74</f>
        <v> </v>
      </c>
      <c r="D53" t="str">
        <f>'orig. data'!AI74</f>
        <v> </v>
      </c>
      <c r="E53">
        <f ca="1">IF(CELL("contents",F53)="s","s",IF(CELL("contents",G53)="s","s",IF(CELL("contents",'orig. data'!AJ74)="t","t","")))</f>
      </c>
      <c r="F53" t="str">
        <f>'orig. data'!AK74</f>
        <v> </v>
      </c>
      <c r="G53" t="str">
        <f>'orig. data'!AL74</f>
        <v> </v>
      </c>
      <c r="H53" s="17">
        <f>'orig. data'!D$18</f>
        <v>0.1742144504</v>
      </c>
      <c r="I53" s="3">
        <f>'orig. data'!D74</f>
        <v>0.186351975</v>
      </c>
      <c r="J53" s="3">
        <f>'orig. data'!R74</f>
        <v>0.1678669714</v>
      </c>
      <c r="K53" s="17">
        <f>'orig. data'!R$18</f>
        <v>0.1951099092</v>
      </c>
      <c r="L53" s="6">
        <f>'orig. data'!B74</f>
        <v>131</v>
      </c>
      <c r="M53" s="6">
        <f>'orig. data'!C74</f>
        <v>790</v>
      </c>
      <c r="N53" s="8">
        <f>'orig. data'!G74</f>
        <v>0.4433609928</v>
      </c>
      <c r="O53" s="31"/>
      <c r="P53" s="6">
        <f>'orig. data'!P74</f>
        <v>113</v>
      </c>
      <c r="Q53" s="6">
        <f>'orig. data'!Q74</f>
        <v>744</v>
      </c>
      <c r="R53" s="8">
        <f>'orig. data'!U74</f>
        <v>0.1113879882</v>
      </c>
      <c r="S53" s="31"/>
      <c r="T53" s="8">
        <f>'orig. data'!AD74</f>
        <v>0.4158332971</v>
      </c>
    </row>
    <row r="54" spans="1:20" ht="12.75">
      <c r="A54" s="29"/>
      <c r="H54" s="17"/>
      <c r="I54" s="3"/>
      <c r="J54" s="3"/>
      <c r="K54" s="17"/>
      <c r="L54" s="6"/>
      <c r="M54" s="6"/>
      <c r="N54" s="8"/>
      <c r="O54" s="31"/>
      <c r="P54" s="6"/>
      <c r="Q54" s="6"/>
      <c r="R54" s="8"/>
      <c r="S54" s="31"/>
      <c r="T54" s="8"/>
    </row>
    <row r="55" spans="1:20" ht="12.75">
      <c r="A55" s="29" t="str">
        <f ca="1" t="shared" si="0"/>
        <v>BW Thompson</v>
      </c>
      <c r="B55" t="s">
        <v>180</v>
      </c>
      <c r="C55" t="str">
        <f>'orig. data'!AH75</f>
        <v> </v>
      </c>
      <c r="D55" t="str">
        <f>'orig. data'!AI75</f>
        <v> </v>
      </c>
      <c r="E55">
        <f ca="1">IF(CELL("contents",F55)="s","s",IF(CELL("contents",G55)="s","s",IF(CELL("contents",'orig. data'!AJ75)="t","t","")))</f>
      </c>
      <c r="F55" t="str">
        <f>'orig. data'!AK75</f>
        <v> </v>
      </c>
      <c r="G55" t="str">
        <f>'orig. data'!AL75</f>
        <v> </v>
      </c>
      <c r="H55" s="17">
        <f>'orig. data'!D$18</f>
        <v>0.1742144504</v>
      </c>
      <c r="I55" s="3">
        <f>'orig. data'!D75</f>
        <v>0.1833015866</v>
      </c>
      <c r="J55" s="3">
        <f>'orig. data'!R75</f>
        <v>0.2121581886</v>
      </c>
      <c r="K55" s="17">
        <f>'orig. data'!R$18</f>
        <v>0.1951099092</v>
      </c>
      <c r="L55" s="6">
        <f>'orig. data'!B75</f>
        <v>230</v>
      </c>
      <c r="M55" s="6">
        <f>'orig. data'!C75</f>
        <v>1329</v>
      </c>
      <c r="N55" s="8">
        <f>'orig. data'!G75</f>
        <v>0.4449219654</v>
      </c>
      <c r="O55" s="31"/>
      <c r="P55" s="6">
        <f>'orig. data'!P75</f>
        <v>227</v>
      </c>
      <c r="Q55" s="6">
        <f>'orig. data'!Q75</f>
        <v>1125</v>
      </c>
      <c r="R55" s="8">
        <f>'orig. data'!U75</f>
        <v>0.2110914406</v>
      </c>
      <c r="S55" s="31"/>
      <c r="T55" s="8">
        <f>'orig. data'!AD75</f>
        <v>0.1181376719</v>
      </c>
    </row>
    <row r="56" spans="1:20" ht="12.75">
      <c r="A56" s="29" t="str">
        <f ca="1" t="shared" si="0"/>
        <v>BW Gillam/Fox Lake (t)</v>
      </c>
      <c r="B56" t="s">
        <v>160</v>
      </c>
      <c r="C56" t="str">
        <f>'orig. data'!AH76</f>
        <v> </v>
      </c>
      <c r="D56" t="str">
        <f>'orig. data'!AI76</f>
        <v> </v>
      </c>
      <c r="E56" t="str">
        <f ca="1">IF(CELL("contents",F56)="s","s",IF(CELL("contents",G56)="s","s",IF(CELL("contents",'orig. data'!AJ76)="t","t","")))</f>
        <v>t</v>
      </c>
      <c r="F56" t="str">
        <f>'orig. data'!AK76</f>
        <v> </v>
      </c>
      <c r="G56" t="str">
        <f>'orig. data'!AL76</f>
        <v> </v>
      </c>
      <c r="H56" s="17">
        <f>'orig. data'!D$18</f>
        <v>0.1742144504</v>
      </c>
      <c r="I56" s="3">
        <f>'orig. data'!D76</f>
        <v>0.1506347276</v>
      </c>
      <c r="J56" s="3">
        <f>'orig. data'!R76</f>
        <v>0.280690731</v>
      </c>
      <c r="K56" s="17">
        <f>'orig. data'!R$18</f>
        <v>0.1951099092</v>
      </c>
      <c r="L56" s="6">
        <f>'orig. data'!B76</f>
        <v>20</v>
      </c>
      <c r="M56" s="6">
        <f>'orig. data'!C76</f>
        <v>133</v>
      </c>
      <c r="N56" s="8">
        <f>'orig. data'!G76</f>
        <v>0.5157915945</v>
      </c>
      <c r="O56" s="31"/>
      <c r="P56" s="6">
        <f>'orig. data'!P76</f>
        <v>27</v>
      </c>
      <c r="Q56" s="6">
        <f>'orig. data'!Q76</f>
        <v>99</v>
      </c>
      <c r="R56" s="8">
        <f>'orig. data'!U76</f>
        <v>0.0590793392</v>
      </c>
      <c r="S56" s="31"/>
      <c r="T56" s="8">
        <f>'orig. data'!AD76</f>
        <v>0.0348886449</v>
      </c>
    </row>
    <row r="57" spans="1:20" ht="12.75">
      <c r="A57" s="29" t="str">
        <f ca="1" t="shared" si="0"/>
        <v>BW Lynn/Leaf/SIL</v>
      </c>
      <c r="B57" t="s">
        <v>228</v>
      </c>
      <c r="C57" t="str">
        <f>'orig. data'!AH77</f>
        <v> </v>
      </c>
      <c r="D57" t="str">
        <f>'orig. data'!AI77</f>
        <v> </v>
      </c>
      <c r="E57">
        <f ca="1">IF(CELL("contents",F57)="s","s",IF(CELL("contents",G57)="s","s",IF(CELL("contents",'orig. data'!AJ77)="t","t","")))</f>
      </c>
      <c r="F57" t="str">
        <f>'orig. data'!AK77</f>
        <v> </v>
      </c>
      <c r="G57" t="str">
        <f>'orig. data'!AL77</f>
        <v> </v>
      </c>
      <c r="H57" s="17">
        <f>'orig. data'!D$18</f>
        <v>0.1742144504</v>
      </c>
      <c r="I57" s="3">
        <f>'orig. data'!D77</f>
        <v>0.1366155439</v>
      </c>
      <c r="J57" s="3">
        <f>'orig. data'!R77</f>
        <v>0.1353787595</v>
      </c>
      <c r="K57" s="17">
        <f>'orig. data'!R$18</f>
        <v>0.1951099092</v>
      </c>
      <c r="L57" s="6">
        <f>'orig. data'!B77</f>
        <v>45</v>
      </c>
      <c r="M57" s="6">
        <f>'orig. data'!C77</f>
        <v>369</v>
      </c>
      <c r="N57" s="8">
        <f>'orig. data'!G77</f>
        <v>0.1035845301</v>
      </c>
      <c r="O57" s="31"/>
      <c r="P57" s="6">
        <f>'orig. data'!P77</f>
        <v>30</v>
      </c>
      <c r="Q57" s="6">
        <f>'orig. data'!Q77</f>
        <v>242</v>
      </c>
      <c r="R57" s="8">
        <f>'orig. data'!U77</f>
        <v>0.0455300987</v>
      </c>
      <c r="S57" s="31"/>
      <c r="T57" s="8">
        <f>'orig. data'!AD77</f>
        <v>0.9692224324</v>
      </c>
    </row>
    <row r="58" spans="1:20" ht="12.75">
      <c r="A58" s="29" t="str">
        <f ca="1" t="shared" si="0"/>
        <v>BW Thick Por/Pik/Wab</v>
      </c>
      <c r="B58" t="s">
        <v>191</v>
      </c>
      <c r="C58" t="str">
        <f>'orig. data'!AH78</f>
        <v> </v>
      </c>
      <c r="D58" t="str">
        <f>'orig. data'!AI78</f>
        <v> </v>
      </c>
      <c r="E58">
        <f ca="1">IF(CELL("contents",F58)="s","s",IF(CELL("contents",G58)="s","s",IF(CELL("contents",'orig. data'!AJ78)="t","t","")))</f>
      </c>
      <c r="F58" t="str">
        <f>'orig. data'!AK78</f>
        <v> </v>
      </c>
      <c r="G58" t="str">
        <f>'orig. data'!AL78</f>
        <v> </v>
      </c>
      <c r="H58" s="17">
        <f>'orig. data'!D$18</f>
        <v>0.1742144504</v>
      </c>
      <c r="I58" s="3">
        <f>'orig. data'!D78</f>
        <v>0.2748046616</v>
      </c>
      <c r="J58" s="3">
        <f>'orig. data'!R78</f>
        <v>0.1759523659</v>
      </c>
      <c r="K58" s="17">
        <f>'orig. data'!R$18</f>
        <v>0.1951099092</v>
      </c>
      <c r="L58" s="6">
        <f>'orig. data'!B78</f>
        <v>25</v>
      </c>
      <c r="M58" s="6">
        <f>'orig. data'!C78</f>
        <v>106</v>
      </c>
      <c r="N58" s="8">
        <f>'orig. data'!G78</f>
        <v>0.0228333534</v>
      </c>
      <c r="O58" s="31"/>
      <c r="P58" s="6">
        <f>'orig. data'!P78</f>
        <v>12</v>
      </c>
      <c r="Q58" s="6">
        <f>'orig. data'!Q78</f>
        <v>76</v>
      </c>
      <c r="R58" s="8">
        <f>'orig. data'!U78</f>
        <v>0.7203440643</v>
      </c>
      <c r="S58" s="31"/>
      <c r="T58" s="8">
        <f>'orig. data'!AD78</f>
        <v>0.2042562213</v>
      </c>
    </row>
    <row r="59" spans="1:20" ht="12.75">
      <c r="A59" s="29" t="str">
        <f ca="1" t="shared" si="0"/>
        <v>BW Oxford H &amp; Gods (2)</v>
      </c>
      <c r="B59" t="s">
        <v>229</v>
      </c>
      <c r="C59" t="str">
        <f>'orig. data'!AH79</f>
        <v> </v>
      </c>
      <c r="D59">
        <f>'orig. data'!AI79</f>
        <v>2</v>
      </c>
      <c r="E59">
        <f ca="1">IF(CELL("contents",F59)="s","s",IF(CELL("contents",G59)="s","s",IF(CELL("contents",'orig. data'!AJ79)="t","t","")))</f>
      </c>
      <c r="F59" t="str">
        <f>'orig. data'!AK79</f>
        <v> </v>
      </c>
      <c r="G59" t="str">
        <f>'orig. data'!AL79</f>
        <v> </v>
      </c>
      <c r="H59" s="17">
        <f>'orig. data'!D$18</f>
        <v>0.1742144504</v>
      </c>
      <c r="I59" s="3">
        <f>'orig. data'!D79</f>
        <v>0.1253376377</v>
      </c>
      <c r="J59" s="3">
        <f>'orig. data'!R79</f>
        <v>0.1104522335</v>
      </c>
      <c r="K59" s="17">
        <f>'orig. data'!R$18</f>
        <v>0.1951099092</v>
      </c>
      <c r="L59" s="6">
        <f>'orig. data'!B79</f>
        <v>52</v>
      </c>
      <c r="M59" s="6">
        <f>'orig. data'!C79</f>
        <v>492</v>
      </c>
      <c r="N59" s="8">
        <f>'orig. data'!G79</f>
        <v>0.017851177</v>
      </c>
      <c r="O59" s="31"/>
      <c r="P59" s="6">
        <f>'orig. data'!P79</f>
        <v>45</v>
      </c>
      <c r="Q59" s="6">
        <f>'orig. data'!Q79</f>
        <v>467</v>
      </c>
      <c r="R59" s="8">
        <f>'orig. data'!U79</f>
        <v>0.000138988</v>
      </c>
      <c r="S59" s="31"/>
      <c r="T59" s="8">
        <f>'orig. data'!AD79</f>
        <v>0.5346288241</v>
      </c>
    </row>
    <row r="60" spans="1:20" ht="12.75">
      <c r="A60" s="29" t="str">
        <f ca="1" t="shared" si="0"/>
        <v>BW Cross Lake (2)</v>
      </c>
      <c r="B60" t="s">
        <v>230</v>
      </c>
      <c r="C60" t="str">
        <f>'orig. data'!AH80</f>
        <v> </v>
      </c>
      <c r="D60">
        <f>'orig. data'!AI80</f>
        <v>2</v>
      </c>
      <c r="E60">
        <f ca="1">IF(CELL("contents",F60)="s","s",IF(CELL("contents",G60)="s","s",IF(CELL("contents",'orig. data'!AJ80)="t","t","")))</f>
      </c>
      <c r="F60" t="str">
        <f>'orig. data'!AK80</f>
        <v> </v>
      </c>
      <c r="G60" t="str">
        <f>'orig. data'!AL80</f>
        <v> </v>
      </c>
      <c r="H60" s="17">
        <f>'orig. data'!D$18</f>
        <v>0.1742144504</v>
      </c>
      <c r="I60" s="3">
        <f>'orig. data'!D80</f>
        <v>0.141853235</v>
      </c>
      <c r="J60" s="3">
        <f>'orig. data'!R80</f>
        <v>0.133313048</v>
      </c>
      <c r="K60" s="17">
        <f>'orig. data'!R$18</f>
        <v>0.1951099092</v>
      </c>
      <c r="L60" s="6">
        <f>'orig. data'!B80</f>
        <v>60</v>
      </c>
      <c r="M60" s="6">
        <f>'orig. data'!C80</f>
        <v>486</v>
      </c>
      <c r="N60" s="8">
        <f>'orig. data'!G80</f>
        <v>0.112400832</v>
      </c>
      <c r="O60" s="31"/>
      <c r="P60" s="6">
        <f>'orig. data'!P80</f>
        <v>64</v>
      </c>
      <c r="Q60" s="6">
        <f>'orig. data'!Q80</f>
        <v>529</v>
      </c>
      <c r="R60" s="8">
        <f>'orig. data'!U80</f>
        <v>0.0023710094</v>
      </c>
      <c r="S60" s="31"/>
      <c r="T60" s="8">
        <f>'orig. data'!AD80</f>
        <v>0.7296948511</v>
      </c>
    </row>
    <row r="61" spans="1:20" ht="12.75">
      <c r="A61" s="29" t="str">
        <f ca="1" t="shared" si="0"/>
        <v>BW Tad/Broch/Lac Br (2)</v>
      </c>
      <c r="B61" t="s">
        <v>212</v>
      </c>
      <c r="C61" t="str">
        <f>'orig. data'!AH81</f>
        <v> </v>
      </c>
      <c r="D61">
        <f>'orig. data'!AI81</f>
        <v>2</v>
      </c>
      <c r="E61">
        <f ca="1">IF(CELL("contents",F61)="s","s",IF(CELL("contents",G61)="s","s",IF(CELL("contents",'orig. data'!AJ81)="t","t","")))</f>
      </c>
      <c r="F61" t="str">
        <f>'orig. data'!AK81</f>
        <v> </v>
      </c>
      <c r="G61" t="str">
        <f>'orig. data'!AL81</f>
        <v> </v>
      </c>
      <c r="H61" s="17">
        <f>'orig. data'!D$18</f>
        <v>0.1742144504</v>
      </c>
      <c r="I61" s="3">
        <f>'orig. data'!D81</f>
        <v>0.0847417846</v>
      </c>
      <c r="J61" s="3">
        <f>'orig. data'!R81</f>
        <v>0.0626627727</v>
      </c>
      <c r="K61" s="17">
        <f>'orig. data'!R$18</f>
        <v>0.1951099092</v>
      </c>
      <c r="L61" s="6">
        <f>'orig. data'!B81</f>
        <v>14</v>
      </c>
      <c r="M61" s="6">
        <f>'orig. data'!C81</f>
        <v>194</v>
      </c>
      <c r="N61" s="8">
        <f>'orig. data'!G81</f>
        <v>0.0070429268</v>
      </c>
      <c r="O61" s="31"/>
      <c r="P61" s="6">
        <f>'orig. data'!P81</f>
        <v>9</v>
      </c>
      <c r="Q61" s="6">
        <f>'orig. data'!Q81</f>
        <v>166</v>
      </c>
      <c r="R61" s="8">
        <f>'orig. data'!U81</f>
        <v>0.0006587598</v>
      </c>
      <c r="S61" s="31"/>
      <c r="T61" s="8">
        <f>'orig. data'!AD81</f>
        <v>0.4798913459</v>
      </c>
    </row>
    <row r="62" spans="1:20" ht="12.75">
      <c r="A62" s="29" t="str">
        <f ca="1" t="shared" si="0"/>
        <v>BW Norway House</v>
      </c>
      <c r="B62" t="s">
        <v>211</v>
      </c>
      <c r="C62" t="str">
        <f>'orig. data'!AH82</f>
        <v> </v>
      </c>
      <c r="D62" t="str">
        <f>'orig. data'!AI82</f>
        <v> </v>
      </c>
      <c r="E62">
        <f ca="1">IF(CELL("contents",F62)="s","s",IF(CELL("contents",G62)="s","s",IF(CELL("contents",'orig. data'!AJ82)="t","t","")))</f>
      </c>
      <c r="F62" t="str">
        <f>'orig. data'!AK82</f>
        <v> </v>
      </c>
      <c r="G62" t="str">
        <f>'orig. data'!AL82</f>
        <v> </v>
      </c>
      <c r="H62" s="17">
        <f>'orig. data'!D$18</f>
        <v>0.1742144504</v>
      </c>
      <c r="I62" s="3">
        <f>'orig. data'!D82</f>
        <v>0.1206472754</v>
      </c>
      <c r="J62" s="3">
        <f>'orig. data'!R82</f>
        <v>0.1571832244</v>
      </c>
      <c r="K62" s="17">
        <f>'orig. data'!R$18</f>
        <v>0.1951099092</v>
      </c>
      <c r="L62" s="6">
        <f>'orig. data'!B82</f>
        <v>50</v>
      </c>
      <c r="M62" s="6">
        <f>'orig. data'!C82</f>
        <v>467</v>
      </c>
      <c r="N62" s="8">
        <f>'orig. data'!G82</f>
        <v>0.0095309189</v>
      </c>
      <c r="O62" s="31"/>
      <c r="P62" s="6">
        <f>'orig. data'!P82</f>
        <v>83</v>
      </c>
      <c r="Q62" s="6">
        <f>'orig. data'!Q82</f>
        <v>583</v>
      </c>
      <c r="R62" s="8">
        <f>'orig. data'!U82</f>
        <v>0.0496310775</v>
      </c>
      <c r="S62" s="31"/>
      <c r="T62" s="8">
        <f>'orig. data'!AD82</f>
        <v>0.1394877725</v>
      </c>
    </row>
    <row r="63" spans="1:20" ht="12.75">
      <c r="A63" s="29" t="str">
        <f ca="1" t="shared" si="0"/>
        <v>BW Island Lake</v>
      </c>
      <c r="B63" t="s">
        <v>231</v>
      </c>
      <c r="C63" t="str">
        <f>'orig. data'!AH83</f>
        <v> </v>
      </c>
      <c r="D63" t="str">
        <f>'orig. data'!AI83</f>
        <v> </v>
      </c>
      <c r="E63">
        <f ca="1">IF(CELL("contents",F63)="s","s",IF(CELL("contents",G63)="s","s",IF(CELL("contents",'orig. data'!AJ83)="t","t","")))</f>
      </c>
      <c r="F63" t="str">
        <f>'orig. data'!AK83</f>
        <v> </v>
      </c>
      <c r="G63" t="str">
        <f>'orig. data'!AL83</f>
        <v> </v>
      </c>
      <c r="H63" s="17">
        <f>'orig. data'!D$18</f>
        <v>0.1742144504</v>
      </c>
      <c r="I63" s="3">
        <f>'orig. data'!D83</f>
        <v>0.170993461</v>
      </c>
      <c r="J63" s="3">
        <f>'orig. data'!R83</f>
        <v>0.1814568142</v>
      </c>
      <c r="K63" s="17">
        <f>'orig. data'!R$18</f>
        <v>0.1951099092</v>
      </c>
      <c r="L63" s="6">
        <f>'orig. data'!B83</f>
        <v>146</v>
      </c>
      <c r="M63" s="6">
        <f>'orig. data'!C83</f>
        <v>998</v>
      </c>
      <c r="N63" s="8">
        <f>'orig. data'!G83</f>
        <v>0.8227512715</v>
      </c>
      <c r="O63" s="31"/>
      <c r="P63" s="6">
        <f>'orig. data'!P83</f>
        <v>185</v>
      </c>
      <c r="Q63" s="6">
        <f>'orig. data'!Q83</f>
        <v>1185</v>
      </c>
      <c r="R63" s="8">
        <f>'orig. data'!U83</f>
        <v>0.3272862458</v>
      </c>
      <c r="S63" s="31"/>
      <c r="T63" s="8">
        <f>'orig. data'!AD83</f>
        <v>0.5916090039</v>
      </c>
    </row>
    <row r="64" spans="1:20" ht="12.75">
      <c r="A64" s="29" t="str">
        <f ca="1" t="shared" si="0"/>
        <v>BW Sha/York/Split/War</v>
      </c>
      <c r="B64" t="s">
        <v>210</v>
      </c>
      <c r="C64" t="str">
        <f>'orig. data'!AH84</f>
        <v> </v>
      </c>
      <c r="D64" t="str">
        <f>'orig. data'!AI84</f>
        <v> </v>
      </c>
      <c r="E64">
        <f ca="1">IF(CELL("contents",F64)="s","s",IF(CELL("contents",G64)="s","s",IF(CELL("contents",'orig. data'!AJ84)="t","t","")))</f>
      </c>
      <c r="F64" t="str">
        <f>'orig. data'!AK84</f>
        <v> </v>
      </c>
      <c r="G64" t="str">
        <f>'orig. data'!AL84</f>
        <v> </v>
      </c>
      <c r="H64" s="17">
        <f>'orig. data'!D$18</f>
        <v>0.1742144504</v>
      </c>
      <c r="I64" s="3">
        <f>'orig. data'!D84</f>
        <v>0.1610085271</v>
      </c>
      <c r="J64" s="3">
        <f>'orig. data'!R84</f>
        <v>0.1715612893</v>
      </c>
      <c r="K64" s="17">
        <f>'orig. data'!R$18</f>
        <v>0.1951099092</v>
      </c>
      <c r="L64" s="6">
        <f>'orig. data'!B84</f>
        <v>60</v>
      </c>
      <c r="M64" s="6">
        <f>'orig. data'!C84</f>
        <v>415</v>
      </c>
      <c r="N64" s="8">
        <f>'orig. data'!G84</f>
        <v>0.5424997521</v>
      </c>
      <c r="O64" s="31"/>
      <c r="P64" s="6">
        <f>'orig. data'!P84</f>
        <v>80</v>
      </c>
      <c r="Q64" s="6">
        <f>'orig. data'!Q84</f>
        <v>505</v>
      </c>
      <c r="R64" s="8">
        <f>'orig. data'!U84</f>
        <v>0.251279381</v>
      </c>
      <c r="S64" s="31"/>
      <c r="T64" s="8">
        <f>'orig. data'!AD84</f>
        <v>0.710104576</v>
      </c>
    </row>
    <row r="65" spans="1:20" ht="12.75">
      <c r="A65" s="29" t="str">
        <f ca="1" t="shared" si="0"/>
        <v>BW Nelson House </v>
      </c>
      <c r="B65" t="s">
        <v>209</v>
      </c>
      <c r="C65" t="str">
        <f>'orig. data'!AH85</f>
        <v> </v>
      </c>
      <c r="D65" t="str">
        <f>'orig. data'!AI85</f>
        <v> </v>
      </c>
      <c r="E65">
        <f ca="1">IF(CELL("contents",F65)="s","s",IF(CELL("contents",G65)="s","s",IF(CELL("contents",'orig. data'!AJ85)="t","t","")))</f>
      </c>
      <c r="F65" t="str">
        <f>'orig. data'!AK85</f>
        <v> </v>
      </c>
      <c r="G65" t="str">
        <f>'orig. data'!AL85</f>
        <v> </v>
      </c>
      <c r="H65" s="17">
        <f>'orig. data'!D$18</f>
        <v>0.1742144504</v>
      </c>
      <c r="I65" s="3">
        <f>'orig. data'!D85</f>
        <v>0.2048051498</v>
      </c>
      <c r="J65" s="3">
        <f>'orig. data'!R85</f>
        <v>0.1698586538</v>
      </c>
      <c r="K65" s="17">
        <f>'orig. data'!R$18</f>
        <v>0.1951099092</v>
      </c>
      <c r="L65" s="6">
        <f>'orig. data'!B85</f>
        <v>60</v>
      </c>
      <c r="M65" s="6">
        <f>'orig. data'!C85</f>
        <v>325</v>
      </c>
      <c r="N65" s="8">
        <f>'orig. data'!G85</f>
        <v>0.2113405926</v>
      </c>
      <c r="O65" s="31"/>
      <c r="P65" s="6">
        <f>'orig. data'!P85</f>
        <v>49</v>
      </c>
      <c r="Q65" s="6">
        <f>'orig. data'!Q85</f>
        <v>306</v>
      </c>
      <c r="R65" s="8">
        <f>'orig. data'!U85</f>
        <v>0.3327178989</v>
      </c>
      <c r="S65" s="31"/>
      <c r="T65" s="8">
        <f>'orig. data'!AD85</f>
        <v>0.3312275369</v>
      </c>
    </row>
    <row r="66" spans="1:20" ht="12.75">
      <c r="A66" s="29"/>
      <c r="H66" s="17"/>
      <c r="I66" s="3"/>
      <c r="J66" s="3"/>
      <c r="K66" s="17"/>
      <c r="L66" s="6"/>
      <c r="M66" s="6"/>
      <c r="N66" s="8"/>
      <c r="O66" s="31"/>
      <c r="P66" s="6"/>
      <c r="Q66" s="6"/>
      <c r="R66" s="8"/>
      <c r="S66" s="31"/>
      <c r="T66" s="8"/>
    </row>
    <row r="67" spans="1:20" ht="12.75">
      <c r="A67" s="29" t="str">
        <f ca="1" t="shared" si="0"/>
        <v>Fort Garry S (t)</v>
      </c>
      <c r="B67" t="s">
        <v>232</v>
      </c>
      <c r="C67" t="str">
        <f>'orig. data'!AH86</f>
        <v> </v>
      </c>
      <c r="D67" t="str">
        <f>'orig. data'!AI86</f>
        <v> </v>
      </c>
      <c r="E67" t="str">
        <f ca="1">IF(CELL("contents",F67)="s","s",IF(CELL("contents",G67)="s","s",IF(CELL("contents",'orig. data'!AJ86)="t","t","")))</f>
        <v>t</v>
      </c>
      <c r="F67" t="str">
        <f>'orig. data'!AK86</f>
        <v> </v>
      </c>
      <c r="G67" t="str">
        <f>'orig. data'!AL86</f>
        <v> </v>
      </c>
      <c r="H67" s="17">
        <f>'orig. data'!D$18</f>
        <v>0.1742144504</v>
      </c>
      <c r="I67" s="3">
        <f>'orig. data'!D86</f>
        <v>0.1706772631</v>
      </c>
      <c r="J67" s="3">
        <f>'orig. data'!R86</f>
        <v>0.1996500826</v>
      </c>
      <c r="K67" s="17">
        <f>'orig. data'!R$18</f>
        <v>0.1951099092</v>
      </c>
      <c r="L67" s="6">
        <f>'orig. data'!B86</f>
        <v>354</v>
      </c>
      <c r="M67" s="6">
        <f>'orig. data'!C86</f>
        <v>1975</v>
      </c>
      <c r="N67" s="8">
        <f>'orig. data'!G86</f>
        <v>0.7036040062</v>
      </c>
      <c r="O67" s="31"/>
      <c r="P67" s="6">
        <f>'orig. data'!P86</f>
        <v>397</v>
      </c>
      <c r="Q67" s="6">
        <f>'orig. data'!Q86</f>
        <v>1840</v>
      </c>
      <c r="R67" s="8">
        <f>'orig. data'!U86</f>
        <v>0.6522825527</v>
      </c>
      <c r="S67" s="31"/>
      <c r="T67" s="8">
        <f>'orig. data'!AD86</f>
        <v>0.0319688487</v>
      </c>
    </row>
    <row r="68" spans="1:20" ht="12.75">
      <c r="A68" s="29" t="str">
        <f ca="1" t="shared" si="0"/>
        <v>Fort Garry N</v>
      </c>
      <c r="B68" t="s">
        <v>233</v>
      </c>
      <c r="C68" t="str">
        <f>'orig. data'!AH87</f>
        <v> </v>
      </c>
      <c r="D68" t="str">
        <f>'orig. data'!AI87</f>
        <v> </v>
      </c>
      <c r="E68">
        <f ca="1">IF(CELL("contents",F68)="s","s",IF(CELL("contents",G68)="s","s",IF(CELL("contents",'orig. data'!AJ87)="t","t","")))</f>
      </c>
      <c r="F68" t="str">
        <f>'orig. data'!AK87</f>
        <v> </v>
      </c>
      <c r="G68" t="str">
        <f>'orig. data'!AL87</f>
        <v> </v>
      </c>
      <c r="H68" s="17">
        <f>'orig. data'!D$18</f>
        <v>0.1742144504</v>
      </c>
      <c r="I68" s="3">
        <f>'orig. data'!D87</f>
        <v>0.1822177191</v>
      </c>
      <c r="J68" s="3">
        <f>'orig. data'!R87</f>
        <v>0.2015990866</v>
      </c>
      <c r="K68" s="17">
        <f>'orig. data'!R$18</f>
        <v>0.1951099092</v>
      </c>
      <c r="L68" s="6">
        <f>'orig. data'!B87</f>
        <v>283</v>
      </c>
      <c r="M68" s="6">
        <f>'orig. data'!C87</f>
        <v>1373</v>
      </c>
      <c r="N68" s="8">
        <f>'orig. data'!G87</f>
        <v>0.4553399061</v>
      </c>
      <c r="O68" s="31"/>
      <c r="P68" s="6">
        <f>'orig. data'!P87</f>
        <v>314</v>
      </c>
      <c r="Q68" s="6">
        <f>'orig. data'!Q87</f>
        <v>1358</v>
      </c>
      <c r="R68" s="8">
        <f>'orig. data'!U87</f>
        <v>0.5674941877</v>
      </c>
      <c r="S68" s="31"/>
      <c r="T68" s="8">
        <f>'orig. data'!AD87</f>
        <v>0.2175117943</v>
      </c>
    </row>
    <row r="69" spans="1:20" ht="12.75">
      <c r="A69" s="29"/>
      <c r="H69" s="17"/>
      <c r="I69" s="3"/>
      <c r="J69" s="3"/>
      <c r="K69" s="17"/>
      <c r="L69" s="6"/>
      <c r="M69" s="6"/>
      <c r="N69" s="8"/>
      <c r="O69" s="31"/>
      <c r="P69" s="6"/>
      <c r="Q69" s="6"/>
      <c r="R69" s="8"/>
      <c r="S69" s="31"/>
      <c r="T69" s="8"/>
    </row>
    <row r="70" spans="1:20" ht="12.75">
      <c r="A70" s="29" t="str">
        <f aca="true" ca="1" t="shared" si="1" ref="A70:A105">CONCATENATE(B70)&amp;(IF((CELL("contents",C70)=1)*AND((CELL("contents",D70))=2)*AND((CELL("contents",E70))&lt;&gt;"")," (1,2,"&amp;CELL("contents",E70)&amp;")",(IF((CELL("contents",C70)=1)*OR((CELL("contents",D70))=2)," (1,2)",(IF((CELL("contents",C70)=1)*OR((CELL("contents",E70))&lt;&gt;"")," (1,"&amp;CELL("contents",E70)&amp;")",(IF((CELL("contents",D70)=2)*OR((CELL("contents",E70))&lt;&gt;"")," (2,"&amp;CELL("contents",E70)&amp;")",(IF((CELL("contents",C70))=1," (1)",(IF((CELL("contents",D70)=2)," (2)",(IF((CELL("contents",E70)&lt;&gt;"")," ("&amp;CELL("contents",E70)&amp;")",""))))))))))))))</f>
        <v>Assiniboine South</v>
      </c>
      <c r="B70" t="s">
        <v>144</v>
      </c>
      <c r="C70" t="str">
        <f>'orig. data'!AH88</f>
        <v> </v>
      </c>
      <c r="D70" t="str">
        <f>'orig. data'!AI88</f>
        <v> </v>
      </c>
      <c r="E70">
        <f ca="1">IF(CELL("contents",F70)="s","s",IF(CELL("contents",G70)="s","s",IF(CELL("contents",'orig. data'!AJ88)="t","t","")))</f>
      </c>
      <c r="F70" t="str">
        <f>'orig. data'!AK88</f>
        <v> </v>
      </c>
      <c r="G70" t="str">
        <f>'orig. data'!AL88</f>
        <v> </v>
      </c>
      <c r="H70" s="17">
        <f>'orig. data'!D$18</f>
        <v>0.1742144504</v>
      </c>
      <c r="I70" s="3">
        <f>'orig. data'!D88</f>
        <v>0.1706645446</v>
      </c>
      <c r="J70" s="3">
        <f>'orig. data'!R88</f>
        <v>0.1931077769</v>
      </c>
      <c r="K70" s="17">
        <f>'orig. data'!R$18</f>
        <v>0.1951099092</v>
      </c>
      <c r="L70" s="6">
        <f>'orig. data'!B88</f>
        <v>277</v>
      </c>
      <c r="M70" s="6">
        <f>'orig. data'!C88</f>
        <v>1466</v>
      </c>
      <c r="N70" s="8">
        <f>'orig. data'!G88</f>
        <v>0.7348392419</v>
      </c>
      <c r="O70" s="31"/>
      <c r="P70" s="6">
        <f>'orig. data'!P88</f>
        <v>307</v>
      </c>
      <c r="Q70" s="6">
        <f>'orig. data'!Q88</f>
        <v>1411</v>
      </c>
      <c r="R70" s="8">
        <f>'orig. data'!U88</f>
        <v>0.8576610393</v>
      </c>
      <c r="S70" s="31"/>
      <c r="T70" s="8">
        <f>'orig. data'!AD88</f>
        <v>0.1360063102</v>
      </c>
    </row>
    <row r="71" spans="1:20" ht="12.75">
      <c r="A71" s="29"/>
      <c r="H71" s="17"/>
      <c r="I71" s="3"/>
      <c r="J71" s="3"/>
      <c r="K71" s="17"/>
      <c r="L71" s="6"/>
      <c r="M71" s="6"/>
      <c r="N71" s="8"/>
      <c r="O71" s="31"/>
      <c r="P71" s="6"/>
      <c r="Q71" s="6"/>
      <c r="R71" s="8"/>
      <c r="S71" s="31"/>
      <c r="T71" s="8"/>
    </row>
    <row r="72" spans="1:20" ht="12.75">
      <c r="A72" s="29" t="str">
        <f ca="1" t="shared" si="1"/>
        <v>St. Boniface E (t)</v>
      </c>
      <c r="B72" t="s">
        <v>234</v>
      </c>
      <c r="C72" t="str">
        <f>'orig. data'!AH89</f>
        <v> </v>
      </c>
      <c r="D72" t="str">
        <f>'orig. data'!AI89</f>
        <v> </v>
      </c>
      <c r="E72" t="str">
        <f ca="1">IF(CELL("contents",F72)="s","s",IF(CELL("contents",G72)="s","s",IF(CELL("contents",'orig. data'!AJ89)="t","t","")))</f>
        <v>t</v>
      </c>
      <c r="F72" t="str">
        <f>'orig. data'!AK89</f>
        <v> </v>
      </c>
      <c r="G72" t="str">
        <f>'orig. data'!AL89</f>
        <v> </v>
      </c>
      <c r="H72" s="17">
        <f>'orig. data'!D$18</f>
        <v>0.1742144504</v>
      </c>
      <c r="I72" s="3">
        <f>'orig. data'!D89</f>
        <v>0.1694728201</v>
      </c>
      <c r="J72" s="3">
        <f>'orig. data'!R89</f>
        <v>0.2060992903</v>
      </c>
      <c r="K72" s="17">
        <f>'orig. data'!R$18</f>
        <v>0.1951099092</v>
      </c>
      <c r="L72" s="6">
        <f>'orig. data'!B89</f>
        <v>300</v>
      </c>
      <c r="M72" s="6">
        <f>'orig. data'!C89</f>
        <v>1655</v>
      </c>
      <c r="N72" s="8">
        <f>'orig. data'!G89</f>
        <v>0.6368350835</v>
      </c>
      <c r="O72" s="31"/>
      <c r="P72" s="6">
        <f>'orig. data'!P89</f>
        <v>412</v>
      </c>
      <c r="Q72" s="6">
        <f>'orig. data'!Q89</f>
        <v>1806</v>
      </c>
      <c r="R72" s="8">
        <f>'orig. data'!U89</f>
        <v>0.2740725379</v>
      </c>
      <c r="S72" s="31"/>
      <c r="T72" s="8">
        <f>'orig. data'!AD89</f>
        <v>0.0099415598</v>
      </c>
    </row>
    <row r="73" spans="1:20" ht="12.75">
      <c r="A73" s="29" t="str">
        <f ca="1" t="shared" si="1"/>
        <v>St. Boniface W (t)</v>
      </c>
      <c r="B73" t="s">
        <v>181</v>
      </c>
      <c r="C73" t="str">
        <f>'orig. data'!AH90</f>
        <v> </v>
      </c>
      <c r="D73" t="str">
        <f>'orig. data'!AI90</f>
        <v> </v>
      </c>
      <c r="E73" t="str">
        <f ca="1">IF(CELL("contents",F73)="s","s",IF(CELL("contents",G73)="s","s",IF(CELL("contents",'orig. data'!AJ90)="t","t","")))</f>
        <v>t</v>
      </c>
      <c r="F73" t="str">
        <f>'orig. data'!AK90</f>
        <v> </v>
      </c>
      <c r="G73" t="str">
        <f>'orig. data'!AL90</f>
        <v> </v>
      </c>
      <c r="H73" s="17">
        <f>'orig. data'!D$18</f>
        <v>0.1742144504</v>
      </c>
      <c r="I73" s="3">
        <f>'orig. data'!D90</f>
        <v>0.1515596446</v>
      </c>
      <c r="J73" s="3">
        <f>'orig. data'!R90</f>
        <v>0.1936415274</v>
      </c>
      <c r="K73" s="17">
        <f>'orig. data'!R$18</f>
        <v>0.1951099092</v>
      </c>
      <c r="L73" s="6">
        <f>'orig. data'!B90</f>
        <v>136</v>
      </c>
      <c r="M73" s="6">
        <f>'orig. data'!C90</f>
        <v>880</v>
      </c>
      <c r="N73" s="8">
        <f>'orig. data'!G90</f>
        <v>0.1061677773</v>
      </c>
      <c r="O73" s="31"/>
      <c r="P73" s="6">
        <f>'orig. data'!P90</f>
        <v>145</v>
      </c>
      <c r="Q73" s="6">
        <f>'orig. data'!Q90</f>
        <v>711</v>
      </c>
      <c r="R73" s="8">
        <f>'orig. data'!U90</f>
        <v>0.9274777742</v>
      </c>
      <c r="S73" s="31"/>
      <c r="T73" s="8">
        <f>'orig. data'!AD90</f>
        <v>0.0401102686</v>
      </c>
    </row>
    <row r="74" spans="1:20" ht="12.75">
      <c r="A74" s="29"/>
      <c r="H74" s="17"/>
      <c r="I74" s="3"/>
      <c r="J74" s="3"/>
      <c r="K74" s="17"/>
      <c r="L74" s="6"/>
      <c r="M74" s="6"/>
      <c r="N74" s="8"/>
      <c r="O74" s="31"/>
      <c r="P74" s="6"/>
      <c r="Q74" s="6"/>
      <c r="R74" s="8"/>
      <c r="S74" s="31"/>
      <c r="T74" s="8"/>
    </row>
    <row r="75" spans="1:20" ht="12.75">
      <c r="A75" s="29" t="str">
        <f ca="1" t="shared" si="1"/>
        <v>St. Vital S</v>
      </c>
      <c r="B75" t="s">
        <v>242</v>
      </c>
      <c r="C75" t="str">
        <f>'orig. data'!AH91</f>
        <v> </v>
      </c>
      <c r="D75" t="str">
        <f>'orig. data'!AI91</f>
        <v> </v>
      </c>
      <c r="E75">
        <f ca="1">IF(CELL("contents",F75)="s","s",IF(CELL("contents",G75)="s","s",IF(CELL("contents",'orig. data'!AJ91)="t","t","")))</f>
      </c>
      <c r="F75" t="str">
        <f>'orig. data'!AK91</f>
        <v> </v>
      </c>
      <c r="G75" t="str">
        <f>'orig. data'!AL91</f>
        <v> </v>
      </c>
      <c r="H75" s="17">
        <f>'orig. data'!D$18</f>
        <v>0.1742144504</v>
      </c>
      <c r="I75" s="3">
        <f>'orig. data'!D91</f>
        <v>0.1694273474</v>
      </c>
      <c r="J75" s="3">
        <f>'orig. data'!R91</f>
        <v>0.1893886605</v>
      </c>
      <c r="K75" s="17">
        <f>'orig. data'!R$18</f>
        <v>0.1951099092</v>
      </c>
      <c r="L75" s="6">
        <f>'orig. data'!B91</f>
        <v>339</v>
      </c>
      <c r="M75" s="6">
        <f>'orig. data'!C91</f>
        <v>1818</v>
      </c>
      <c r="N75" s="8">
        <f>'orig. data'!G91</f>
        <v>0.6129753419</v>
      </c>
      <c r="O75" s="31"/>
      <c r="P75" s="6">
        <f>'orig. data'!P91</f>
        <v>332</v>
      </c>
      <c r="Q75" s="6">
        <f>'orig. data'!Q91</f>
        <v>1598</v>
      </c>
      <c r="R75" s="8">
        <f>'orig. data'!U91</f>
        <v>0.5918076775</v>
      </c>
      <c r="S75" s="31"/>
      <c r="T75" s="8">
        <f>'orig. data'!AD91</f>
        <v>0.149177487</v>
      </c>
    </row>
    <row r="76" spans="1:20" ht="12.75">
      <c r="A76" s="29" t="str">
        <f ca="1" t="shared" si="1"/>
        <v>St. Vital N</v>
      </c>
      <c r="B76" t="s">
        <v>241</v>
      </c>
      <c r="C76" t="str">
        <f>'orig. data'!AH92</f>
        <v> </v>
      </c>
      <c r="D76" t="str">
        <f>'orig. data'!AI92</f>
        <v> </v>
      </c>
      <c r="E76">
        <f ca="1">IF(CELL("contents",F76)="s","s",IF(CELL("contents",G76)="s","s",IF(CELL("contents",'orig. data'!AJ92)="t","t","")))</f>
      </c>
      <c r="F76" t="str">
        <f>'orig. data'!AK92</f>
        <v> </v>
      </c>
      <c r="G76" t="str">
        <f>'orig. data'!AL92</f>
        <v> </v>
      </c>
      <c r="H76" s="17">
        <f>'orig. data'!D$18</f>
        <v>0.1742144504</v>
      </c>
      <c r="I76" s="3">
        <f>'orig. data'!D92</f>
        <v>0.1682918864</v>
      </c>
      <c r="J76" s="3">
        <f>'orig. data'!R92</f>
        <v>0.1880212926</v>
      </c>
      <c r="K76" s="17">
        <f>'orig. data'!R$18</f>
        <v>0.1951099092</v>
      </c>
      <c r="L76" s="6">
        <f>'orig. data'!B92</f>
        <v>271</v>
      </c>
      <c r="M76" s="6">
        <f>'orig. data'!C92</f>
        <v>1578</v>
      </c>
      <c r="N76" s="8">
        <f>'orig. data'!G92</f>
        <v>0.573297855</v>
      </c>
      <c r="O76" s="31"/>
      <c r="P76" s="6">
        <f>'orig. data'!P92</f>
        <v>298</v>
      </c>
      <c r="Q76" s="6">
        <f>'orig. data'!Q92</f>
        <v>1520</v>
      </c>
      <c r="R76" s="8">
        <f>'orig. data'!U92</f>
        <v>0.5270347073</v>
      </c>
      <c r="S76" s="31"/>
      <c r="T76" s="8">
        <f>'orig. data'!AD92</f>
        <v>0.1866204835</v>
      </c>
    </row>
    <row r="77" spans="1:20" ht="12.75">
      <c r="A77" s="29"/>
      <c r="H77" s="17"/>
      <c r="I77" s="3"/>
      <c r="J77" s="3"/>
      <c r="K77" s="17"/>
      <c r="L77" s="6"/>
      <c r="M77" s="6"/>
      <c r="N77" s="8"/>
      <c r="O77" s="31"/>
      <c r="P77" s="6"/>
      <c r="Q77" s="6"/>
      <c r="R77" s="8"/>
      <c r="S77" s="31"/>
      <c r="T77" s="8"/>
    </row>
    <row r="78" spans="1:20" ht="12.75">
      <c r="A78" s="29" t="str">
        <f ca="1" t="shared" si="1"/>
        <v>Transcona</v>
      </c>
      <c r="B78" t="s">
        <v>149</v>
      </c>
      <c r="C78" t="str">
        <f>'orig. data'!AH93</f>
        <v> </v>
      </c>
      <c r="D78" t="str">
        <f>'orig. data'!AI93</f>
        <v> </v>
      </c>
      <c r="E78">
        <f ca="1">IF(CELL("contents",F78)="s","s",IF(CELL("contents",G78)="s","s",IF(CELL("contents",'orig. data'!AJ93)="t","t","")))</f>
      </c>
      <c r="F78" t="str">
        <f>'orig. data'!AK93</f>
        <v> </v>
      </c>
      <c r="G78" t="str">
        <f>'orig. data'!AL93</f>
        <v> </v>
      </c>
      <c r="H78" s="17">
        <f>'orig. data'!D$18</f>
        <v>0.1742144504</v>
      </c>
      <c r="I78" s="3">
        <f>'orig. data'!D93</f>
        <v>0.1797233657</v>
      </c>
      <c r="J78" s="3">
        <f>'orig. data'!R93</f>
        <v>0.1972918645</v>
      </c>
      <c r="K78" s="17">
        <f>'orig. data'!R$18</f>
        <v>0.1951099092</v>
      </c>
      <c r="L78" s="6">
        <f>'orig. data'!B93</f>
        <v>366</v>
      </c>
      <c r="M78" s="6">
        <f>'orig. data'!C93</f>
        <v>1993</v>
      </c>
      <c r="N78" s="8">
        <f>'orig. data'!G93</f>
        <v>0.5572821726</v>
      </c>
      <c r="O78" s="31"/>
      <c r="P78" s="6">
        <f>'orig. data'!P93</f>
        <v>352</v>
      </c>
      <c r="Q78" s="6">
        <f>'orig. data'!Q93</f>
        <v>1724</v>
      </c>
      <c r="R78" s="8">
        <f>'orig. data'!U93</f>
        <v>0.8375249595</v>
      </c>
      <c r="S78" s="31"/>
      <c r="T78" s="8">
        <f>'orig. data'!AD93</f>
        <v>0.2115555907</v>
      </c>
    </row>
    <row r="79" spans="1:20" ht="12.75">
      <c r="A79" s="29"/>
      <c r="H79" s="17"/>
      <c r="I79" s="3"/>
      <c r="J79" s="3"/>
      <c r="K79" s="17"/>
      <c r="L79" s="6"/>
      <c r="M79" s="6"/>
      <c r="N79" s="8"/>
      <c r="O79" s="31"/>
      <c r="P79" s="6"/>
      <c r="Q79" s="6"/>
      <c r="R79" s="8"/>
      <c r="S79" s="31"/>
      <c r="T79" s="8"/>
    </row>
    <row r="80" spans="1:20" ht="12.75">
      <c r="A80" s="29" t="str">
        <f ca="1" t="shared" si="1"/>
        <v>River Heights W</v>
      </c>
      <c r="B80" t="s">
        <v>208</v>
      </c>
      <c r="C80" t="str">
        <f>'orig. data'!AH94</f>
        <v> </v>
      </c>
      <c r="D80" t="str">
        <f>'orig. data'!AI94</f>
        <v> </v>
      </c>
      <c r="E80">
        <f ca="1">IF(CELL("contents",F80)="s","s",IF(CELL("contents",G80)="s","s",IF(CELL("contents",'orig. data'!AJ94)="t","t","")))</f>
      </c>
      <c r="F80" t="str">
        <f>'orig. data'!AK94</f>
        <v> </v>
      </c>
      <c r="G80" t="str">
        <f>'orig. data'!AL94</f>
        <v> </v>
      </c>
      <c r="H80" s="17">
        <f>'orig. data'!D$18</f>
        <v>0.1742144504</v>
      </c>
      <c r="I80" s="3">
        <f>'orig. data'!D94</f>
        <v>0.1847681281</v>
      </c>
      <c r="J80" s="3">
        <f>'orig. data'!R94</f>
        <v>0.1891661442</v>
      </c>
      <c r="K80" s="17">
        <f>'orig. data'!R$18</f>
        <v>0.1951099092</v>
      </c>
      <c r="L80" s="6">
        <f>'orig. data'!B94</f>
        <v>396</v>
      </c>
      <c r="M80" s="6">
        <f>'orig. data'!C94</f>
        <v>1897</v>
      </c>
      <c r="N80" s="8">
        <f>'orig. data'!G94</f>
        <v>0.2497521711</v>
      </c>
      <c r="O80" s="31"/>
      <c r="P80" s="6">
        <f>'orig. data'!P94</f>
        <v>376</v>
      </c>
      <c r="Q80" s="6">
        <f>'orig. data'!Q94</f>
        <v>1735</v>
      </c>
      <c r="R80" s="8">
        <f>'orig. data'!U94</f>
        <v>0.5539357843</v>
      </c>
      <c r="S80" s="31"/>
      <c r="T80" s="8">
        <f>'orig. data'!AD94</f>
        <v>0.7439005596</v>
      </c>
    </row>
    <row r="81" spans="1:20" ht="12.75">
      <c r="A81" s="29" t="str">
        <f ca="1" t="shared" si="1"/>
        <v>River Heights E</v>
      </c>
      <c r="B81" t="s">
        <v>182</v>
      </c>
      <c r="C81" t="str">
        <f>'orig. data'!AH95</f>
        <v> </v>
      </c>
      <c r="D81" t="str">
        <f>'orig. data'!AI95</f>
        <v> </v>
      </c>
      <c r="E81">
        <f ca="1">IF(CELL("contents",F81)="s","s",IF(CELL("contents",G81)="s","s",IF(CELL("contents",'orig. data'!AJ95)="t","t","")))</f>
      </c>
      <c r="F81" t="str">
        <f>'orig. data'!AK95</f>
        <v> </v>
      </c>
      <c r="G81" t="str">
        <f>'orig. data'!AL95</f>
        <v> </v>
      </c>
      <c r="H81" s="17">
        <f>'orig. data'!D$18</f>
        <v>0.1742144504</v>
      </c>
      <c r="I81" s="3">
        <f>'orig. data'!D95</f>
        <v>0.1780039284</v>
      </c>
      <c r="J81" s="3">
        <f>'orig. data'!R95</f>
        <v>0.1967364646</v>
      </c>
      <c r="K81" s="17">
        <f>'orig. data'!R$18</f>
        <v>0.1951099092</v>
      </c>
      <c r="L81" s="6">
        <f>'orig. data'!B95</f>
        <v>210</v>
      </c>
      <c r="M81" s="6">
        <f>'orig. data'!C95</f>
        <v>1154</v>
      </c>
      <c r="N81" s="8">
        <f>'orig. data'!G95</f>
        <v>0.757167828</v>
      </c>
      <c r="O81" s="31"/>
      <c r="P81" s="6">
        <f>'orig. data'!P95</f>
        <v>212</v>
      </c>
      <c r="Q81" s="6">
        <f>'orig. data'!Q95</f>
        <v>1025</v>
      </c>
      <c r="R81" s="8">
        <f>'orig. data'!U95</f>
        <v>0.9050744114</v>
      </c>
      <c r="S81" s="31"/>
      <c r="T81" s="8">
        <f>'orig. data'!AD95</f>
        <v>0.3040855222</v>
      </c>
    </row>
    <row r="82" spans="1:20" ht="12.75">
      <c r="A82" s="29"/>
      <c r="H82" s="17"/>
      <c r="I82" s="3"/>
      <c r="J82" s="3"/>
      <c r="K82" s="17"/>
      <c r="L82" s="6"/>
      <c r="M82" s="6"/>
      <c r="N82" s="8"/>
      <c r="O82" s="31"/>
      <c r="P82" s="6"/>
      <c r="Q82" s="6"/>
      <c r="R82" s="8"/>
      <c r="S82" s="31"/>
      <c r="T82" s="8"/>
    </row>
    <row r="83" spans="1:20" ht="12.75">
      <c r="A83" s="29" t="str">
        <f ca="1" t="shared" si="1"/>
        <v>River East N</v>
      </c>
      <c r="B83" t="s">
        <v>217</v>
      </c>
      <c r="C83" t="str">
        <f>'orig. data'!AH96</f>
        <v> </v>
      </c>
      <c r="D83" t="str">
        <f>'orig. data'!AI96</f>
        <v> </v>
      </c>
      <c r="E83">
        <f ca="1">IF(CELL("contents",F83)="s","s",IF(CELL("contents",G83)="s","s",IF(CELL("contents",'orig. data'!AJ96)="t","t","")))</f>
      </c>
      <c r="F83" t="str">
        <f>'orig. data'!AK96</f>
        <v> </v>
      </c>
      <c r="G83" t="str">
        <f>'orig. data'!AL96</f>
        <v> </v>
      </c>
      <c r="H83" s="17">
        <f>'orig. data'!D$18</f>
        <v>0.1742144504</v>
      </c>
      <c r="I83" s="3">
        <f>'orig. data'!D96</f>
        <v>0.1995588343</v>
      </c>
      <c r="J83" s="3">
        <f>'orig. data'!R96</f>
        <v>0.2256813901</v>
      </c>
      <c r="K83" s="17">
        <f>'orig. data'!R$18</f>
        <v>0.1951099092</v>
      </c>
      <c r="L83" s="6">
        <f>'orig. data'!B96</f>
        <v>60</v>
      </c>
      <c r="M83" s="6">
        <f>'orig. data'!C96</f>
        <v>255</v>
      </c>
      <c r="N83" s="8">
        <f>'orig. data'!G96</f>
        <v>0.2940742312</v>
      </c>
      <c r="O83" s="31"/>
      <c r="P83" s="6">
        <f>'orig. data'!P96</f>
        <v>84</v>
      </c>
      <c r="Q83" s="6">
        <f>'orig. data'!Q96</f>
        <v>312</v>
      </c>
      <c r="R83" s="8">
        <f>'orig. data'!U96</f>
        <v>0.1838759876</v>
      </c>
      <c r="S83" s="31"/>
      <c r="T83" s="8">
        <f>'orig. data'!AD96</f>
        <v>0.4667597283</v>
      </c>
    </row>
    <row r="84" spans="1:20" ht="12.75">
      <c r="A84" s="29" t="str">
        <f ca="1" t="shared" si="1"/>
        <v>River East E</v>
      </c>
      <c r="B84" t="s">
        <v>216</v>
      </c>
      <c r="C84" t="str">
        <f>'orig. data'!AH97</f>
        <v> </v>
      </c>
      <c r="D84" t="str">
        <f>'orig. data'!AI97</f>
        <v> </v>
      </c>
      <c r="E84">
        <f ca="1">IF(CELL("contents",F84)="s","s",IF(CELL("contents",G84)="s","s",IF(CELL("contents",'orig. data'!AJ97)="t","t","")))</f>
      </c>
      <c r="F84" t="str">
        <f>'orig. data'!AK97</f>
        <v> </v>
      </c>
      <c r="G84" t="str">
        <f>'orig. data'!AL97</f>
        <v> </v>
      </c>
      <c r="H84" s="17">
        <f>'orig. data'!D$18</f>
        <v>0.1742144504</v>
      </c>
      <c r="I84" s="3">
        <f>'orig. data'!D97</f>
        <v>0.1670825877</v>
      </c>
      <c r="J84" s="3">
        <f>'orig. data'!R97</f>
        <v>0.1672367983</v>
      </c>
      <c r="K84" s="17">
        <f>'orig. data'!R$18</f>
        <v>0.1951099092</v>
      </c>
      <c r="L84" s="6">
        <f>'orig. data'!B97</f>
        <v>289</v>
      </c>
      <c r="M84" s="6">
        <f>'orig. data'!C97</f>
        <v>1713</v>
      </c>
      <c r="N84" s="8">
        <f>'orig. data'!G97</f>
        <v>0.4824539933</v>
      </c>
      <c r="O84" s="31"/>
      <c r="P84" s="6">
        <f>'orig. data'!P97</f>
        <v>260</v>
      </c>
      <c r="Q84" s="6">
        <f>'orig. data'!Q97</f>
        <v>1492</v>
      </c>
      <c r="R84" s="8">
        <f>'orig. data'!U97</f>
        <v>0.0138081111</v>
      </c>
      <c r="S84" s="31"/>
      <c r="T84" s="8">
        <f>'orig. data'!AD97</f>
        <v>0.9913890361</v>
      </c>
    </row>
    <row r="85" spans="1:20" ht="12.75">
      <c r="A85" s="29" t="str">
        <f ca="1" t="shared" si="1"/>
        <v>River East W (t)</v>
      </c>
      <c r="B85" t="s">
        <v>218</v>
      </c>
      <c r="C85" t="str">
        <f>'orig. data'!AH98</f>
        <v> </v>
      </c>
      <c r="D85" t="str">
        <f>'orig. data'!AI98</f>
        <v> </v>
      </c>
      <c r="E85" t="str">
        <f ca="1">IF(CELL("contents",F85)="s","s",IF(CELL("contents",G85)="s","s",IF(CELL("contents",'orig. data'!AJ98)="t","t","")))</f>
        <v>t</v>
      </c>
      <c r="F85" t="str">
        <f>'orig. data'!AK98</f>
        <v> </v>
      </c>
      <c r="G85" t="str">
        <f>'orig. data'!AL98</f>
        <v> </v>
      </c>
      <c r="H85" s="17">
        <f>'orig. data'!D$18</f>
        <v>0.1742144504</v>
      </c>
      <c r="I85" s="3">
        <f>'orig. data'!D98</f>
        <v>0.1712282898</v>
      </c>
      <c r="J85" s="3">
        <f>'orig. data'!R98</f>
        <v>0.205470446</v>
      </c>
      <c r="K85" s="17">
        <f>'orig. data'!R$18</f>
        <v>0.1951099092</v>
      </c>
      <c r="L85" s="6">
        <f>'orig. data'!B98</f>
        <v>321</v>
      </c>
      <c r="M85" s="6">
        <f>'orig. data'!C98</f>
        <v>1806</v>
      </c>
      <c r="N85" s="8">
        <f>'orig. data'!G98</f>
        <v>0.7597737404</v>
      </c>
      <c r="O85" s="31"/>
      <c r="P85" s="6">
        <f>'orig. data'!P98</f>
        <v>348</v>
      </c>
      <c r="Q85" s="6">
        <f>'orig. data'!Q98</f>
        <v>1612</v>
      </c>
      <c r="R85" s="8">
        <f>'orig. data'!U98</f>
        <v>0.3411826389</v>
      </c>
      <c r="S85" s="31"/>
      <c r="T85" s="8">
        <f>'orig. data'!AD98</f>
        <v>0.018486658</v>
      </c>
    </row>
    <row r="86" spans="1:20" ht="12.75">
      <c r="A86" s="29" t="str">
        <f ca="1" t="shared" si="1"/>
        <v>River East S</v>
      </c>
      <c r="B86" t="s">
        <v>219</v>
      </c>
      <c r="C86" t="str">
        <f>'orig. data'!AH99</f>
        <v> </v>
      </c>
      <c r="D86" t="str">
        <f>'orig. data'!AI99</f>
        <v> </v>
      </c>
      <c r="E86">
        <f ca="1">IF(CELL("contents",F86)="s","s",IF(CELL("contents",G86)="s","s",IF(CELL("contents",'orig. data'!AJ99)="t","t","")))</f>
      </c>
      <c r="F86" t="str">
        <f>'orig. data'!AK99</f>
        <v> </v>
      </c>
      <c r="G86" t="str">
        <f>'orig. data'!AL99</f>
        <v> </v>
      </c>
      <c r="H86" s="17">
        <f>'orig. data'!D$18</f>
        <v>0.1742144504</v>
      </c>
      <c r="I86" s="3">
        <f>'orig. data'!D99</f>
        <v>0.186114987</v>
      </c>
      <c r="J86" s="3">
        <f>'orig. data'!R99</f>
        <v>0.1879437976</v>
      </c>
      <c r="K86" s="17">
        <f>'orig. data'!R$18</f>
        <v>0.1951099092</v>
      </c>
      <c r="L86" s="6">
        <f>'orig. data'!B99</f>
        <v>248</v>
      </c>
      <c r="M86" s="6">
        <f>'orig. data'!C99</f>
        <v>1365</v>
      </c>
      <c r="N86" s="8">
        <f>'orig. data'!G99</f>
        <v>0.3028999646</v>
      </c>
      <c r="O86" s="31"/>
      <c r="P86" s="6">
        <f>'orig. data'!P99</f>
        <v>220</v>
      </c>
      <c r="Q86" s="6">
        <f>'orig. data'!Q99</f>
        <v>1220</v>
      </c>
      <c r="R86" s="8">
        <f>'orig. data'!U99</f>
        <v>0.5815703148</v>
      </c>
      <c r="S86" s="31"/>
      <c r="T86" s="8">
        <f>'orig. data'!AD99</f>
        <v>0.9159174275</v>
      </c>
    </row>
    <row r="87" spans="1:20" ht="12.75">
      <c r="A87" s="29"/>
      <c r="H87" s="17"/>
      <c r="I87" s="3"/>
      <c r="J87" s="3"/>
      <c r="K87" s="17"/>
      <c r="L87" s="6"/>
      <c r="M87" s="6"/>
      <c r="N87" s="8"/>
      <c r="O87" s="31"/>
      <c r="P87" s="6"/>
      <c r="Q87" s="6"/>
      <c r="R87" s="8"/>
      <c r="S87" s="31"/>
      <c r="T87" s="8"/>
    </row>
    <row r="88" spans="1:20" ht="12.75">
      <c r="A88" s="29" t="str">
        <f ca="1" t="shared" si="1"/>
        <v>Seven Oaks N</v>
      </c>
      <c r="B88" t="s">
        <v>161</v>
      </c>
      <c r="C88" t="str">
        <f>'orig. data'!AH100</f>
        <v> </v>
      </c>
      <c r="D88" t="str">
        <f>'orig. data'!AI100</f>
        <v> </v>
      </c>
      <c r="E88">
        <f ca="1">IF(CELL("contents",F88)="s","s",IF(CELL("contents",G88)="s","s",IF(CELL("contents",'orig. data'!AJ100)="t","t","")))</f>
      </c>
      <c r="F88" t="str">
        <f>'orig. data'!AK100</f>
        <v> </v>
      </c>
      <c r="G88" t="str">
        <f>'orig. data'!AL100</f>
        <v> </v>
      </c>
      <c r="H88" s="17">
        <f>'orig. data'!D$18</f>
        <v>0.1742144504</v>
      </c>
      <c r="I88" s="3">
        <f>'orig. data'!D100</f>
        <v>0.1645342268</v>
      </c>
      <c r="J88" s="3">
        <f>'orig. data'!R100</f>
        <v>0.1976868451</v>
      </c>
      <c r="K88" s="17">
        <f>'orig. data'!R$18</f>
        <v>0.1951099092</v>
      </c>
      <c r="L88" s="6">
        <f>'orig. data'!B100</f>
        <v>30</v>
      </c>
      <c r="M88" s="6">
        <f>'orig. data'!C100</f>
        <v>160</v>
      </c>
      <c r="N88" s="8">
        <f>'orig. data'!G100</f>
        <v>0.7544944641</v>
      </c>
      <c r="O88" s="31"/>
      <c r="P88" s="6">
        <f>'orig. data'!P100</f>
        <v>36</v>
      </c>
      <c r="Q88" s="6">
        <f>'orig. data'!Q100</f>
        <v>161</v>
      </c>
      <c r="R88" s="8">
        <f>'orig. data'!U100</f>
        <v>0.9375592231</v>
      </c>
      <c r="S88" s="31"/>
      <c r="T88" s="8">
        <f>'orig. data'!AD100</f>
        <v>0.4577518499</v>
      </c>
    </row>
    <row r="89" spans="1:20" ht="12.75">
      <c r="A89" s="29" t="str">
        <f ca="1" t="shared" si="1"/>
        <v>Seven Oaks W</v>
      </c>
      <c r="B89" t="s">
        <v>183</v>
      </c>
      <c r="C89" t="str">
        <f>'orig. data'!AH101</f>
        <v> </v>
      </c>
      <c r="D89" t="str">
        <f>'orig. data'!AI101</f>
        <v> </v>
      </c>
      <c r="E89">
        <f ca="1">IF(CELL("contents",F89)="s","s",IF(CELL("contents",G89)="s","s",IF(CELL("contents",'orig. data'!AJ101)="t","t","")))</f>
      </c>
      <c r="F89" t="str">
        <f>'orig. data'!AK101</f>
        <v> </v>
      </c>
      <c r="G89" t="str">
        <f>'orig. data'!AL101</f>
        <v> </v>
      </c>
      <c r="H89" s="17">
        <f>'orig. data'!D$18</f>
        <v>0.1742144504</v>
      </c>
      <c r="I89" s="3">
        <f>'orig. data'!D101</f>
        <v>0.1864722078</v>
      </c>
      <c r="J89" s="3">
        <f>'orig. data'!R101</f>
        <v>0.2113932764</v>
      </c>
      <c r="K89" s="17">
        <f>'orig. data'!R$18</f>
        <v>0.1951099092</v>
      </c>
      <c r="L89" s="6">
        <f>'orig. data'!B101</f>
        <v>225</v>
      </c>
      <c r="M89" s="6">
        <f>'orig. data'!C101</f>
        <v>1194</v>
      </c>
      <c r="N89" s="8">
        <f>'orig. data'!G101</f>
        <v>0.312148369</v>
      </c>
      <c r="O89" s="31"/>
      <c r="P89" s="6">
        <f>'orig. data'!P101</f>
        <v>248</v>
      </c>
      <c r="Q89" s="6">
        <f>'orig. data'!Q101</f>
        <v>1132</v>
      </c>
      <c r="R89" s="8">
        <f>'orig. data'!U101</f>
        <v>0.2113368656</v>
      </c>
      <c r="S89" s="31"/>
      <c r="T89" s="8">
        <f>'orig. data'!AD101</f>
        <v>0.1730711584</v>
      </c>
    </row>
    <row r="90" spans="1:20" ht="12.75">
      <c r="A90" s="29" t="str">
        <f ca="1" t="shared" si="1"/>
        <v>Seven Oaks E</v>
      </c>
      <c r="B90" t="s">
        <v>184</v>
      </c>
      <c r="C90" t="str">
        <f>'orig. data'!AH102</f>
        <v> </v>
      </c>
      <c r="D90" t="str">
        <f>'orig. data'!AI102</f>
        <v> </v>
      </c>
      <c r="E90">
        <f ca="1">IF(CELL("contents",F90)="s","s",IF(CELL("contents",G90)="s","s",IF(CELL("contents",'orig. data'!AJ102)="t","t","")))</f>
      </c>
      <c r="F90" t="str">
        <f>'orig. data'!AK102</f>
        <v> </v>
      </c>
      <c r="G90" t="str">
        <f>'orig. data'!AL102</f>
        <v> </v>
      </c>
      <c r="H90" s="17">
        <f>'orig. data'!D$18</f>
        <v>0.1742144504</v>
      </c>
      <c r="I90" s="3">
        <f>'orig. data'!D102</f>
        <v>0.1789024617</v>
      </c>
      <c r="J90" s="3">
        <f>'orig. data'!R102</f>
        <v>0.2064517447</v>
      </c>
      <c r="K90" s="17">
        <f>'orig. data'!R$18</f>
        <v>0.1951099092</v>
      </c>
      <c r="L90" s="6">
        <f>'orig. data'!B102</f>
        <v>312</v>
      </c>
      <c r="M90" s="6">
        <f>'orig. data'!C102</f>
        <v>1661</v>
      </c>
      <c r="N90" s="8">
        <f>'orig. data'!G102</f>
        <v>0.6432677231</v>
      </c>
      <c r="O90" s="31"/>
      <c r="P90" s="6">
        <f>'orig. data'!P102</f>
        <v>339</v>
      </c>
      <c r="Q90" s="6">
        <f>'orig. data'!Q102</f>
        <v>1551</v>
      </c>
      <c r="R90" s="8">
        <f>'orig. data'!U102</f>
        <v>0.304732922</v>
      </c>
      <c r="S90" s="31"/>
      <c r="T90" s="8">
        <f>'orig. data'!AD102</f>
        <v>0.0679112242</v>
      </c>
    </row>
    <row r="91" spans="1:20" ht="12.75">
      <c r="A91" s="29"/>
      <c r="H91" s="17"/>
      <c r="I91" s="3"/>
      <c r="J91" s="3"/>
      <c r="K91" s="17"/>
      <c r="L91" s="6"/>
      <c r="M91" s="6"/>
      <c r="N91" s="8"/>
      <c r="O91" s="31"/>
      <c r="P91" s="6"/>
      <c r="Q91" s="6"/>
      <c r="R91" s="8"/>
      <c r="S91" s="31"/>
      <c r="T91" s="8"/>
    </row>
    <row r="92" spans="1:20" ht="12.75">
      <c r="A92" s="29" t="str">
        <f ca="1" t="shared" si="1"/>
        <v>St. James - Assiniboia W</v>
      </c>
      <c r="B92" t="s">
        <v>235</v>
      </c>
      <c r="C92" t="str">
        <f>'orig. data'!AH103</f>
        <v> </v>
      </c>
      <c r="D92" t="str">
        <f>'orig. data'!AI103</f>
        <v> </v>
      </c>
      <c r="E92">
        <f ca="1">IF(CELL("contents",F92)="s","s",IF(CELL("contents",G92)="s","s",IF(CELL("contents",'orig. data'!AJ103)="t","t","")))</f>
      </c>
      <c r="F92" t="str">
        <f>'orig. data'!AK103</f>
        <v> </v>
      </c>
      <c r="G92" t="str">
        <f>'orig. data'!AL103</f>
        <v> </v>
      </c>
      <c r="H92" s="17">
        <f>'orig. data'!D$18</f>
        <v>0.1742144504</v>
      </c>
      <c r="I92" s="3">
        <f>'orig. data'!D103</f>
        <v>0.188232847</v>
      </c>
      <c r="J92" s="3">
        <f>'orig. data'!R103</f>
        <v>0.191238229</v>
      </c>
      <c r="K92" s="17">
        <f>'orig. data'!R$18</f>
        <v>0.1951099092</v>
      </c>
      <c r="L92" s="6">
        <f>'orig. data'!B103</f>
        <v>278</v>
      </c>
      <c r="M92" s="6">
        <f>'orig. data'!C103</f>
        <v>1406</v>
      </c>
      <c r="N92" s="8">
        <f>'orig. data'!G103</f>
        <v>0.2019948558</v>
      </c>
      <c r="O92" s="31"/>
      <c r="P92" s="6">
        <f>'orig. data'!P103</f>
        <v>265</v>
      </c>
      <c r="Q92" s="6">
        <f>'orig. data'!Q103</f>
        <v>1301</v>
      </c>
      <c r="R92" s="8">
        <f>'orig. data'!U103</f>
        <v>0.7461154949</v>
      </c>
      <c r="S92" s="31"/>
      <c r="T92" s="8">
        <f>'orig. data'!AD103</f>
        <v>0.8536208888</v>
      </c>
    </row>
    <row r="93" spans="1:20" ht="12.75">
      <c r="A93" s="29" t="str">
        <f ca="1" t="shared" si="1"/>
        <v>St. James - Assiniboia E</v>
      </c>
      <c r="B93" t="s">
        <v>185</v>
      </c>
      <c r="C93" t="str">
        <f>'orig. data'!AH104</f>
        <v> </v>
      </c>
      <c r="D93" t="str">
        <f>'orig. data'!AI104</f>
        <v> </v>
      </c>
      <c r="E93">
        <f ca="1">IF(CELL("contents",F93)="s","s",IF(CELL("contents",G93)="s","s",IF(CELL("contents",'orig. data'!AJ104)="t","t","")))</f>
      </c>
      <c r="F93" t="str">
        <f>'orig. data'!AK104</f>
        <v> </v>
      </c>
      <c r="G93" t="str">
        <f>'orig. data'!AL104</f>
        <v> </v>
      </c>
      <c r="H93" s="17">
        <f>'orig. data'!D$18</f>
        <v>0.1742144504</v>
      </c>
      <c r="I93" s="3">
        <f>'orig. data'!D104</f>
        <v>0.1847851729</v>
      </c>
      <c r="J93" s="3">
        <f>'orig. data'!R104</f>
        <v>0.1958917845</v>
      </c>
      <c r="K93" s="17">
        <f>'orig. data'!R$18</f>
        <v>0.1951099092</v>
      </c>
      <c r="L93" s="6">
        <f>'orig. data'!B104</f>
        <v>297</v>
      </c>
      <c r="M93" s="6">
        <f>'orig. data'!C104</f>
        <v>1545</v>
      </c>
      <c r="N93" s="8">
        <f>'orig. data'!G104</f>
        <v>0.3158241875</v>
      </c>
      <c r="O93" s="31"/>
      <c r="P93" s="6">
        <f>'orig. data'!P104</f>
        <v>280</v>
      </c>
      <c r="Q93" s="6">
        <f>'orig. data'!Q104</f>
        <v>1363</v>
      </c>
      <c r="R93" s="8">
        <f>'orig. data'!U104</f>
        <v>0.9478050893</v>
      </c>
      <c r="S93" s="31"/>
      <c r="T93" s="8">
        <f>'orig. data'!AD104</f>
        <v>0.4834759183</v>
      </c>
    </row>
    <row r="94" spans="1:20" ht="12.75">
      <c r="A94" s="29"/>
      <c r="H94" s="17"/>
      <c r="I94" s="3"/>
      <c r="J94" s="3"/>
      <c r="K94" s="17"/>
      <c r="L94" s="6"/>
      <c r="M94" s="6"/>
      <c r="N94" s="8"/>
      <c r="O94" s="31"/>
      <c r="P94" s="6"/>
      <c r="Q94" s="6"/>
      <c r="R94" s="8"/>
      <c r="S94" s="31"/>
      <c r="T94" s="8"/>
    </row>
    <row r="95" spans="1:20" ht="12.75">
      <c r="A95" s="29" t="str">
        <f ca="1" t="shared" si="1"/>
        <v>Inkster West</v>
      </c>
      <c r="B95" t="s">
        <v>236</v>
      </c>
      <c r="C95" t="str">
        <f>'orig. data'!AH105</f>
        <v> </v>
      </c>
      <c r="D95" t="str">
        <f>'orig. data'!AI105</f>
        <v> </v>
      </c>
      <c r="E95">
        <f ca="1">IF(CELL("contents",F95)="s","s",IF(CELL("contents",G95)="s","s",IF(CELL("contents",'orig. data'!AJ105)="t","t","")))</f>
      </c>
      <c r="F95" t="str">
        <f>'orig. data'!AK105</f>
        <v> </v>
      </c>
      <c r="G95" t="str">
        <f>'orig. data'!AL105</f>
        <v> </v>
      </c>
      <c r="H95" s="17">
        <f>'orig. data'!D$18</f>
        <v>0.1742144504</v>
      </c>
      <c r="I95" s="3">
        <f>'orig. data'!D105</f>
        <v>0.1800817278</v>
      </c>
      <c r="J95" s="3">
        <f>'orig. data'!R105</f>
        <v>0.1868794058</v>
      </c>
      <c r="K95" s="17">
        <f>'orig. data'!R$18</f>
        <v>0.1951099092</v>
      </c>
      <c r="L95" s="6">
        <f>'orig. data'!B105</f>
        <v>210</v>
      </c>
      <c r="M95" s="6">
        <f>'orig. data'!C105</f>
        <v>1118</v>
      </c>
      <c r="N95" s="8">
        <f>'orig. data'!G105</f>
        <v>0.6341183832</v>
      </c>
      <c r="O95" s="31"/>
      <c r="P95" s="6">
        <f>'orig. data'!P105</f>
        <v>181</v>
      </c>
      <c r="Q95" s="6">
        <f>'orig. data'!Q105</f>
        <v>931</v>
      </c>
      <c r="R95" s="8">
        <f>'orig. data'!U105</f>
        <v>0.5642673175</v>
      </c>
      <c r="S95" s="31"/>
      <c r="T95" s="8">
        <f>'orig. data'!AD105</f>
        <v>0.7148713418</v>
      </c>
    </row>
    <row r="96" spans="1:20" ht="12.75">
      <c r="A96" s="29" t="str">
        <f ca="1" t="shared" si="1"/>
        <v>Inkster East (2)</v>
      </c>
      <c r="B96" t="s">
        <v>237</v>
      </c>
      <c r="C96" t="str">
        <f>'orig. data'!AH106</f>
        <v> </v>
      </c>
      <c r="D96">
        <f>'orig. data'!AI106</f>
        <v>2</v>
      </c>
      <c r="E96">
        <f ca="1">IF(CELL("contents",F96)="s","s",IF(CELL("contents",G96)="s","s",IF(CELL("contents",'orig. data'!AJ106)="t","t","")))</f>
      </c>
      <c r="F96" t="str">
        <f>'orig. data'!AK106</f>
        <v> </v>
      </c>
      <c r="G96" t="str">
        <f>'orig. data'!AL106</f>
        <v> </v>
      </c>
      <c r="H96" s="17">
        <f>'orig. data'!D$18</f>
        <v>0.1742144504</v>
      </c>
      <c r="I96" s="3">
        <f>'orig. data'!D106</f>
        <v>0.1798126075</v>
      </c>
      <c r="J96" s="3">
        <f>'orig. data'!R106</f>
        <v>0.1522791744</v>
      </c>
      <c r="K96" s="17">
        <f>'orig. data'!R$18</f>
        <v>0.1951099092</v>
      </c>
      <c r="L96" s="6">
        <f>'orig. data'!B106</f>
        <v>179</v>
      </c>
      <c r="M96" s="6">
        <f>'orig. data'!C106</f>
        <v>1057</v>
      </c>
      <c r="N96" s="8">
        <f>'orig. data'!G106</f>
        <v>0.6744398863</v>
      </c>
      <c r="O96" s="31"/>
      <c r="P96" s="6">
        <f>'orig. data'!P106</f>
        <v>148</v>
      </c>
      <c r="Q96" s="6">
        <f>'orig. data'!Q106</f>
        <v>1046</v>
      </c>
      <c r="R96" s="8">
        <f>'orig. data'!U106</f>
        <v>0.0027132638</v>
      </c>
      <c r="S96" s="31"/>
      <c r="T96" s="8">
        <f>'orig. data'!AD106</f>
        <v>0.1346709227</v>
      </c>
    </row>
    <row r="97" spans="1:20" ht="12.75">
      <c r="A97" s="29"/>
      <c r="H97" s="17"/>
      <c r="I97" s="3"/>
      <c r="J97" s="3"/>
      <c r="K97" s="17"/>
      <c r="L97" s="6"/>
      <c r="M97" s="6"/>
      <c r="N97" s="8"/>
      <c r="O97" s="31"/>
      <c r="P97" s="6"/>
      <c r="Q97" s="6"/>
      <c r="R97" s="8"/>
      <c r="S97" s="31"/>
      <c r="T97" s="8"/>
    </row>
    <row r="98" spans="1:20" ht="12.75">
      <c r="A98" s="29" t="str">
        <f ca="1" t="shared" si="1"/>
        <v>Downtown W (2)</v>
      </c>
      <c r="B98" t="s">
        <v>186</v>
      </c>
      <c r="C98" t="str">
        <f>'orig. data'!AH107</f>
        <v> </v>
      </c>
      <c r="D98">
        <f>'orig. data'!AI107</f>
        <v>2</v>
      </c>
      <c r="E98">
        <f ca="1">IF(CELL("contents",F98)="s","s",IF(CELL("contents",G98)="s","s",IF(CELL("contents",'orig. data'!AJ107)="t","t","")))</f>
      </c>
      <c r="F98" t="str">
        <f>'orig. data'!AK107</f>
        <v> </v>
      </c>
      <c r="G98" t="str">
        <f>'orig. data'!AL107</f>
        <v> </v>
      </c>
      <c r="H98" s="17">
        <f>'orig. data'!D$18</f>
        <v>0.1742144504</v>
      </c>
      <c r="I98" s="3">
        <f>'orig. data'!D107</f>
        <v>0.1590362429</v>
      </c>
      <c r="J98" s="3">
        <f>'orig. data'!R107</f>
        <v>0.1694840261</v>
      </c>
      <c r="K98" s="17">
        <f>'orig. data'!R$18</f>
        <v>0.1951099092</v>
      </c>
      <c r="L98" s="6">
        <f>'orig. data'!B107</f>
        <v>446</v>
      </c>
      <c r="M98" s="6">
        <f>'orig. data'!C107</f>
        <v>2753</v>
      </c>
      <c r="N98" s="8">
        <f>'orig. data'!G107</f>
        <v>0.0586281948</v>
      </c>
      <c r="O98" s="31"/>
      <c r="P98" s="6">
        <f>'orig. data'!P107</f>
        <v>433</v>
      </c>
      <c r="Q98" s="6">
        <f>'orig. data'!Q107</f>
        <v>2531</v>
      </c>
      <c r="R98" s="8">
        <f>'orig. data'!U107</f>
        <v>0.0039270367</v>
      </c>
      <c r="S98" s="31"/>
      <c r="T98" s="8">
        <f>'orig. data'!AD107</f>
        <v>0.3456374475</v>
      </c>
    </row>
    <row r="99" spans="1:20" ht="12.75">
      <c r="A99" s="29" t="str">
        <f ca="1" t="shared" si="1"/>
        <v>Downtown E</v>
      </c>
      <c r="B99" t="s">
        <v>238</v>
      </c>
      <c r="C99" t="str">
        <f>'orig. data'!AH108</f>
        <v> </v>
      </c>
      <c r="D99" t="str">
        <f>'orig. data'!AI108</f>
        <v> </v>
      </c>
      <c r="E99">
        <f ca="1">IF(CELL("contents",F99)="s","s",IF(CELL("contents",G99)="s","s",IF(CELL("contents",'orig. data'!AJ108)="t","t","")))</f>
      </c>
      <c r="F99" t="str">
        <f>'orig. data'!AK108</f>
        <v> </v>
      </c>
      <c r="G99" t="str">
        <f>'orig. data'!AL108</f>
        <v> </v>
      </c>
      <c r="H99" s="17">
        <f>'orig. data'!D$18</f>
        <v>0.1742144504</v>
      </c>
      <c r="I99" s="3">
        <f>'orig. data'!D108</f>
        <v>0.1666323023</v>
      </c>
      <c r="J99" s="3">
        <f>'orig. data'!R108</f>
        <v>0.1885387017</v>
      </c>
      <c r="K99" s="17">
        <f>'orig. data'!R$18</f>
        <v>0.1951099092</v>
      </c>
      <c r="L99" s="6">
        <f>'orig. data'!B108</f>
        <v>396</v>
      </c>
      <c r="M99" s="6">
        <f>'orig. data'!C108</f>
        <v>2524</v>
      </c>
      <c r="N99" s="8">
        <f>'orig. data'!G108</f>
        <v>0.3835776998</v>
      </c>
      <c r="O99" s="31"/>
      <c r="P99" s="6">
        <f>'orig. data'!P108</f>
        <v>437</v>
      </c>
      <c r="Q99" s="6">
        <f>'orig. data'!Q108</f>
        <v>2437</v>
      </c>
      <c r="R99" s="8">
        <f>'orig. data'!U108</f>
        <v>0.4805746969</v>
      </c>
      <c r="S99" s="31"/>
      <c r="T99" s="8">
        <f>'orig. data'!AD108</f>
        <v>0.0750364942</v>
      </c>
    </row>
    <row r="100" spans="1:20" ht="12.75">
      <c r="A100" s="29"/>
      <c r="H100" s="17"/>
      <c r="I100" s="3"/>
      <c r="J100" s="3"/>
      <c r="K100" s="17"/>
      <c r="L100" s="6"/>
      <c r="M100" s="6"/>
      <c r="N100" s="8"/>
      <c r="O100" s="31"/>
      <c r="P100" s="6"/>
      <c r="Q100" s="6"/>
      <c r="R100" s="8"/>
      <c r="S100" s="31"/>
      <c r="T100" s="8"/>
    </row>
    <row r="101" spans="1:20" ht="12.75">
      <c r="A101" s="29" t="str">
        <f ca="1" t="shared" si="1"/>
        <v>Point Douglas N</v>
      </c>
      <c r="B101" t="s">
        <v>239</v>
      </c>
      <c r="C101" t="str">
        <f>'orig. data'!AH109</f>
        <v> </v>
      </c>
      <c r="D101" t="str">
        <f>'orig. data'!AI109</f>
        <v> </v>
      </c>
      <c r="E101">
        <f ca="1">IF(CELL("contents",F101)="s","s",IF(CELL("contents",G101)="s","s",IF(CELL("contents",'orig. data'!AJ109)="t","t","")))</f>
      </c>
      <c r="F101" t="str">
        <f>'orig. data'!AK109</f>
        <v> </v>
      </c>
      <c r="G101" t="str">
        <f>'orig. data'!AL109</f>
        <v> </v>
      </c>
      <c r="H101" s="17">
        <f>'orig. data'!D$18</f>
        <v>0.1742144504</v>
      </c>
      <c r="I101" s="3">
        <f>'orig. data'!D109</f>
        <v>0.173916934</v>
      </c>
      <c r="J101" s="3">
        <f>'orig. data'!R109</f>
        <v>0.1674841661</v>
      </c>
      <c r="K101" s="17">
        <f>'orig. data'!R$18</f>
        <v>0.1951099092</v>
      </c>
      <c r="L101" s="6">
        <f>'orig. data'!B109</f>
        <v>325</v>
      </c>
      <c r="M101" s="6">
        <f>'orig. data'!C109</f>
        <v>1949</v>
      </c>
      <c r="N101" s="8">
        <f>'orig. data'!G109</f>
        <v>0.9757395243</v>
      </c>
      <c r="O101" s="31"/>
      <c r="P101" s="6">
        <f>'orig. data'!P109</f>
        <v>295</v>
      </c>
      <c r="Q101" s="6">
        <f>'orig. data'!Q109</f>
        <v>1829</v>
      </c>
      <c r="R101" s="8">
        <f>'orig. data'!U109</f>
        <v>0.0094852645</v>
      </c>
      <c r="S101" s="31"/>
      <c r="T101" s="8">
        <f>'orig. data'!AD109</f>
        <v>0.6393040762</v>
      </c>
    </row>
    <row r="102" spans="1:20" ht="12.75">
      <c r="A102" s="29" t="str">
        <f ca="1" t="shared" si="1"/>
        <v>Point Douglas S (1,2)</v>
      </c>
      <c r="B102" t="s">
        <v>240</v>
      </c>
      <c r="C102">
        <f>'orig. data'!AH110</f>
        <v>1</v>
      </c>
      <c r="D102">
        <f>'orig. data'!AI110</f>
        <v>2</v>
      </c>
      <c r="E102">
        <f ca="1">IF(CELL("contents",F102)="s","s",IF(CELL("contents",G102)="s","s",IF(CELL("contents",'orig. data'!AJ110)="t","t","")))</f>
      </c>
      <c r="F102" t="str">
        <f>'orig. data'!AK110</f>
        <v> </v>
      </c>
      <c r="G102" t="str">
        <f>'orig. data'!AL110</f>
        <v> </v>
      </c>
      <c r="H102" s="17">
        <f>'orig. data'!D$18</f>
        <v>0.1742144504</v>
      </c>
      <c r="I102" s="3">
        <f>'orig. data'!D110</f>
        <v>0.1358520482</v>
      </c>
      <c r="J102" s="3">
        <f>'orig. data'!R110</f>
        <v>0.140671311</v>
      </c>
      <c r="K102" s="17">
        <f>'orig. data'!R$18</f>
        <v>0.1951099092</v>
      </c>
      <c r="L102" s="6">
        <f>'orig. data'!B110</f>
        <v>146</v>
      </c>
      <c r="M102" s="6">
        <f>'orig. data'!C110</f>
        <v>1199</v>
      </c>
      <c r="N102" s="8">
        <f>'orig. data'!G110</f>
        <v>0.0028209674</v>
      </c>
      <c r="O102" s="31"/>
      <c r="P102" s="6">
        <f>'orig. data'!P110</f>
        <v>169</v>
      </c>
      <c r="Q102" s="6">
        <f>'orig. data'!Q110</f>
        <v>1358</v>
      </c>
      <c r="R102" s="8">
        <f>'orig. data'!U110</f>
        <v>2.40096E-05</v>
      </c>
      <c r="S102" s="31"/>
      <c r="T102" s="8">
        <f>'orig. data'!AD110</f>
        <v>0.7576865277</v>
      </c>
    </row>
    <row r="103" spans="1:20" ht="12.75">
      <c r="A103" s="29"/>
      <c r="H103" s="17"/>
      <c r="I103" s="3"/>
      <c r="J103" s="3"/>
      <c r="K103" s="17"/>
      <c r="L103" s="6"/>
      <c r="M103" s="6"/>
      <c r="N103" s="8"/>
      <c r="O103" s="31"/>
      <c r="P103" s="6"/>
      <c r="Q103" s="6"/>
      <c r="R103" s="8"/>
      <c r="S103" s="31"/>
      <c r="T103" s="8"/>
    </row>
    <row r="104" spans="1:20" s="33" customFormat="1" ht="12.75">
      <c r="A104" s="29" t="str">
        <f ca="1" t="shared" si="1"/>
        <v>Winnipeg (t)</v>
      </c>
      <c r="B104" s="33" t="s">
        <v>138</v>
      </c>
      <c r="C104" s="33" t="str">
        <f>'orig. data'!AH8</f>
        <v> </v>
      </c>
      <c r="D104" s="33" t="str">
        <f>'orig. data'!AI8</f>
        <v> </v>
      </c>
      <c r="E104" t="str">
        <f ca="1">IF(CELL("contents",F104)="s","s",IF(CELL("contents",G104)="s","s",IF(CELL("contents",'orig. data'!AJ8)="t","t","")))</f>
        <v>t</v>
      </c>
      <c r="F104" s="33" t="str">
        <f>'orig. data'!AK8</f>
        <v> </v>
      </c>
      <c r="G104" s="33" t="str">
        <f>'orig. data'!AL8</f>
        <v> </v>
      </c>
      <c r="H104" s="34">
        <f>'orig. data'!D$18</f>
        <v>0.1742144504</v>
      </c>
      <c r="I104" s="35">
        <f>'orig. data'!D8</f>
        <v>0.1732556287</v>
      </c>
      <c r="J104" s="35">
        <f>'orig. data'!R8</f>
        <v>0.1887407267</v>
      </c>
      <c r="K104" s="34">
        <f>'orig. data'!R$18</f>
        <v>0.1951099092</v>
      </c>
      <c r="L104" s="36">
        <f>'orig. data'!B8</f>
        <v>6694</v>
      </c>
      <c r="M104" s="36">
        <f>'orig. data'!C8</f>
        <v>37494</v>
      </c>
      <c r="N104" s="37">
        <f>'orig. data'!G8</f>
        <v>0.7165603787</v>
      </c>
      <c r="O104" s="31"/>
      <c r="P104" s="36">
        <f>'orig. data'!P8</f>
        <v>6888</v>
      </c>
      <c r="Q104" s="36">
        <f>'orig. data'!Q8</f>
        <v>35004</v>
      </c>
      <c r="R104" s="37">
        <f>'orig. data'!U8</f>
        <v>0.0349618748</v>
      </c>
      <c r="S104" s="31"/>
      <c r="T104" s="37">
        <f>'orig. data'!AD8</f>
        <v>6.2155292E-07</v>
      </c>
    </row>
    <row r="105" spans="1:20" s="33" customFormat="1" ht="12.75">
      <c r="A105" s="29" t="str">
        <f ca="1" t="shared" si="1"/>
        <v>Manitoba  (t)</v>
      </c>
      <c r="B105" s="33" t="s">
        <v>196</v>
      </c>
      <c r="C105" s="33" t="str">
        <f>'orig. data'!AH18</f>
        <v> </v>
      </c>
      <c r="D105" s="33" t="str">
        <f>'orig. data'!AI18</f>
        <v> </v>
      </c>
      <c r="E105" t="str">
        <f ca="1">IF(CELL("contents",F105)="s","s",IF(CELL("contents",G105)="s","s",IF(CELL("contents",'orig. data'!AJ18)="t","t","")))</f>
        <v>t</v>
      </c>
      <c r="F105" s="33" t="str">
        <f>'orig. data'!AK18</f>
        <v> </v>
      </c>
      <c r="G105" s="33" t="str">
        <f>'orig. data'!AL18</f>
        <v> </v>
      </c>
      <c r="H105" s="34">
        <f>'orig. data'!D$18</f>
        <v>0.1742144504</v>
      </c>
      <c r="I105" s="35">
        <f>'orig. data'!D18</f>
        <v>0.1742144504</v>
      </c>
      <c r="J105" s="35">
        <f>'orig. data'!R18</f>
        <v>0.1951099092</v>
      </c>
      <c r="K105" s="34">
        <f>'orig. data'!R$18</f>
        <v>0.1951099092</v>
      </c>
      <c r="L105" s="36"/>
      <c r="M105" s="36"/>
      <c r="N105" s="37"/>
      <c r="O105" s="31"/>
      <c r="P105" s="36"/>
      <c r="Q105" s="36"/>
      <c r="R105" s="37"/>
      <c r="S105" s="31"/>
      <c r="T105" s="37">
        <f>'orig. data'!AD18</f>
        <v>1.42502E-19</v>
      </c>
    </row>
    <row r="106" spans="8:20" ht="12.75">
      <c r="H106" s="17"/>
      <c r="I106" s="7"/>
      <c r="J106" s="7"/>
      <c r="K106" s="17"/>
      <c r="L106" s="6"/>
      <c r="M106" s="6"/>
      <c r="N106" s="8"/>
      <c r="O106" s="31"/>
      <c r="P106" s="6"/>
      <c r="Q106" s="6"/>
      <c r="R106" s="8"/>
      <c r="S106" s="31"/>
      <c r="T106" s="8"/>
    </row>
    <row r="108" ht="12.75">
      <c r="U108" t="s">
        <v>197</v>
      </c>
    </row>
  </sheetData>
  <mergeCells count="3">
    <mergeCell ref="C1:E1"/>
    <mergeCell ref="F1:G1"/>
    <mergeCell ref="I2:J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L110"/>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R5" sqref="R5"/>
    </sheetView>
  </sheetViews>
  <sheetFormatPr defaultColWidth="9.140625" defaultRowHeight="12.75"/>
  <cols>
    <col min="1" max="1" width="19.28125" style="0" customWidth="1"/>
    <col min="2" max="3" width="9.140625" style="33" customWidth="1"/>
    <col min="16" max="17" width="9.140625" style="33" customWidth="1"/>
    <col min="30" max="30" width="12.421875" style="62" bestFit="1" customWidth="1"/>
  </cols>
  <sheetData>
    <row r="1" spans="1:17" s="62" customFormat="1" ht="12.75">
      <c r="A1" s="62" t="s">
        <v>286</v>
      </c>
      <c r="B1" s="65"/>
      <c r="C1" s="65"/>
      <c r="P1" s="65"/>
      <c r="Q1" s="65"/>
    </row>
    <row r="3" spans="1:38" ht="12.75">
      <c r="A3" t="s">
        <v>0</v>
      </c>
      <c r="B3" s="33" t="s">
        <v>247</v>
      </c>
      <c r="C3" s="33" t="s">
        <v>248</v>
      </c>
      <c r="D3" t="s">
        <v>249</v>
      </c>
      <c r="E3" t="s">
        <v>250</v>
      </c>
      <c r="F3" t="s">
        <v>251</v>
      </c>
      <c r="G3" t="s">
        <v>252</v>
      </c>
      <c r="H3" t="s">
        <v>253</v>
      </c>
      <c r="I3" t="s">
        <v>254</v>
      </c>
      <c r="J3" t="s">
        <v>255</v>
      </c>
      <c r="K3" t="s">
        <v>256</v>
      </c>
      <c r="L3" t="s">
        <v>257</v>
      </c>
      <c r="M3" t="s">
        <v>258</v>
      </c>
      <c r="N3" t="s">
        <v>259</v>
      </c>
      <c r="O3" t="s">
        <v>260</v>
      </c>
      <c r="P3" s="33" t="s">
        <v>261</v>
      </c>
      <c r="Q3" s="33" t="s">
        <v>262</v>
      </c>
      <c r="R3" t="s">
        <v>263</v>
      </c>
      <c r="S3" t="s">
        <v>264</v>
      </c>
      <c r="T3" t="s">
        <v>265</v>
      </c>
      <c r="U3" t="s">
        <v>266</v>
      </c>
      <c r="V3" t="s">
        <v>267</v>
      </c>
      <c r="W3" t="s">
        <v>268</v>
      </c>
      <c r="X3" t="s">
        <v>269</v>
      </c>
      <c r="Y3" t="s">
        <v>270</v>
      </c>
      <c r="Z3" t="s">
        <v>271</v>
      </c>
      <c r="AA3" t="s">
        <v>272</v>
      </c>
      <c r="AB3" t="s">
        <v>273</v>
      </c>
      <c r="AC3" t="s">
        <v>274</v>
      </c>
      <c r="AD3" s="62" t="s">
        <v>275</v>
      </c>
      <c r="AE3" t="s">
        <v>276</v>
      </c>
      <c r="AF3" t="s">
        <v>277</v>
      </c>
      <c r="AG3" t="s">
        <v>278</v>
      </c>
      <c r="AH3" t="s">
        <v>279</v>
      </c>
      <c r="AI3" t="s">
        <v>280</v>
      </c>
      <c r="AJ3" t="s">
        <v>281</v>
      </c>
      <c r="AK3" t="s">
        <v>282</v>
      </c>
      <c r="AL3" t="s">
        <v>283</v>
      </c>
    </row>
    <row r="4" spans="1:38" ht="12.75">
      <c r="A4" t="s">
        <v>3</v>
      </c>
      <c r="B4" s="33">
        <v>527</v>
      </c>
      <c r="C4" s="33">
        <v>3465</v>
      </c>
      <c r="D4">
        <v>0.1521262595</v>
      </c>
      <c r="E4">
        <v>0.1394231087</v>
      </c>
      <c r="F4">
        <v>0.1659868228</v>
      </c>
      <c r="G4">
        <v>0.0023084308</v>
      </c>
      <c r="H4">
        <v>0.1520923521</v>
      </c>
      <c r="I4">
        <v>0.0066252469</v>
      </c>
      <c r="J4">
        <v>-0.1356</v>
      </c>
      <c r="K4">
        <v>-0.2228</v>
      </c>
      <c r="L4">
        <v>-0.0484</v>
      </c>
      <c r="M4">
        <v>0.8732126361</v>
      </c>
      <c r="N4">
        <v>0.8002958902</v>
      </c>
      <c r="O4">
        <v>0.9527729897</v>
      </c>
      <c r="P4" s="33">
        <v>696</v>
      </c>
      <c r="Q4" s="33">
        <v>3701</v>
      </c>
      <c r="R4">
        <v>0.1874890077</v>
      </c>
      <c r="S4">
        <v>0.1737280846</v>
      </c>
      <c r="T4">
        <v>0.2023399273</v>
      </c>
      <c r="U4">
        <v>0.3056362755</v>
      </c>
      <c r="V4">
        <v>0.1880572818</v>
      </c>
      <c r="W4">
        <v>0.0071282929</v>
      </c>
      <c r="X4">
        <v>-0.0398</v>
      </c>
      <c r="Y4">
        <v>-0.1161</v>
      </c>
      <c r="Z4">
        <v>0.0364</v>
      </c>
      <c r="AA4">
        <v>0.9609404692</v>
      </c>
      <c r="AB4">
        <v>0.8904113858</v>
      </c>
      <c r="AC4">
        <v>1.0370561296</v>
      </c>
      <c r="AD4" s="62">
        <v>0.0002952</v>
      </c>
      <c r="AE4">
        <v>0.209</v>
      </c>
      <c r="AF4">
        <v>0.0958</v>
      </c>
      <c r="AG4">
        <v>0.3222</v>
      </c>
      <c r="AH4">
        <v>1</v>
      </c>
      <c r="AI4" t="s">
        <v>197</v>
      </c>
      <c r="AJ4" t="str">
        <f>IF(AD4&lt;0.05,"t","")</f>
        <v>t</v>
      </c>
      <c r="AK4" t="s">
        <v>197</v>
      </c>
      <c r="AL4" t="s">
        <v>197</v>
      </c>
    </row>
    <row r="5" spans="1:38" ht="12.75">
      <c r="A5" t="s">
        <v>1</v>
      </c>
      <c r="B5" s="33">
        <v>1181</v>
      </c>
      <c r="C5" s="33">
        <v>6774</v>
      </c>
      <c r="D5">
        <v>0.1759470692</v>
      </c>
      <c r="E5">
        <v>0.1657483362</v>
      </c>
      <c r="F5">
        <v>0.1867733449</v>
      </c>
      <c r="G5">
        <v>0.7453131346</v>
      </c>
      <c r="H5">
        <v>0.1743430765</v>
      </c>
      <c r="I5">
        <v>0.005073174</v>
      </c>
      <c r="J5">
        <v>0.0099</v>
      </c>
      <c r="K5">
        <v>-0.0498</v>
      </c>
      <c r="L5">
        <v>0.0696</v>
      </c>
      <c r="M5">
        <v>1.0099453218</v>
      </c>
      <c r="N5">
        <v>0.9514040641</v>
      </c>
      <c r="O5">
        <v>1.0720887072</v>
      </c>
      <c r="P5" s="33">
        <v>1395</v>
      </c>
      <c r="Q5" s="33">
        <v>6730</v>
      </c>
      <c r="R5">
        <v>0.207565483</v>
      </c>
      <c r="S5">
        <v>0.1964232515</v>
      </c>
      <c r="T5">
        <v>0.2193397644</v>
      </c>
      <c r="U5">
        <v>0.0279294403</v>
      </c>
      <c r="V5">
        <v>0.2072808321</v>
      </c>
      <c r="W5">
        <v>0.0055497324</v>
      </c>
      <c r="X5">
        <v>0.0619</v>
      </c>
      <c r="Y5">
        <v>0.0067</v>
      </c>
      <c r="Z5">
        <v>0.1171</v>
      </c>
      <c r="AA5">
        <v>1.0638387553</v>
      </c>
      <c r="AB5">
        <v>1.0067312947</v>
      </c>
      <c r="AC5">
        <v>1.1241856721</v>
      </c>
      <c r="AD5" s="62">
        <v>2.92308E-05</v>
      </c>
      <c r="AE5">
        <v>0.1653</v>
      </c>
      <c r="AF5">
        <v>0.0878</v>
      </c>
      <c r="AG5">
        <v>0.2428</v>
      </c>
      <c r="AH5" t="s">
        <v>197</v>
      </c>
      <c r="AI5" t="s">
        <v>197</v>
      </c>
      <c r="AJ5" t="str">
        <f aca="true" t="shared" si="0" ref="AJ5:AJ68">IF(AD5&lt;0.05,"t","")</f>
        <v>t</v>
      </c>
      <c r="AK5" t="s">
        <v>197</v>
      </c>
      <c r="AL5" t="s">
        <v>197</v>
      </c>
    </row>
    <row r="6" spans="1:38" ht="12.75">
      <c r="A6" t="s">
        <v>10</v>
      </c>
      <c r="B6" s="33">
        <v>677</v>
      </c>
      <c r="C6" s="33">
        <v>3507</v>
      </c>
      <c r="D6">
        <v>0.19347219</v>
      </c>
      <c r="E6">
        <v>0.1790659464</v>
      </c>
      <c r="F6">
        <v>0.2090374472</v>
      </c>
      <c r="G6">
        <v>0.0079147594</v>
      </c>
      <c r="H6">
        <v>0.1930424865</v>
      </c>
      <c r="I6">
        <v>0.0074192255</v>
      </c>
      <c r="J6">
        <v>0.1048</v>
      </c>
      <c r="K6">
        <v>0.0275</v>
      </c>
      <c r="L6">
        <v>0.1822</v>
      </c>
      <c r="M6">
        <v>1.1105404262</v>
      </c>
      <c r="N6">
        <v>1.0278478391</v>
      </c>
      <c r="O6">
        <v>1.1998858113</v>
      </c>
      <c r="P6" s="33">
        <v>778</v>
      </c>
      <c r="Q6" s="33">
        <v>3243</v>
      </c>
      <c r="R6">
        <v>0.2364522249</v>
      </c>
      <c r="S6">
        <v>0.2199586367</v>
      </c>
      <c r="T6">
        <v>0.254182584</v>
      </c>
      <c r="U6" s="4">
        <v>1.8948481E-07</v>
      </c>
      <c r="V6">
        <v>0.2399013259</v>
      </c>
      <c r="W6">
        <v>0.0086008792</v>
      </c>
      <c r="X6">
        <v>0.1922</v>
      </c>
      <c r="Y6">
        <v>0.1199</v>
      </c>
      <c r="Z6">
        <v>0.2645</v>
      </c>
      <c r="AA6">
        <v>1.2118924446</v>
      </c>
      <c r="AB6">
        <v>1.1273575882</v>
      </c>
      <c r="AC6">
        <v>1.3027661433</v>
      </c>
      <c r="AD6" s="62">
        <v>0.0001351878</v>
      </c>
      <c r="AE6">
        <v>0.2006</v>
      </c>
      <c r="AF6">
        <v>0.0976</v>
      </c>
      <c r="AG6">
        <v>0.3036</v>
      </c>
      <c r="AH6">
        <v>1</v>
      </c>
      <c r="AI6">
        <v>2</v>
      </c>
      <c r="AJ6" t="str">
        <f t="shared" si="0"/>
        <v>t</v>
      </c>
      <c r="AK6" t="s">
        <v>197</v>
      </c>
      <c r="AL6" t="s">
        <v>197</v>
      </c>
    </row>
    <row r="7" spans="1:38" ht="12.75">
      <c r="A7" t="s">
        <v>9</v>
      </c>
      <c r="B7" s="33">
        <v>529</v>
      </c>
      <c r="C7" s="33">
        <v>2782</v>
      </c>
      <c r="D7">
        <v>0.193881156</v>
      </c>
      <c r="E7">
        <v>0.1777205748</v>
      </c>
      <c r="F7">
        <v>0.2115112597</v>
      </c>
      <c r="G7">
        <v>0.0160102179</v>
      </c>
      <c r="H7">
        <v>0.1901509705</v>
      </c>
      <c r="I7">
        <v>0.0082674335</v>
      </c>
      <c r="J7">
        <v>0.107</v>
      </c>
      <c r="K7">
        <v>0.0199</v>
      </c>
      <c r="L7">
        <v>0.194</v>
      </c>
      <c r="M7">
        <v>1.112887912</v>
      </c>
      <c r="N7">
        <v>1.0201253362</v>
      </c>
      <c r="O7">
        <v>1.2140856234</v>
      </c>
      <c r="P7" s="33">
        <v>716</v>
      </c>
      <c r="Q7" s="33">
        <v>2956</v>
      </c>
      <c r="R7">
        <v>0.2492935657</v>
      </c>
      <c r="S7">
        <v>0.2312288603</v>
      </c>
      <c r="T7">
        <v>0.2687695724</v>
      </c>
      <c r="U7" s="4">
        <v>1.710338E-10</v>
      </c>
      <c r="V7">
        <v>0.2422192152</v>
      </c>
      <c r="W7">
        <v>0.0090521571</v>
      </c>
      <c r="X7">
        <v>0.2451</v>
      </c>
      <c r="Y7">
        <v>0.1698</v>
      </c>
      <c r="Z7">
        <v>0.3203</v>
      </c>
      <c r="AA7">
        <v>1.2777083784</v>
      </c>
      <c r="AB7">
        <v>1.1851210488</v>
      </c>
      <c r="AC7">
        <v>1.3775290733</v>
      </c>
      <c r="AD7" s="62">
        <v>1.16178E-05</v>
      </c>
      <c r="AE7">
        <v>0.2514</v>
      </c>
      <c r="AF7">
        <v>0.139</v>
      </c>
      <c r="AG7">
        <v>0.3638</v>
      </c>
      <c r="AH7" t="s">
        <v>197</v>
      </c>
      <c r="AI7">
        <v>2</v>
      </c>
      <c r="AJ7" t="str">
        <f t="shared" si="0"/>
        <v>t</v>
      </c>
      <c r="AK7" t="s">
        <v>197</v>
      </c>
      <c r="AL7" t="s">
        <v>197</v>
      </c>
    </row>
    <row r="8" spans="1:38" ht="12.75">
      <c r="A8" t="s">
        <v>11</v>
      </c>
      <c r="B8" s="33">
        <v>6694</v>
      </c>
      <c r="C8" s="33">
        <v>37494</v>
      </c>
      <c r="D8">
        <v>0.1732556287</v>
      </c>
      <c r="E8">
        <v>0.1681698719</v>
      </c>
      <c r="F8">
        <v>0.1784951878</v>
      </c>
      <c r="G8">
        <v>0.7165603787</v>
      </c>
      <c r="H8">
        <v>0.1785352323</v>
      </c>
      <c r="I8">
        <v>0.0021821323</v>
      </c>
      <c r="J8">
        <v>-0.0055</v>
      </c>
      <c r="K8">
        <v>-0.0353</v>
      </c>
      <c r="L8">
        <v>0.0243</v>
      </c>
      <c r="M8">
        <v>0.9944963134</v>
      </c>
      <c r="N8">
        <v>0.9653038052</v>
      </c>
      <c r="O8">
        <v>1.024571655</v>
      </c>
      <c r="P8" s="33">
        <v>6888</v>
      </c>
      <c r="Q8" s="33">
        <v>35004</v>
      </c>
      <c r="R8">
        <v>0.1887407267</v>
      </c>
      <c r="S8">
        <v>0.1833158202</v>
      </c>
      <c r="T8">
        <v>0.1943261737</v>
      </c>
      <c r="U8">
        <v>0.0349618748</v>
      </c>
      <c r="V8">
        <v>0.1967775111</v>
      </c>
      <c r="W8">
        <v>0.0023709855</v>
      </c>
      <c r="X8">
        <v>-0.0314</v>
      </c>
      <c r="Y8">
        <v>-0.0605</v>
      </c>
      <c r="Z8">
        <v>-0.0022</v>
      </c>
      <c r="AA8">
        <v>0.9691087562</v>
      </c>
      <c r="AB8">
        <v>0.9412540135</v>
      </c>
      <c r="AC8">
        <v>0.9977878105</v>
      </c>
      <c r="AD8" s="63">
        <v>6.2155292E-07</v>
      </c>
      <c r="AE8">
        <v>0.0856</v>
      </c>
      <c r="AF8">
        <v>0.0519</v>
      </c>
      <c r="AG8">
        <v>0.1193</v>
      </c>
      <c r="AH8" t="s">
        <v>197</v>
      </c>
      <c r="AI8" t="s">
        <v>197</v>
      </c>
      <c r="AJ8" t="str">
        <f t="shared" si="0"/>
        <v>t</v>
      </c>
      <c r="AK8" t="s">
        <v>197</v>
      </c>
      <c r="AL8" t="s">
        <v>197</v>
      </c>
    </row>
    <row r="9" spans="1:38" s="33" customFormat="1" ht="12.75">
      <c r="A9" s="33" t="s">
        <v>4</v>
      </c>
      <c r="B9" s="33">
        <v>656</v>
      </c>
      <c r="C9" s="33">
        <v>4103</v>
      </c>
      <c r="D9" s="33">
        <v>0.1598687962</v>
      </c>
      <c r="E9" s="33">
        <v>0.1477936803</v>
      </c>
      <c r="F9" s="33">
        <v>0.1729304796</v>
      </c>
      <c r="G9" s="33">
        <v>0.0319869495</v>
      </c>
      <c r="H9" s="33">
        <v>0.1598830124</v>
      </c>
      <c r="I9" s="33">
        <v>0.0062423829</v>
      </c>
      <c r="J9" s="33">
        <v>-0.0859</v>
      </c>
      <c r="K9" s="33">
        <v>-0.1645</v>
      </c>
      <c r="L9" s="33">
        <v>-0.0074</v>
      </c>
      <c r="M9" s="33">
        <v>0.9176551994</v>
      </c>
      <c r="N9" s="33">
        <v>0.8483434062</v>
      </c>
      <c r="O9" s="33">
        <v>0.9926299407</v>
      </c>
      <c r="P9" s="33">
        <v>716</v>
      </c>
      <c r="Q9" s="33">
        <v>3873</v>
      </c>
      <c r="R9" s="33">
        <v>0.1817026836</v>
      </c>
      <c r="S9" s="33">
        <v>0.1685397852</v>
      </c>
      <c r="T9" s="33">
        <v>0.1958935997</v>
      </c>
      <c r="U9" s="33">
        <v>0.0635268734</v>
      </c>
      <c r="V9" s="33">
        <v>0.1848696101</v>
      </c>
      <c r="W9" s="33">
        <v>0.0069089017</v>
      </c>
      <c r="X9" s="33">
        <v>-0.0712</v>
      </c>
      <c r="Y9" s="33">
        <v>-0.1464</v>
      </c>
      <c r="Z9" s="33">
        <v>0.004</v>
      </c>
      <c r="AA9" s="33">
        <v>0.9312837277</v>
      </c>
      <c r="AB9" s="33">
        <v>0.86381971</v>
      </c>
      <c r="AC9" s="33">
        <v>1.0040166616</v>
      </c>
      <c r="AD9" s="64">
        <v>0.0178547283</v>
      </c>
      <c r="AE9" s="33">
        <v>0.128</v>
      </c>
      <c r="AF9" s="33">
        <v>0.0221</v>
      </c>
      <c r="AG9" s="33">
        <v>0.2339</v>
      </c>
      <c r="AH9" s="33" t="s">
        <v>197</v>
      </c>
      <c r="AI9" s="33" t="s">
        <v>197</v>
      </c>
      <c r="AJ9" s="33" t="str">
        <f t="shared" si="0"/>
        <v>t</v>
      </c>
      <c r="AK9" s="33" t="s">
        <v>197</v>
      </c>
      <c r="AL9" s="33" t="s">
        <v>197</v>
      </c>
    </row>
    <row r="10" spans="1:38" ht="12.75">
      <c r="A10" t="s">
        <v>2</v>
      </c>
      <c r="B10" s="33">
        <v>331</v>
      </c>
      <c r="C10" s="33">
        <v>2455</v>
      </c>
      <c r="D10">
        <v>0.1383212798</v>
      </c>
      <c r="E10">
        <v>0.1240154618</v>
      </c>
      <c r="F10">
        <v>0.1542773472</v>
      </c>
      <c r="G10">
        <v>3.44493E-05</v>
      </c>
      <c r="H10">
        <v>0.1348268839</v>
      </c>
      <c r="I10">
        <v>0.0074107558</v>
      </c>
      <c r="J10">
        <v>-0.2307</v>
      </c>
      <c r="K10">
        <v>-0.3399</v>
      </c>
      <c r="L10">
        <v>-0.1215</v>
      </c>
      <c r="M10">
        <v>0.7939713353</v>
      </c>
      <c r="N10">
        <v>0.7118551962</v>
      </c>
      <c r="O10">
        <v>0.8855599912</v>
      </c>
      <c r="P10" s="33">
        <v>334</v>
      </c>
      <c r="Q10" s="33">
        <v>2203</v>
      </c>
      <c r="R10">
        <v>0.1535083913</v>
      </c>
      <c r="S10">
        <v>0.1377119727</v>
      </c>
      <c r="T10">
        <v>0.1711167571</v>
      </c>
      <c r="U10">
        <v>1.5026E-05</v>
      </c>
      <c r="V10">
        <v>0.1516114389</v>
      </c>
      <c r="W10">
        <v>0.0082958088</v>
      </c>
      <c r="X10">
        <v>-0.2398</v>
      </c>
      <c r="Y10">
        <v>-0.3484</v>
      </c>
      <c r="Z10">
        <v>-0.1312</v>
      </c>
      <c r="AA10">
        <v>0.7867790614</v>
      </c>
      <c r="AB10">
        <v>0.7058174199</v>
      </c>
      <c r="AC10">
        <v>0.877027506</v>
      </c>
      <c r="AD10" s="62">
        <v>0.1792083018</v>
      </c>
      <c r="AE10">
        <v>0.1042</v>
      </c>
      <c r="AF10">
        <v>-0.0478</v>
      </c>
      <c r="AG10">
        <v>0.2562</v>
      </c>
      <c r="AH10">
        <v>1</v>
      </c>
      <c r="AI10">
        <v>2</v>
      </c>
      <c r="AJ10">
        <f t="shared" si="0"/>
      </c>
      <c r="AK10" t="s">
        <v>197</v>
      </c>
      <c r="AL10" t="s">
        <v>197</v>
      </c>
    </row>
    <row r="11" spans="1:38" ht="12.75">
      <c r="A11" t="s">
        <v>6</v>
      </c>
      <c r="B11" s="33">
        <v>457</v>
      </c>
      <c r="C11" s="33">
        <v>2430</v>
      </c>
      <c r="D11">
        <v>0.2021372147</v>
      </c>
      <c r="E11">
        <v>0.1841111989</v>
      </c>
      <c r="F11">
        <v>0.2219281272</v>
      </c>
      <c r="G11">
        <v>0.0018125627</v>
      </c>
      <c r="H11">
        <v>0.1880658436</v>
      </c>
      <c r="I11">
        <v>0.0087973491</v>
      </c>
      <c r="J11">
        <v>0.1487</v>
      </c>
      <c r="K11">
        <v>0.0553</v>
      </c>
      <c r="L11">
        <v>0.2421</v>
      </c>
      <c r="M11">
        <v>1.1602781183</v>
      </c>
      <c r="N11">
        <v>1.0568078508</v>
      </c>
      <c r="O11">
        <v>1.2738789845</v>
      </c>
      <c r="P11" s="33">
        <v>449</v>
      </c>
      <c r="Q11" s="33">
        <v>2129</v>
      </c>
      <c r="R11">
        <v>0.2197756506</v>
      </c>
      <c r="S11">
        <v>0.2000444272</v>
      </c>
      <c r="T11">
        <v>0.2414530474</v>
      </c>
      <c r="U11">
        <v>0.0131248118</v>
      </c>
      <c r="V11">
        <v>0.2108971348</v>
      </c>
      <c r="W11">
        <v>0.0099528512</v>
      </c>
      <c r="X11">
        <v>0.119</v>
      </c>
      <c r="Y11">
        <v>0.025</v>
      </c>
      <c r="Z11">
        <v>0.2131</v>
      </c>
      <c r="AA11">
        <v>1.1264197264</v>
      </c>
      <c r="AB11">
        <v>1.0252909656</v>
      </c>
      <c r="AC11">
        <v>1.2375232422</v>
      </c>
      <c r="AD11" s="62">
        <v>0.2080361089</v>
      </c>
      <c r="AE11">
        <v>0.0837</v>
      </c>
      <c r="AF11">
        <v>-0.0466</v>
      </c>
      <c r="AG11">
        <v>0.2139</v>
      </c>
      <c r="AH11">
        <v>1</v>
      </c>
      <c r="AI11" t="s">
        <v>197</v>
      </c>
      <c r="AJ11">
        <f t="shared" si="0"/>
      </c>
      <c r="AK11" t="s">
        <v>197</v>
      </c>
      <c r="AL11" t="s">
        <v>197</v>
      </c>
    </row>
    <row r="12" spans="1:38" ht="12.75">
      <c r="A12" t="s">
        <v>8</v>
      </c>
      <c r="B12" s="33">
        <v>13</v>
      </c>
      <c r="C12" s="33">
        <v>79</v>
      </c>
      <c r="D12">
        <v>0.1711012198</v>
      </c>
      <c r="E12">
        <v>0.0993219733</v>
      </c>
      <c r="F12">
        <v>0.2947547903</v>
      </c>
      <c r="G12">
        <v>0.9481904845</v>
      </c>
      <c r="H12">
        <v>0.164556962</v>
      </c>
      <c r="I12">
        <v>0.0456398896</v>
      </c>
      <c r="J12">
        <v>-0.018</v>
      </c>
      <c r="K12">
        <v>-0.5619</v>
      </c>
      <c r="L12">
        <v>0.5259</v>
      </c>
      <c r="M12">
        <v>0.9821298942</v>
      </c>
      <c r="N12">
        <v>0.5701132887</v>
      </c>
      <c r="O12">
        <v>1.6919078159</v>
      </c>
      <c r="P12" s="33">
        <v>16</v>
      </c>
      <c r="Q12" s="33">
        <v>79</v>
      </c>
      <c r="R12">
        <v>0.2106167136</v>
      </c>
      <c r="S12">
        <v>0.12899121</v>
      </c>
      <c r="T12">
        <v>0.3438947512</v>
      </c>
      <c r="U12">
        <v>0.7598196894</v>
      </c>
      <c r="V12">
        <v>0.2025316456</v>
      </c>
      <c r="W12">
        <v>0.0506329114</v>
      </c>
      <c r="X12">
        <v>0.0765</v>
      </c>
      <c r="Y12">
        <v>-0.4138</v>
      </c>
      <c r="Z12">
        <v>0.5668</v>
      </c>
      <c r="AA12">
        <v>1.0794772775</v>
      </c>
      <c r="AB12">
        <v>0.6611207523</v>
      </c>
      <c r="AC12">
        <v>1.7625693773</v>
      </c>
      <c r="AD12" s="62">
        <v>0.5778921345</v>
      </c>
      <c r="AE12">
        <v>0.2078</v>
      </c>
      <c r="AF12">
        <v>-0.5241</v>
      </c>
      <c r="AG12">
        <v>0.9396</v>
      </c>
      <c r="AH12" t="s">
        <v>197</v>
      </c>
      <c r="AI12" t="s">
        <v>197</v>
      </c>
      <c r="AJ12">
        <f t="shared" si="0"/>
      </c>
      <c r="AK12" t="s">
        <v>197</v>
      </c>
      <c r="AL12" t="s">
        <v>197</v>
      </c>
    </row>
    <row r="13" spans="1:38" ht="12.75">
      <c r="A13" t="s">
        <v>5</v>
      </c>
      <c r="B13" s="33">
        <v>482</v>
      </c>
      <c r="C13" s="33">
        <v>2238</v>
      </c>
      <c r="D13">
        <v>0.2359844837</v>
      </c>
      <c r="E13">
        <v>0.2154432457</v>
      </c>
      <c r="F13">
        <v>0.2584842072</v>
      </c>
      <c r="G13" s="4">
        <v>6.514379E-11</v>
      </c>
      <c r="H13">
        <v>0.2153708668</v>
      </c>
      <c r="I13">
        <v>0.0098098742</v>
      </c>
      <c r="J13">
        <v>0.3035</v>
      </c>
      <c r="K13">
        <v>0.2124</v>
      </c>
      <c r="L13">
        <v>0.3945</v>
      </c>
      <c r="M13">
        <v>1.3545632014</v>
      </c>
      <c r="N13">
        <v>1.2366554276</v>
      </c>
      <c r="O13">
        <v>1.4837127834</v>
      </c>
      <c r="P13" s="33">
        <v>458</v>
      </c>
      <c r="Q13" s="33">
        <v>2030</v>
      </c>
      <c r="R13">
        <v>0.2449277504</v>
      </c>
      <c r="S13">
        <v>0.2231291889</v>
      </c>
      <c r="T13">
        <v>0.2688559181</v>
      </c>
      <c r="U13" s="4">
        <v>1.7397861E-06</v>
      </c>
      <c r="V13">
        <v>0.2256157635</v>
      </c>
      <c r="W13">
        <v>0.0105423323</v>
      </c>
      <c r="X13">
        <v>0.2274</v>
      </c>
      <c r="Y13">
        <v>0.1342</v>
      </c>
      <c r="Z13">
        <v>0.3206</v>
      </c>
      <c r="AA13">
        <v>1.2553321941</v>
      </c>
      <c r="AB13">
        <v>1.1436076709</v>
      </c>
      <c r="AC13">
        <v>1.3779716223</v>
      </c>
      <c r="AD13" s="62">
        <v>0.5686564788</v>
      </c>
      <c r="AE13">
        <v>0.0372</v>
      </c>
      <c r="AF13">
        <v>-0.0907</v>
      </c>
      <c r="AG13">
        <v>0.1651</v>
      </c>
      <c r="AH13">
        <v>1</v>
      </c>
      <c r="AI13">
        <v>2</v>
      </c>
      <c r="AJ13">
        <f t="shared" si="0"/>
      </c>
      <c r="AK13" t="s">
        <v>197</v>
      </c>
      <c r="AL13" t="s">
        <v>197</v>
      </c>
    </row>
    <row r="14" spans="1:38" ht="12.75">
      <c r="A14" t="s">
        <v>7</v>
      </c>
      <c r="B14" s="33">
        <v>762</v>
      </c>
      <c r="C14" s="33">
        <v>5314</v>
      </c>
      <c r="D14">
        <v>0.1606920613</v>
      </c>
      <c r="E14">
        <v>0.1493360905</v>
      </c>
      <c r="F14">
        <v>0.1729115746</v>
      </c>
      <c r="G14">
        <v>0.0307176923</v>
      </c>
      <c r="H14">
        <v>0.1433948062</v>
      </c>
      <c r="I14">
        <v>0.0051946457</v>
      </c>
      <c r="J14">
        <v>-0.0808</v>
      </c>
      <c r="K14">
        <v>-0.1541</v>
      </c>
      <c r="L14">
        <v>-0.0075</v>
      </c>
      <c r="M14">
        <v>0.9223807836</v>
      </c>
      <c r="N14">
        <v>0.8571969212</v>
      </c>
      <c r="O14">
        <v>0.9925214253</v>
      </c>
      <c r="P14" s="33">
        <v>811</v>
      </c>
      <c r="Q14" s="33">
        <v>5283</v>
      </c>
      <c r="R14">
        <v>0.1694230914</v>
      </c>
      <c r="S14">
        <v>0.1578085726</v>
      </c>
      <c r="T14">
        <v>0.1818924248</v>
      </c>
      <c r="U14">
        <v>9.7814E-05</v>
      </c>
      <c r="V14">
        <v>0.1535112625</v>
      </c>
      <c r="W14">
        <v>0.0053905095</v>
      </c>
      <c r="X14">
        <v>-0.1412</v>
      </c>
      <c r="Y14">
        <v>-0.2122</v>
      </c>
      <c r="Z14">
        <v>-0.0701</v>
      </c>
      <c r="AA14">
        <v>0.8683469339</v>
      </c>
      <c r="AB14">
        <v>0.808818851</v>
      </c>
      <c r="AC14">
        <v>0.9322562113</v>
      </c>
      <c r="AD14" s="62">
        <v>0.2943271717</v>
      </c>
      <c r="AE14">
        <v>0.0529</v>
      </c>
      <c r="AF14">
        <v>-0.046</v>
      </c>
      <c r="AG14">
        <v>0.1518</v>
      </c>
      <c r="AH14" t="s">
        <v>197</v>
      </c>
      <c r="AI14">
        <v>2</v>
      </c>
      <c r="AJ14">
        <f t="shared" si="0"/>
      </c>
      <c r="AK14" t="s">
        <v>197</v>
      </c>
      <c r="AL14" t="s">
        <v>197</v>
      </c>
    </row>
    <row r="15" spans="1:38" ht="12.75">
      <c r="A15" t="s">
        <v>14</v>
      </c>
      <c r="B15" s="33">
        <v>2385</v>
      </c>
      <c r="C15" s="33">
        <v>13746</v>
      </c>
      <c r="D15">
        <v>0.1740208179</v>
      </c>
      <c r="E15">
        <v>0.166539595</v>
      </c>
      <c r="F15">
        <v>0.1818381093</v>
      </c>
      <c r="G15">
        <v>0.9604389927</v>
      </c>
      <c r="H15">
        <v>0.1735050196</v>
      </c>
      <c r="I15">
        <v>0.0035527762</v>
      </c>
      <c r="J15">
        <v>-0.0011</v>
      </c>
      <c r="K15">
        <v>-0.0451</v>
      </c>
      <c r="L15">
        <v>0.0428</v>
      </c>
      <c r="M15">
        <v>0.9988885394</v>
      </c>
      <c r="N15">
        <v>0.9559459308</v>
      </c>
      <c r="O15">
        <v>1.043760198</v>
      </c>
      <c r="P15" s="33">
        <v>2869</v>
      </c>
      <c r="Q15" s="33">
        <v>13674</v>
      </c>
      <c r="R15">
        <v>0.2081256014</v>
      </c>
      <c r="S15">
        <v>0.1998577621</v>
      </c>
      <c r="T15">
        <v>0.2167354697</v>
      </c>
      <c r="U15">
        <v>0.0013273321</v>
      </c>
      <c r="V15">
        <v>0.209814246</v>
      </c>
      <c r="W15">
        <v>0.0039171455</v>
      </c>
      <c r="X15">
        <v>0.0664</v>
      </c>
      <c r="Y15">
        <v>0.0259</v>
      </c>
      <c r="Z15">
        <v>0.1069</v>
      </c>
      <c r="AA15">
        <v>1.0686423972</v>
      </c>
      <c r="AB15">
        <v>1.0261903225</v>
      </c>
      <c r="AC15">
        <v>1.1128506557</v>
      </c>
      <c r="AD15" s="63">
        <v>1.216591E-10</v>
      </c>
      <c r="AE15">
        <v>0.179</v>
      </c>
      <c r="AF15">
        <v>0.1245</v>
      </c>
      <c r="AG15">
        <v>0.2335</v>
      </c>
      <c r="AH15" t="s">
        <v>197</v>
      </c>
      <c r="AI15">
        <v>2</v>
      </c>
      <c r="AJ15" t="str">
        <f t="shared" si="0"/>
        <v>t</v>
      </c>
      <c r="AK15" t="s">
        <v>197</v>
      </c>
      <c r="AL15" t="s">
        <v>197</v>
      </c>
    </row>
    <row r="16" spans="1:38" ht="12.75">
      <c r="A16" t="s">
        <v>12</v>
      </c>
      <c r="B16" s="33">
        <v>1444</v>
      </c>
      <c r="C16" s="33">
        <v>8988</v>
      </c>
      <c r="D16">
        <v>0.1649545915</v>
      </c>
      <c r="E16">
        <v>0.1561989374</v>
      </c>
      <c r="F16">
        <v>0.1742010393</v>
      </c>
      <c r="G16">
        <v>0.0496774984</v>
      </c>
      <c r="H16">
        <v>0.160658656</v>
      </c>
      <c r="I16">
        <v>0.0042278594</v>
      </c>
      <c r="J16">
        <v>-0.0546</v>
      </c>
      <c r="K16">
        <v>-0.1092</v>
      </c>
      <c r="L16">
        <v>-0.0001</v>
      </c>
      <c r="M16">
        <v>0.9468479282</v>
      </c>
      <c r="N16">
        <v>0.896590019</v>
      </c>
      <c r="O16">
        <v>0.9999230196</v>
      </c>
      <c r="P16" s="33">
        <v>1499</v>
      </c>
      <c r="Q16" s="33">
        <v>8205</v>
      </c>
      <c r="R16">
        <v>0.1834014877</v>
      </c>
      <c r="S16">
        <v>0.1738467977</v>
      </c>
      <c r="T16">
        <v>0.1934813073</v>
      </c>
      <c r="U16">
        <v>0.0277568498</v>
      </c>
      <c r="V16">
        <v>0.1826934796</v>
      </c>
      <c r="W16">
        <v>0.0047186985</v>
      </c>
      <c r="X16">
        <v>-0.0601</v>
      </c>
      <c r="Y16">
        <v>-0.1136</v>
      </c>
      <c r="Z16">
        <v>-0.0066</v>
      </c>
      <c r="AA16">
        <v>0.9416938821</v>
      </c>
      <c r="AB16">
        <v>0.8926343394</v>
      </c>
      <c r="AC16">
        <v>0.993449757</v>
      </c>
      <c r="AD16" s="62">
        <v>0.0040791254</v>
      </c>
      <c r="AE16">
        <v>0.106</v>
      </c>
      <c r="AF16">
        <v>0.0337</v>
      </c>
      <c r="AG16">
        <v>0.1784</v>
      </c>
      <c r="AH16" t="s">
        <v>197</v>
      </c>
      <c r="AI16" t="s">
        <v>197</v>
      </c>
      <c r="AJ16" t="str">
        <f t="shared" si="0"/>
        <v>t</v>
      </c>
      <c r="AK16" t="s">
        <v>197</v>
      </c>
      <c r="AL16" t="s">
        <v>197</v>
      </c>
    </row>
    <row r="17" spans="1:38" ht="12.75">
      <c r="A17" t="s">
        <v>13</v>
      </c>
      <c r="B17" s="33">
        <v>1257</v>
      </c>
      <c r="C17" s="33">
        <v>7631</v>
      </c>
      <c r="D17">
        <v>0.183221265</v>
      </c>
      <c r="E17">
        <v>0.1728549978</v>
      </c>
      <c r="F17">
        <v>0.1942092064</v>
      </c>
      <c r="G17">
        <v>0.0898227696</v>
      </c>
      <c r="H17">
        <v>0.164722841</v>
      </c>
      <c r="I17">
        <v>0.0046460747</v>
      </c>
      <c r="J17">
        <v>0.0504</v>
      </c>
      <c r="K17">
        <v>-0.0078</v>
      </c>
      <c r="L17">
        <v>0.1086</v>
      </c>
      <c r="M17">
        <v>1.0516995838</v>
      </c>
      <c r="N17">
        <v>0.9921966713</v>
      </c>
      <c r="O17">
        <v>1.1147709387</v>
      </c>
      <c r="P17" s="33">
        <v>1285</v>
      </c>
      <c r="Q17" s="33">
        <v>7392</v>
      </c>
      <c r="R17">
        <v>0.1903463842</v>
      </c>
      <c r="S17">
        <v>0.1796934292</v>
      </c>
      <c r="T17">
        <v>0.2016308896</v>
      </c>
      <c r="U17">
        <v>0.4356509246</v>
      </c>
      <c r="V17">
        <v>0.1738365801</v>
      </c>
      <c r="W17">
        <v>0.0048494178</v>
      </c>
      <c r="X17">
        <v>-0.0229</v>
      </c>
      <c r="Y17">
        <v>-0.0805</v>
      </c>
      <c r="Z17">
        <v>0.0347</v>
      </c>
      <c r="AA17">
        <v>0.9773531705</v>
      </c>
      <c r="AB17">
        <v>0.9226544728</v>
      </c>
      <c r="AC17">
        <v>1.0352946289</v>
      </c>
      <c r="AD17" s="62">
        <v>0.3374279107</v>
      </c>
      <c r="AE17">
        <v>0.0382</v>
      </c>
      <c r="AF17">
        <v>-0.0398</v>
      </c>
      <c r="AG17">
        <v>0.1161</v>
      </c>
      <c r="AH17" t="s">
        <v>197</v>
      </c>
      <c r="AI17" t="s">
        <v>197</v>
      </c>
      <c r="AJ17">
        <f t="shared" si="0"/>
      </c>
      <c r="AK17" t="s">
        <v>197</v>
      </c>
      <c r="AL17" t="s">
        <v>197</v>
      </c>
    </row>
    <row r="18" spans="1:38" ht="12.75">
      <c r="A18" t="s">
        <v>15</v>
      </c>
      <c r="B18" s="33">
        <v>12314</v>
      </c>
      <c r="C18" s="33">
        <v>70683</v>
      </c>
      <c r="D18">
        <v>0.1742144504</v>
      </c>
      <c r="E18" t="s">
        <v>197</v>
      </c>
      <c r="F18" t="s">
        <v>197</v>
      </c>
      <c r="G18" t="s">
        <v>197</v>
      </c>
      <c r="H18">
        <v>0.1742144504</v>
      </c>
      <c r="I18">
        <v>0.0015699456</v>
      </c>
      <c r="J18" t="s">
        <v>197</v>
      </c>
      <c r="K18" t="s">
        <v>197</v>
      </c>
      <c r="L18" t="s">
        <v>197</v>
      </c>
      <c r="M18" t="s">
        <v>197</v>
      </c>
      <c r="N18" t="s">
        <v>197</v>
      </c>
      <c r="O18" t="s">
        <v>197</v>
      </c>
      <c r="P18" s="33">
        <v>13261</v>
      </c>
      <c r="Q18" s="33">
        <v>67263</v>
      </c>
      <c r="R18">
        <v>0.1951099092</v>
      </c>
      <c r="S18" t="s">
        <v>197</v>
      </c>
      <c r="T18" t="s">
        <v>197</v>
      </c>
      <c r="U18" t="s">
        <v>197</v>
      </c>
      <c r="V18">
        <v>0.19715148</v>
      </c>
      <c r="W18">
        <v>0.0017120321</v>
      </c>
      <c r="X18" t="s">
        <v>197</v>
      </c>
      <c r="Y18" t="s">
        <v>197</v>
      </c>
      <c r="Z18" t="s">
        <v>197</v>
      </c>
      <c r="AA18" t="s">
        <v>197</v>
      </c>
      <c r="AB18" t="s">
        <v>197</v>
      </c>
      <c r="AC18" t="s">
        <v>197</v>
      </c>
      <c r="AD18" s="63">
        <v>1.42502E-19</v>
      </c>
      <c r="AE18">
        <v>0.1133</v>
      </c>
      <c r="AF18">
        <v>0.0887</v>
      </c>
      <c r="AG18">
        <v>0.1378</v>
      </c>
      <c r="AH18" t="s">
        <v>197</v>
      </c>
      <c r="AI18" t="s">
        <v>197</v>
      </c>
      <c r="AJ18" t="str">
        <f t="shared" si="0"/>
        <v>t</v>
      </c>
      <c r="AK18" t="s">
        <v>197</v>
      </c>
      <c r="AL18" t="s">
        <v>197</v>
      </c>
    </row>
    <row r="19" spans="1:38" ht="12.75">
      <c r="A19" t="s">
        <v>162</v>
      </c>
      <c r="B19" s="33" t="s">
        <v>197</v>
      </c>
      <c r="C19" s="33" t="s">
        <v>197</v>
      </c>
      <c r="D19" t="s">
        <v>197</v>
      </c>
      <c r="E19" t="s">
        <v>197</v>
      </c>
      <c r="F19" t="s">
        <v>197</v>
      </c>
      <c r="G19" t="s">
        <v>197</v>
      </c>
      <c r="H19" t="s">
        <v>197</v>
      </c>
      <c r="I19" t="s">
        <v>197</v>
      </c>
      <c r="J19" t="s">
        <v>197</v>
      </c>
      <c r="K19" t="s">
        <v>197</v>
      </c>
      <c r="L19" t="s">
        <v>197</v>
      </c>
      <c r="M19" t="s">
        <v>197</v>
      </c>
      <c r="N19" t="s">
        <v>197</v>
      </c>
      <c r="O19" t="s">
        <v>197</v>
      </c>
      <c r="P19" s="33" t="s">
        <v>197</v>
      </c>
      <c r="Q19" s="33" t="s">
        <v>197</v>
      </c>
      <c r="R19" t="s">
        <v>197</v>
      </c>
      <c r="S19" t="s">
        <v>197</v>
      </c>
      <c r="T19" t="s">
        <v>197</v>
      </c>
      <c r="U19" t="s">
        <v>197</v>
      </c>
      <c r="V19" t="s">
        <v>197</v>
      </c>
      <c r="W19" t="s">
        <v>197</v>
      </c>
      <c r="X19" t="s">
        <v>197</v>
      </c>
      <c r="Y19" t="s">
        <v>197</v>
      </c>
      <c r="Z19" t="s">
        <v>197</v>
      </c>
      <c r="AA19" t="s">
        <v>197</v>
      </c>
      <c r="AB19" t="s">
        <v>197</v>
      </c>
      <c r="AC19" t="s">
        <v>197</v>
      </c>
      <c r="AD19" s="62" t="s">
        <v>197</v>
      </c>
      <c r="AE19" t="s">
        <v>197</v>
      </c>
      <c r="AF19" t="s">
        <v>197</v>
      </c>
      <c r="AG19" t="s">
        <v>197</v>
      </c>
      <c r="AH19" t="s">
        <v>197</v>
      </c>
      <c r="AI19" t="s">
        <v>197</v>
      </c>
      <c r="AJ19">
        <f t="shared" si="0"/>
      </c>
      <c r="AK19" t="s">
        <v>243</v>
      </c>
      <c r="AL19" t="s">
        <v>243</v>
      </c>
    </row>
    <row r="20" spans="1:38" s="33" customFormat="1" ht="12.75">
      <c r="A20" s="33" t="s">
        <v>72</v>
      </c>
      <c r="B20" s="33">
        <v>637</v>
      </c>
      <c r="C20" s="33">
        <v>3348</v>
      </c>
      <c r="D20" s="33">
        <v>0.1755553006</v>
      </c>
      <c r="E20" s="33">
        <v>0.1621085842</v>
      </c>
      <c r="F20" s="33">
        <v>0.1901174063</v>
      </c>
      <c r="G20" s="33">
        <v>0.8504249966</v>
      </c>
      <c r="H20" s="33">
        <v>0.1902628435</v>
      </c>
      <c r="I20" s="33">
        <v>0.0075384883</v>
      </c>
      <c r="J20" s="33">
        <v>0.0077</v>
      </c>
      <c r="K20" s="33">
        <v>-0.072</v>
      </c>
      <c r="L20" s="33">
        <v>0.0874</v>
      </c>
      <c r="M20" s="33">
        <v>1.0076965497</v>
      </c>
      <c r="N20" s="33">
        <v>0.9305116986</v>
      </c>
      <c r="O20" s="33">
        <v>1.0912837934</v>
      </c>
      <c r="P20" s="33">
        <v>711</v>
      </c>
      <c r="Q20" s="33">
        <v>3198</v>
      </c>
      <c r="R20" s="33">
        <v>0.2004120264</v>
      </c>
      <c r="S20" s="33">
        <v>0.1858342195</v>
      </c>
      <c r="T20" s="33">
        <v>0.2161333928</v>
      </c>
      <c r="U20" s="33">
        <v>0.4865198014</v>
      </c>
      <c r="V20" s="33">
        <v>0.222326454</v>
      </c>
      <c r="W20" s="33">
        <v>0.0083378934</v>
      </c>
      <c r="X20" s="33">
        <v>0.0268</v>
      </c>
      <c r="Y20" s="33">
        <v>-0.0487</v>
      </c>
      <c r="Z20" s="33">
        <v>0.1023</v>
      </c>
      <c r="AA20" s="33">
        <v>1.0271750279</v>
      </c>
      <c r="AB20" s="33">
        <v>0.952459156</v>
      </c>
      <c r="AC20" s="33">
        <v>1.1077520031</v>
      </c>
      <c r="AD20" s="64">
        <v>0.0152173616</v>
      </c>
      <c r="AE20" s="33">
        <v>0.1324</v>
      </c>
      <c r="AF20" s="33">
        <v>0.0255</v>
      </c>
      <c r="AG20" s="33">
        <v>0.2394</v>
      </c>
      <c r="AH20" s="33" t="s">
        <v>197</v>
      </c>
      <c r="AI20" s="33" t="s">
        <v>197</v>
      </c>
      <c r="AJ20" s="33" t="str">
        <f t="shared" si="0"/>
        <v>t</v>
      </c>
      <c r="AK20" s="33" t="s">
        <v>197</v>
      </c>
      <c r="AL20" s="33" t="s">
        <v>197</v>
      </c>
    </row>
    <row r="21" spans="1:38" ht="12.75">
      <c r="A21" t="s">
        <v>71</v>
      </c>
      <c r="B21" s="33">
        <v>277</v>
      </c>
      <c r="C21" s="33">
        <v>1466</v>
      </c>
      <c r="D21">
        <v>0.1705881755</v>
      </c>
      <c r="E21">
        <v>0.1514293973</v>
      </c>
      <c r="F21">
        <v>0.1921709136</v>
      </c>
      <c r="G21">
        <v>0.7292967851</v>
      </c>
      <c r="H21">
        <v>0.1889495225</v>
      </c>
      <c r="I21">
        <v>0.0113528765</v>
      </c>
      <c r="J21">
        <v>-0.021</v>
      </c>
      <c r="K21">
        <v>-0.1402</v>
      </c>
      <c r="L21">
        <v>0.0981</v>
      </c>
      <c r="M21">
        <v>0.9791849935</v>
      </c>
      <c r="N21">
        <v>0.8692126108</v>
      </c>
      <c r="O21">
        <v>1.1030710318</v>
      </c>
      <c r="P21" s="33">
        <v>307</v>
      </c>
      <c r="Q21" s="33">
        <v>1411</v>
      </c>
      <c r="R21">
        <v>0.1930123215</v>
      </c>
      <c r="S21">
        <v>0.1723515589</v>
      </c>
      <c r="T21">
        <v>0.2161498073</v>
      </c>
      <c r="U21">
        <v>0.8515667379</v>
      </c>
      <c r="V21">
        <v>0.2175761871</v>
      </c>
      <c r="W21">
        <v>0.0124177289</v>
      </c>
      <c r="X21">
        <v>-0.0108</v>
      </c>
      <c r="Y21">
        <v>-0.124</v>
      </c>
      <c r="Z21">
        <v>0.1024</v>
      </c>
      <c r="AA21">
        <v>0.9892491992</v>
      </c>
      <c r="AB21">
        <v>0.8833562559</v>
      </c>
      <c r="AC21">
        <v>1.1078361325</v>
      </c>
      <c r="AD21" s="62">
        <v>0.1361547965</v>
      </c>
      <c r="AE21">
        <v>0.1235</v>
      </c>
      <c r="AF21">
        <v>-0.0389</v>
      </c>
      <c r="AG21">
        <v>0.2859</v>
      </c>
      <c r="AH21" t="s">
        <v>197</v>
      </c>
      <c r="AI21" t="s">
        <v>197</v>
      </c>
      <c r="AJ21">
        <f t="shared" si="0"/>
      </c>
      <c r="AK21" t="s">
        <v>197</v>
      </c>
      <c r="AL21" t="s">
        <v>197</v>
      </c>
    </row>
    <row r="22" spans="1:38" ht="12.75">
      <c r="A22" t="s">
        <v>74</v>
      </c>
      <c r="B22" s="33">
        <v>436</v>
      </c>
      <c r="C22" s="33">
        <v>2535</v>
      </c>
      <c r="D22">
        <v>0.1634047</v>
      </c>
      <c r="E22">
        <v>0.1485169697</v>
      </c>
      <c r="F22">
        <v>0.1797848153</v>
      </c>
      <c r="G22">
        <v>0.1887680774</v>
      </c>
      <c r="H22">
        <v>0.1719921105</v>
      </c>
      <c r="I22">
        <v>0.0082369282</v>
      </c>
      <c r="J22">
        <v>-0.0641</v>
      </c>
      <c r="K22">
        <v>-0.1596</v>
      </c>
      <c r="L22">
        <v>0.0315</v>
      </c>
      <c r="M22">
        <v>0.9379514705</v>
      </c>
      <c r="N22">
        <v>0.8524951252</v>
      </c>
      <c r="O22">
        <v>1.0319741838</v>
      </c>
      <c r="P22" s="33">
        <v>557</v>
      </c>
      <c r="Q22" s="33">
        <v>2517</v>
      </c>
      <c r="R22">
        <v>0.2026212958</v>
      </c>
      <c r="S22">
        <v>0.1861435568</v>
      </c>
      <c r="T22">
        <v>0.2205576718</v>
      </c>
      <c r="U22">
        <v>0.3827232927</v>
      </c>
      <c r="V22">
        <v>0.2212951927</v>
      </c>
      <c r="W22">
        <v>0.0093765782</v>
      </c>
      <c r="X22">
        <v>0.0378</v>
      </c>
      <c r="Y22">
        <v>-0.047</v>
      </c>
      <c r="Z22">
        <v>0.1226</v>
      </c>
      <c r="AA22">
        <v>1.0384982321</v>
      </c>
      <c r="AB22">
        <v>0.9540446077</v>
      </c>
      <c r="AC22">
        <v>1.1304278326</v>
      </c>
      <c r="AD22" s="62">
        <v>0.0007688897</v>
      </c>
      <c r="AE22">
        <v>0.2151</v>
      </c>
      <c r="AF22">
        <v>0.0898</v>
      </c>
      <c r="AG22">
        <v>0.3404</v>
      </c>
      <c r="AH22" t="s">
        <v>197</v>
      </c>
      <c r="AI22" t="s">
        <v>197</v>
      </c>
      <c r="AJ22" t="str">
        <f t="shared" si="0"/>
        <v>t</v>
      </c>
      <c r="AK22" t="s">
        <v>197</v>
      </c>
      <c r="AL22" t="s">
        <v>197</v>
      </c>
    </row>
    <row r="23" spans="1:38" ht="12.75">
      <c r="A23" t="s">
        <v>73</v>
      </c>
      <c r="B23" s="33">
        <v>610</v>
      </c>
      <c r="C23" s="33">
        <v>3396</v>
      </c>
      <c r="D23">
        <v>0.1688728076</v>
      </c>
      <c r="E23">
        <v>0.1556823466</v>
      </c>
      <c r="F23">
        <v>0.1831808537</v>
      </c>
      <c r="G23">
        <v>0.4529619515</v>
      </c>
      <c r="H23">
        <v>0.179623086</v>
      </c>
      <c r="I23">
        <v>0.0072727262</v>
      </c>
      <c r="J23">
        <v>-0.0311</v>
      </c>
      <c r="K23">
        <v>-0.1125</v>
      </c>
      <c r="L23">
        <v>0.0502</v>
      </c>
      <c r="M23">
        <v>0.9693386926</v>
      </c>
      <c r="N23">
        <v>0.8936247608</v>
      </c>
      <c r="O23">
        <v>1.0514676206</v>
      </c>
      <c r="P23" s="33">
        <v>630</v>
      </c>
      <c r="Q23" s="33">
        <v>3118</v>
      </c>
      <c r="R23">
        <v>0.1886751085</v>
      </c>
      <c r="S23">
        <v>0.1741777336</v>
      </c>
      <c r="T23">
        <v>0.2043791466</v>
      </c>
      <c r="U23">
        <v>0.4109972077</v>
      </c>
      <c r="V23">
        <v>0.2020525978</v>
      </c>
      <c r="W23">
        <v>0.0080499682</v>
      </c>
      <c r="X23">
        <v>-0.0335</v>
      </c>
      <c r="Y23">
        <v>-0.1135</v>
      </c>
      <c r="Z23">
        <v>0.0464</v>
      </c>
      <c r="AA23">
        <v>0.9670196107</v>
      </c>
      <c r="AB23">
        <v>0.892715979</v>
      </c>
      <c r="AC23">
        <v>1.0475077734</v>
      </c>
      <c r="AD23" s="62">
        <v>0.050942054</v>
      </c>
      <c r="AE23">
        <v>0.1109</v>
      </c>
      <c r="AF23">
        <v>-0.0005</v>
      </c>
      <c r="AG23">
        <v>0.2222</v>
      </c>
      <c r="AH23" t="s">
        <v>197</v>
      </c>
      <c r="AI23" t="s">
        <v>197</v>
      </c>
      <c r="AJ23">
        <f t="shared" si="0"/>
      </c>
      <c r="AK23" t="s">
        <v>197</v>
      </c>
      <c r="AL23" t="s">
        <v>197</v>
      </c>
    </row>
    <row r="24" spans="1:38" ht="12.75">
      <c r="A24" t="s">
        <v>75</v>
      </c>
      <c r="B24" s="33">
        <v>366</v>
      </c>
      <c r="C24" s="33">
        <v>1993</v>
      </c>
      <c r="D24">
        <v>0.1796972503</v>
      </c>
      <c r="E24">
        <v>0.161952866</v>
      </c>
      <c r="F24">
        <v>0.1993858</v>
      </c>
      <c r="G24">
        <v>0.5591233695</v>
      </c>
      <c r="H24">
        <v>0.1836427496</v>
      </c>
      <c r="I24">
        <v>0.0095991603</v>
      </c>
      <c r="J24">
        <v>0.031</v>
      </c>
      <c r="K24">
        <v>-0.073</v>
      </c>
      <c r="L24">
        <v>0.135</v>
      </c>
      <c r="M24">
        <v>1.0314715561</v>
      </c>
      <c r="N24">
        <v>0.9296178683</v>
      </c>
      <c r="O24">
        <v>1.1444848548</v>
      </c>
      <c r="P24" s="33">
        <v>352</v>
      </c>
      <c r="Q24" s="33">
        <v>1724</v>
      </c>
      <c r="R24">
        <v>0.1972486146</v>
      </c>
      <c r="S24">
        <v>0.1774355412</v>
      </c>
      <c r="T24">
        <v>0.2192740851</v>
      </c>
      <c r="U24">
        <v>0.8400341023</v>
      </c>
      <c r="V24">
        <v>0.2041763341</v>
      </c>
      <c r="W24">
        <v>0.0108826352</v>
      </c>
      <c r="X24">
        <v>0.0109</v>
      </c>
      <c r="Y24">
        <v>-0.095</v>
      </c>
      <c r="Z24">
        <v>0.1168</v>
      </c>
      <c r="AA24">
        <v>1.0109615414</v>
      </c>
      <c r="AB24">
        <v>0.9094132732</v>
      </c>
      <c r="AC24">
        <v>1.1238490445</v>
      </c>
      <c r="AD24" s="62">
        <v>0.2119177995</v>
      </c>
      <c r="AE24">
        <v>0.0932</v>
      </c>
      <c r="AF24">
        <v>-0.0531</v>
      </c>
      <c r="AG24">
        <v>0.2395</v>
      </c>
      <c r="AH24" t="s">
        <v>197</v>
      </c>
      <c r="AI24" t="s">
        <v>197</v>
      </c>
      <c r="AJ24">
        <f t="shared" si="0"/>
      </c>
      <c r="AK24" t="s">
        <v>197</v>
      </c>
      <c r="AL24" t="s">
        <v>197</v>
      </c>
    </row>
    <row r="25" spans="1:38" ht="12.75">
      <c r="A25" t="s">
        <v>81</v>
      </c>
      <c r="B25" s="33">
        <v>606</v>
      </c>
      <c r="C25" s="33">
        <v>3051</v>
      </c>
      <c r="D25">
        <v>0.182301258</v>
      </c>
      <c r="E25">
        <v>0.1680143338</v>
      </c>
      <c r="F25">
        <v>0.197803056</v>
      </c>
      <c r="G25">
        <v>0.2758521146</v>
      </c>
      <c r="H25">
        <v>0.1986234022</v>
      </c>
      <c r="I25">
        <v>0.0080685242</v>
      </c>
      <c r="J25">
        <v>0.0454</v>
      </c>
      <c r="K25">
        <v>-0.0362</v>
      </c>
      <c r="L25">
        <v>0.127</v>
      </c>
      <c r="M25">
        <v>1.0464186958</v>
      </c>
      <c r="N25">
        <v>0.9644110082</v>
      </c>
      <c r="O25">
        <v>1.1353998218</v>
      </c>
      <c r="P25" s="33">
        <v>588</v>
      </c>
      <c r="Q25" s="33">
        <v>2760</v>
      </c>
      <c r="R25">
        <v>0.1917457998</v>
      </c>
      <c r="S25">
        <v>0.1765312097</v>
      </c>
      <c r="T25">
        <v>0.2082716807</v>
      </c>
      <c r="U25">
        <v>0.6800959646</v>
      </c>
      <c r="V25">
        <v>0.2130434783</v>
      </c>
      <c r="W25">
        <v>0.008785765</v>
      </c>
      <c r="X25">
        <v>-0.0174</v>
      </c>
      <c r="Y25">
        <v>-0.1001</v>
      </c>
      <c r="Z25">
        <v>0.0653</v>
      </c>
      <c r="AA25">
        <v>0.9827578752</v>
      </c>
      <c r="AB25">
        <v>0.9047782886</v>
      </c>
      <c r="AC25">
        <v>1.067458242</v>
      </c>
      <c r="AD25" s="62">
        <v>0.3829115639</v>
      </c>
      <c r="AE25">
        <v>0.0505</v>
      </c>
      <c r="AF25">
        <v>-0.0629</v>
      </c>
      <c r="AG25">
        <v>0.164</v>
      </c>
      <c r="AH25" t="s">
        <v>197</v>
      </c>
      <c r="AI25" t="s">
        <v>197</v>
      </c>
      <c r="AJ25">
        <f t="shared" si="0"/>
      </c>
      <c r="AK25" t="s">
        <v>197</v>
      </c>
      <c r="AL25" t="s">
        <v>197</v>
      </c>
    </row>
    <row r="26" spans="1:38" ht="12.75">
      <c r="A26" t="s">
        <v>76</v>
      </c>
      <c r="B26" s="33">
        <v>918</v>
      </c>
      <c r="C26" s="33">
        <v>5139</v>
      </c>
      <c r="D26">
        <v>0.1752557421</v>
      </c>
      <c r="E26">
        <v>0.1638884696</v>
      </c>
      <c r="F26">
        <v>0.1874114464</v>
      </c>
      <c r="G26">
        <v>0.8617306962</v>
      </c>
      <c r="H26">
        <v>0.1786339755</v>
      </c>
      <c r="I26">
        <v>0.0058957997</v>
      </c>
      <c r="J26">
        <v>0.006</v>
      </c>
      <c r="K26">
        <v>-0.0611</v>
      </c>
      <c r="L26">
        <v>0.073</v>
      </c>
      <c r="M26">
        <v>1.0059770682</v>
      </c>
      <c r="N26">
        <v>0.9407283333</v>
      </c>
      <c r="O26">
        <v>1.0757514427</v>
      </c>
      <c r="P26" s="33">
        <v>912</v>
      </c>
      <c r="Q26" s="33">
        <v>4636</v>
      </c>
      <c r="R26">
        <v>0.1903217081</v>
      </c>
      <c r="S26">
        <v>0.1779701118</v>
      </c>
      <c r="T26">
        <v>0.2035305379</v>
      </c>
      <c r="U26">
        <v>0.4679771763</v>
      </c>
      <c r="V26">
        <v>0.1967213115</v>
      </c>
      <c r="W26">
        <v>0.0065140936</v>
      </c>
      <c r="X26">
        <v>-0.0248</v>
      </c>
      <c r="Y26">
        <v>-0.0919</v>
      </c>
      <c r="Z26">
        <v>0.0423</v>
      </c>
      <c r="AA26">
        <v>0.9754589548</v>
      </c>
      <c r="AB26">
        <v>0.9121531166</v>
      </c>
      <c r="AC26">
        <v>1.0431583856</v>
      </c>
      <c r="AD26" s="62">
        <v>0.0777446299</v>
      </c>
      <c r="AE26">
        <v>0.0825</v>
      </c>
      <c r="AF26">
        <v>-0.0092</v>
      </c>
      <c r="AG26">
        <v>0.1741</v>
      </c>
      <c r="AH26" t="s">
        <v>197</v>
      </c>
      <c r="AI26" t="s">
        <v>197</v>
      </c>
      <c r="AJ26">
        <f t="shared" si="0"/>
      </c>
      <c r="AK26" t="s">
        <v>197</v>
      </c>
      <c r="AL26" t="s">
        <v>197</v>
      </c>
    </row>
    <row r="27" spans="1:38" s="33" customFormat="1" ht="12.75">
      <c r="A27" s="33" t="s">
        <v>77</v>
      </c>
      <c r="B27" s="33">
        <v>567</v>
      </c>
      <c r="C27" s="33">
        <v>3015</v>
      </c>
      <c r="D27" s="33">
        <v>0.1809505768</v>
      </c>
      <c r="E27" s="33">
        <v>0.1663390449</v>
      </c>
      <c r="F27" s="33">
        <v>0.196845613</v>
      </c>
      <c r="G27" s="33">
        <v>0.377171342</v>
      </c>
      <c r="H27" s="33">
        <v>0.1880597015</v>
      </c>
      <c r="I27" s="33">
        <v>0.0078977651</v>
      </c>
      <c r="J27" s="33">
        <v>0.0379</v>
      </c>
      <c r="K27" s="33">
        <v>-0.0463</v>
      </c>
      <c r="L27" s="33">
        <v>0.1221</v>
      </c>
      <c r="M27" s="33">
        <v>1.0386657156</v>
      </c>
      <c r="N27" s="33">
        <v>0.9547947629</v>
      </c>
      <c r="O27" s="33">
        <v>1.1299040492</v>
      </c>
      <c r="P27" s="33">
        <v>623</v>
      </c>
      <c r="Q27" s="33">
        <v>2844</v>
      </c>
      <c r="R27" s="33">
        <v>0.207799852</v>
      </c>
      <c r="S27" s="33">
        <v>0.191753946</v>
      </c>
      <c r="T27" s="33">
        <v>0.2251884742</v>
      </c>
      <c r="U27" s="33">
        <v>0.1243391205</v>
      </c>
      <c r="V27" s="33">
        <v>0.2190576653</v>
      </c>
      <c r="W27" s="33">
        <v>0.00877636</v>
      </c>
      <c r="X27" s="33">
        <v>0.063</v>
      </c>
      <c r="Y27" s="33">
        <v>-0.0174</v>
      </c>
      <c r="Z27" s="33">
        <v>0.1434</v>
      </c>
      <c r="AA27" s="33">
        <v>1.0650399709</v>
      </c>
      <c r="AB27" s="33">
        <v>0.9827996269</v>
      </c>
      <c r="AC27" s="33">
        <v>1.1541621595</v>
      </c>
      <c r="AD27" s="64">
        <v>0.0171433987</v>
      </c>
      <c r="AE27" s="33">
        <v>0.1384</v>
      </c>
      <c r="AF27" s="33">
        <v>0.0246</v>
      </c>
      <c r="AG27" s="33">
        <v>0.2521</v>
      </c>
      <c r="AH27" s="33" t="s">
        <v>197</v>
      </c>
      <c r="AI27" s="33" t="s">
        <v>197</v>
      </c>
      <c r="AJ27" s="33" t="str">
        <f t="shared" si="0"/>
        <v>t</v>
      </c>
      <c r="AK27" s="33" t="s">
        <v>197</v>
      </c>
      <c r="AL27" s="33" t="s">
        <v>197</v>
      </c>
    </row>
    <row r="28" spans="1:38" ht="12.75">
      <c r="A28" t="s">
        <v>70</v>
      </c>
      <c r="B28" s="33">
        <v>575</v>
      </c>
      <c r="C28" s="33">
        <v>2951</v>
      </c>
      <c r="D28">
        <v>0.1863923626</v>
      </c>
      <c r="E28">
        <v>0.1714366618</v>
      </c>
      <c r="F28">
        <v>0.2026527609</v>
      </c>
      <c r="G28">
        <v>0.1133492101</v>
      </c>
      <c r="H28">
        <v>0.1948492037</v>
      </c>
      <c r="I28">
        <v>0.0081257735</v>
      </c>
      <c r="J28">
        <v>0.0676</v>
      </c>
      <c r="K28">
        <v>-0.0161</v>
      </c>
      <c r="L28">
        <v>0.1512</v>
      </c>
      <c r="M28">
        <v>1.0699018488</v>
      </c>
      <c r="N28">
        <v>0.984055349</v>
      </c>
      <c r="O28">
        <v>1.1632373802</v>
      </c>
      <c r="P28" s="33">
        <v>545</v>
      </c>
      <c r="Q28" s="33">
        <v>2664</v>
      </c>
      <c r="R28">
        <v>0.1935502161</v>
      </c>
      <c r="S28">
        <v>0.1776577452</v>
      </c>
      <c r="T28">
        <v>0.2108643567</v>
      </c>
      <c r="U28">
        <v>0.8543248718</v>
      </c>
      <c r="V28">
        <v>0.2045795796</v>
      </c>
      <c r="W28">
        <v>0.0087632264</v>
      </c>
      <c r="X28">
        <v>-0.008</v>
      </c>
      <c r="Y28">
        <v>-0.0937</v>
      </c>
      <c r="Z28">
        <v>0.0777</v>
      </c>
      <c r="AA28">
        <v>0.9920060795</v>
      </c>
      <c r="AB28">
        <v>0.9105521393</v>
      </c>
      <c r="AC28">
        <v>1.0807465266</v>
      </c>
      <c r="AD28" s="62">
        <v>0.5284846201</v>
      </c>
      <c r="AE28">
        <v>0.0377</v>
      </c>
      <c r="AF28">
        <v>-0.0795</v>
      </c>
      <c r="AG28">
        <v>0.1549</v>
      </c>
      <c r="AH28" t="s">
        <v>197</v>
      </c>
      <c r="AI28" t="s">
        <v>197</v>
      </c>
      <c r="AJ28">
        <f t="shared" si="0"/>
      </c>
      <c r="AK28" t="s">
        <v>197</v>
      </c>
      <c r="AL28" t="s">
        <v>197</v>
      </c>
    </row>
    <row r="29" spans="1:38" ht="12.75">
      <c r="A29" t="s">
        <v>78</v>
      </c>
      <c r="B29" s="33">
        <v>389</v>
      </c>
      <c r="C29" s="33">
        <v>2175</v>
      </c>
      <c r="D29">
        <v>0.1799642464</v>
      </c>
      <c r="E29">
        <v>0.1626867099</v>
      </c>
      <c r="F29">
        <v>0.1990766793</v>
      </c>
      <c r="G29">
        <v>0.528336342</v>
      </c>
      <c r="H29">
        <v>0.1788505747</v>
      </c>
      <c r="I29">
        <v>0.0090680841</v>
      </c>
      <c r="J29">
        <v>0.0325</v>
      </c>
      <c r="K29">
        <v>-0.0685</v>
      </c>
      <c r="L29">
        <v>0.1334</v>
      </c>
      <c r="M29">
        <v>1.0330041277</v>
      </c>
      <c r="N29">
        <v>0.9338301703</v>
      </c>
      <c r="O29">
        <v>1.1427104861</v>
      </c>
      <c r="P29" s="33">
        <v>329</v>
      </c>
      <c r="Q29" s="33">
        <v>1977</v>
      </c>
      <c r="R29">
        <v>0.1695665913</v>
      </c>
      <c r="S29">
        <v>0.1519954566</v>
      </c>
      <c r="T29">
        <v>0.1891690023</v>
      </c>
      <c r="U29">
        <v>0.0119377747</v>
      </c>
      <c r="V29">
        <v>0.1664137582</v>
      </c>
      <c r="W29">
        <v>0.0091746875</v>
      </c>
      <c r="X29">
        <v>-0.1403</v>
      </c>
      <c r="Y29">
        <v>-0.2497</v>
      </c>
      <c r="Z29">
        <v>-0.0309</v>
      </c>
      <c r="AA29">
        <v>0.8690824159</v>
      </c>
      <c r="AB29">
        <v>0.7790247926</v>
      </c>
      <c r="AC29">
        <v>0.9695509729</v>
      </c>
      <c r="AD29" s="62">
        <v>0.4268835775</v>
      </c>
      <c r="AE29">
        <v>-0.0595</v>
      </c>
      <c r="AF29">
        <v>-0.2063</v>
      </c>
      <c r="AG29">
        <v>0.0873</v>
      </c>
      <c r="AH29" t="s">
        <v>197</v>
      </c>
      <c r="AI29" t="s">
        <v>197</v>
      </c>
      <c r="AJ29">
        <f t="shared" si="0"/>
      </c>
      <c r="AK29" t="s">
        <v>197</v>
      </c>
      <c r="AL29" t="s">
        <v>197</v>
      </c>
    </row>
    <row r="30" spans="1:38" ht="12.75">
      <c r="A30" t="s">
        <v>80</v>
      </c>
      <c r="B30" s="33">
        <v>842</v>
      </c>
      <c r="C30" s="33">
        <v>5277</v>
      </c>
      <c r="D30">
        <v>0.162541639</v>
      </c>
      <c r="E30">
        <v>0.1515792201</v>
      </c>
      <c r="F30">
        <v>0.1742968751</v>
      </c>
      <c r="G30">
        <v>0.0515722814</v>
      </c>
      <c r="H30">
        <v>0.1595603563</v>
      </c>
      <c r="I30">
        <v>0.005498813</v>
      </c>
      <c r="J30">
        <v>-0.0694</v>
      </c>
      <c r="K30">
        <v>-0.1392</v>
      </c>
      <c r="L30">
        <v>0.0005</v>
      </c>
      <c r="M30">
        <v>0.9329974555</v>
      </c>
      <c r="N30">
        <v>0.8700726017</v>
      </c>
      <c r="O30">
        <v>1.0004731217</v>
      </c>
      <c r="P30" s="33">
        <v>870</v>
      </c>
      <c r="Q30" s="33">
        <v>4968</v>
      </c>
      <c r="R30">
        <v>0.1785734093</v>
      </c>
      <c r="S30">
        <v>0.16673217</v>
      </c>
      <c r="T30">
        <v>0.1912556077</v>
      </c>
      <c r="U30">
        <v>0.0114086576</v>
      </c>
      <c r="V30">
        <v>0.1751207729</v>
      </c>
      <c r="W30">
        <v>0.0059371502</v>
      </c>
      <c r="X30">
        <v>-0.0886</v>
      </c>
      <c r="Y30">
        <v>-0.1572</v>
      </c>
      <c r="Z30">
        <v>-0.02</v>
      </c>
      <c r="AA30">
        <v>0.915245207</v>
      </c>
      <c r="AB30">
        <v>0.8545551101</v>
      </c>
      <c r="AC30">
        <v>0.9802454858</v>
      </c>
      <c r="AD30" s="62">
        <v>0.0516825023</v>
      </c>
      <c r="AE30">
        <v>0.0941</v>
      </c>
      <c r="AF30">
        <v>-0.0007</v>
      </c>
      <c r="AG30">
        <v>0.1888</v>
      </c>
      <c r="AH30" t="s">
        <v>197</v>
      </c>
      <c r="AI30" t="s">
        <v>197</v>
      </c>
      <c r="AJ30">
        <f t="shared" si="0"/>
      </c>
      <c r="AK30" t="s">
        <v>197</v>
      </c>
      <c r="AL30" t="s">
        <v>197</v>
      </c>
    </row>
    <row r="31" spans="1:38" ht="12.75">
      <c r="A31" t="s">
        <v>79</v>
      </c>
      <c r="B31" s="33">
        <v>471</v>
      </c>
      <c r="C31" s="33">
        <v>3148</v>
      </c>
      <c r="D31">
        <v>0.1600788951</v>
      </c>
      <c r="E31">
        <v>0.1460000608</v>
      </c>
      <c r="F31">
        <v>0.175515356</v>
      </c>
      <c r="G31">
        <v>0.0716122088</v>
      </c>
      <c r="H31">
        <v>0.1496188056</v>
      </c>
      <c r="I31">
        <v>0.0068940707</v>
      </c>
      <c r="J31">
        <v>-0.0846</v>
      </c>
      <c r="K31">
        <v>-0.1767</v>
      </c>
      <c r="L31">
        <v>0.0074</v>
      </c>
      <c r="M31">
        <v>0.9188611775</v>
      </c>
      <c r="N31">
        <v>0.8380479368</v>
      </c>
      <c r="O31">
        <v>1.0074672657</v>
      </c>
      <c r="P31" s="33">
        <v>464</v>
      </c>
      <c r="Q31" s="33">
        <v>3187</v>
      </c>
      <c r="R31">
        <v>0.1566756158</v>
      </c>
      <c r="S31">
        <v>0.1428157992</v>
      </c>
      <c r="T31">
        <v>0.1718804832</v>
      </c>
      <c r="U31" s="4">
        <v>3.443844E-06</v>
      </c>
      <c r="V31">
        <v>0.1455914653</v>
      </c>
      <c r="W31">
        <v>0.0067589141</v>
      </c>
      <c r="X31">
        <v>-0.2194</v>
      </c>
      <c r="Y31">
        <v>-0.312</v>
      </c>
      <c r="Z31">
        <v>-0.1268</v>
      </c>
      <c r="AA31">
        <v>0.8030120889</v>
      </c>
      <c r="AB31">
        <v>0.731976145</v>
      </c>
      <c r="AC31">
        <v>0.8809418438</v>
      </c>
      <c r="AD31" s="62">
        <v>0.7425056864</v>
      </c>
      <c r="AE31">
        <v>-0.0215</v>
      </c>
      <c r="AF31">
        <v>-0.1497</v>
      </c>
      <c r="AG31">
        <v>0.1067</v>
      </c>
      <c r="AH31" t="s">
        <v>197</v>
      </c>
      <c r="AI31">
        <v>2</v>
      </c>
      <c r="AJ31">
        <f t="shared" si="0"/>
      </c>
      <c r="AK31" t="s">
        <v>197</v>
      </c>
      <c r="AL31" t="s">
        <v>197</v>
      </c>
    </row>
    <row r="32" spans="1:38" ht="12.75">
      <c r="A32" t="s">
        <v>32</v>
      </c>
      <c r="B32" s="33">
        <v>145</v>
      </c>
      <c r="C32" s="33">
        <v>924</v>
      </c>
      <c r="D32">
        <v>0.1544822551</v>
      </c>
      <c r="E32">
        <v>0.1311516108</v>
      </c>
      <c r="F32">
        <v>0.1819632028</v>
      </c>
      <c r="G32">
        <v>0.1501465712</v>
      </c>
      <c r="H32">
        <v>0.1569264069</v>
      </c>
      <c r="I32">
        <v>0.0130320288</v>
      </c>
      <c r="J32">
        <v>-0.1202</v>
      </c>
      <c r="K32">
        <v>-0.2839</v>
      </c>
      <c r="L32">
        <v>0.0435</v>
      </c>
      <c r="M32">
        <v>0.8867361734</v>
      </c>
      <c r="N32">
        <v>0.7528170622</v>
      </c>
      <c r="O32">
        <v>1.0444782413</v>
      </c>
      <c r="P32" s="33">
        <v>183</v>
      </c>
      <c r="Q32" s="33">
        <v>931</v>
      </c>
      <c r="R32">
        <v>0.1943470857</v>
      </c>
      <c r="S32">
        <v>0.1679657701</v>
      </c>
      <c r="T32">
        <v>0.2248719468</v>
      </c>
      <c r="U32">
        <v>0.9575363267</v>
      </c>
      <c r="V32">
        <v>0.1965628357</v>
      </c>
      <c r="W32">
        <v>0.0145303429</v>
      </c>
      <c r="X32">
        <v>-0.004</v>
      </c>
      <c r="Y32">
        <v>-0.1498</v>
      </c>
      <c r="Z32">
        <v>0.1419</v>
      </c>
      <c r="AA32">
        <v>0.9960446379</v>
      </c>
      <c r="AB32">
        <v>0.8608382473</v>
      </c>
      <c r="AC32">
        <v>1.1524870366</v>
      </c>
      <c r="AD32" s="62">
        <v>0.0389412557</v>
      </c>
      <c r="AE32">
        <v>0.2296</v>
      </c>
      <c r="AF32">
        <v>0.0117</v>
      </c>
      <c r="AG32">
        <v>0.4475</v>
      </c>
      <c r="AH32" t="s">
        <v>197</v>
      </c>
      <c r="AI32" t="s">
        <v>197</v>
      </c>
      <c r="AJ32" t="str">
        <f t="shared" si="0"/>
        <v>t</v>
      </c>
      <c r="AK32" t="s">
        <v>197</v>
      </c>
      <c r="AL32" t="s">
        <v>197</v>
      </c>
    </row>
    <row r="33" spans="1:38" ht="12.75">
      <c r="A33" t="s">
        <v>31</v>
      </c>
      <c r="B33" s="33">
        <v>254</v>
      </c>
      <c r="C33" s="33">
        <v>1639</v>
      </c>
      <c r="D33">
        <v>0.1586561188</v>
      </c>
      <c r="E33">
        <v>0.1401166012</v>
      </c>
      <c r="F33">
        <v>0.1796486913</v>
      </c>
      <c r="G33">
        <v>0.140080704</v>
      </c>
      <c r="H33">
        <v>0.1549725442</v>
      </c>
      <c r="I33">
        <v>0.0097238423</v>
      </c>
      <c r="J33">
        <v>-0.0935</v>
      </c>
      <c r="K33">
        <v>-0.2178</v>
      </c>
      <c r="L33">
        <v>0.0307</v>
      </c>
      <c r="M33">
        <v>0.910694368</v>
      </c>
      <c r="N33">
        <v>0.8042765732</v>
      </c>
      <c r="O33">
        <v>1.0311928253</v>
      </c>
      <c r="P33" s="33">
        <v>338</v>
      </c>
      <c r="Q33" s="33">
        <v>1771</v>
      </c>
      <c r="R33">
        <v>0.193114269</v>
      </c>
      <c r="S33">
        <v>0.1733487344</v>
      </c>
      <c r="T33">
        <v>0.2151335055</v>
      </c>
      <c r="U33">
        <v>0.8513085873</v>
      </c>
      <c r="V33">
        <v>0.1908526256</v>
      </c>
      <c r="W33">
        <v>0.0103810143</v>
      </c>
      <c r="X33">
        <v>-0.0103</v>
      </c>
      <c r="Y33">
        <v>-0.1183</v>
      </c>
      <c r="Z33">
        <v>0.0976</v>
      </c>
      <c r="AA33">
        <v>0.989726352</v>
      </c>
      <c r="AB33">
        <v>0.8884263776</v>
      </c>
      <c r="AC33">
        <v>1.1025767317</v>
      </c>
      <c r="AD33" s="62">
        <v>0.0179428705</v>
      </c>
      <c r="AE33">
        <v>0.1965</v>
      </c>
      <c r="AF33">
        <v>0.0338</v>
      </c>
      <c r="AG33">
        <v>0.3593</v>
      </c>
      <c r="AH33" t="s">
        <v>197</v>
      </c>
      <c r="AI33" t="s">
        <v>197</v>
      </c>
      <c r="AJ33" t="str">
        <f t="shared" si="0"/>
        <v>t</v>
      </c>
      <c r="AK33" t="s">
        <v>197</v>
      </c>
      <c r="AL33" t="s">
        <v>197</v>
      </c>
    </row>
    <row r="34" spans="1:38" ht="12.75">
      <c r="A34" t="s">
        <v>34</v>
      </c>
      <c r="B34" s="33">
        <v>87</v>
      </c>
      <c r="C34" s="33">
        <v>630</v>
      </c>
      <c r="D34">
        <v>0.1341960269</v>
      </c>
      <c r="E34">
        <v>0.1086819031</v>
      </c>
      <c r="F34">
        <v>0.1656998371</v>
      </c>
      <c r="G34">
        <v>0.0152790382</v>
      </c>
      <c r="H34">
        <v>0.1380952381</v>
      </c>
      <c r="I34">
        <v>0.0148053636</v>
      </c>
      <c r="J34">
        <v>-0.261</v>
      </c>
      <c r="K34">
        <v>-0.4719</v>
      </c>
      <c r="L34">
        <v>-0.0501</v>
      </c>
      <c r="M34">
        <v>0.7702921691</v>
      </c>
      <c r="N34">
        <v>0.6238397724</v>
      </c>
      <c r="O34">
        <v>0.9511256768</v>
      </c>
      <c r="P34" s="33">
        <v>122</v>
      </c>
      <c r="Q34" s="33">
        <v>697</v>
      </c>
      <c r="R34">
        <v>0.1706403513</v>
      </c>
      <c r="S34">
        <v>0.1427784745</v>
      </c>
      <c r="T34">
        <v>0.2039392115</v>
      </c>
      <c r="U34">
        <v>0.1405212874</v>
      </c>
      <c r="V34">
        <v>0.175035868</v>
      </c>
      <c r="W34">
        <v>0.0158470029</v>
      </c>
      <c r="X34">
        <v>-0.1341</v>
      </c>
      <c r="Y34">
        <v>-0.3123</v>
      </c>
      <c r="Z34">
        <v>0.0442</v>
      </c>
      <c r="AA34">
        <v>0.8745456941</v>
      </c>
      <c r="AB34">
        <v>0.7317513068</v>
      </c>
      <c r="AC34">
        <v>1.0452050636</v>
      </c>
      <c r="AD34" s="62">
        <v>0.0868736824</v>
      </c>
      <c r="AE34">
        <v>0.2403</v>
      </c>
      <c r="AF34">
        <v>-0.0348</v>
      </c>
      <c r="AG34">
        <v>0.5153</v>
      </c>
      <c r="AH34" t="s">
        <v>197</v>
      </c>
      <c r="AI34" t="s">
        <v>197</v>
      </c>
      <c r="AJ34">
        <f t="shared" si="0"/>
      </c>
      <c r="AK34" t="s">
        <v>197</v>
      </c>
      <c r="AL34" t="s">
        <v>197</v>
      </c>
    </row>
    <row r="35" spans="1:38" ht="12.75">
      <c r="A35" t="s">
        <v>33</v>
      </c>
      <c r="B35" s="33">
        <v>41</v>
      </c>
      <c r="C35" s="33">
        <v>272</v>
      </c>
      <c r="D35">
        <v>0.1484706417</v>
      </c>
      <c r="E35">
        <v>0.1092653693</v>
      </c>
      <c r="F35">
        <v>0.2017430735</v>
      </c>
      <c r="G35">
        <v>0.3067119134</v>
      </c>
      <c r="H35">
        <v>0.1507352941</v>
      </c>
      <c r="I35">
        <v>0.0235408979</v>
      </c>
      <c r="J35">
        <v>-0.1599</v>
      </c>
      <c r="K35">
        <v>-0.4665</v>
      </c>
      <c r="L35">
        <v>0.1467</v>
      </c>
      <c r="M35">
        <v>0.8522291997</v>
      </c>
      <c r="N35">
        <v>0.6271888988</v>
      </c>
      <c r="O35">
        <v>1.1580157274</v>
      </c>
      <c r="P35" s="33">
        <v>53</v>
      </c>
      <c r="Q35" s="33">
        <v>302</v>
      </c>
      <c r="R35">
        <v>0.1736430104</v>
      </c>
      <c r="S35">
        <v>0.1325871599</v>
      </c>
      <c r="T35">
        <v>0.2274118782</v>
      </c>
      <c r="U35">
        <v>0.3968745146</v>
      </c>
      <c r="V35">
        <v>0.1754966887</v>
      </c>
      <c r="W35">
        <v>0.0241063241</v>
      </c>
      <c r="X35">
        <v>-0.1166</v>
      </c>
      <c r="Y35">
        <v>-0.3864</v>
      </c>
      <c r="Z35">
        <v>0.1532</v>
      </c>
      <c r="AA35">
        <v>0.8899345663</v>
      </c>
      <c r="AB35">
        <v>0.6795199897</v>
      </c>
      <c r="AC35">
        <v>1.1655043918</v>
      </c>
      <c r="AD35" s="62">
        <v>0.4514537751</v>
      </c>
      <c r="AE35">
        <v>0.1566</v>
      </c>
      <c r="AF35">
        <v>-0.251</v>
      </c>
      <c r="AG35">
        <v>0.5643</v>
      </c>
      <c r="AH35" t="s">
        <v>197</v>
      </c>
      <c r="AI35" t="s">
        <v>197</v>
      </c>
      <c r="AJ35">
        <f t="shared" si="0"/>
      </c>
      <c r="AK35" t="s">
        <v>197</v>
      </c>
      <c r="AL35" t="s">
        <v>197</v>
      </c>
    </row>
    <row r="36" spans="1:38" ht="12.75">
      <c r="A36" t="s">
        <v>23</v>
      </c>
      <c r="B36" s="33">
        <v>120</v>
      </c>
      <c r="C36" s="33">
        <v>686</v>
      </c>
      <c r="D36">
        <v>0.1754582269</v>
      </c>
      <c r="E36">
        <v>0.1465847486</v>
      </c>
      <c r="F36">
        <v>0.2100190482</v>
      </c>
      <c r="G36">
        <v>0.938186625</v>
      </c>
      <c r="H36">
        <v>0.1749271137</v>
      </c>
      <c r="I36">
        <v>0.0159685877</v>
      </c>
      <c r="J36">
        <v>0.0071</v>
      </c>
      <c r="K36">
        <v>-0.1727</v>
      </c>
      <c r="L36">
        <v>0.1869</v>
      </c>
      <c r="M36">
        <v>1.0071393414</v>
      </c>
      <c r="N36">
        <v>0.8414040752</v>
      </c>
      <c r="O36">
        <v>1.2055202523</v>
      </c>
      <c r="P36" s="33">
        <v>147</v>
      </c>
      <c r="Q36" s="33">
        <v>707</v>
      </c>
      <c r="R36">
        <v>0.2110552704</v>
      </c>
      <c r="S36">
        <v>0.1793894766</v>
      </c>
      <c r="T36">
        <v>0.2483107037</v>
      </c>
      <c r="U36">
        <v>0.3438455652</v>
      </c>
      <c r="V36">
        <v>0.2079207921</v>
      </c>
      <c r="W36">
        <v>0.0171490179</v>
      </c>
      <c r="X36">
        <v>0.0785</v>
      </c>
      <c r="Y36">
        <v>-0.084</v>
      </c>
      <c r="Z36">
        <v>0.2411</v>
      </c>
      <c r="AA36">
        <v>1.081675445</v>
      </c>
      <c r="AB36">
        <v>0.9193856734</v>
      </c>
      <c r="AC36">
        <v>1.272612574</v>
      </c>
      <c r="AD36" s="62">
        <v>0.1332459925</v>
      </c>
      <c r="AE36">
        <v>0.1847</v>
      </c>
      <c r="AF36">
        <v>-0.0564</v>
      </c>
      <c r="AG36">
        <v>0.4259</v>
      </c>
      <c r="AH36" t="s">
        <v>197</v>
      </c>
      <c r="AI36" t="s">
        <v>197</v>
      </c>
      <c r="AJ36">
        <f t="shared" si="0"/>
      </c>
      <c r="AK36" t="s">
        <v>197</v>
      </c>
      <c r="AL36" t="s">
        <v>197</v>
      </c>
    </row>
    <row r="37" spans="1:38" ht="12.75">
      <c r="A37" t="s">
        <v>16</v>
      </c>
      <c r="B37" s="33">
        <v>38</v>
      </c>
      <c r="C37" s="33">
        <v>359</v>
      </c>
      <c r="D37">
        <v>0.0960154447</v>
      </c>
      <c r="E37">
        <v>0.0698292061</v>
      </c>
      <c r="F37">
        <v>0.1320216299</v>
      </c>
      <c r="G37">
        <v>0.0002456462</v>
      </c>
      <c r="H37">
        <v>0.1058495822</v>
      </c>
      <c r="I37">
        <v>0.0171710696</v>
      </c>
      <c r="J37">
        <v>-0.5958</v>
      </c>
      <c r="K37">
        <v>-0.9142</v>
      </c>
      <c r="L37">
        <v>-0.2773</v>
      </c>
      <c r="M37">
        <v>0.5511336425</v>
      </c>
      <c r="N37">
        <v>0.4008232725</v>
      </c>
      <c r="O37">
        <v>0.7578110175</v>
      </c>
      <c r="P37" s="33">
        <v>75</v>
      </c>
      <c r="Q37" s="33">
        <v>392</v>
      </c>
      <c r="R37">
        <v>0.168185074</v>
      </c>
      <c r="S37">
        <v>0.1340310381</v>
      </c>
      <c r="T37">
        <v>0.2110423041</v>
      </c>
      <c r="U37">
        <v>0.1996343701</v>
      </c>
      <c r="V37">
        <v>0.1913265306</v>
      </c>
      <c r="W37">
        <v>0.0220924848</v>
      </c>
      <c r="X37">
        <v>-0.1485</v>
      </c>
      <c r="Y37">
        <v>-0.3755</v>
      </c>
      <c r="Z37">
        <v>0.0784</v>
      </c>
      <c r="AA37">
        <v>0.8619621978</v>
      </c>
      <c r="AB37">
        <v>0.6869199832</v>
      </c>
      <c r="AC37">
        <v>1.0816089917</v>
      </c>
      <c r="AD37" s="62">
        <v>0.0048758776</v>
      </c>
      <c r="AE37">
        <v>0.5606</v>
      </c>
      <c r="AF37">
        <v>0.1703</v>
      </c>
      <c r="AG37">
        <v>0.9508</v>
      </c>
      <c r="AH37">
        <v>1</v>
      </c>
      <c r="AI37" t="s">
        <v>197</v>
      </c>
      <c r="AJ37" t="str">
        <f t="shared" si="0"/>
        <v>t</v>
      </c>
      <c r="AK37" t="s">
        <v>197</v>
      </c>
      <c r="AL37" t="s">
        <v>197</v>
      </c>
    </row>
    <row r="38" spans="1:38" ht="12.75">
      <c r="A38" t="s">
        <v>21</v>
      </c>
      <c r="B38" s="33">
        <v>39</v>
      </c>
      <c r="C38" s="33">
        <v>268</v>
      </c>
      <c r="D38">
        <v>0.1394716479</v>
      </c>
      <c r="E38">
        <v>0.1018511768</v>
      </c>
      <c r="F38">
        <v>0.1909878824</v>
      </c>
      <c r="G38">
        <v>0.165495371</v>
      </c>
      <c r="H38">
        <v>0.1455223881</v>
      </c>
      <c r="I38">
        <v>0.0233022313</v>
      </c>
      <c r="J38">
        <v>-0.2224</v>
      </c>
      <c r="K38">
        <v>-0.5368</v>
      </c>
      <c r="L38">
        <v>0.0919</v>
      </c>
      <c r="M38">
        <v>0.8005745078</v>
      </c>
      <c r="N38">
        <v>0.5846310482</v>
      </c>
      <c r="O38">
        <v>1.0962803713</v>
      </c>
      <c r="P38" s="33">
        <v>54</v>
      </c>
      <c r="Q38" s="33">
        <v>226</v>
      </c>
      <c r="R38">
        <v>0.2268076523</v>
      </c>
      <c r="S38">
        <v>0.1736146445</v>
      </c>
      <c r="T38">
        <v>0.2962982257</v>
      </c>
      <c r="U38">
        <v>0.2697520629</v>
      </c>
      <c r="V38">
        <v>0.2389380531</v>
      </c>
      <c r="W38">
        <v>0.0325153506</v>
      </c>
      <c r="X38">
        <v>0.1505</v>
      </c>
      <c r="Y38">
        <v>-0.1168</v>
      </c>
      <c r="Z38">
        <v>0.4178</v>
      </c>
      <c r="AA38">
        <v>1.1624076845</v>
      </c>
      <c r="AB38">
        <v>0.8897891887</v>
      </c>
      <c r="AC38">
        <v>1.5185525314</v>
      </c>
      <c r="AD38" s="62">
        <v>0.0206756831</v>
      </c>
      <c r="AE38">
        <v>0.4862</v>
      </c>
      <c r="AF38">
        <v>0.0744</v>
      </c>
      <c r="AG38">
        <v>0.8981</v>
      </c>
      <c r="AH38" t="s">
        <v>197</v>
      </c>
      <c r="AI38" t="s">
        <v>197</v>
      </c>
      <c r="AJ38" t="str">
        <f t="shared" si="0"/>
        <v>t</v>
      </c>
      <c r="AK38" t="s">
        <v>197</v>
      </c>
      <c r="AL38" t="s">
        <v>197</v>
      </c>
    </row>
    <row r="39" spans="1:38" ht="12.75">
      <c r="A39" t="s">
        <v>22</v>
      </c>
      <c r="B39" s="33">
        <v>218</v>
      </c>
      <c r="C39" s="33">
        <v>1472</v>
      </c>
      <c r="D39">
        <v>0.1534610045</v>
      </c>
      <c r="E39">
        <v>0.1342225421</v>
      </c>
      <c r="F39">
        <v>0.1754569653</v>
      </c>
      <c r="G39">
        <v>0.0634571237</v>
      </c>
      <c r="H39">
        <v>0.1480978261</v>
      </c>
      <c r="I39">
        <v>0.0100304504</v>
      </c>
      <c r="J39">
        <v>-0.1268</v>
      </c>
      <c r="K39">
        <v>-0.2608</v>
      </c>
      <c r="L39">
        <v>0.0071</v>
      </c>
      <c r="M39">
        <v>0.880874142</v>
      </c>
      <c r="N39">
        <v>0.7704443676</v>
      </c>
      <c r="O39">
        <v>1.0071321002</v>
      </c>
      <c r="P39" s="33">
        <v>362</v>
      </c>
      <c r="Q39" s="33">
        <v>1692</v>
      </c>
      <c r="R39">
        <v>0.2191642176</v>
      </c>
      <c r="S39">
        <v>0.1974294593</v>
      </c>
      <c r="T39">
        <v>0.2432917278</v>
      </c>
      <c r="U39">
        <v>0.0291914505</v>
      </c>
      <c r="V39">
        <v>0.2139479905</v>
      </c>
      <c r="W39">
        <v>0.0112448567</v>
      </c>
      <c r="X39">
        <v>0.1162</v>
      </c>
      <c r="Y39">
        <v>0.0118</v>
      </c>
      <c r="Z39">
        <v>0.2207</v>
      </c>
      <c r="AA39">
        <v>1.1232344594</v>
      </c>
      <c r="AB39">
        <v>1.0118420536</v>
      </c>
      <c r="AC39">
        <v>1.2468899136</v>
      </c>
      <c r="AD39" s="62">
        <v>3.22625E-05</v>
      </c>
      <c r="AE39">
        <v>0.3564</v>
      </c>
      <c r="AF39">
        <v>0.1883</v>
      </c>
      <c r="AG39">
        <v>0.5244</v>
      </c>
      <c r="AH39" t="s">
        <v>197</v>
      </c>
      <c r="AI39" t="s">
        <v>197</v>
      </c>
      <c r="AJ39" t="str">
        <f t="shared" si="0"/>
        <v>t</v>
      </c>
      <c r="AK39" t="s">
        <v>197</v>
      </c>
      <c r="AL39" t="s">
        <v>197</v>
      </c>
    </row>
    <row r="40" spans="1:38" ht="12.75">
      <c r="A40" t="s">
        <v>19</v>
      </c>
      <c r="B40" s="33">
        <v>98</v>
      </c>
      <c r="C40" s="33">
        <v>575</v>
      </c>
      <c r="D40">
        <v>0.1639492765</v>
      </c>
      <c r="E40">
        <v>0.1343944333</v>
      </c>
      <c r="F40">
        <v>0.2000035613</v>
      </c>
      <c r="G40">
        <v>0.5493057684</v>
      </c>
      <c r="H40">
        <v>0.1704347826</v>
      </c>
      <c r="I40">
        <v>0.0172165129</v>
      </c>
      <c r="J40">
        <v>-0.0607</v>
      </c>
      <c r="K40">
        <v>-0.2595</v>
      </c>
      <c r="L40">
        <v>0.138</v>
      </c>
      <c r="M40">
        <v>0.9410773683</v>
      </c>
      <c r="N40">
        <v>0.7714310321</v>
      </c>
      <c r="O40">
        <v>1.1480308366</v>
      </c>
      <c r="P40" s="33">
        <v>112</v>
      </c>
      <c r="Q40" s="33">
        <v>546</v>
      </c>
      <c r="R40">
        <v>0.1981408613</v>
      </c>
      <c r="S40">
        <v>0.1645132703</v>
      </c>
      <c r="T40">
        <v>0.2386421524</v>
      </c>
      <c r="U40">
        <v>0.8713335963</v>
      </c>
      <c r="V40">
        <v>0.2051282051</v>
      </c>
      <c r="W40">
        <v>0.0193827935</v>
      </c>
      <c r="X40">
        <v>0.0154</v>
      </c>
      <c r="Y40">
        <v>-0.1706</v>
      </c>
      <c r="Z40">
        <v>0.2014</v>
      </c>
      <c r="AA40">
        <v>1.0154880467</v>
      </c>
      <c r="AB40">
        <v>0.8431439048</v>
      </c>
      <c r="AC40">
        <v>1.2230604613</v>
      </c>
      <c r="AD40" s="62">
        <v>0.1708718229</v>
      </c>
      <c r="AE40">
        <v>0.1894</v>
      </c>
      <c r="AF40">
        <v>-0.0817</v>
      </c>
      <c r="AG40">
        <v>0.4605</v>
      </c>
      <c r="AH40" t="s">
        <v>197</v>
      </c>
      <c r="AI40" t="s">
        <v>197</v>
      </c>
      <c r="AJ40">
        <f t="shared" si="0"/>
      </c>
      <c r="AK40" t="s">
        <v>197</v>
      </c>
      <c r="AL40" t="s">
        <v>197</v>
      </c>
    </row>
    <row r="41" spans="1:38" ht="12.75">
      <c r="A41" t="s">
        <v>24</v>
      </c>
      <c r="B41" s="33">
        <v>97</v>
      </c>
      <c r="C41" s="33">
        <v>819</v>
      </c>
      <c r="D41">
        <v>0.1157951704</v>
      </c>
      <c r="E41">
        <v>0.0948248404</v>
      </c>
      <c r="F41">
        <v>0.1414030482</v>
      </c>
      <c r="G41">
        <v>6.14809E-05</v>
      </c>
      <c r="H41">
        <v>0.1184371184</v>
      </c>
      <c r="I41">
        <v>0.0120254674</v>
      </c>
      <c r="J41">
        <v>-0.4085</v>
      </c>
      <c r="K41">
        <v>-0.6083</v>
      </c>
      <c r="L41">
        <v>-0.2087</v>
      </c>
      <c r="M41">
        <v>0.6646702963</v>
      </c>
      <c r="N41">
        <v>0.5442995125</v>
      </c>
      <c r="O41">
        <v>0.811660846</v>
      </c>
      <c r="P41" s="33">
        <v>136</v>
      </c>
      <c r="Q41" s="33">
        <v>731</v>
      </c>
      <c r="R41">
        <v>0.1772308599</v>
      </c>
      <c r="S41">
        <v>0.1496826635</v>
      </c>
      <c r="T41">
        <v>0.2098491365</v>
      </c>
      <c r="U41">
        <v>0.2646009309</v>
      </c>
      <c r="V41">
        <v>0.1860465116</v>
      </c>
      <c r="W41">
        <v>0.0159533568</v>
      </c>
      <c r="X41">
        <v>-0.0962</v>
      </c>
      <c r="Y41">
        <v>-0.2651</v>
      </c>
      <c r="Z41">
        <v>0.0728</v>
      </c>
      <c r="AA41">
        <v>0.9083225869</v>
      </c>
      <c r="AB41">
        <v>0.7671358375</v>
      </c>
      <c r="AC41">
        <v>1.0754939107</v>
      </c>
      <c r="AD41" s="62">
        <v>0.0013617943</v>
      </c>
      <c r="AE41">
        <v>0.4256</v>
      </c>
      <c r="AF41">
        <v>0.1652</v>
      </c>
      <c r="AG41">
        <v>0.6861</v>
      </c>
      <c r="AH41">
        <v>1</v>
      </c>
      <c r="AI41" t="s">
        <v>197</v>
      </c>
      <c r="AJ41" t="str">
        <f t="shared" si="0"/>
        <v>t</v>
      </c>
      <c r="AK41" t="s">
        <v>197</v>
      </c>
      <c r="AL41" t="s">
        <v>197</v>
      </c>
    </row>
    <row r="42" spans="1:38" ht="12.75">
      <c r="A42" t="s">
        <v>20</v>
      </c>
      <c r="B42" s="33">
        <v>35</v>
      </c>
      <c r="C42" s="33">
        <v>260</v>
      </c>
      <c r="D42">
        <v>0.1300934922</v>
      </c>
      <c r="E42">
        <v>0.0933619672</v>
      </c>
      <c r="F42">
        <v>0.1812763508</v>
      </c>
      <c r="G42">
        <v>0.0844876157</v>
      </c>
      <c r="H42">
        <v>0.1346153846</v>
      </c>
      <c r="I42">
        <v>0.022754153</v>
      </c>
      <c r="J42">
        <v>-0.292</v>
      </c>
      <c r="K42">
        <v>-0.6238</v>
      </c>
      <c r="L42">
        <v>0.0397</v>
      </c>
      <c r="M42">
        <v>0.7467434067</v>
      </c>
      <c r="N42">
        <v>0.5359025439</v>
      </c>
      <c r="O42">
        <v>1.0405356754</v>
      </c>
      <c r="P42" s="33">
        <v>39</v>
      </c>
      <c r="Q42" s="33">
        <v>198</v>
      </c>
      <c r="R42">
        <v>0.188034107</v>
      </c>
      <c r="S42">
        <v>0.1373198677</v>
      </c>
      <c r="T42">
        <v>0.2574778579</v>
      </c>
      <c r="U42">
        <v>0.8176001552</v>
      </c>
      <c r="V42">
        <v>0.196969697</v>
      </c>
      <c r="W42">
        <v>0.0315403939</v>
      </c>
      <c r="X42">
        <v>-0.037</v>
      </c>
      <c r="Y42">
        <v>-0.3513</v>
      </c>
      <c r="Z42">
        <v>0.2773</v>
      </c>
      <c r="AA42">
        <v>0.9636901078</v>
      </c>
      <c r="AB42">
        <v>0.7037755024</v>
      </c>
      <c r="AC42">
        <v>1.3195949856</v>
      </c>
      <c r="AD42" s="62">
        <v>0.1136303324</v>
      </c>
      <c r="AE42">
        <v>0.3684</v>
      </c>
      <c r="AF42">
        <v>-0.088</v>
      </c>
      <c r="AG42">
        <v>0.8247</v>
      </c>
      <c r="AH42" t="s">
        <v>197</v>
      </c>
      <c r="AI42" t="s">
        <v>197</v>
      </c>
      <c r="AJ42">
        <f t="shared" si="0"/>
      </c>
      <c r="AK42" t="s">
        <v>197</v>
      </c>
      <c r="AL42" t="s">
        <v>197</v>
      </c>
    </row>
    <row r="43" spans="1:38" ht="12.75">
      <c r="A43" t="s">
        <v>17</v>
      </c>
      <c r="B43" s="33">
        <v>429</v>
      </c>
      <c r="C43" s="33">
        <v>1741</v>
      </c>
      <c r="D43">
        <v>0.2547298168</v>
      </c>
      <c r="E43">
        <v>0.231350027</v>
      </c>
      <c r="F43">
        <v>0.2804723233</v>
      </c>
      <c r="G43" s="4">
        <v>1.037277E-14</v>
      </c>
      <c r="H43">
        <v>0.2464101091</v>
      </c>
      <c r="I43">
        <v>0.0118967922</v>
      </c>
      <c r="J43">
        <v>0.3799</v>
      </c>
      <c r="K43">
        <v>0.2836</v>
      </c>
      <c r="L43">
        <v>0.4762</v>
      </c>
      <c r="M43">
        <v>1.4621623874</v>
      </c>
      <c r="N43">
        <v>1.3279611788</v>
      </c>
      <c r="O43">
        <v>1.6099257127</v>
      </c>
      <c r="P43" s="33">
        <v>352</v>
      </c>
      <c r="Q43" s="33">
        <v>1693</v>
      </c>
      <c r="R43">
        <v>0.2141013644</v>
      </c>
      <c r="S43">
        <v>0.1925958776</v>
      </c>
      <c r="T43">
        <v>0.2380081797</v>
      </c>
      <c r="U43">
        <v>0.0856163123</v>
      </c>
      <c r="V43">
        <v>0.2079149439</v>
      </c>
      <c r="W43">
        <v>0.0110819037</v>
      </c>
      <c r="X43">
        <v>0.0928</v>
      </c>
      <c r="Y43">
        <v>-0.013</v>
      </c>
      <c r="Z43">
        <v>0.1987</v>
      </c>
      <c r="AA43">
        <v>1.0972869246</v>
      </c>
      <c r="AB43">
        <v>0.9870695538</v>
      </c>
      <c r="AC43">
        <v>1.2198112994</v>
      </c>
      <c r="AD43" s="62">
        <v>0.0156894704</v>
      </c>
      <c r="AE43">
        <v>-0.1738</v>
      </c>
      <c r="AF43">
        <v>-0.3147</v>
      </c>
      <c r="AG43">
        <v>-0.0328</v>
      </c>
      <c r="AH43">
        <v>1</v>
      </c>
      <c r="AI43" t="s">
        <v>197</v>
      </c>
      <c r="AJ43" t="str">
        <f t="shared" si="0"/>
        <v>t</v>
      </c>
      <c r="AK43" t="s">
        <v>197</v>
      </c>
      <c r="AL43" t="s">
        <v>197</v>
      </c>
    </row>
    <row r="44" spans="1:38" ht="12.75">
      <c r="A44" t="s">
        <v>18</v>
      </c>
      <c r="B44" s="33">
        <v>107</v>
      </c>
      <c r="C44" s="33">
        <v>594</v>
      </c>
      <c r="D44">
        <v>0.1967224565</v>
      </c>
      <c r="E44">
        <v>0.1626275958</v>
      </c>
      <c r="F44">
        <v>0.2379653015</v>
      </c>
      <c r="G44">
        <v>0.2108481786</v>
      </c>
      <c r="H44">
        <v>0.1801346801</v>
      </c>
      <c r="I44">
        <v>0.0174142768</v>
      </c>
      <c r="J44">
        <v>0.1215</v>
      </c>
      <c r="K44">
        <v>-0.0688</v>
      </c>
      <c r="L44">
        <v>0.3118</v>
      </c>
      <c r="M44">
        <v>1.1291971244</v>
      </c>
      <c r="N44">
        <v>0.9334908525</v>
      </c>
      <c r="O44">
        <v>1.3659331983</v>
      </c>
      <c r="P44" s="33">
        <v>118</v>
      </c>
      <c r="Q44" s="33">
        <v>545</v>
      </c>
      <c r="R44">
        <v>0.233978508</v>
      </c>
      <c r="S44">
        <v>0.1951871126</v>
      </c>
      <c r="T44">
        <v>0.2804792873</v>
      </c>
      <c r="U44">
        <v>0.0495595593</v>
      </c>
      <c r="V44">
        <v>0.2165137615</v>
      </c>
      <c r="W44">
        <v>0.0199317073</v>
      </c>
      <c r="X44">
        <v>0.1816</v>
      </c>
      <c r="Y44">
        <v>0.0003</v>
      </c>
      <c r="Z44">
        <v>0.3629</v>
      </c>
      <c r="AA44">
        <v>1.1991589041</v>
      </c>
      <c r="AB44">
        <v>1.000349844</v>
      </c>
      <c r="AC44">
        <v>1.4374791839</v>
      </c>
      <c r="AD44" s="62">
        <v>0.1938819367</v>
      </c>
      <c r="AE44">
        <v>0.1734</v>
      </c>
      <c r="AF44">
        <v>-0.0882</v>
      </c>
      <c r="AG44">
        <v>0.4351</v>
      </c>
      <c r="AH44" t="s">
        <v>197</v>
      </c>
      <c r="AI44" t="s">
        <v>197</v>
      </c>
      <c r="AJ44">
        <f t="shared" si="0"/>
      </c>
      <c r="AK44" t="s">
        <v>197</v>
      </c>
      <c r="AL44" t="s">
        <v>197</v>
      </c>
    </row>
    <row r="45" spans="1:38" ht="12.75">
      <c r="A45" t="s">
        <v>67</v>
      </c>
      <c r="B45" s="33">
        <v>118</v>
      </c>
      <c r="C45" s="33">
        <v>686</v>
      </c>
      <c r="D45">
        <v>0.1653346465</v>
      </c>
      <c r="E45">
        <v>0.1379195208</v>
      </c>
      <c r="F45">
        <v>0.1981992481</v>
      </c>
      <c r="G45">
        <v>0.5716943047</v>
      </c>
      <c r="H45">
        <v>0.1720116618</v>
      </c>
      <c r="I45">
        <v>0.015834957</v>
      </c>
      <c r="J45">
        <v>-0.0523</v>
      </c>
      <c r="K45">
        <v>-0.2336</v>
      </c>
      <c r="L45">
        <v>0.129</v>
      </c>
      <c r="M45">
        <v>0.9490294637</v>
      </c>
      <c r="N45">
        <v>0.7916652177</v>
      </c>
      <c r="O45">
        <v>1.1376739849</v>
      </c>
      <c r="P45" s="33">
        <v>138</v>
      </c>
      <c r="Q45" s="33">
        <v>631</v>
      </c>
      <c r="R45">
        <v>0.2068437564</v>
      </c>
      <c r="S45">
        <v>0.1749045105</v>
      </c>
      <c r="T45">
        <v>0.2446154159</v>
      </c>
      <c r="U45">
        <v>0.495291981</v>
      </c>
      <c r="V45">
        <v>0.2187004754</v>
      </c>
      <c r="W45">
        <v>0.0186170208</v>
      </c>
      <c r="X45">
        <v>0.0584</v>
      </c>
      <c r="Y45">
        <v>-0.1094</v>
      </c>
      <c r="Z45">
        <v>0.2261</v>
      </c>
      <c r="AA45">
        <v>1.0600910929</v>
      </c>
      <c r="AB45">
        <v>0.896399857</v>
      </c>
      <c r="AC45">
        <v>1.2536739229</v>
      </c>
      <c r="AD45" s="62">
        <v>0.0740258242</v>
      </c>
      <c r="AE45">
        <v>0.224</v>
      </c>
      <c r="AF45">
        <v>-0.0218</v>
      </c>
      <c r="AG45">
        <v>0.4697</v>
      </c>
      <c r="AH45" t="s">
        <v>197</v>
      </c>
      <c r="AI45" t="s">
        <v>197</v>
      </c>
      <c r="AJ45">
        <f t="shared" si="0"/>
      </c>
      <c r="AK45" t="s">
        <v>197</v>
      </c>
      <c r="AL45" t="s">
        <v>197</v>
      </c>
    </row>
    <row r="46" spans="1:38" ht="12.75">
      <c r="A46" t="s">
        <v>68</v>
      </c>
      <c r="B46" s="33">
        <v>71</v>
      </c>
      <c r="C46" s="33">
        <v>491</v>
      </c>
      <c r="D46">
        <v>0.1450689504</v>
      </c>
      <c r="E46">
        <v>0.114884925</v>
      </c>
      <c r="F46">
        <v>0.183183306</v>
      </c>
      <c r="G46">
        <v>0.1240023052</v>
      </c>
      <c r="H46">
        <v>0.1446028513</v>
      </c>
      <c r="I46">
        <v>0.0171612012</v>
      </c>
      <c r="J46">
        <v>-0.1831</v>
      </c>
      <c r="K46">
        <v>-0.4164</v>
      </c>
      <c r="L46">
        <v>0.0502</v>
      </c>
      <c r="M46">
        <v>0.8327033149</v>
      </c>
      <c r="N46">
        <v>0.6594454403</v>
      </c>
      <c r="O46">
        <v>1.051481697</v>
      </c>
      <c r="P46" s="33">
        <v>95</v>
      </c>
      <c r="Q46" s="33">
        <v>434</v>
      </c>
      <c r="R46">
        <v>0.2146922499</v>
      </c>
      <c r="S46">
        <v>0.1754564741</v>
      </c>
      <c r="T46">
        <v>0.2627019743</v>
      </c>
      <c r="U46">
        <v>0.3531962983</v>
      </c>
      <c r="V46">
        <v>0.2188940092</v>
      </c>
      <c r="W46">
        <v>0.0224580515</v>
      </c>
      <c r="X46">
        <v>0.0956</v>
      </c>
      <c r="Y46">
        <v>-0.1062</v>
      </c>
      <c r="Z46">
        <v>0.2974</v>
      </c>
      <c r="AA46">
        <v>1.1003152608</v>
      </c>
      <c r="AB46">
        <v>0.8992287155</v>
      </c>
      <c r="AC46">
        <v>1.3463690074</v>
      </c>
      <c r="AD46" s="62">
        <v>0.012465229</v>
      </c>
      <c r="AE46">
        <v>0.392</v>
      </c>
      <c r="AF46">
        <v>0.0845</v>
      </c>
      <c r="AG46">
        <v>0.6995</v>
      </c>
      <c r="AH46" t="s">
        <v>197</v>
      </c>
      <c r="AI46" t="s">
        <v>197</v>
      </c>
      <c r="AJ46" t="str">
        <f t="shared" si="0"/>
        <v>t</v>
      </c>
      <c r="AK46" t="s">
        <v>197</v>
      </c>
      <c r="AL46" t="s">
        <v>197</v>
      </c>
    </row>
    <row r="47" spans="1:38" ht="12.75">
      <c r="A47" t="s">
        <v>64</v>
      </c>
      <c r="B47" s="33">
        <v>96</v>
      </c>
      <c r="C47" s="33">
        <v>590</v>
      </c>
      <c r="D47">
        <v>0.1668690234</v>
      </c>
      <c r="E47">
        <v>0.136508383</v>
      </c>
      <c r="F47">
        <v>0.2039821318</v>
      </c>
      <c r="G47">
        <v>0.6741755572</v>
      </c>
      <c r="H47">
        <v>0.1627118644</v>
      </c>
      <c r="I47">
        <v>0.0166067101</v>
      </c>
      <c r="J47">
        <v>-0.0431</v>
      </c>
      <c r="K47">
        <v>-0.2439</v>
      </c>
      <c r="L47">
        <v>0.1577</v>
      </c>
      <c r="M47">
        <v>0.957836867</v>
      </c>
      <c r="N47">
        <v>0.7835652131</v>
      </c>
      <c r="O47">
        <v>1.1708680381</v>
      </c>
      <c r="P47" s="33">
        <v>128</v>
      </c>
      <c r="Q47" s="33">
        <v>527</v>
      </c>
      <c r="R47">
        <v>0.2477624948</v>
      </c>
      <c r="S47">
        <v>0.2081779941</v>
      </c>
      <c r="T47">
        <v>0.2948738847</v>
      </c>
      <c r="U47">
        <v>0.0071583897</v>
      </c>
      <c r="V47">
        <v>0.2428842505</v>
      </c>
      <c r="W47">
        <v>0.0214681376</v>
      </c>
      <c r="X47">
        <v>0.2389</v>
      </c>
      <c r="Y47">
        <v>0.0648</v>
      </c>
      <c r="Z47">
        <v>0.4129</v>
      </c>
      <c r="AA47">
        <v>1.2698029588</v>
      </c>
      <c r="AB47">
        <v>1.0669291698</v>
      </c>
      <c r="AC47">
        <v>1.5112526677</v>
      </c>
      <c r="AD47" s="62">
        <v>0.0034169716</v>
      </c>
      <c r="AE47">
        <v>0.3953</v>
      </c>
      <c r="AF47">
        <v>0.1306</v>
      </c>
      <c r="AG47">
        <v>0.6599</v>
      </c>
      <c r="AH47" t="s">
        <v>197</v>
      </c>
      <c r="AI47" t="s">
        <v>197</v>
      </c>
      <c r="AJ47" t="str">
        <f t="shared" si="0"/>
        <v>t</v>
      </c>
      <c r="AK47" t="s">
        <v>197</v>
      </c>
      <c r="AL47" t="s">
        <v>197</v>
      </c>
    </row>
    <row r="48" spans="1:38" ht="12.75">
      <c r="A48" t="s">
        <v>69</v>
      </c>
      <c r="B48" s="33">
        <v>151</v>
      </c>
      <c r="C48" s="33">
        <v>772</v>
      </c>
      <c r="D48">
        <v>0.200094139</v>
      </c>
      <c r="E48">
        <v>0.170427071</v>
      </c>
      <c r="F48">
        <v>0.2349254976</v>
      </c>
      <c r="G48">
        <v>0.0907364566</v>
      </c>
      <c r="H48">
        <v>0.1955958549</v>
      </c>
      <c r="I48">
        <v>0.0159173649</v>
      </c>
      <c r="J48">
        <v>0.1385</v>
      </c>
      <c r="K48">
        <v>-0.022</v>
      </c>
      <c r="L48">
        <v>0.299</v>
      </c>
      <c r="M48">
        <v>1.1485507575</v>
      </c>
      <c r="N48">
        <v>0.9782602454</v>
      </c>
      <c r="O48">
        <v>1.3484845662</v>
      </c>
      <c r="P48" s="33">
        <v>155</v>
      </c>
      <c r="Q48" s="33">
        <v>664</v>
      </c>
      <c r="R48">
        <v>0.233691829</v>
      </c>
      <c r="S48">
        <v>0.1994684915</v>
      </c>
      <c r="T48">
        <v>0.2737869551</v>
      </c>
      <c r="U48">
        <v>0.0255582259</v>
      </c>
      <c r="V48">
        <v>0.2334337349</v>
      </c>
      <c r="W48">
        <v>0.0187498488</v>
      </c>
      <c r="X48">
        <v>0.1804</v>
      </c>
      <c r="Y48">
        <v>0.022</v>
      </c>
      <c r="Z48">
        <v>0.3387</v>
      </c>
      <c r="AA48">
        <v>1.1976896508</v>
      </c>
      <c r="AB48">
        <v>1.0222922599</v>
      </c>
      <c r="AC48">
        <v>1.4031804366</v>
      </c>
      <c r="AD48" s="62">
        <v>0.1746386627</v>
      </c>
      <c r="AE48">
        <v>0.1552</v>
      </c>
      <c r="AF48">
        <v>-0.0689</v>
      </c>
      <c r="AG48">
        <v>0.3793</v>
      </c>
      <c r="AH48" t="s">
        <v>197</v>
      </c>
      <c r="AI48" t="s">
        <v>197</v>
      </c>
      <c r="AJ48">
        <f t="shared" si="0"/>
      </c>
      <c r="AK48" t="s">
        <v>197</v>
      </c>
      <c r="AL48" t="s">
        <v>197</v>
      </c>
    </row>
    <row r="49" spans="1:38" ht="12.75">
      <c r="A49" t="s">
        <v>66</v>
      </c>
      <c r="B49" s="33">
        <v>141</v>
      </c>
      <c r="C49" s="33">
        <v>551</v>
      </c>
      <c r="D49">
        <v>0.2561741612</v>
      </c>
      <c r="E49">
        <v>0.2169884183</v>
      </c>
      <c r="F49">
        <v>0.3024364221</v>
      </c>
      <c r="G49" s="4">
        <v>5.3122139E-06</v>
      </c>
      <c r="H49">
        <v>0.2558983666</v>
      </c>
      <c r="I49">
        <v>0.0215505301</v>
      </c>
      <c r="J49">
        <v>0.3856</v>
      </c>
      <c r="K49">
        <v>0.2196</v>
      </c>
      <c r="L49">
        <v>0.5516</v>
      </c>
      <c r="M49">
        <v>1.4704529994</v>
      </c>
      <c r="N49">
        <v>1.2455247985</v>
      </c>
      <c r="O49">
        <v>1.7360007813</v>
      </c>
      <c r="P49" s="33">
        <v>132</v>
      </c>
      <c r="Q49" s="33">
        <v>542</v>
      </c>
      <c r="R49">
        <v>0.235322816</v>
      </c>
      <c r="S49">
        <v>0.1982461042</v>
      </c>
      <c r="T49">
        <v>0.2793337502</v>
      </c>
      <c r="U49">
        <v>0.0322149862</v>
      </c>
      <c r="V49">
        <v>0.2435424354</v>
      </c>
      <c r="W49">
        <v>0.0211976481</v>
      </c>
      <c r="X49">
        <v>0.1873</v>
      </c>
      <c r="Y49">
        <v>0.0159</v>
      </c>
      <c r="Z49">
        <v>0.3588</v>
      </c>
      <c r="AA49">
        <v>1.2060485922</v>
      </c>
      <c r="AB49">
        <v>1.0160274251</v>
      </c>
      <c r="AC49">
        <v>1.4316082133</v>
      </c>
      <c r="AD49" s="62">
        <v>0.4833105475</v>
      </c>
      <c r="AE49">
        <v>-0.0849</v>
      </c>
      <c r="AF49">
        <v>-0.3223</v>
      </c>
      <c r="AG49">
        <v>0.1525</v>
      </c>
      <c r="AH49">
        <v>1</v>
      </c>
      <c r="AI49" t="s">
        <v>197</v>
      </c>
      <c r="AJ49">
        <f t="shared" si="0"/>
      </c>
      <c r="AK49" t="s">
        <v>197</v>
      </c>
      <c r="AL49" t="s">
        <v>197</v>
      </c>
    </row>
    <row r="50" spans="1:38" ht="12.75">
      <c r="A50" t="s">
        <v>65</v>
      </c>
      <c r="B50" s="33">
        <v>100</v>
      </c>
      <c r="C50" s="33">
        <v>417</v>
      </c>
      <c r="D50">
        <v>0.2405872584</v>
      </c>
      <c r="E50">
        <v>0.1976092686</v>
      </c>
      <c r="F50">
        <v>0.2929125203</v>
      </c>
      <c r="G50">
        <v>0.0013047999</v>
      </c>
      <c r="H50">
        <v>0.2398081535</v>
      </c>
      <c r="I50">
        <v>0.0239808153</v>
      </c>
      <c r="J50">
        <v>0.3228</v>
      </c>
      <c r="K50">
        <v>0.126</v>
      </c>
      <c r="L50">
        <v>0.5196</v>
      </c>
      <c r="M50">
        <v>1.3809833673</v>
      </c>
      <c r="N50">
        <v>1.134287472</v>
      </c>
      <c r="O50">
        <v>1.6813330903</v>
      </c>
      <c r="P50" s="33">
        <v>130</v>
      </c>
      <c r="Q50" s="33">
        <v>445</v>
      </c>
      <c r="R50">
        <v>0.2957886774</v>
      </c>
      <c r="S50">
        <v>0.2488628343</v>
      </c>
      <c r="T50">
        <v>0.3515629078</v>
      </c>
      <c r="U50" s="4">
        <v>2.3539165E-06</v>
      </c>
      <c r="V50">
        <v>0.2921348315</v>
      </c>
      <c r="W50">
        <v>0.0256219197</v>
      </c>
      <c r="X50">
        <v>0.416</v>
      </c>
      <c r="Y50">
        <v>0.2433</v>
      </c>
      <c r="Z50">
        <v>0.5888</v>
      </c>
      <c r="AA50">
        <v>1.5159410548</v>
      </c>
      <c r="AB50">
        <v>1.2754422882</v>
      </c>
      <c r="AC50">
        <v>1.8017885269</v>
      </c>
      <c r="AD50" s="62">
        <v>0.1204345629</v>
      </c>
      <c r="AE50">
        <v>0.2066</v>
      </c>
      <c r="AF50">
        <v>-0.0541</v>
      </c>
      <c r="AG50">
        <v>0.4673</v>
      </c>
      <c r="AH50">
        <v>1</v>
      </c>
      <c r="AI50">
        <v>2</v>
      </c>
      <c r="AJ50">
        <f t="shared" si="0"/>
      </c>
      <c r="AK50" t="s">
        <v>197</v>
      </c>
      <c r="AL50" t="s">
        <v>197</v>
      </c>
    </row>
    <row r="51" spans="1:38" ht="12.75">
      <c r="A51" t="s">
        <v>57</v>
      </c>
      <c r="B51" s="33">
        <v>70</v>
      </c>
      <c r="C51" s="33">
        <v>359</v>
      </c>
      <c r="D51">
        <v>0.1938237156</v>
      </c>
      <c r="E51">
        <v>0.1532416076</v>
      </c>
      <c r="F51">
        <v>0.2451529537</v>
      </c>
      <c r="G51">
        <v>0.3735500464</v>
      </c>
      <c r="H51">
        <v>0.1949860724</v>
      </c>
      <c r="I51">
        <v>0.0233052932</v>
      </c>
      <c r="J51">
        <v>0.1067</v>
      </c>
      <c r="K51">
        <v>-0.1283</v>
      </c>
      <c r="L51">
        <v>0.3416</v>
      </c>
      <c r="M51">
        <v>1.1125582012</v>
      </c>
      <c r="N51">
        <v>0.879614792</v>
      </c>
      <c r="O51">
        <v>1.4071906956</v>
      </c>
      <c r="P51" s="33">
        <v>82</v>
      </c>
      <c r="Q51" s="33">
        <v>315</v>
      </c>
      <c r="R51">
        <v>0.2645501941</v>
      </c>
      <c r="S51">
        <v>0.2129183004</v>
      </c>
      <c r="T51">
        <v>0.3287026295</v>
      </c>
      <c r="U51">
        <v>0.0059956762</v>
      </c>
      <c r="V51">
        <v>0.2603174603</v>
      </c>
      <c r="W51">
        <v>0.0287472544</v>
      </c>
      <c r="X51">
        <v>0.3044</v>
      </c>
      <c r="Y51">
        <v>0.0873</v>
      </c>
      <c r="Z51">
        <v>0.5215</v>
      </c>
      <c r="AA51">
        <v>1.3558412845</v>
      </c>
      <c r="AB51">
        <v>1.0912236253</v>
      </c>
      <c r="AC51">
        <v>1.6846277392</v>
      </c>
      <c r="AD51" s="62">
        <v>0.0559220816</v>
      </c>
      <c r="AE51">
        <v>0.3111</v>
      </c>
      <c r="AF51">
        <v>-0.0079</v>
      </c>
      <c r="AG51">
        <v>0.63</v>
      </c>
      <c r="AH51" t="s">
        <v>197</v>
      </c>
      <c r="AI51" t="s">
        <v>197</v>
      </c>
      <c r="AJ51">
        <f t="shared" si="0"/>
      </c>
      <c r="AK51" t="s">
        <v>197</v>
      </c>
      <c r="AL51" t="s">
        <v>197</v>
      </c>
    </row>
    <row r="52" spans="1:38" ht="12.75">
      <c r="A52" t="s">
        <v>61</v>
      </c>
      <c r="B52" s="33">
        <v>36</v>
      </c>
      <c r="C52" s="33">
        <v>241</v>
      </c>
      <c r="D52">
        <v>0.153556914</v>
      </c>
      <c r="E52">
        <v>0.1107116255</v>
      </c>
      <c r="F52">
        <v>0.2129832865</v>
      </c>
      <c r="G52">
        <v>0.4495417424</v>
      </c>
      <c r="H52">
        <v>0.1493775934</v>
      </c>
      <c r="I52">
        <v>0.0248962656</v>
      </c>
      <c r="J52">
        <v>-0.1262</v>
      </c>
      <c r="K52">
        <v>-0.4534</v>
      </c>
      <c r="L52">
        <v>0.2009</v>
      </c>
      <c r="M52">
        <v>0.8814246675</v>
      </c>
      <c r="N52">
        <v>0.6354904844</v>
      </c>
      <c r="O52">
        <v>1.2225351338</v>
      </c>
      <c r="P52" s="33">
        <v>57</v>
      </c>
      <c r="Q52" s="33">
        <v>256</v>
      </c>
      <c r="R52">
        <v>0.2314992796</v>
      </c>
      <c r="S52">
        <v>0.1784668497</v>
      </c>
      <c r="T52">
        <v>0.300290595</v>
      </c>
      <c r="U52">
        <v>0.1977634367</v>
      </c>
      <c r="V52">
        <v>0.22265625</v>
      </c>
      <c r="W52">
        <v>0.0294915408</v>
      </c>
      <c r="X52">
        <v>0.171</v>
      </c>
      <c r="Y52">
        <v>-0.0892</v>
      </c>
      <c r="Z52">
        <v>0.4311</v>
      </c>
      <c r="AA52">
        <v>1.1864526568</v>
      </c>
      <c r="AB52">
        <v>0.9146571354</v>
      </c>
      <c r="AC52">
        <v>1.5390137488</v>
      </c>
      <c r="AD52" s="62">
        <v>0.0538245071</v>
      </c>
      <c r="AE52">
        <v>0.4105</v>
      </c>
      <c r="AF52">
        <v>-0.0068</v>
      </c>
      <c r="AG52">
        <v>0.8278</v>
      </c>
      <c r="AH52" t="s">
        <v>197</v>
      </c>
      <c r="AI52" t="s">
        <v>197</v>
      </c>
      <c r="AJ52">
        <f t="shared" si="0"/>
      </c>
      <c r="AK52" t="s">
        <v>197</v>
      </c>
      <c r="AL52" t="s">
        <v>197</v>
      </c>
    </row>
    <row r="53" spans="1:38" ht="12.75">
      <c r="A53" t="s">
        <v>59</v>
      </c>
      <c r="B53" s="33">
        <v>110</v>
      </c>
      <c r="C53" s="33">
        <v>551</v>
      </c>
      <c r="D53">
        <v>0.199128352</v>
      </c>
      <c r="E53">
        <v>0.165048301</v>
      </c>
      <c r="F53">
        <v>0.2402454332</v>
      </c>
      <c r="G53">
        <v>0.1628289218</v>
      </c>
      <c r="H53">
        <v>0.1996370236</v>
      </c>
      <c r="I53">
        <v>0.0190346433</v>
      </c>
      <c r="J53">
        <v>0.1337</v>
      </c>
      <c r="K53">
        <v>-0.054</v>
      </c>
      <c r="L53">
        <v>0.3214</v>
      </c>
      <c r="M53">
        <v>1.1430070899</v>
      </c>
      <c r="N53">
        <v>0.9473858258</v>
      </c>
      <c r="O53">
        <v>1.379021273</v>
      </c>
      <c r="P53" s="33">
        <v>145</v>
      </c>
      <c r="Q53" s="33">
        <v>594</v>
      </c>
      <c r="R53">
        <v>0.2409149012</v>
      </c>
      <c r="S53">
        <v>0.204544192</v>
      </c>
      <c r="T53">
        <v>0.2837528118</v>
      </c>
      <c r="U53">
        <v>0.0115722378</v>
      </c>
      <c r="V53">
        <v>0.2441077441</v>
      </c>
      <c r="W53">
        <v>0.0202720447</v>
      </c>
      <c r="X53">
        <v>0.2108</v>
      </c>
      <c r="Y53">
        <v>0.0472</v>
      </c>
      <c r="Z53">
        <v>0.3745</v>
      </c>
      <c r="AA53">
        <v>1.2347084839</v>
      </c>
      <c r="AB53">
        <v>1.0483056381</v>
      </c>
      <c r="AC53">
        <v>1.4542562636</v>
      </c>
      <c r="AD53" s="62">
        <v>0.1319204241</v>
      </c>
      <c r="AE53">
        <v>0.1905</v>
      </c>
      <c r="AF53">
        <v>-0.0573</v>
      </c>
      <c r="AG53">
        <v>0.4383</v>
      </c>
      <c r="AH53" t="s">
        <v>197</v>
      </c>
      <c r="AI53" t="s">
        <v>197</v>
      </c>
      <c r="AJ53">
        <f t="shared" si="0"/>
      </c>
      <c r="AK53" t="s">
        <v>197</v>
      </c>
      <c r="AL53" t="s">
        <v>197</v>
      </c>
    </row>
    <row r="54" spans="1:38" ht="12.75">
      <c r="A54" t="s">
        <v>58</v>
      </c>
      <c r="B54" s="33">
        <v>55</v>
      </c>
      <c r="C54" s="33">
        <v>299</v>
      </c>
      <c r="D54">
        <v>0.1751189539</v>
      </c>
      <c r="E54">
        <v>0.1343686291</v>
      </c>
      <c r="F54">
        <v>0.2282277359</v>
      </c>
      <c r="G54">
        <v>0.9694341654</v>
      </c>
      <c r="H54">
        <v>0.1839464883</v>
      </c>
      <c r="I54">
        <v>0.0248033394</v>
      </c>
      <c r="J54">
        <v>0.0052</v>
      </c>
      <c r="K54">
        <v>-0.2597</v>
      </c>
      <c r="L54">
        <v>0.2701</v>
      </c>
      <c r="M54">
        <v>1.0051918967</v>
      </c>
      <c r="N54">
        <v>0.7712829149</v>
      </c>
      <c r="O54">
        <v>1.3100390657</v>
      </c>
      <c r="P54" s="33">
        <v>99</v>
      </c>
      <c r="Q54" s="33">
        <v>373</v>
      </c>
      <c r="R54">
        <v>0.26047607230000003</v>
      </c>
      <c r="S54">
        <v>0.2137449062</v>
      </c>
      <c r="T54">
        <v>0.3174240989</v>
      </c>
      <c r="U54">
        <v>0.0041869169</v>
      </c>
      <c r="V54">
        <v>0.2654155496</v>
      </c>
      <c r="W54">
        <v>0.0266752664</v>
      </c>
      <c r="X54">
        <v>0.2889</v>
      </c>
      <c r="Y54">
        <v>0.0912</v>
      </c>
      <c r="Z54">
        <v>0.4866</v>
      </c>
      <c r="AA54">
        <v>1.3349610784</v>
      </c>
      <c r="AB54">
        <v>1.0954600473</v>
      </c>
      <c r="AC54">
        <v>1.6268243513</v>
      </c>
      <c r="AD54" s="62">
        <v>0.0182332817</v>
      </c>
      <c r="AE54">
        <v>0.397</v>
      </c>
      <c r="AF54">
        <v>0.0674</v>
      </c>
      <c r="AG54">
        <v>0.7267</v>
      </c>
      <c r="AH54" t="s">
        <v>197</v>
      </c>
      <c r="AI54">
        <v>2</v>
      </c>
      <c r="AJ54" t="str">
        <f t="shared" si="0"/>
        <v>t</v>
      </c>
      <c r="AK54" t="s">
        <v>197</v>
      </c>
      <c r="AL54" t="s">
        <v>197</v>
      </c>
    </row>
    <row r="55" spans="1:38" ht="12.75">
      <c r="A55" t="s">
        <v>63</v>
      </c>
      <c r="B55" s="33">
        <v>66</v>
      </c>
      <c r="C55" s="33">
        <v>320</v>
      </c>
      <c r="D55">
        <v>0.2125769663</v>
      </c>
      <c r="E55">
        <v>0.1669008249</v>
      </c>
      <c r="F55">
        <v>0.2707534049</v>
      </c>
      <c r="G55">
        <v>0.1068571354</v>
      </c>
      <c r="H55">
        <v>0.20625</v>
      </c>
      <c r="I55">
        <v>0.02538762</v>
      </c>
      <c r="J55">
        <v>0.199</v>
      </c>
      <c r="K55">
        <v>-0.0429</v>
      </c>
      <c r="L55">
        <v>0.4409</v>
      </c>
      <c r="M55">
        <v>1.220202835</v>
      </c>
      <c r="N55">
        <v>0.9580194092</v>
      </c>
      <c r="O55">
        <v>1.5541386159</v>
      </c>
      <c r="P55" s="33">
        <v>88</v>
      </c>
      <c r="Q55" s="33">
        <v>350</v>
      </c>
      <c r="R55">
        <v>0.2584320864</v>
      </c>
      <c r="S55">
        <v>0.2095574382</v>
      </c>
      <c r="T55">
        <v>0.3187056678</v>
      </c>
      <c r="U55">
        <v>0.008603786</v>
      </c>
      <c r="V55">
        <v>0.2514285714</v>
      </c>
      <c r="W55">
        <v>0.0268023758</v>
      </c>
      <c r="X55">
        <v>0.281</v>
      </c>
      <c r="Y55">
        <v>0.0714</v>
      </c>
      <c r="Z55">
        <v>0.4907</v>
      </c>
      <c r="AA55">
        <v>1.3244854844</v>
      </c>
      <c r="AB55">
        <v>1.0739989329</v>
      </c>
      <c r="AC55">
        <v>1.6333924967</v>
      </c>
      <c r="AD55" s="62">
        <v>0.2303220538</v>
      </c>
      <c r="AE55">
        <v>0.1953</v>
      </c>
      <c r="AF55">
        <v>-0.1238</v>
      </c>
      <c r="AG55">
        <v>0.5145</v>
      </c>
      <c r="AH55" t="s">
        <v>197</v>
      </c>
      <c r="AI55" t="s">
        <v>197</v>
      </c>
      <c r="AJ55">
        <f t="shared" si="0"/>
      </c>
      <c r="AK55" t="s">
        <v>197</v>
      </c>
      <c r="AL55" t="s">
        <v>197</v>
      </c>
    </row>
    <row r="56" spans="1:38" ht="12.75">
      <c r="A56" t="s">
        <v>62</v>
      </c>
      <c r="B56" s="33">
        <v>78</v>
      </c>
      <c r="C56" s="33">
        <v>359</v>
      </c>
      <c r="D56">
        <v>0.2263769291</v>
      </c>
      <c r="E56">
        <v>0.1811942921</v>
      </c>
      <c r="F56">
        <v>0.2828263155</v>
      </c>
      <c r="G56">
        <v>0.0211220562</v>
      </c>
      <c r="H56">
        <v>0.217270195</v>
      </c>
      <c r="I56">
        <v>0.0246010052</v>
      </c>
      <c r="J56">
        <v>0.2619</v>
      </c>
      <c r="K56">
        <v>0.0393</v>
      </c>
      <c r="L56">
        <v>0.4845</v>
      </c>
      <c r="M56">
        <v>1.2994153386</v>
      </c>
      <c r="N56">
        <v>1.040064654</v>
      </c>
      <c r="O56">
        <v>1.6234377504</v>
      </c>
      <c r="P56" s="33">
        <v>90</v>
      </c>
      <c r="Q56" s="33">
        <v>406</v>
      </c>
      <c r="R56">
        <v>0.2342612629</v>
      </c>
      <c r="S56">
        <v>0.1903987836</v>
      </c>
      <c r="T56">
        <v>0.2882284134</v>
      </c>
      <c r="U56">
        <v>0.0839069255</v>
      </c>
      <c r="V56">
        <v>0.2216748768</v>
      </c>
      <c r="W56">
        <v>0.0233665837</v>
      </c>
      <c r="X56">
        <v>0.1828</v>
      </c>
      <c r="Y56">
        <v>-0.0245</v>
      </c>
      <c r="Z56">
        <v>0.3901</v>
      </c>
      <c r="AA56">
        <v>1.200608046</v>
      </c>
      <c r="AB56">
        <v>0.9758092681</v>
      </c>
      <c r="AC56">
        <v>1.4771940863</v>
      </c>
      <c r="AD56" s="62">
        <v>0.8248568647</v>
      </c>
      <c r="AE56">
        <v>0.0342</v>
      </c>
      <c r="AF56">
        <v>-0.269</v>
      </c>
      <c r="AG56">
        <v>0.3374</v>
      </c>
      <c r="AH56" t="s">
        <v>197</v>
      </c>
      <c r="AI56" t="s">
        <v>197</v>
      </c>
      <c r="AJ56">
        <f t="shared" si="0"/>
      </c>
      <c r="AK56" t="s">
        <v>197</v>
      </c>
      <c r="AL56" t="s">
        <v>197</v>
      </c>
    </row>
    <row r="57" spans="1:38" ht="12.75">
      <c r="A57" t="s">
        <v>60</v>
      </c>
      <c r="B57" s="33">
        <v>114</v>
      </c>
      <c r="C57" s="33">
        <v>653</v>
      </c>
      <c r="D57">
        <v>0.1864089675</v>
      </c>
      <c r="E57">
        <v>0.1550129744</v>
      </c>
      <c r="F57">
        <v>0.2241638373</v>
      </c>
      <c r="G57">
        <v>0.472157181</v>
      </c>
      <c r="H57">
        <v>0.1745788668</v>
      </c>
      <c r="I57">
        <v>0.016350809</v>
      </c>
      <c r="J57">
        <v>0.0677</v>
      </c>
      <c r="K57">
        <v>-0.1168</v>
      </c>
      <c r="L57">
        <v>0.2521</v>
      </c>
      <c r="M57">
        <v>1.0699971619</v>
      </c>
      <c r="N57">
        <v>0.8897825298</v>
      </c>
      <c r="O57">
        <v>1.2867120765</v>
      </c>
      <c r="P57" s="33">
        <v>155</v>
      </c>
      <c r="Q57" s="33">
        <v>662</v>
      </c>
      <c r="R57">
        <v>0.2542781141</v>
      </c>
      <c r="S57">
        <v>0.2170297085</v>
      </c>
      <c r="T57">
        <v>0.2979193944</v>
      </c>
      <c r="U57">
        <v>0.0010496601</v>
      </c>
      <c r="V57">
        <v>0.2341389728</v>
      </c>
      <c r="W57">
        <v>0.0188064949</v>
      </c>
      <c r="X57">
        <v>0.2648</v>
      </c>
      <c r="Y57">
        <v>0.1064</v>
      </c>
      <c r="Z57">
        <v>0.4232</v>
      </c>
      <c r="AA57">
        <v>1.3031960383</v>
      </c>
      <c r="AB57">
        <v>1.1122949266</v>
      </c>
      <c r="AC57">
        <v>1.526861153</v>
      </c>
      <c r="AD57" s="62">
        <v>0.0118564769</v>
      </c>
      <c r="AE57">
        <v>0.3105</v>
      </c>
      <c r="AF57">
        <v>0.0687</v>
      </c>
      <c r="AG57">
        <v>0.5523</v>
      </c>
      <c r="AH57" t="s">
        <v>197</v>
      </c>
      <c r="AI57">
        <v>2</v>
      </c>
      <c r="AJ57" t="str">
        <f t="shared" si="0"/>
        <v>t</v>
      </c>
      <c r="AK57" t="s">
        <v>197</v>
      </c>
      <c r="AL57" t="s">
        <v>197</v>
      </c>
    </row>
    <row r="58" spans="1:38" ht="12.75">
      <c r="A58" t="s">
        <v>38</v>
      </c>
      <c r="B58" s="33">
        <v>163</v>
      </c>
      <c r="C58" s="33">
        <v>895</v>
      </c>
      <c r="D58">
        <v>0.1724314494</v>
      </c>
      <c r="E58">
        <v>0.1477405794</v>
      </c>
      <c r="F58">
        <v>0.2012487351</v>
      </c>
      <c r="G58">
        <v>0.8961968165</v>
      </c>
      <c r="H58">
        <v>0.182122905</v>
      </c>
      <c r="I58">
        <v>0.0142649669</v>
      </c>
      <c r="J58">
        <v>-0.0103</v>
      </c>
      <c r="K58">
        <v>-0.1648</v>
      </c>
      <c r="L58">
        <v>0.1443</v>
      </c>
      <c r="M58">
        <v>0.9897654814</v>
      </c>
      <c r="N58">
        <v>0.8480386046</v>
      </c>
      <c r="O58">
        <v>1.1551781993</v>
      </c>
      <c r="P58" s="33">
        <v>192</v>
      </c>
      <c r="Q58" s="33">
        <v>924</v>
      </c>
      <c r="R58">
        <v>0.1956127743</v>
      </c>
      <c r="S58">
        <v>0.1696361134</v>
      </c>
      <c r="T58">
        <v>0.2255672847</v>
      </c>
      <c r="U58">
        <v>0.972257016</v>
      </c>
      <c r="V58">
        <v>0.2077922078</v>
      </c>
      <c r="W58">
        <v>0.0149961109</v>
      </c>
      <c r="X58">
        <v>0.0025</v>
      </c>
      <c r="Y58">
        <v>-0.14</v>
      </c>
      <c r="Z58">
        <v>0.145</v>
      </c>
      <c r="AA58">
        <v>1.0025313951</v>
      </c>
      <c r="AB58">
        <v>0.8693988927</v>
      </c>
      <c r="AC58">
        <v>1.1560506996</v>
      </c>
      <c r="AD58" s="62">
        <v>0.2362816588</v>
      </c>
      <c r="AE58">
        <v>0.1261</v>
      </c>
      <c r="AF58">
        <v>-0.0826</v>
      </c>
      <c r="AG58">
        <v>0.3349</v>
      </c>
      <c r="AH58" t="s">
        <v>197</v>
      </c>
      <c r="AI58" t="s">
        <v>197</v>
      </c>
      <c r="AJ58">
        <f t="shared" si="0"/>
      </c>
      <c r="AK58" t="s">
        <v>197</v>
      </c>
      <c r="AL58" t="s">
        <v>197</v>
      </c>
    </row>
    <row r="59" spans="1:38" ht="12.75">
      <c r="A59" t="s">
        <v>35</v>
      </c>
      <c r="B59" s="33">
        <v>131</v>
      </c>
      <c r="C59" s="33">
        <v>1106</v>
      </c>
      <c r="D59">
        <v>0.1231538498</v>
      </c>
      <c r="E59">
        <v>0.1036765996</v>
      </c>
      <c r="F59">
        <v>0.1462902022</v>
      </c>
      <c r="G59">
        <v>7.85414E-05</v>
      </c>
      <c r="H59">
        <v>0.1184448463</v>
      </c>
      <c r="I59">
        <v>0.0103485743</v>
      </c>
      <c r="J59">
        <v>-0.3469</v>
      </c>
      <c r="K59">
        <v>-0.519</v>
      </c>
      <c r="L59">
        <v>-0.1747</v>
      </c>
      <c r="M59">
        <v>0.7069094984</v>
      </c>
      <c r="N59">
        <v>0.5951090701</v>
      </c>
      <c r="O59">
        <v>0.8397133636</v>
      </c>
      <c r="P59" s="33">
        <v>182</v>
      </c>
      <c r="Q59" s="33">
        <v>1077</v>
      </c>
      <c r="R59">
        <v>0.1690894398</v>
      </c>
      <c r="S59">
        <v>0.1460792109</v>
      </c>
      <c r="T59">
        <v>0.1957242136</v>
      </c>
      <c r="U59">
        <v>0.0550529534</v>
      </c>
      <c r="V59">
        <v>0.1689879294</v>
      </c>
      <c r="W59">
        <v>0.0125262187</v>
      </c>
      <c r="X59">
        <v>-0.1432</v>
      </c>
      <c r="Y59">
        <v>-0.2895</v>
      </c>
      <c r="Z59">
        <v>0.0031</v>
      </c>
      <c r="AA59">
        <v>0.8665971465</v>
      </c>
      <c r="AB59">
        <v>0.7486678495</v>
      </c>
      <c r="AC59">
        <v>1.0031025304</v>
      </c>
      <c r="AD59" s="62">
        <v>0.0056651479</v>
      </c>
      <c r="AE59">
        <v>0.317</v>
      </c>
      <c r="AF59">
        <v>0.0924</v>
      </c>
      <c r="AG59">
        <v>0.5416</v>
      </c>
      <c r="AH59">
        <v>1</v>
      </c>
      <c r="AI59" t="s">
        <v>197</v>
      </c>
      <c r="AJ59" t="str">
        <f t="shared" si="0"/>
        <v>t</v>
      </c>
      <c r="AK59" t="s">
        <v>197</v>
      </c>
      <c r="AL59" t="s">
        <v>197</v>
      </c>
    </row>
    <row r="60" spans="1:38" ht="12.75">
      <c r="A60" t="s">
        <v>37</v>
      </c>
      <c r="B60" s="33">
        <v>279</v>
      </c>
      <c r="C60" s="33">
        <v>1432</v>
      </c>
      <c r="D60">
        <v>0.1872129965</v>
      </c>
      <c r="E60">
        <v>0.1662634545</v>
      </c>
      <c r="F60">
        <v>0.2108022244</v>
      </c>
      <c r="G60">
        <v>0.2346509403</v>
      </c>
      <c r="H60">
        <v>0.1948324022</v>
      </c>
      <c r="I60">
        <v>0.0116643108</v>
      </c>
      <c r="J60">
        <v>0.072</v>
      </c>
      <c r="K60">
        <v>-0.0467</v>
      </c>
      <c r="L60">
        <v>0.1906</v>
      </c>
      <c r="M60">
        <v>1.0746123299</v>
      </c>
      <c r="N60">
        <v>0.9543608702</v>
      </c>
      <c r="O60">
        <v>1.2100157243</v>
      </c>
      <c r="P60" s="33">
        <v>257</v>
      </c>
      <c r="Q60" s="33">
        <v>1236</v>
      </c>
      <c r="R60">
        <v>0.1980865448</v>
      </c>
      <c r="S60">
        <v>0.1750827087</v>
      </c>
      <c r="T60">
        <v>0.2241128179</v>
      </c>
      <c r="U60">
        <v>0.8105874691</v>
      </c>
      <c r="V60">
        <v>0.2079288026</v>
      </c>
      <c r="W60">
        <v>0.0129702423</v>
      </c>
      <c r="X60">
        <v>0.0151</v>
      </c>
      <c r="Y60">
        <v>-0.1084</v>
      </c>
      <c r="Z60">
        <v>0.1385</v>
      </c>
      <c r="AA60">
        <v>1.0152096701</v>
      </c>
      <c r="AB60">
        <v>0.8973131373</v>
      </c>
      <c r="AC60">
        <v>1.148596439</v>
      </c>
      <c r="AD60" s="62">
        <v>0.5137681576</v>
      </c>
      <c r="AE60">
        <v>0.0565</v>
      </c>
      <c r="AF60">
        <v>-0.113</v>
      </c>
      <c r="AG60">
        <v>0.2259</v>
      </c>
      <c r="AH60" t="s">
        <v>197</v>
      </c>
      <c r="AI60" t="s">
        <v>197</v>
      </c>
      <c r="AJ60">
        <f t="shared" si="0"/>
      </c>
      <c r="AK60" t="s">
        <v>197</v>
      </c>
      <c r="AL60" t="s">
        <v>197</v>
      </c>
    </row>
    <row r="61" spans="1:38" ht="12.75">
      <c r="A61" t="s">
        <v>36</v>
      </c>
      <c r="B61" s="33">
        <v>83</v>
      </c>
      <c r="C61" s="33">
        <v>670</v>
      </c>
      <c r="D61">
        <v>0.1373909556</v>
      </c>
      <c r="E61">
        <v>0.1107123352</v>
      </c>
      <c r="F61">
        <v>0.1704983879</v>
      </c>
      <c r="G61">
        <v>0.0311068672</v>
      </c>
      <c r="H61">
        <v>0.123880597</v>
      </c>
      <c r="I61">
        <v>0.0135976621</v>
      </c>
      <c r="J61">
        <v>-0.2375</v>
      </c>
      <c r="K61">
        <v>-0.4534</v>
      </c>
      <c r="L61">
        <v>-0.0216</v>
      </c>
      <c r="M61">
        <v>0.7886312257</v>
      </c>
      <c r="N61">
        <v>0.6354945583</v>
      </c>
      <c r="O61">
        <v>0.9786696078</v>
      </c>
      <c r="P61" s="33">
        <v>85</v>
      </c>
      <c r="Q61" s="33">
        <v>636</v>
      </c>
      <c r="R61">
        <v>0.1453144839</v>
      </c>
      <c r="S61">
        <v>0.1174015494</v>
      </c>
      <c r="T61">
        <v>0.1798638889</v>
      </c>
      <c r="U61">
        <v>0.0067688597</v>
      </c>
      <c r="V61">
        <v>0.1336477987</v>
      </c>
      <c r="W61">
        <v>0.0144961391</v>
      </c>
      <c r="X61">
        <v>-0.2947</v>
      </c>
      <c r="Y61">
        <v>-0.508</v>
      </c>
      <c r="Z61">
        <v>-0.0814</v>
      </c>
      <c r="AA61">
        <v>0.7447485616</v>
      </c>
      <c r="AB61">
        <v>0.6016924996</v>
      </c>
      <c r="AC61">
        <v>0.9218170749</v>
      </c>
      <c r="AD61" s="62">
        <v>0.7163463867</v>
      </c>
      <c r="AE61">
        <v>0.0561</v>
      </c>
      <c r="AF61">
        <v>-0.2464</v>
      </c>
      <c r="AG61">
        <v>0.3585</v>
      </c>
      <c r="AH61" t="s">
        <v>197</v>
      </c>
      <c r="AI61" t="s">
        <v>197</v>
      </c>
      <c r="AJ61">
        <f t="shared" si="0"/>
      </c>
      <c r="AK61" t="s">
        <v>197</v>
      </c>
      <c r="AL61" t="s">
        <v>197</v>
      </c>
    </row>
    <row r="62" spans="1:38" ht="12.75">
      <c r="A62" t="s">
        <v>27</v>
      </c>
      <c r="B62" s="33">
        <v>28</v>
      </c>
      <c r="C62" s="33">
        <v>170</v>
      </c>
      <c r="D62">
        <v>0.1592816389</v>
      </c>
      <c r="E62">
        <v>0.1099302688</v>
      </c>
      <c r="F62">
        <v>0.2307884877</v>
      </c>
      <c r="G62">
        <v>0.6357575188</v>
      </c>
      <c r="H62">
        <v>0.1647058824</v>
      </c>
      <c r="I62">
        <v>0.031126486</v>
      </c>
      <c r="J62">
        <v>-0.0896</v>
      </c>
      <c r="K62">
        <v>-0.4604</v>
      </c>
      <c r="L62">
        <v>0.2812</v>
      </c>
      <c r="M62">
        <v>0.9142848855</v>
      </c>
      <c r="N62">
        <v>0.6310054562</v>
      </c>
      <c r="O62">
        <v>1.3247379143</v>
      </c>
      <c r="P62" s="33">
        <v>17</v>
      </c>
      <c r="Q62" s="33">
        <v>134</v>
      </c>
      <c r="R62">
        <v>0.1226663005</v>
      </c>
      <c r="S62">
        <v>0.0762332918</v>
      </c>
      <c r="T62">
        <v>0.1973812351</v>
      </c>
      <c r="U62">
        <v>0.0558168561</v>
      </c>
      <c r="V62">
        <v>0.1268656716</v>
      </c>
      <c r="W62">
        <v>0.030769445</v>
      </c>
      <c r="X62">
        <v>-0.4641</v>
      </c>
      <c r="Y62">
        <v>-0.9398</v>
      </c>
      <c r="Z62">
        <v>0.0115</v>
      </c>
      <c r="AA62">
        <v>0.6286747776</v>
      </c>
      <c r="AB62">
        <v>0.3907018272</v>
      </c>
      <c r="AC62">
        <v>1.0115949005</v>
      </c>
      <c r="AD62" s="62">
        <v>0.3955850106</v>
      </c>
      <c r="AE62">
        <v>-0.2612</v>
      </c>
      <c r="AF62">
        <v>-0.8638</v>
      </c>
      <c r="AG62">
        <v>0.3414</v>
      </c>
      <c r="AH62" t="s">
        <v>197</v>
      </c>
      <c r="AI62" t="s">
        <v>197</v>
      </c>
      <c r="AJ62">
        <f t="shared" si="0"/>
      </c>
      <c r="AK62" t="s">
        <v>197</v>
      </c>
      <c r="AL62" t="s">
        <v>197</v>
      </c>
    </row>
    <row r="63" spans="1:38" ht="12.75">
      <c r="A63" t="s">
        <v>28</v>
      </c>
      <c r="B63" s="33">
        <v>97</v>
      </c>
      <c r="C63" s="33">
        <v>581</v>
      </c>
      <c r="D63">
        <v>0.1519590658</v>
      </c>
      <c r="E63">
        <v>0.124436617</v>
      </c>
      <c r="F63">
        <v>0.1855688319</v>
      </c>
      <c r="G63">
        <v>0.1800371364</v>
      </c>
      <c r="H63">
        <v>0.1669535284</v>
      </c>
      <c r="I63">
        <v>0.0169515625</v>
      </c>
      <c r="J63">
        <v>-0.1367</v>
      </c>
      <c r="K63">
        <v>-0.3365</v>
      </c>
      <c r="L63">
        <v>0.0631</v>
      </c>
      <c r="M63">
        <v>0.8722529353</v>
      </c>
      <c r="N63">
        <v>0.7142726491</v>
      </c>
      <c r="O63">
        <v>1.0651747398</v>
      </c>
      <c r="P63" s="33">
        <v>85</v>
      </c>
      <c r="Q63" s="33">
        <v>470</v>
      </c>
      <c r="R63">
        <v>0.1661863983</v>
      </c>
      <c r="S63">
        <v>0.134266472</v>
      </c>
      <c r="T63">
        <v>0.2056948288</v>
      </c>
      <c r="U63">
        <v>0.1402395376</v>
      </c>
      <c r="V63">
        <v>0.1808510638</v>
      </c>
      <c r="W63">
        <v>0.019616052</v>
      </c>
      <c r="X63">
        <v>-0.1605</v>
      </c>
      <c r="Y63">
        <v>-0.3738</v>
      </c>
      <c r="Z63">
        <v>0.0528</v>
      </c>
      <c r="AA63">
        <v>0.851718822</v>
      </c>
      <c r="AB63">
        <v>0.688126601</v>
      </c>
      <c r="AC63">
        <v>1.0542027451</v>
      </c>
      <c r="AD63" s="62">
        <v>0.546916742</v>
      </c>
      <c r="AE63">
        <v>0.0895</v>
      </c>
      <c r="AF63">
        <v>-0.2017</v>
      </c>
      <c r="AG63">
        <v>0.3807</v>
      </c>
      <c r="AH63" t="s">
        <v>197</v>
      </c>
      <c r="AI63" t="s">
        <v>197</v>
      </c>
      <c r="AJ63">
        <f t="shared" si="0"/>
      </c>
      <c r="AK63" t="s">
        <v>197</v>
      </c>
      <c r="AL63" t="s">
        <v>197</v>
      </c>
    </row>
    <row r="64" spans="1:38" ht="12.75">
      <c r="A64" t="s">
        <v>30</v>
      </c>
      <c r="B64" s="33">
        <v>27</v>
      </c>
      <c r="C64" s="33">
        <v>192</v>
      </c>
      <c r="D64">
        <v>0.1360322475</v>
      </c>
      <c r="E64">
        <v>0.0932495777</v>
      </c>
      <c r="F64">
        <v>0.1984434978</v>
      </c>
      <c r="G64">
        <v>0.1991132343</v>
      </c>
      <c r="H64">
        <v>0.140625</v>
      </c>
      <c r="I64">
        <v>0.0270632939</v>
      </c>
      <c r="J64">
        <v>-0.2474</v>
      </c>
      <c r="K64">
        <v>-0.625</v>
      </c>
      <c r="L64">
        <v>0.1302</v>
      </c>
      <c r="M64">
        <v>0.7808321707</v>
      </c>
      <c r="N64">
        <v>0.5352574223</v>
      </c>
      <c r="O64">
        <v>1.1390759909</v>
      </c>
      <c r="P64" s="33">
        <v>33</v>
      </c>
      <c r="Q64" s="33">
        <v>178</v>
      </c>
      <c r="R64">
        <v>0.1756585134</v>
      </c>
      <c r="S64">
        <v>0.1248268575</v>
      </c>
      <c r="T64">
        <v>0.247189699</v>
      </c>
      <c r="U64">
        <v>0.5466368125</v>
      </c>
      <c r="V64">
        <v>0.1853932584</v>
      </c>
      <c r="W64">
        <v>0.0322728239</v>
      </c>
      <c r="X64">
        <v>-0.1051</v>
      </c>
      <c r="Y64">
        <v>-0.4467</v>
      </c>
      <c r="Z64">
        <v>0.2365</v>
      </c>
      <c r="AA64">
        <v>0.9002641834</v>
      </c>
      <c r="AB64">
        <v>0.6397478082</v>
      </c>
      <c r="AC64">
        <v>1.2668673336</v>
      </c>
      <c r="AD64" s="62">
        <v>0.3245463763</v>
      </c>
      <c r="AE64">
        <v>0.2556</v>
      </c>
      <c r="AF64">
        <v>-0.253</v>
      </c>
      <c r="AG64">
        <v>0.7643</v>
      </c>
      <c r="AH64" t="s">
        <v>197</v>
      </c>
      <c r="AI64" t="s">
        <v>197</v>
      </c>
      <c r="AJ64">
        <f t="shared" si="0"/>
      </c>
      <c r="AK64" t="s">
        <v>197</v>
      </c>
      <c r="AL64" t="s">
        <v>197</v>
      </c>
    </row>
    <row r="65" spans="1:38" ht="12.75">
      <c r="A65" t="s">
        <v>26</v>
      </c>
      <c r="B65" s="33">
        <v>51</v>
      </c>
      <c r="C65" s="33">
        <v>323</v>
      </c>
      <c r="D65">
        <v>0.1521458416</v>
      </c>
      <c r="E65">
        <v>0.1155632111</v>
      </c>
      <c r="F65">
        <v>0.2003090507</v>
      </c>
      <c r="G65">
        <v>0.3344063365</v>
      </c>
      <c r="H65">
        <v>0.1578947368</v>
      </c>
      <c r="I65">
        <v>0.0221096855</v>
      </c>
      <c r="J65">
        <v>-0.1354</v>
      </c>
      <c r="K65">
        <v>-0.4105</v>
      </c>
      <c r="L65">
        <v>0.1396</v>
      </c>
      <c r="M65">
        <v>0.8733250381</v>
      </c>
      <c r="N65">
        <v>0.6633388378</v>
      </c>
      <c r="O65">
        <v>1.1497843617</v>
      </c>
      <c r="P65" s="33">
        <v>59</v>
      </c>
      <c r="Q65" s="33">
        <v>315</v>
      </c>
      <c r="R65">
        <v>0.1756965055</v>
      </c>
      <c r="S65">
        <v>0.1360494645</v>
      </c>
      <c r="T65">
        <v>0.2268973432</v>
      </c>
      <c r="U65">
        <v>0.4216474686</v>
      </c>
      <c r="V65">
        <v>0.1873015873</v>
      </c>
      <c r="W65">
        <v>0.0243845897</v>
      </c>
      <c r="X65">
        <v>-0.1049</v>
      </c>
      <c r="Y65">
        <v>-0.3606</v>
      </c>
      <c r="Z65">
        <v>0.1509</v>
      </c>
      <c r="AA65">
        <v>0.9004588958</v>
      </c>
      <c r="AB65">
        <v>0.6972645827</v>
      </c>
      <c r="AC65">
        <v>1.162867358</v>
      </c>
      <c r="AD65" s="62">
        <v>0.4516234103</v>
      </c>
      <c r="AE65">
        <v>0.1439</v>
      </c>
      <c r="AF65">
        <v>-0.2308</v>
      </c>
      <c r="AG65">
        <v>0.5187</v>
      </c>
      <c r="AH65" t="s">
        <v>197</v>
      </c>
      <c r="AI65" t="s">
        <v>197</v>
      </c>
      <c r="AJ65">
        <f t="shared" si="0"/>
      </c>
      <c r="AK65" t="s">
        <v>197</v>
      </c>
      <c r="AL65" t="s">
        <v>197</v>
      </c>
    </row>
    <row r="66" spans="1:38" ht="12.75">
      <c r="A66" t="s">
        <v>25</v>
      </c>
      <c r="B66" s="33">
        <v>96</v>
      </c>
      <c r="C66" s="33">
        <v>680</v>
      </c>
      <c r="D66">
        <v>0.1598058486</v>
      </c>
      <c r="E66">
        <v>0.1307237651</v>
      </c>
      <c r="F66">
        <v>0.195357816</v>
      </c>
      <c r="G66">
        <v>0.3996115154</v>
      </c>
      <c r="H66">
        <v>0.1411764706</v>
      </c>
      <c r="I66">
        <v>0.0144087632</v>
      </c>
      <c r="J66">
        <v>-0.0863</v>
      </c>
      <c r="K66">
        <v>-0.2872</v>
      </c>
      <c r="L66">
        <v>0.1145</v>
      </c>
      <c r="M66">
        <v>0.9172938766</v>
      </c>
      <c r="N66">
        <v>0.7503612056</v>
      </c>
      <c r="O66">
        <v>1.1213640175</v>
      </c>
      <c r="P66" s="33">
        <v>85</v>
      </c>
      <c r="Q66" s="33">
        <v>648</v>
      </c>
      <c r="R66">
        <v>0.1434398831</v>
      </c>
      <c r="S66">
        <v>0.1158867545</v>
      </c>
      <c r="T66">
        <v>0.1775440183</v>
      </c>
      <c r="U66">
        <v>0.0046944666</v>
      </c>
      <c r="V66">
        <v>0.1311728395</v>
      </c>
      <c r="W66">
        <v>0.0142276921</v>
      </c>
      <c r="X66">
        <v>-0.3077</v>
      </c>
      <c r="Y66">
        <v>-0.521</v>
      </c>
      <c r="Z66">
        <v>-0.0944</v>
      </c>
      <c r="AA66">
        <v>0.7351410799</v>
      </c>
      <c r="AB66">
        <v>0.5939290525</v>
      </c>
      <c r="AC66">
        <v>0.9099275495</v>
      </c>
      <c r="AD66" s="62">
        <v>0.4681852856</v>
      </c>
      <c r="AE66">
        <v>-0.108</v>
      </c>
      <c r="AF66">
        <v>-0.4</v>
      </c>
      <c r="AG66">
        <v>0.1839</v>
      </c>
      <c r="AH66" t="s">
        <v>197</v>
      </c>
      <c r="AI66">
        <v>2</v>
      </c>
      <c r="AJ66">
        <f t="shared" si="0"/>
      </c>
      <c r="AK66" t="s">
        <v>197</v>
      </c>
      <c r="AL66" t="s">
        <v>197</v>
      </c>
    </row>
    <row r="67" spans="1:38" ht="12.75">
      <c r="A67" t="s">
        <v>29</v>
      </c>
      <c r="B67" s="33">
        <v>32</v>
      </c>
      <c r="C67" s="33">
        <v>509</v>
      </c>
      <c r="D67">
        <v>0.0719470729</v>
      </c>
      <c r="E67">
        <v>0.0508542018</v>
      </c>
      <c r="F67">
        <v>0.1017886649</v>
      </c>
      <c r="G67" s="4">
        <v>5.8659181E-07</v>
      </c>
      <c r="H67">
        <v>0.0628683694</v>
      </c>
      <c r="I67">
        <v>0.0111136626</v>
      </c>
      <c r="J67">
        <v>-0.8844</v>
      </c>
      <c r="K67">
        <v>-1.2313</v>
      </c>
      <c r="L67">
        <v>-0.5374</v>
      </c>
      <c r="M67">
        <v>0.4129799378</v>
      </c>
      <c r="N67">
        <v>0.2919057611</v>
      </c>
      <c r="O67">
        <v>0.5842722266</v>
      </c>
      <c r="P67" s="33">
        <v>55</v>
      </c>
      <c r="Q67" s="33">
        <v>458</v>
      </c>
      <c r="R67">
        <v>0.1342616288</v>
      </c>
      <c r="S67">
        <v>0.1030188545</v>
      </c>
      <c r="T67">
        <v>0.174979474</v>
      </c>
      <c r="U67">
        <v>0.0056737116</v>
      </c>
      <c r="V67">
        <v>0.1200873362</v>
      </c>
      <c r="W67">
        <v>0.0161925731</v>
      </c>
      <c r="X67">
        <v>-0.3738</v>
      </c>
      <c r="Y67">
        <v>-0.6387</v>
      </c>
      <c r="Z67">
        <v>-0.1089</v>
      </c>
      <c r="AA67">
        <v>0.6881017791</v>
      </c>
      <c r="AB67">
        <v>0.527980017</v>
      </c>
      <c r="AC67">
        <v>0.8967840509</v>
      </c>
      <c r="AD67" s="62">
        <v>0.0050167596</v>
      </c>
      <c r="AE67">
        <v>0.6239</v>
      </c>
      <c r="AF67">
        <v>0.1881</v>
      </c>
      <c r="AG67">
        <v>1.0596</v>
      </c>
      <c r="AH67">
        <v>1</v>
      </c>
      <c r="AI67" t="s">
        <v>197</v>
      </c>
      <c r="AJ67" t="str">
        <f t="shared" si="0"/>
        <v>t</v>
      </c>
      <c r="AK67" t="s">
        <v>197</v>
      </c>
      <c r="AL67" t="s">
        <v>197</v>
      </c>
    </row>
    <row r="68" spans="1:38" ht="12.75">
      <c r="A68" t="s">
        <v>45</v>
      </c>
      <c r="B68" s="33">
        <v>41</v>
      </c>
      <c r="C68" s="33">
        <v>187</v>
      </c>
      <c r="D68">
        <v>0.2283525854</v>
      </c>
      <c r="E68">
        <v>0.1680536106</v>
      </c>
      <c r="F68">
        <v>0.3102873128</v>
      </c>
      <c r="G68">
        <v>0.0836639252</v>
      </c>
      <c r="H68">
        <v>0.2192513369</v>
      </c>
      <c r="I68">
        <v>0.0342413061</v>
      </c>
      <c r="J68">
        <v>0.2706</v>
      </c>
      <c r="K68">
        <v>-0.036</v>
      </c>
      <c r="L68">
        <v>0.5772</v>
      </c>
      <c r="M68">
        <v>1.3107557083</v>
      </c>
      <c r="N68">
        <v>0.9646364592</v>
      </c>
      <c r="O68">
        <v>1.7810653024</v>
      </c>
      <c r="P68" s="33">
        <v>34</v>
      </c>
      <c r="Q68" s="33">
        <v>179</v>
      </c>
      <c r="R68">
        <v>0.1959405237</v>
      </c>
      <c r="S68">
        <v>0.1399438389</v>
      </c>
      <c r="T68">
        <v>0.2743435447</v>
      </c>
      <c r="U68">
        <v>0.9804765743</v>
      </c>
      <c r="V68">
        <v>0.1899441341</v>
      </c>
      <c r="W68">
        <v>0.0325751503</v>
      </c>
      <c r="X68">
        <v>0.0042</v>
      </c>
      <c r="Y68">
        <v>-0.3324</v>
      </c>
      <c r="Z68">
        <v>0.3408</v>
      </c>
      <c r="AA68">
        <v>1.0042111375</v>
      </c>
      <c r="AB68">
        <v>0.7172235688</v>
      </c>
      <c r="AC68">
        <v>1.4060330035</v>
      </c>
      <c r="AD68" s="62">
        <v>0.5092820809</v>
      </c>
      <c r="AE68">
        <v>-0.1531</v>
      </c>
      <c r="AF68">
        <v>-0.6077</v>
      </c>
      <c r="AG68">
        <v>0.3015</v>
      </c>
      <c r="AH68" t="s">
        <v>197</v>
      </c>
      <c r="AI68" t="s">
        <v>197</v>
      </c>
      <c r="AJ68">
        <f t="shared" si="0"/>
      </c>
      <c r="AK68" t="s">
        <v>197</v>
      </c>
      <c r="AL68" t="s">
        <v>197</v>
      </c>
    </row>
    <row r="69" spans="1:38" ht="12.75">
      <c r="A69" t="s">
        <v>43</v>
      </c>
      <c r="B69" s="33">
        <v>117</v>
      </c>
      <c r="C69" s="33">
        <v>589</v>
      </c>
      <c r="D69">
        <v>0.2177635006</v>
      </c>
      <c r="E69">
        <v>0.1815111369</v>
      </c>
      <c r="F69">
        <v>0.2612563779</v>
      </c>
      <c r="G69">
        <v>0.0163238732</v>
      </c>
      <c r="H69">
        <v>0.1986417657</v>
      </c>
      <c r="I69">
        <v>0.0183644377</v>
      </c>
      <c r="J69">
        <v>0.2231</v>
      </c>
      <c r="K69">
        <v>0.041</v>
      </c>
      <c r="L69">
        <v>0.4052</v>
      </c>
      <c r="M69">
        <v>1.2499738113</v>
      </c>
      <c r="N69">
        <v>1.0418833598</v>
      </c>
      <c r="O69">
        <v>1.4996251877</v>
      </c>
      <c r="P69" s="33">
        <v>106</v>
      </c>
      <c r="Q69" s="33">
        <v>517</v>
      </c>
      <c r="R69">
        <v>0.2187272628</v>
      </c>
      <c r="S69">
        <v>0.1806710426</v>
      </c>
      <c r="T69">
        <v>0.264799576</v>
      </c>
      <c r="U69">
        <v>0.2415425352</v>
      </c>
      <c r="V69">
        <v>0.2050290135</v>
      </c>
      <c r="W69">
        <v>0.0199141782</v>
      </c>
      <c r="X69">
        <v>0.1142</v>
      </c>
      <c r="Y69">
        <v>-0.0769</v>
      </c>
      <c r="Z69">
        <v>0.3054</v>
      </c>
      <c r="AA69">
        <v>1.1209950304</v>
      </c>
      <c r="AB69">
        <v>0.9259538034</v>
      </c>
      <c r="AC69">
        <v>1.3571193872</v>
      </c>
      <c r="AD69" s="62">
        <v>0.9737291918</v>
      </c>
      <c r="AE69">
        <v>0.0044</v>
      </c>
      <c r="AF69">
        <v>-0.2584</v>
      </c>
      <c r="AG69">
        <v>0.2672</v>
      </c>
      <c r="AH69" t="s">
        <v>197</v>
      </c>
      <c r="AI69" t="s">
        <v>197</v>
      </c>
      <c r="AJ69">
        <f aca="true" t="shared" si="1" ref="AJ69:AJ110">IF(AD69&lt;0.05,"t","")</f>
      </c>
      <c r="AK69" t="s">
        <v>197</v>
      </c>
      <c r="AL69" t="s">
        <v>197</v>
      </c>
    </row>
    <row r="70" spans="1:38" ht="12.75">
      <c r="A70" t="s">
        <v>42</v>
      </c>
      <c r="B70" s="33">
        <v>129</v>
      </c>
      <c r="C70" s="33">
        <v>649</v>
      </c>
      <c r="D70">
        <v>0.2016038157</v>
      </c>
      <c r="E70">
        <v>0.1694972721</v>
      </c>
      <c r="F70">
        <v>0.239792051</v>
      </c>
      <c r="G70">
        <v>0.0989814369</v>
      </c>
      <c r="H70">
        <v>0.1987673344</v>
      </c>
      <c r="I70">
        <v>0.017500488</v>
      </c>
      <c r="J70">
        <v>0.146</v>
      </c>
      <c r="K70">
        <v>-0.0275</v>
      </c>
      <c r="L70">
        <v>0.3195</v>
      </c>
      <c r="M70">
        <v>1.1572163804</v>
      </c>
      <c r="N70">
        <v>0.9729231512</v>
      </c>
      <c r="O70">
        <v>1.3764188358</v>
      </c>
      <c r="P70" s="33">
        <v>140</v>
      </c>
      <c r="Q70" s="33">
        <v>609</v>
      </c>
      <c r="R70">
        <v>0.2287635794</v>
      </c>
      <c r="S70">
        <v>0.1936725401</v>
      </c>
      <c r="T70">
        <v>0.2702126756</v>
      </c>
      <c r="U70">
        <v>0.0611521936</v>
      </c>
      <c r="V70">
        <v>0.2298850575</v>
      </c>
      <c r="W70">
        <v>0.0194288334</v>
      </c>
      <c r="X70">
        <v>0.1591</v>
      </c>
      <c r="Y70">
        <v>-0.0074</v>
      </c>
      <c r="Z70">
        <v>0.3256</v>
      </c>
      <c r="AA70">
        <v>1.1724319703</v>
      </c>
      <c r="AB70">
        <v>0.992587537</v>
      </c>
      <c r="AC70">
        <v>1.384861963</v>
      </c>
      <c r="AD70" s="62">
        <v>0.3004079711</v>
      </c>
      <c r="AE70">
        <v>0.1264</v>
      </c>
      <c r="AF70">
        <v>-0.1128</v>
      </c>
      <c r="AG70">
        <v>0.3656</v>
      </c>
      <c r="AH70" t="s">
        <v>197</v>
      </c>
      <c r="AI70" t="s">
        <v>197</v>
      </c>
      <c r="AJ70">
        <f t="shared" si="1"/>
      </c>
      <c r="AK70" t="s">
        <v>197</v>
      </c>
      <c r="AL70" t="s">
        <v>197</v>
      </c>
    </row>
    <row r="71" spans="1:38" ht="12.75">
      <c r="A71" t="s">
        <v>44</v>
      </c>
      <c r="B71" s="33">
        <v>170</v>
      </c>
      <c r="C71" s="33">
        <v>1005</v>
      </c>
      <c r="D71">
        <v>0.187852777</v>
      </c>
      <c r="E71">
        <v>0.1614589123</v>
      </c>
      <c r="F71">
        <v>0.2185612756</v>
      </c>
      <c r="G71">
        <v>0.3292234366</v>
      </c>
      <c r="H71">
        <v>0.1691542289</v>
      </c>
      <c r="I71">
        <v>0.0129735371</v>
      </c>
      <c r="J71">
        <v>0.0754</v>
      </c>
      <c r="K71">
        <v>-0.076</v>
      </c>
      <c r="L71">
        <v>0.2268</v>
      </c>
      <c r="M71">
        <v>1.0782847033</v>
      </c>
      <c r="N71">
        <v>0.9267825481</v>
      </c>
      <c r="O71">
        <v>1.2545530812</v>
      </c>
      <c r="P71" s="33">
        <v>169</v>
      </c>
      <c r="Q71" s="33">
        <v>824</v>
      </c>
      <c r="R71">
        <v>0.2185525766</v>
      </c>
      <c r="S71">
        <v>0.187781159</v>
      </c>
      <c r="T71">
        <v>0.2543664603</v>
      </c>
      <c r="U71">
        <v>0.1429535344</v>
      </c>
      <c r="V71">
        <v>0.2050970874</v>
      </c>
      <c r="W71">
        <v>0.015776699</v>
      </c>
      <c r="X71">
        <v>0.1134</v>
      </c>
      <c r="Y71">
        <v>-0.0383</v>
      </c>
      <c r="Z71">
        <v>0.2652</v>
      </c>
      <c r="AA71">
        <v>1.1200997495</v>
      </c>
      <c r="AB71">
        <v>0.9623937292</v>
      </c>
      <c r="AC71">
        <v>1.3036488193</v>
      </c>
      <c r="AD71" s="62">
        <v>0.1634861717</v>
      </c>
      <c r="AE71">
        <v>0.1514</v>
      </c>
      <c r="AF71">
        <v>-0.0615</v>
      </c>
      <c r="AG71">
        <v>0.3643</v>
      </c>
      <c r="AH71" t="s">
        <v>197</v>
      </c>
      <c r="AI71" t="s">
        <v>197</v>
      </c>
      <c r="AJ71">
        <f t="shared" si="1"/>
      </c>
      <c r="AK71" t="s">
        <v>197</v>
      </c>
      <c r="AL71" t="s">
        <v>197</v>
      </c>
    </row>
    <row r="72" spans="1:38" ht="12.75">
      <c r="A72" t="s">
        <v>39</v>
      </c>
      <c r="B72" s="33">
        <v>118</v>
      </c>
      <c r="C72" s="33">
        <v>461</v>
      </c>
      <c r="D72">
        <v>0.2687912133</v>
      </c>
      <c r="E72">
        <v>0.2242214595</v>
      </c>
      <c r="F72">
        <v>0.3222203463</v>
      </c>
      <c r="G72" s="4">
        <v>2.7591324E-06</v>
      </c>
      <c r="H72">
        <v>0.2559652928</v>
      </c>
      <c r="I72">
        <v>0.0235635152</v>
      </c>
      <c r="J72">
        <v>0.4336</v>
      </c>
      <c r="K72">
        <v>0.2523</v>
      </c>
      <c r="L72">
        <v>0.6149</v>
      </c>
      <c r="M72">
        <v>1.5428755341</v>
      </c>
      <c r="N72">
        <v>1.2870428312</v>
      </c>
      <c r="O72">
        <v>1.8495615345</v>
      </c>
      <c r="P72" s="33">
        <v>118</v>
      </c>
      <c r="Q72" s="33">
        <v>410</v>
      </c>
      <c r="R72">
        <v>0.3023448376</v>
      </c>
      <c r="S72">
        <v>0.2522243389</v>
      </c>
      <c r="T72">
        <v>0.3624249794</v>
      </c>
      <c r="U72" s="4">
        <v>2.1804925E-06</v>
      </c>
      <c r="V72">
        <v>0.287804878</v>
      </c>
      <c r="W72">
        <v>0.0264945866</v>
      </c>
      <c r="X72">
        <v>0.438</v>
      </c>
      <c r="Y72">
        <v>0.2567</v>
      </c>
      <c r="Z72">
        <v>0.6192</v>
      </c>
      <c r="AA72">
        <v>1.5495419096</v>
      </c>
      <c r="AB72">
        <v>1.292670273</v>
      </c>
      <c r="AC72">
        <v>1.857457528</v>
      </c>
      <c r="AD72" s="62">
        <v>0.3662379591</v>
      </c>
      <c r="AE72">
        <v>0.1176</v>
      </c>
      <c r="AF72">
        <v>-0.1375</v>
      </c>
      <c r="AG72">
        <v>0.3728</v>
      </c>
      <c r="AH72">
        <v>1</v>
      </c>
      <c r="AI72">
        <v>2</v>
      </c>
      <c r="AJ72">
        <f t="shared" si="1"/>
      </c>
      <c r="AK72" t="s">
        <v>197</v>
      </c>
      <c r="AL72" t="s">
        <v>197</v>
      </c>
    </row>
    <row r="73" spans="1:38" ht="12.75">
      <c r="A73" t="s">
        <v>40</v>
      </c>
      <c r="B73" s="33">
        <v>233</v>
      </c>
      <c r="C73" s="33">
        <v>987</v>
      </c>
      <c r="D73">
        <v>0.2584564384</v>
      </c>
      <c r="E73">
        <v>0.2270273632</v>
      </c>
      <c r="F73">
        <v>0.2942364728</v>
      </c>
      <c r="G73" s="4">
        <v>2.4827928E-09</v>
      </c>
      <c r="H73">
        <v>0.2360688956</v>
      </c>
      <c r="I73">
        <v>0.0154653876</v>
      </c>
      <c r="J73">
        <v>0.3944</v>
      </c>
      <c r="K73">
        <v>0.2648</v>
      </c>
      <c r="L73">
        <v>0.5241</v>
      </c>
      <c r="M73">
        <v>1.4835533894</v>
      </c>
      <c r="N73">
        <v>1.303148864</v>
      </c>
      <c r="O73">
        <v>1.6889326461</v>
      </c>
      <c r="P73" s="33">
        <v>227</v>
      </c>
      <c r="Q73" s="33">
        <v>876</v>
      </c>
      <c r="R73">
        <v>0.2811847489</v>
      </c>
      <c r="S73">
        <v>0.246600982</v>
      </c>
      <c r="T73">
        <v>0.3206186057</v>
      </c>
      <c r="U73" s="4">
        <v>4.8428291E-08</v>
      </c>
      <c r="V73">
        <v>0.2591324201</v>
      </c>
      <c r="W73">
        <v>0.0171992228</v>
      </c>
      <c r="X73">
        <v>0.3654</v>
      </c>
      <c r="Y73">
        <v>0.2342</v>
      </c>
      <c r="Z73">
        <v>0.4966</v>
      </c>
      <c r="AA73">
        <v>1.4410947321</v>
      </c>
      <c r="AB73">
        <v>1.2638501111</v>
      </c>
      <c r="AC73">
        <v>1.6431964587</v>
      </c>
      <c r="AD73" s="62">
        <v>0.366118316</v>
      </c>
      <c r="AE73">
        <v>0.0843</v>
      </c>
      <c r="AF73">
        <v>-0.0985</v>
      </c>
      <c r="AG73">
        <v>0.2671</v>
      </c>
      <c r="AH73">
        <v>1</v>
      </c>
      <c r="AI73">
        <v>2</v>
      </c>
      <c r="AJ73">
        <f t="shared" si="1"/>
      </c>
      <c r="AK73" t="s">
        <v>197</v>
      </c>
      <c r="AL73" t="s">
        <v>197</v>
      </c>
    </row>
    <row r="74" spans="1:38" ht="12.75">
      <c r="A74" t="s">
        <v>41</v>
      </c>
      <c r="B74" s="33">
        <v>131</v>
      </c>
      <c r="C74" s="33">
        <v>790</v>
      </c>
      <c r="D74">
        <v>0.186351975</v>
      </c>
      <c r="E74">
        <v>0.156871566</v>
      </c>
      <c r="F74">
        <v>0.2213725501</v>
      </c>
      <c r="G74">
        <v>0.4433609928</v>
      </c>
      <c r="H74">
        <v>0.1658227848</v>
      </c>
      <c r="I74">
        <v>0.014488004</v>
      </c>
      <c r="J74">
        <v>0.0674</v>
      </c>
      <c r="K74">
        <v>-0.1049</v>
      </c>
      <c r="L74">
        <v>0.2396</v>
      </c>
      <c r="M74">
        <v>1.0696700219</v>
      </c>
      <c r="N74">
        <v>0.9004509418</v>
      </c>
      <c r="O74">
        <v>1.2706899429</v>
      </c>
      <c r="P74" s="33">
        <v>113</v>
      </c>
      <c r="Q74" s="33">
        <v>744</v>
      </c>
      <c r="R74">
        <v>0.1678669714</v>
      </c>
      <c r="S74">
        <v>0.1394857021</v>
      </c>
      <c r="T74">
        <v>0.2020230005</v>
      </c>
      <c r="U74">
        <v>0.1113879882</v>
      </c>
      <c r="V74">
        <v>0.1518817204</v>
      </c>
      <c r="W74">
        <v>0.0142878304</v>
      </c>
      <c r="X74">
        <v>-0.1504</v>
      </c>
      <c r="Y74">
        <v>-0.3356</v>
      </c>
      <c r="Z74">
        <v>0.0348</v>
      </c>
      <c r="AA74">
        <v>0.860331896</v>
      </c>
      <c r="AB74">
        <v>0.7148755804</v>
      </c>
      <c r="AC74">
        <v>1.0353843264</v>
      </c>
      <c r="AD74" s="62">
        <v>0.4158332971</v>
      </c>
      <c r="AE74">
        <v>-0.1045</v>
      </c>
      <c r="AF74">
        <v>-0.3561</v>
      </c>
      <c r="AG74">
        <v>0.1472</v>
      </c>
      <c r="AH74" t="s">
        <v>197</v>
      </c>
      <c r="AI74" t="s">
        <v>197</v>
      </c>
      <c r="AJ74">
        <f t="shared" si="1"/>
      </c>
      <c r="AK74" t="s">
        <v>197</v>
      </c>
      <c r="AL74" t="s">
        <v>197</v>
      </c>
    </row>
    <row r="75" spans="1:38" ht="12.75">
      <c r="A75" t="s">
        <v>46</v>
      </c>
      <c r="B75" s="33">
        <v>230</v>
      </c>
      <c r="C75" s="33">
        <v>1329</v>
      </c>
      <c r="D75">
        <v>0.1833015866</v>
      </c>
      <c r="E75">
        <v>0.1608830064</v>
      </c>
      <c r="F75">
        <v>0.2088441308</v>
      </c>
      <c r="G75">
        <v>0.4449219654</v>
      </c>
      <c r="H75">
        <v>0.173062453</v>
      </c>
      <c r="I75">
        <v>0.0114114002</v>
      </c>
      <c r="J75">
        <v>0.0508</v>
      </c>
      <c r="K75">
        <v>-0.0796</v>
      </c>
      <c r="L75">
        <v>0.1813</v>
      </c>
      <c r="M75">
        <v>1.0521606337</v>
      </c>
      <c r="N75">
        <v>0.9234768186</v>
      </c>
      <c r="O75">
        <v>1.198776165</v>
      </c>
      <c r="P75" s="33">
        <v>227</v>
      </c>
      <c r="Q75" s="33">
        <v>1125</v>
      </c>
      <c r="R75">
        <v>0.2121581886</v>
      </c>
      <c r="S75">
        <v>0.1860687571</v>
      </c>
      <c r="T75">
        <v>0.2419057217</v>
      </c>
      <c r="U75">
        <v>0.2110914406</v>
      </c>
      <c r="V75">
        <v>0.2017777778</v>
      </c>
      <c r="W75">
        <v>0.0133924615</v>
      </c>
      <c r="X75">
        <v>0.0837</v>
      </c>
      <c r="Y75">
        <v>-0.0475</v>
      </c>
      <c r="Z75">
        <v>0.2149</v>
      </c>
      <c r="AA75">
        <v>1.0873279903</v>
      </c>
      <c r="AB75">
        <v>0.95361753</v>
      </c>
      <c r="AC75">
        <v>1.2397865195</v>
      </c>
      <c r="AD75" s="62">
        <v>0.1181376719</v>
      </c>
      <c r="AE75">
        <v>0.1462</v>
      </c>
      <c r="AF75">
        <v>-0.0372</v>
      </c>
      <c r="AG75">
        <v>0.3296</v>
      </c>
      <c r="AH75" t="s">
        <v>197</v>
      </c>
      <c r="AI75" t="s">
        <v>197</v>
      </c>
      <c r="AJ75">
        <f t="shared" si="1"/>
      </c>
      <c r="AK75" t="s">
        <v>197</v>
      </c>
      <c r="AL75" t="s">
        <v>197</v>
      </c>
    </row>
    <row r="76" spans="1:38" ht="12.75">
      <c r="A76" t="s">
        <v>48</v>
      </c>
      <c r="B76" s="33">
        <v>20</v>
      </c>
      <c r="C76" s="33">
        <v>133</v>
      </c>
      <c r="D76">
        <v>0.1506347276</v>
      </c>
      <c r="E76">
        <v>0.0971481732</v>
      </c>
      <c r="F76">
        <v>0.2335692006</v>
      </c>
      <c r="G76">
        <v>0.5157915945</v>
      </c>
      <c r="H76">
        <v>0.1503759398</v>
      </c>
      <c r="I76">
        <v>0.0336250824</v>
      </c>
      <c r="J76">
        <v>-0.1454</v>
      </c>
      <c r="K76">
        <v>-0.584</v>
      </c>
      <c r="L76">
        <v>0.2932</v>
      </c>
      <c r="M76">
        <v>0.8646511653</v>
      </c>
      <c r="N76">
        <v>0.5576355632</v>
      </c>
      <c r="O76">
        <v>1.3406993507</v>
      </c>
      <c r="P76" s="33">
        <v>27</v>
      </c>
      <c r="Q76" s="33">
        <v>99</v>
      </c>
      <c r="R76">
        <v>0.280690731</v>
      </c>
      <c r="S76">
        <v>0.1924176938</v>
      </c>
      <c r="T76">
        <v>0.4094596754</v>
      </c>
      <c r="U76">
        <v>0.0590793392</v>
      </c>
      <c r="V76">
        <v>0.2727272727</v>
      </c>
      <c r="W76">
        <v>0.0524863881</v>
      </c>
      <c r="X76">
        <v>0.3636</v>
      </c>
      <c r="Y76">
        <v>-0.0139</v>
      </c>
      <c r="Z76">
        <v>0.7412</v>
      </c>
      <c r="AA76">
        <v>1.43856285</v>
      </c>
      <c r="AB76">
        <v>0.9861563473</v>
      </c>
      <c r="AC76">
        <v>2.0985141748</v>
      </c>
      <c r="AD76" s="62">
        <v>0.0348886449</v>
      </c>
      <c r="AE76">
        <v>0.6224</v>
      </c>
      <c r="AF76">
        <v>0.0442</v>
      </c>
      <c r="AG76">
        <v>1.2006</v>
      </c>
      <c r="AH76" t="s">
        <v>197</v>
      </c>
      <c r="AI76" t="s">
        <v>197</v>
      </c>
      <c r="AJ76" t="str">
        <f t="shared" si="1"/>
        <v>t</v>
      </c>
      <c r="AK76" t="s">
        <v>197</v>
      </c>
      <c r="AL76" t="s">
        <v>197</v>
      </c>
    </row>
    <row r="77" spans="1:38" ht="12.75">
      <c r="A77" t="s">
        <v>47</v>
      </c>
      <c r="B77" s="33">
        <v>45</v>
      </c>
      <c r="C77" s="33">
        <v>369</v>
      </c>
      <c r="D77">
        <v>0.1366155439</v>
      </c>
      <c r="E77">
        <v>0.1019446749</v>
      </c>
      <c r="F77">
        <v>0.1830778003</v>
      </c>
      <c r="G77">
        <v>0.1035845301</v>
      </c>
      <c r="H77">
        <v>0.1219512195</v>
      </c>
      <c r="I77">
        <v>0.0181794145</v>
      </c>
      <c r="J77">
        <v>-0.2431</v>
      </c>
      <c r="K77">
        <v>-0.5359</v>
      </c>
      <c r="L77">
        <v>0.0496</v>
      </c>
      <c r="M77">
        <v>0.7841803224</v>
      </c>
      <c r="N77">
        <v>0.5851677326</v>
      </c>
      <c r="O77">
        <v>1.0508760887</v>
      </c>
      <c r="P77" s="33">
        <v>30</v>
      </c>
      <c r="Q77" s="33">
        <v>242</v>
      </c>
      <c r="R77">
        <v>0.1353787595</v>
      </c>
      <c r="S77">
        <v>0.0946146035</v>
      </c>
      <c r="T77">
        <v>0.1937059169</v>
      </c>
      <c r="U77">
        <v>0.0455300987</v>
      </c>
      <c r="V77">
        <v>0.1239669421</v>
      </c>
      <c r="W77">
        <v>0.0226331635</v>
      </c>
      <c r="X77">
        <v>-0.3655</v>
      </c>
      <c r="Y77">
        <v>-0.7238</v>
      </c>
      <c r="Z77">
        <v>-0.0073</v>
      </c>
      <c r="AA77">
        <v>0.693827165</v>
      </c>
      <c r="AB77">
        <v>0.4849075466</v>
      </c>
      <c r="AC77">
        <v>0.9927585955</v>
      </c>
      <c r="AD77" s="62">
        <v>0.9692224324</v>
      </c>
      <c r="AE77">
        <v>-0.0091</v>
      </c>
      <c r="AF77">
        <v>-0.4711</v>
      </c>
      <c r="AG77">
        <v>0.4529</v>
      </c>
      <c r="AH77" t="s">
        <v>197</v>
      </c>
      <c r="AI77" t="s">
        <v>197</v>
      </c>
      <c r="AJ77">
        <f t="shared" si="1"/>
      </c>
      <c r="AK77" t="s">
        <v>197</v>
      </c>
      <c r="AL77" t="s">
        <v>197</v>
      </c>
    </row>
    <row r="78" spans="1:38" ht="12.75">
      <c r="A78" t="s">
        <v>53</v>
      </c>
      <c r="B78" s="33">
        <v>25</v>
      </c>
      <c r="C78" s="33">
        <v>106</v>
      </c>
      <c r="D78">
        <v>0.2748046616</v>
      </c>
      <c r="E78">
        <v>0.1856030629</v>
      </c>
      <c r="F78">
        <v>0.406876917</v>
      </c>
      <c r="G78">
        <v>0.0228333534</v>
      </c>
      <c r="H78">
        <v>0.2358490566</v>
      </c>
      <c r="I78">
        <v>0.0471698113</v>
      </c>
      <c r="J78">
        <v>0.4558</v>
      </c>
      <c r="K78">
        <v>0.0633</v>
      </c>
      <c r="L78">
        <v>0.8482</v>
      </c>
      <c r="M78">
        <v>1.5773930399</v>
      </c>
      <c r="N78">
        <v>1.0653712274</v>
      </c>
      <c r="O78">
        <v>2.3354946504</v>
      </c>
      <c r="P78" s="33">
        <v>12</v>
      </c>
      <c r="Q78" s="33">
        <v>76</v>
      </c>
      <c r="R78">
        <v>0.1759523659</v>
      </c>
      <c r="S78">
        <v>0.099897623</v>
      </c>
      <c r="T78">
        <v>0.3099096268</v>
      </c>
      <c r="U78">
        <v>0.7203440643</v>
      </c>
      <c r="V78">
        <v>0.1578947368</v>
      </c>
      <c r="W78">
        <v>0.0455802844</v>
      </c>
      <c r="X78">
        <v>-0.1034</v>
      </c>
      <c r="Y78">
        <v>-0.6695</v>
      </c>
      <c r="Z78">
        <v>0.4627</v>
      </c>
      <c r="AA78">
        <v>0.9017702014</v>
      </c>
      <c r="AB78">
        <v>0.5119834518</v>
      </c>
      <c r="AC78">
        <v>1.5883120701</v>
      </c>
      <c r="AD78" s="62">
        <v>0.2042562213</v>
      </c>
      <c r="AE78">
        <v>-0.4458</v>
      </c>
      <c r="AF78">
        <v>-1.1342</v>
      </c>
      <c r="AG78">
        <v>0.2425</v>
      </c>
      <c r="AH78" t="s">
        <v>197</v>
      </c>
      <c r="AI78" t="s">
        <v>197</v>
      </c>
      <c r="AJ78">
        <f t="shared" si="1"/>
      </c>
      <c r="AK78" t="s">
        <v>197</v>
      </c>
      <c r="AL78" t="s">
        <v>197</v>
      </c>
    </row>
    <row r="79" spans="1:38" ht="12.75">
      <c r="A79" t="s">
        <v>55</v>
      </c>
      <c r="B79" s="33">
        <v>52</v>
      </c>
      <c r="C79" s="33">
        <v>492</v>
      </c>
      <c r="D79">
        <v>0.1253376377</v>
      </c>
      <c r="E79">
        <v>0.0954452885</v>
      </c>
      <c r="F79">
        <v>0.1645919214</v>
      </c>
      <c r="G79">
        <v>0.017851177</v>
      </c>
      <c r="H79">
        <v>0.1056910569</v>
      </c>
      <c r="I79">
        <v>0.0146567125</v>
      </c>
      <c r="J79">
        <v>-0.3293</v>
      </c>
      <c r="K79">
        <v>-0.6017</v>
      </c>
      <c r="L79">
        <v>-0.0568</v>
      </c>
      <c r="M79">
        <v>0.7194445547</v>
      </c>
      <c r="N79">
        <v>0.5478609167</v>
      </c>
      <c r="O79">
        <v>0.9447661833</v>
      </c>
      <c r="P79" s="33">
        <v>45</v>
      </c>
      <c r="Q79" s="33">
        <v>467</v>
      </c>
      <c r="R79">
        <v>0.1104522335</v>
      </c>
      <c r="S79">
        <v>0.0824225027</v>
      </c>
      <c r="T79">
        <v>0.1480141402</v>
      </c>
      <c r="U79">
        <v>0.000138988</v>
      </c>
      <c r="V79">
        <v>0.096359743</v>
      </c>
      <c r="W79">
        <v>0.0143644624</v>
      </c>
      <c r="X79">
        <v>-0.569</v>
      </c>
      <c r="Y79">
        <v>-0.8618</v>
      </c>
      <c r="Z79">
        <v>-0.2763</v>
      </c>
      <c r="AA79">
        <v>0.5660766895</v>
      </c>
      <c r="AB79">
        <v>0.4224220374</v>
      </c>
      <c r="AC79">
        <v>0.7585845198</v>
      </c>
      <c r="AD79" s="62">
        <v>0.5346288241</v>
      </c>
      <c r="AE79">
        <v>-0.1264</v>
      </c>
      <c r="AF79">
        <v>-0.5255</v>
      </c>
      <c r="AG79">
        <v>0.2726</v>
      </c>
      <c r="AH79" t="s">
        <v>197</v>
      </c>
      <c r="AI79">
        <v>2</v>
      </c>
      <c r="AJ79">
        <f t="shared" si="1"/>
      </c>
      <c r="AK79" t="s">
        <v>197</v>
      </c>
      <c r="AL79" t="s">
        <v>197</v>
      </c>
    </row>
    <row r="80" spans="1:38" ht="12.75">
      <c r="A80" t="s">
        <v>51</v>
      </c>
      <c r="B80" s="33">
        <v>60</v>
      </c>
      <c r="C80" s="33">
        <v>486</v>
      </c>
      <c r="D80">
        <v>0.141853235</v>
      </c>
      <c r="E80">
        <v>0.1100664544</v>
      </c>
      <c r="F80">
        <v>0.1828199189</v>
      </c>
      <c r="G80">
        <v>0.112400832</v>
      </c>
      <c r="H80">
        <v>0.1234567901</v>
      </c>
      <c r="I80">
        <v>0.0159382031</v>
      </c>
      <c r="J80">
        <v>-0.2055</v>
      </c>
      <c r="K80">
        <v>-0.4592</v>
      </c>
      <c r="L80">
        <v>0.0482</v>
      </c>
      <c r="M80">
        <v>0.8142449413</v>
      </c>
      <c r="N80">
        <v>0.6317871689</v>
      </c>
      <c r="O80">
        <v>1.0493958361</v>
      </c>
      <c r="P80" s="33">
        <v>64</v>
      </c>
      <c r="Q80" s="33">
        <v>529</v>
      </c>
      <c r="R80">
        <v>0.133313048</v>
      </c>
      <c r="S80">
        <v>0.1042784773</v>
      </c>
      <c r="T80">
        <v>0.1704318018</v>
      </c>
      <c r="U80">
        <v>0.0023710094</v>
      </c>
      <c r="V80">
        <v>0.1209829868</v>
      </c>
      <c r="W80">
        <v>0.0151228733</v>
      </c>
      <c r="X80">
        <v>-0.3809</v>
      </c>
      <c r="Y80">
        <v>-0.6265</v>
      </c>
      <c r="Z80">
        <v>-0.1353</v>
      </c>
      <c r="AA80">
        <v>0.6832402255</v>
      </c>
      <c r="AB80">
        <v>0.5344356864</v>
      </c>
      <c r="AC80">
        <v>0.873476861</v>
      </c>
      <c r="AD80" s="62">
        <v>0.7296948511</v>
      </c>
      <c r="AE80">
        <v>-0.0621</v>
      </c>
      <c r="AF80">
        <v>-0.4143</v>
      </c>
      <c r="AG80">
        <v>0.2901</v>
      </c>
      <c r="AH80" t="s">
        <v>197</v>
      </c>
      <c r="AI80">
        <v>2</v>
      </c>
      <c r="AJ80">
        <f t="shared" si="1"/>
      </c>
      <c r="AK80" t="s">
        <v>197</v>
      </c>
      <c r="AL80" t="s">
        <v>197</v>
      </c>
    </row>
    <row r="81" spans="1:38" ht="12.75">
      <c r="A81" t="s">
        <v>54</v>
      </c>
      <c r="B81" s="33">
        <v>14</v>
      </c>
      <c r="C81" s="33">
        <v>194</v>
      </c>
      <c r="D81">
        <v>0.0847417846</v>
      </c>
      <c r="E81">
        <v>0.0501717152</v>
      </c>
      <c r="F81">
        <v>0.143131843</v>
      </c>
      <c r="G81">
        <v>0.0070429268</v>
      </c>
      <c r="H81">
        <v>0.0721649485</v>
      </c>
      <c r="I81">
        <v>0.0192868937</v>
      </c>
      <c r="J81">
        <v>-0.7207</v>
      </c>
      <c r="K81">
        <v>-1.2448</v>
      </c>
      <c r="L81">
        <v>-0.1965</v>
      </c>
      <c r="M81">
        <v>0.4864222479</v>
      </c>
      <c r="N81">
        <v>0.2879882527</v>
      </c>
      <c r="O81">
        <v>0.8215842176</v>
      </c>
      <c r="P81" s="33">
        <v>9</v>
      </c>
      <c r="Q81" s="33">
        <v>166</v>
      </c>
      <c r="R81">
        <v>0.0626627727</v>
      </c>
      <c r="S81">
        <v>0.0325960334</v>
      </c>
      <c r="T81">
        <v>0.1204632182</v>
      </c>
      <c r="U81">
        <v>0.0006587598</v>
      </c>
      <c r="V81">
        <v>0.0542168675</v>
      </c>
      <c r="W81">
        <v>0.0180722892</v>
      </c>
      <c r="X81">
        <v>-1.1358</v>
      </c>
      <c r="Y81">
        <v>-1.7894</v>
      </c>
      <c r="Z81">
        <v>-0.4823</v>
      </c>
      <c r="AA81">
        <v>0.321151812</v>
      </c>
      <c r="AB81">
        <v>0.167057325</v>
      </c>
      <c r="AC81">
        <v>0.6173838014</v>
      </c>
      <c r="AD81" s="62">
        <v>0.4798913459</v>
      </c>
      <c r="AE81">
        <v>-0.3018</v>
      </c>
      <c r="AF81">
        <v>-1.1392</v>
      </c>
      <c r="AG81">
        <v>0.5356</v>
      </c>
      <c r="AH81" t="s">
        <v>197</v>
      </c>
      <c r="AI81">
        <v>2</v>
      </c>
      <c r="AJ81">
        <f t="shared" si="1"/>
      </c>
      <c r="AK81" t="s">
        <v>197</v>
      </c>
      <c r="AL81" t="s">
        <v>197</v>
      </c>
    </row>
    <row r="82" spans="1:38" ht="12.75">
      <c r="A82" t="s">
        <v>50</v>
      </c>
      <c r="B82" s="33">
        <v>50</v>
      </c>
      <c r="C82" s="33">
        <v>467</v>
      </c>
      <c r="D82">
        <v>0.1206472754</v>
      </c>
      <c r="E82">
        <v>0.0913857183</v>
      </c>
      <c r="F82">
        <v>0.159278335</v>
      </c>
      <c r="G82">
        <v>0.0095309189</v>
      </c>
      <c r="H82">
        <v>0.1070663812</v>
      </c>
      <c r="I82">
        <v>0.0151414728</v>
      </c>
      <c r="J82">
        <v>-0.3674</v>
      </c>
      <c r="K82">
        <v>-0.6452</v>
      </c>
      <c r="L82">
        <v>-0.0896</v>
      </c>
      <c r="M82">
        <v>0.692521631</v>
      </c>
      <c r="N82">
        <v>0.5245587727</v>
      </c>
      <c r="O82">
        <v>0.914265921</v>
      </c>
      <c r="P82" s="33">
        <v>83</v>
      </c>
      <c r="Q82" s="33">
        <v>583</v>
      </c>
      <c r="R82">
        <v>0.1571832244</v>
      </c>
      <c r="S82">
        <v>0.1266673189</v>
      </c>
      <c r="T82">
        <v>0.1950508327</v>
      </c>
      <c r="U82">
        <v>0.0496310775</v>
      </c>
      <c r="V82">
        <v>0.1423670669</v>
      </c>
      <c r="W82">
        <v>0.0156268157</v>
      </c>
      <c r="X82">
        <v>-0.2162</v>
      </c>
      <c r="Y82">
        <v>-0.432</v>
      </c>
      <c r="Z82">
        <v>-0.0003</v>
      </c>
      <c r="AA82">
        <v>0.8055768228</v>
      </c>
      <c r="AB82">
        <v>0.6491803226</v>
      </c>
      <c r="AC82">
        <v>0.9996513986</v>
      </c>
      <c r="AD82" s="62">
        <v>0.1394877725</v>
      </c>
      <c r="AE82">
        <v>0.2645</v>
      </c>
      <c r="AF82">
        <v>-0.0863</v>
      </c>
      <c r="AG82">
        <v>0.6154</v>
      </c>
      <c r="AH82" t="s">
        <v>197</v>
      </c>
      <c r="AI82" t="s">
        <v>197</v>
      </c>
      <c r="AJ82">
        <f t="shared" si="1"/>
      </c>
      <c r="AK82" t="s">
        <v>197</v>
      </c>
      <c r="AL82" t="s">
        <v>197</v>
      </c>
    </row>
    <row r="83" spans="1:38" ht="12.75">
      <c r="A83" t="s">
        <v>52</v>
      </c>
      <c r="B83" s="33">
        <v>146</v>
      </c>
      <c r="C83" s="33">
        <v>998</v>
      </c>
      <c r="D83">
        <v>0.170993461</v>
      </c>
      <c r="E83">
        <v>0.1452336914</v>
      </c>
      <c r="F83">
        <v>0.2013221824</v>
      </c>
      <c r="G83">
        <v>0.8227512715</v>
      </c>
      <c r="H83">
        <v>0.1462925852</v>
      </c>
      <c r="I83">
        <v>0.0121072605</v>
      </c>
      <c r="J83">
        <v>-0.0187</v>
      </c>
      <c r="K83">
        <v>-0.1819</v>
      </c>
      <c r="L83">
        <v>0.1446</v>
      </c>
      <c r="M83">
        <v>0.9815113534</v>
      </c>
      <c r="N83">
        <v>0.8336489369</v>
      </c>
      <c r="O83">
        <v>1.1555997905</v>
      </c>
      <c r="P83" s="33">
        <v>185</v>
      </c>
      <c r="Q83" s="33">
        <v>1185</v>
      </c>
      <c r="R83">
        <v>0.1814568142</v>
      </c>
      <c r="S83">
        <v>0.1569265593</v>
      </c>
      <c r="T83">
        <v>0.2098215597</v>
      </c>
      <c r="U83">
        <v>0.3272862458</v>
      </c>
      <c r="V83">
        <v>0.1561181435</v>
      </c>
      <c r="W83">
        <v>0.0114780342</v>
      </c>
      <c r="X83">
        <v>-0.0726</v>
      </c>
      <c r="Y83">
        <v>-0.2178</v>
      </c>
      <c r="Z83">
        <v>0.0726</v>
      </c>
      <c r="AA83">
        <v>0.929980947</v>
      </c>
      <c r="AB83">
        <v>0.8042613931</v>
      </c>
      <c r="AC83">
        <v>1.0753525771</v>
      </c>
      <c r="AD83" s="62">
        <v>0.5916090039</v>
      </c>
      <c r="AE83">
        <v>0.0594</v>
      </c>
      <c r="AF83">
        <v>-0.1576</v>
      </c>
      <c r="AG83">
        <v>0.2764</v>
      </c>
      <c r="AH83" t="s">
        <v>197</v>
      </c>
      <c r="AI83" t="s">
        <v>197</v>
      </c>
      <c r="AJ83">
        <f t="shared" si="1"/>
      </c>
      <c r="AK83" t="s">
        <v>197</v>
      </c>
      <c r="AL83" t="s">
        <v>197</v>
      </c>
    </row>
    <row r="84" spans="1:38" ht="12.75">
      <c r="A84" t="s">
        <v>56</v>
      </c>
      <c r="B84" s="33">
        <v>60</v>
      </c>
      <c r="C84" s="33">
        <v>415</v>
      </c>
      <c r="D84">
        <v>0.1610085271</v>
      </c>
      <c r="E84">
        <v>0.1249323966</v>
      </c>
      <c r="F84">
        <v>0.2075021893</v>
      </c>
      <c r="G84">
        <v>0.5424997521</v>
      </c>
      <c r="H84">
        <v>0.1445783133</v>
      </c>
      <c r="I84">
        <v>0.01866498</v>
      </c>
      <c r="J84">
        <v>-0.0788</v>
      </c>
      <c r="K84">
        <v>-0.3325</v>
      </c>
      <c r="L84">
        <v>0.1749</v>
      </c>
      <c r="M84">
        <v>0.9241973139</v>
      </c>
      <c r="N84">
        <v>0.7171184498</v>
      </c>
      <c r="O84">
        <v>1.1910733509</v>
      </c>
      <c r="P84" s="33">
        <v>80</v>
      </c>
      <c r="Q84" s="33">
        <v>505</v>
      </c>
      <c r="R84">
        <v>0.1715612893</v>
      </c>
      <c r="S84">
        <v>0.1377062694</v>
      </c>
      <c r="T84">
        <v>0.2137395495</v>
      </c>
      <c r="U84">
        <v>0.251279381</v>
      </c>
      <c r="V84">
        <v>0.1584158416</v>
      </c>
      <c r="W84">
        <v>0.0177114295</v>
      </c>
      <c r="X84">
        <v>-0.1287</v>
      </c>
      <c r="Y84">
        <v>-0.3485</v>
      </c>
      <c r="Z84">
        <v>0.0911</v>
      </c>
      <c r="AA84">
        <v>0.879265576</v>
      </c>
      <c r="AB84">
        <v>0.7057558426</v>
      </c>
      <c r="AC84">
        <v>1.0954325937</v>
      </c>
      <c r="AD84" s="62">
        <v>0.710104576</v>
      </c>
      <c r="AE84">
        <v>0.0635</v>
      </c>
      <c r="AF84">
        <v>-0.2712</v>
      </c>
      <c r="AG84">
        <v>0.3982</v>
      </c>
      <c r="AH84" t="s">
        <v>197</v>
      </c>
      <c r="AI84" t="s">
        <v>197</v>
      </c>
      <c r="AJ84">
        <f t="shared" si="1"/>
      </c>
      <c r="AK84" t="s">
        <v>197</v>
      </c>
      <c r="AL84" t="s">
        <v>197</v>
      </c>
    </row>
    <row r="85" spans="1:38" ht="12.75">
      <c r="A85" t="s">
        <v>49</v>
      </c>
      <c r="B85" s="33">
        <v>60</v>
      </c>
      <c r="C85" s="33">
        <v>325</v>
      </c>
      <c r="D85">
        <v>0.2048051498</v>
      </c>
      <c r="E85">
        <v>0.1589170494</v>
      </c>
      <c r="F85">
        <v>0.2639436709</v>
      </c>
      <c r="G85">
        <v>0.2113405926</v>
      </c>
      <c r="H85">
        <v>0.1846153846</v>
      </c>
      <c r="I85">
        <v>0.0238337437</v>
      </c>
      <c r="J85">
        <v>0.1618</v>
      </c>
      <c r="K85">
        <v>-0.0919</v>
      </c>
      <c r="L85">
        <v>0.4154</v>
      </c>
      <c r="M85">
        <v>1.1755922043</v>
      </c>
      <c r="N85">
        <v>0.912192123</v>
      </c>
      <c r="O85">
        <v>1.515050389</v>
      </c>
      <c r="P85" s="33">
        <v>49</v>
      </c>
      <c r="Q85" s="33">
        <v>306</v>
      </c>
      <c r="R85">
        <v>0.1698586538</v>
      </c>
      <c r="S85">
        <v>0.1283087468</v>
      </c>
      <c r="T85">
        <v>0.2248635653</v>
      </c>
      <c r="U85">
        <v>0.3327178989</v>
      </c>
      <c r="V85">
        <v>0.160130719</v>
      </c>
      <c r="W85">
        <v>0.022875817</v>
      </c>
      <c r="X85">
        <v>-0.1386</v>
      </c>
      <c r="Y85">
        <v>-0.4192</v>
      </c>
      <c r="Z85">
        <v>0.1419</v>
      </c>
      <c r="AA85">
        <v>0.8705394306</v>
      </c>
      <c r="AB85">
        <v>0.6575927743</v>
      </c>
      <c r="AC85">
        <v>1.1524440806</v>
      </c>
      <c r="AD85" s="62">
        <v>0.3312275369</v>
      </c>
      <c r="AE85">
        <v>-0.1871</v>
      </c>
      <c r="AF85">
        <v>-0.5645</v>
      </c>
      <c r="AG85">
        <v>0.1903</v>
      </c>
      <c r="AH85" t="s">
        <v>197</v>
      </c>
      <c r="AI85" t="s">
        <v>197</v>
      </c>
      <c r="AJ85">
        <f t="shared" si="1"/>
      </c>
      <c r="AK85" t="s">
        <v>197</v>
      </c>
      <c r="AL85" t="s">
        <v>197</v>
      </c>
    </row>
    <row r="86" spans="1:38" ht="12.75">
      <c r="A86" t="s">
        <v>87</v>
      </c>
      <c r="B86" s="33">
        <v>354</v>
      </c>
      <c r="C86" s="33">
        <v>1975</v>
      </c>
      <c r="D86">
        <v>0.1706772631</v>
      </c>
      <c r="E86">
        <v>0.1535617076</v>
      </c>
      <c r="F86">
        <v>0.1897004702</v>
      </c>
      <c r="G86">
        <v>0.7036040062</v>
      </c>
      <c r="H86">
        <v>0.1792405063</v>
      </c>
      <c r="I86">
        <v>0.0095265254</v>
      </c>
      <c r="J86">
        <v>-0.0205</v>
      </c>
      <c r="K86">
        <v>-0.1262</v>
      </c>
      <c r="L86">
        <v>0.0852</v>
      </c>
      <c r="M86">
        <v>0.9796963607</v>
      </c>
      <c r="N86">
        <v>0.8814521826</v>
      </c>
      <c r="O86">
        <v>1.0888905582</v>
      </c>
      <c r="P86" s="33">
        <v>397</v>
      </c>
      <c r="Q86" s="33">
        <v>1840</v>
      </c>
      <c r="R86">
        <v>0.1996500826</v>
      </c>
      <c r="S86">
        <v>0.1806764105</v>
      </c>
      <c r="T86">
        <v>0.2206162684</v>
      </c>
      <c r="U86">
        <v>0.6522825527</v>
      </c>
      <c r="V86">
        <v>0.2157608696</v>
      </c>
      <c r="W86">
        <v>0.0108287276</v>
      </c>
      <c r="X86">
        <v>0.023</v>
      </c>
      <c r="Y86">
        <v>-0.0769</v>
      </c>
      <c r="Z86">
        <v>0.1228</v>
      </c>
      <c r="AA86">
        <v>1.0232229286</v>
      </c>
      <c r="AB86">
        <v>0.9259813144</v>
      </c>
      <c r="AC86">
        <v>1.130676338</v>
      </c>
      <c r="AD86" s="62">
        <v>0.0319688487</v>
      </c>
      <c r="AE86">
        <v>0.1568</v>
      </c>
      <c r="AF86">
        <v>0.0135</v>
      </c>
      <c r="AG86">
        <v>0.3001</v>
      </c>
      <c r="AH86" t="s">
        <v>197</v>
      </c>
      <c r="AI86" t="s">
        <v>197</v>
      </c>
      <c r="AJ86" t="str">
        <f t="shared" si="1"/>
        <v>t</v>
      </c>
      <c r="AK86" t="s">
        <v>197</v>
      </c>
      <c r="AL86" t="s">
        <v>197</v>
      </c>
    </row>
    <row r="87" spans="1:38" ht="12.75">
      <c r="A87" t="s">
        <v>86</v>
      </c>
      <c r="B87" s="33">
        <v>283</v>
      </c>
      <c r="C87" s="33">
        <v>1373</v>
      </c>
      <c r="D87">
        <v>0.1822177191</v>
      </c>
      <c r="E87">
        <v>0.1619491355</v>
      </c>
      <c r="F87">
        <v>0.2050229972</v>
      </c>
      <c r="G87">
        <v>0.4553399061</v>
      </c>
      <c r="H87">
        <v>0.2061179898</v>
      </c>
      <c r="I87">
        <v>0.0122524427</v>
      </c>
      <c r="J87">
        <v>0.0449</v>
      </c>
      <c r="K87">
        <v>-0.073</v>
      </c>
      <c r="L87">
        <v>0.1628</v>
      </c>
      <c r="M87">
        <v>1.0459391781</v>
      </c>
      <c r="N87">
        <v>0.929596455</v>
      </c>
      <c r="O87">
        <v>1.1768426595</v>
      </c>
      <c r="P87" s="33">
        <v>314</v>
      </c>
      <c r="Q87" s="33">
        <v>1358</v>
      </c>
      <c r="R87">
        <v>0.2015990866</v>
      </c>
      <c r="S87">
        <v>0.1802382906</v>
      </c>
      <c r="T87">
        <v>0.2254914401</v>
      </c>
      <c r="U87">
        <v>0.5674941877</v>
      </c>
      <c r="V87">
        <v>0.2312223859</v>
      </c>
      <c r="W87">
        <v>0.0130486341</v>
      </c>
      <c r="X87">
        <v>0.0327</v>
      </c>
      <c r="Y87">
        <v>-0.0793</v>
      </c>
      <c r="Z87">
        <v>0.1447</v>
      </c>
      <c r="AA87">
        <v>1.033211733</v>
      </c>
      <c r="AB87">
        <v>0.9237359144</v>
      </c>
      <c r="AC87">
        <v>1.1556619902</v>
      </c>
      <c r="AD87" s="62">
        <v>0.2175117943</v>
      </c>
      <c r="AE87">
        <v>0.1011</v>
      </c>
      <c r="AF87">
        <v>-0.0596</v>
      </c>
      <c r="AG87">
        <v>0.2617</v>
      </c>
      <c r="AH87" t="s">
        <v>197</v>
      </c>
      <c r="AI87" t="s">
        <v>197</v>
      </c>
      <c r="AJ87">
        <f t="shared" si="1"/>
      </c>
      <c r="AK87" t="s">
        <v>197</v>
      </c>
      <c r="AL87" t="s">
        <v>197</v>
      </c>
    </row>
    <row r="88" spans="1:38" ht="12.75">
      <c r="A88" t="s">
        <v>82</v>
      </c>
      <c r="B88" s="33">
        <v>277</v>
      </c>
      <c r="C88" s="33">
        <v>1466</v>
      </c>
      <c r="D88">
        <v>0.1706645446</v>
      </c>
      <c r="E88">
        <v>0.151497072</v>
      </c>
      <c r="F88">
        <v>0.1922570937</v>
      </c>
      <c r="G88">
        <v>0.7348392419</v>
      </c>
      <c r="H88">
        <v>0.1889495225</v>
      </c>
      <c r="I88">
        <v>0.0113528765</v>
      </c>
      <c r="J88">
        <v>-0.0206</v>
      </c>
      <c r="K88">
        <v>-0.1397</v>
      </c>
      <c r="L88">
        <v>0.0985</v>
      </c>
      <c r="M88">
        <v>0.9796233558</v>
      </c>
      <c r="N88">
        <v>0.8696010672</v>
      </c>
      <c r="O88">
        <v>1.1035657101</v>
      </c>
      <c r="P88" s="33">
        <v>307</v>
      </c>
      <c r="Q88" s="33">
        <v>1411</v>
      </c>
      <c r="R88">
        <v>0.1931077769</v>
      </c>
      <c r="S88">
        <v>0.1724366421</v>
      </c>
      <c r="T88">
        <v>0.216256899</v>
      </c>
      <c r="U88">
        <v>0.8576610393</v>
      </c>
      <c r="V88">
        <v>0.2175761871</v>
      </c>
      <c r="W88">
        <v>0.0124177289</v>
      </c>
      <c r="X88">
        <v>-0.0104</v>
      </c>
      <c r="Y88">
        <v>-0.1236</v>
      </c>
      <c r="Z88">
        <v>0.1029</v>
      </c>
      <c r="AA88">
        <v>0.9896930795</v>
      </c>
      <c r="AB88">
        <v>0.8837518308</v>
      </c>
      <c r="AC88">
        <v>1.1083342149</v>
      </c>
      <c r="AD88" s="62">
        <v>0.1360063102</v>
      </c>
      <c r="AE88">
        <v>0.1235</v>
      </c>
      <c r="AF88">
        <v>-0.0389</v>
      </c>
      <c r="AG88">
        <v>0.286</v>
      </c>
      <c r="AH88" t="s">
        <v>197</v>
      </c>
      <c r="AI88" t="s">
        <v>197</v>
      </c>
      <c r="AJ88">
        <f t="shared" si="1"/>
      </c>
      <c r="AK88" t="s">
        <v>197</v>
      </c>
      <c r="AL88" t="s">
        <v>197</v>
      </c>
    </row>
    <row r="89" spans="1:38" ht="12.75">
      <c r="A89" t="s">
        <v>91</v>
      </c>
      <c r="B89" s="33">
        <v>300</v>
      </c>
      <c r="C89" s="33">
        <v>1655</v>
      </c>
      <c r="D89">
        <v>0.1694728201</v>
      </c>
      <c r="E89">
        <v>0.1511297457</v>
      </c>
      <c r="F89">
        <v>0.1900422489</v>
      </c>
      <c r="G89">
        <v>0.6368350835</v>
      </c>
      <c r="H89">
        <v>0.1812688822</v>
      </c>
      <c r="I89">
        <v>0.0104655638</v>
      </c>
      <c r="J89">
        <v>-0.0276</v>
      </c>
      <c r="K89">
        <v>-0.1421</v>
      </c>
      <c r="L89">
        <v>0.087</v>
      </c>
      <c r="M89">
        <v>0.9727827954</v>
      </c>
      <c r="N89">
        <v>0.867492595</v>
      </c>
      <c r="O89">
        <v>1.0908523859</v>
      </c>
      <c r="P89" s="33">
        <v>412</v>
      </c>
      <c r="Q89" s="33">
        <v>1806</v>
      </c>
      <c r="R89">
        <v>0.2060992903</v>
      </c>
      <c r="S89">
        <v>0.1868390791</v>
      </c>
      <c r="T89">
        <v>0.2273449307</v>
      </c>
      <c r="U89">
        <v>0.2740725379</v>
      </c>
      <c r="V89">
        <v>0.2281284607</v>
      </c>
      <c r="W89">
        <v>0.0112390826</v>
      </c>
      <c r="X89">
        <v>0.0547</v>
      </c>
      <c r="Y89">
        <v>-0.0434</v>
      </c>
      <c r="Z89">
        <v>0.1529</v>
      </c>
      <c r="AA89">
        <v>1.0562756435</v>
      </c>
      <c r="AB89">
        <v>0.9575654926</v>
      </c>
      <c r="AC89">
        <v>1.16516128</v>
      </c>
      <c r="AD89" s="62">
        <v>0.0099415598</v>
      </c>
      <c r="AE89">
        <v>0.1957</v>
      </c>
      <c r="AF89">
        <v>0.0469</v>
      </c>
      <c r="AG89">
        <v>0.3444</v>
      </c>
      <c r="AH89" t="s">
        <v>197</v>
      </c>
      <c r="AI89" t="s">
        <v>197</v>
      </c>
      <c r="AJ89" t="str">
        <f t="shared" si="1"/>
        <v>t</v>
      </c>
      <c r="AK89" t="s">
        <v>197</v>
      </c>
      <c r="AL89" t="s">
        <v>197</v>
      </c>
    </row>
    <row r="90" spans="1:38" ht="12.75">
      <c r="A90" t="s">
        <v>90</v>
      </c>
      <c r="B90" s="33">
        <v>136</v>
      </c>
      <c r="C90" s="33">
        <v>880</v>
      </c>
      <c r="D90">
        <v>0.1515596446</v>
      </c>
      <c r="E90">
        <v>0.1279941328</v>
      </c>
      <c r="F90">
        <v>0.1794638972</v>
      </c>
      <c r="G90">
        <v>0.1061677773</v>
      </c>
      <c r="H90">
        <v>0.1545454545</v>
      </c>
      <c r="I90">
        <v>0.0132521634</v>
      </c>
      <c r="J90">
        <v>-0.1393</v>
      </c>
      <c r="K90">
        <v>-0.3083</v>
      </c>
      <c r="L90">
        <v>0.0297</v>
      </c>
      <c r="M90">
        <v>0.8699602374</v>
      </c>
      <c r="N90">
        <v>0.7346929744</v>
      </c>
      <c r="O90">
        <v>1.0301320973</v>
      </c>
      <c r="P90" s="33">
        <v>145</v>
      </c>
      <c r="Q90" s="33">
        <v>711</v>
      </c>
      <c r="R90">
        <v>0.1936415274</v>
      </c>
      <c r="S90">
        <v>0.1644075273</v>
      </c>
      <c r="T90">
        <v>0.2280737491</v>
      </c>
      <c r="U90">
        <v>0.9274777742</v>
      </c>
      <c r="V90">
        <v>0.2039381153</v>
      </c>
      <c r="W90">
        <v>0.0169361386</v>
      </c>
      <c r="X90">
        <v>-0.0076</v>
      </c>
      <c r="Y90">
        <v>-0.1713</v>
      </c>
      <c r="Z90">
        <v>0.1561</v>
      </c>
      <c r="AA90">
        <v>0.992428594</v>
      </c>
      <c r="AB90">
        <v>0.8426019634</v>
      </c>
      <c r="AC90">
        <v>1.1688965337</v>
      </c>
      <c r="AD90" s="62">
        <v>0.0401102686</v>
      </c>
      <c r="AE90">
        <v>0.245</v>
      </c>
      <c r="AF90">
        <v>0.0111</v>
      </c>
      <c r="AG90">
        <v>0.479</v>
      </c>
      <c r="AH90" t="s">
        <v>197</v>
      </c>
      <c r="AI90" t="s">
        <v>197</v>
      </c>
      <c r="AJ90" t="str">
        <f t="shared" si="1"/>
        <v>t</v>
      </c>
      <c r="AK90" t="s">
        <v>197</v>
      </c>
      <c r="AL90" t="s">
        <v>197</v>
      </c>
    </row>
    <row r="91" spans="1:38" ht="12.75">
      <c r="A91" t="s">
        <v>89</v>
      </c>
      <c r="B91" s="33">
        <v>339</v>
      </c>
      <c r="C91" s="33">
        <v>1818</v>
      </c>
      <c r="D91">
        <v>0.1694273474</v>
      </c>
      <c r="E91">
        <v>0.1520885677</v>
      </c>
      <c r="F91">
        <v>0.1887428258</v>
      </c>
      <c r="G91">
        <v>0.6129753419</v>
      </c>
      <c r="H91">
        <v>0.1864686469</v>
      </c>
      <c r="I91">
        <v>0.0101275867</v>
      </c>
      <c r="J91">
        <v>-0.0279</v>
      </c>
      <c r="K91">
        <v>-0.1358</v>
      </c>
      <c r="L91">
        <v>0.0801</v>
      </c>
      <c r="M91">
        <v>0.9725217796</v>
      </c>
      <c r="N91">
        <v>0.872996283</v>
      </c>
      <c r="O91">
        <v>1.0833936299</v>
      </c>
      <c r="P91" s="33">
        <v>332</v>
      </c>
      <c r="Q91" s="33">
        <v>1598</v>
      </c>
      <c r="R91">
        <v>0.1893886605</v>
      </c>
      <c r="S91">
        <v>0.1698388246</v>
      </c>
      <c r="T91">
        <v>0.2111888421</v>
      </c>
      <c r="U91">
        <v>0.5918076775</v>
      </c>
      <c r="V91">
        <v>0.2077596996</v>
      </c>
      <c r="W91">
        <v>0.0114022948</v>
      </c>
      <c r="X91">
        <v>-0.0298</v>
      </c>
      <c r="Y91">
        <v>-0.1388</v>
      </c>
      <c r="Z91">
        <v>0.0791</v>
      </c>
      <c r="AA91">
        <v>0.970632305</v>
      </c>
      <c r="AB91">
        <v>0.8704378043</v>
      </c>
      <c r="AC91">
        <v>1.082360011</v>
      </c>
      <c r="AD91" s="62">
        <v>0.149177487</v>
      </c>
      <c r="AE91">
        <v>0.1114</v>
      </c>
      <c r="AF91">
        <v>-0.04</v>
      </c>
      <c r="AG91">
        <v>0.2627</v>
      </c>
      <c r="AH91" t="s">
        <v>197</v>
      </c>
      <c r="AI91" t="s">
        <v>197</v>
      </c>
      <c r="AJ91">
        <f t="shared" si="1"/>
      </c>
      <c r="AK91" t="s">
        <v>197</v>
      </c>
      <c r="AL91" t="s">
        <v>197</v>
      </c>
    </row>
    <row r="92" spans="1:38" ht="12.75">
      <c r="A92" t="s">
        <v>88</v>
      </c>
      <c r="B92" s="33">
        <v>271</v>
      </c>
      <c r="C92" s="33">
        <v>1578</v>
      </c>
      <c r="D92">
        <v>0.1682918864</v>
      </c>
      <c r="E92">
        <v>0.1492070964</v>
      </c>
      <c r="F92">
        <v>0.1898177748</v>
      </c>
      <c r="G92">
        <v>0.573297855</v>
      </c>
      <c r="H92">
        <v>0.1717363752</v>
      </c>
      <c r="I92">
        <v>0.0104322418</v>
      </c>
      <c r="J92">
        <v>-0.0346</v>
      </c>
      <c r="K92">
        <v>-0.155</v>
      </c>
      <c r="L92">
        <v>0.0858</v>
      </c>
      <c r="M92">
        <v>0.9660041746</v>
      </c>
      <c r="N92">
        <v>0.8564564881</v>
      </c>
      <c r="O92">
        <v>1.089563893</v>
      </c>
      <c r="P92" s="33">
        <v>298</v>
      </c>
      <c r="Q92" s="33">
        <v>1520</v>
      </c>
      <c r="R92">
        <v>0.1880212926</v>
      </c>
      <c r="S92">
        <v>0.1676271264</v>
      </c>
      <c r="T92">
        <v>0.2108966922</v>
      </c>
      <c r="U92">
        <v>0.5270347073</v>
      </c>
      <c r="V92">
        <v>0.1960526316</v>
      </c>
      <c r="W92">
        <v>0.011357024</v>
      </c>
      <c r="X92">
        <v>-0.0371</v>
      </c>
      <c r="Y92">
        <v>-0.1519</v>
      </c>
      <c r="Z92">
        <v>0.0778</v>
      </c>
      <c r="AA92">
        <v>0.9636244335</v>
      </c>
      <c r="AB92">
        <v>0.8591026711</v>
      </c>
      <c r="AC92">
        <v>1.0808627188</v>
      </c>
      <c r="AD92" s="62">
        <v>0.1866204835</v>
      </c>
      <c r="AE92">
        <v>0.1109</v>
      </c>
      <c r="AF92">
        <v>-0.0537</v>
      </c>
      <c r="AG92">
        <v>0.2754</v>
      </c>
      <c r="AH92" t="s">
        <v>197</v>
      </c>
      <c r="AI92" t="s">
        <v>197</v>
      </c>
      <c r="AJ92">
        <f t="shared" si="1"/>
      </c>
      <c r="AK92" t="s">
        <v>197</v>
      </c>
      <c r="AL92" t="s">
        <v>197</v>
      </c>
    </row>
    <row r="93" spans="1:38" ht="12.75">
      <c r="A93" t="s">
        <v>83</v>
      </c>
      <c r="B93" s="33">
        <v>366</v>
      </c>
      <c r="C93" s="33">
        <v>1993</v>
      </c>
      <c r="D93">
        <v>0.1797233657</v>
      </c>
      <c r="E93">
        <v>0.1619763904</v>
      </c>
      <c r="F93">
        <v>0.1994147919</v>
      </c>
      <c r="G93">
        <v>0.5572821726</v>
      </c>
      <c r="H93">
        <v>0.1836427496</v>
      </c>
      <c r="I93">
        <v>0.0095991603</v>
      </c>
      <c r="J93">
        <v>0.0311</v>
      </c>
      <c r="K93">
        <v>-0.0728</v>
      </c>
      <c r="L93">
        <v>0.1351</v>
      </c>
      <c r="M93">
        <v>1.03162146</v>
      </c>
      <c r="N93">
        <v>0.9297528993</v>
      </c>
      <c r="O93">
        <v>1.1446512698</v>
      </c>
      <c r="P93" s="33">
        <v>352</v>
      </c>
      <c r="Q93" s="33">
        <v>1724</v>
      </c>
      <c r="R93">
        <v>0.1972918645</v>
      </c>
      <c r="S93">
        <v>0.1774744264</v>
      </c>
      <c r="T93">
        <v>0.2193221895</v>
      </c>
      <c r="U93">
        <v>0.8375249595</v>
      </c>
      <c r="V93">
        <v>0.2041763341</v>
      </c>
      <c r="W93">
        <v>0.0108826352</v>
      </c>
      <c r="X93">
        <v>0.0111</v>
      </c>
      <c r="Y93">
        <v>-0.0948</v>
      </c>
      <c r="Z93">
        <v>0.1169</v>
      </c>
      <c r="AA93">
        <v>1.0111368689</v>
      </c>
      <c r="AB93">
        <v>0.9095708855</v>
      </c>
      <c r="AC93">
        <v>1.1240440784</v>
      </c>
      <c r="AD93" s="62">
        <v>0.2115555907</v>
      </c>
      <c r="AE93">
        <v>0.0933</v>
      </c>
      <c r="AF93">
        <v>-0.0531</v>
      </c>
      <c r="AG93">
        <v>0.2396</v>
      </c>
      <c r="AH93" t="s">
        <v>197</v>
      </c>
      <c r="AI93" t="s">
        <v>197</v>
      </c>
      <c r="AJ93">
        <f t="shared" si="1"/>
      </c>
      <c r="AK93" t="s">
        <v>197</v>
      </c>
      <c r="AL93" t="s">
        <v>197</v>
      </c>
    </row>
    <row r="94" spans="1:38" ht="12.75">
      <c r="A94" t="s">
        <v>105</v>
      </c>
      <c r="B94" s="33">
        <v>396</v>
      </c>
      <c r="C94" s="33">
        <v>1897</v>
      </c>
      <c r="D94">
        <v>0.1847681281</v>
      </c>
      <c r="E94">
        <v>0.1671590489</v>
      </c>
      <c r="F94">
        <v>0.204232205</v>
      </c>
      <c r="G94">
        <v>0.2497521711</v>
      </c>
      <c r="H94">
        <v>0.2087506589</v>
      </c>
      <c r="I94">
        <v>0.0104901153</v>
      </c>
      <c r="J94">
        <v>0.0588</v>
      </c>
      <c r="K94">
        <v>-0.0413</v>
      </c>
      <c r="L94">
        <v>0.159</v>
      </c>
      <c r="M94">
        <v>1.0605786581</v>
      </c>
      <c r="N94">
        <v>0.9595016286</v>
      </c>
      <c r="O94">
        <v>1.1723034714</v>
      </c>
      <c r="P94" s="33">
        <v>376</v>
      </c>
      <c r="Q94" s="33">
        <v>1735</v>
      </c>
      <c r="R94">
        <v>0.1891661442</v>
      </c>
      <c r="S94">
        <v>0.1707202282</v>
      </c>
      <c r="T94">
        <v>0.2096050976</v>
      </c>
      <c r="U94">
        <v>0.5539357843</v>
      </c>
      <c r="V94">
        <v>0.2167146974</v>
      </c>
      <c r="W94">
        <v>0.0111762072</v>
      </c>
      <c r="X94">
        <v>-0.031</v>
      </c>
      <c r="Y94">
        <v>-0.1336</v>
      </c>
      <c r="Z94">
        <v>0.0716</v>
      </c>
      <c r="AA94">
        <v>0.9694918907</v>
      </c>
      <c r="AB94">
        <v>0.8749550697</v>
      </c>
      <c r="AC94">
        <v>1.0742431911</v>
      </c>
      <c r="AD94" s="62">
        <v>0.7439005596</v>
      </c>
      <c r="AE94">
        <v>0.0235</v>
      </c>
      <c r="AF94">
        <v>-0.1176</v>
      </c>
      <c r="AG94">
        <v>0.1647</v>
      </c>
      <c r="AH94" t="s">
        <v>197</v>
      </c>
      <c r="AI94" t="s">
        <v>197</v>
      </c>
      <c r="AJ94">
        <f t="shared" si="1"/>
      </c>
      <c r="AK94" t="s">
        <v>197</v>
      </c>
      <c r="AL94" t="s">
        <v>197</v>
      </c>
    </row>
    <row r="95" spans="1:38" ht="12.75">
      <c r="A95" t="s">
        <v>106</v>
      </c>
      <c r="B95" s="33">
        <v>210</v>
      </c>
      <c r="C95" s="33">
        <v>1154</v>
      </c>
      <c r="D95">
        <v>0.1780039284</v>
      </c>
      <c r="E95">
        <v>0.1553070155</v>
      </c>
      <c r="F95">
        <v>0.2040178186</v>
      </c>
      <c r="G95">
        <v>0.757167828</v>
      </c>
      <c r="H95">
        <v>0.1819757366</v>
      </c>
      <c r="I95">
        <v>0.0125575188</v>
      </c>
      <c r="J95">
        <v>0.0215</v>
      </c>
      <c r="K95">
        <v>-0.1149</v>
      </c>
      <c r="L95">
        <v>0.1579</v>
      </c>
      <c r="M95">
        <v>1.0217518003</v>
      </c>
      <c r="N95">
        <v>0.8914703406</v>
      </c>
      <c r="O95">
        <v>1.1710728825</v>
      </c>
      <c r="P95" s="33">
        <v>212</v>
      </c>
      <c r="Q95" s="33">
        <v>1025</v>
      </c>
      <c r="R95">
        <v>0.1967364646</v>
      </c>
      <c r="S95">
        <v>0.1717726776</v>
      </c>
      <c r="T95">
        <v>0.2253282481</v>
      </c>
      <c r="U95">
        <v>0.9050744114</v>
      </c>
      <c r="V95">
        <v>0.2068292683</v>
      </c>
      <c r="W95">
        <v>0.0142050925</v>
      </c>
      <c r="X95">
        <v>0.0083</v>
      </c>
      <c r="Y95">
        <v>-0.1274</v>
      </c>
      <c r="Z95">
        <v>0.1439</v>
      </c>
      <c r="AA95">
        <v>1.0082903995</v>
      </c>
      <c r="AB95">
        <v>0.8803489585</v>
      </c>
      <c r="AC95">
        <v>1.1548256177</v>
      </c>
      <c r="AD95" s="62">
        <v>0.3040855222</v>
      </c>
      <c r="AE95">
        <v>0.1001</v>
      </c>
      <c r="AF95">
        <v>-0.0908</v>
      </c>
      <c r="AG95">
        <v>0.2909</v>
      </c>
      <c r="AH95" t="s">
        <v>197</v>
      </c>
      <c r="AI95" t="s">
        <v>197</v>
      </c>
      <c r="AJ95">
        <f t="shared" si="1"/>
      </c>
      <c r="AK95" t="s">
        <v>197</v>
      </c>
      <c r="AL95" t="s">
        <v>197</v>
      </c>
    </row>
    <row r="96" spans="1:38" ht="12.75">
      <c r="A96" t="s">
        <v>95</v>
      </c>
      <c r="B96" s="33">
        <v>60</v>
      </c>
      <c r="C96" s="33">
        <v>255</v>
      </c>
      <c r="D96">
        <v>0.1995588343</v>
      </c>
      <c r="E96">
        <v>0.1548399666</v>
      </c>
      <c r="F96">
        <v>0.2571928246</v>
      </c>
      <c r="G96">
        <v>0.2940742312</v>
      </c>
      <c r="H96">
        <v>0.2352941176</v>
      </c>
      <c r="I96">
        <v>0.03037634</v>
      </c>
      <c r="J96">
        <v>0.1358</v>
      </c>
      <c r="K96">
        <v>-0.1179</v>
      </c>
      <c r="L96">
        <v>0.3895</v>
      </c>
      <c r="M96">
        <v>1.1454780809</v>
      </c>
      <c r="N96">
        <v>0.8887894559</v>
      </c>
      <c r="O96">
        <v>1.4763001802</v>
      </c>
      <c r="P96" s="33">
        <v>84</v>
      </c>
      <c r="Q96" s="33">
        <v>312</v>
      </c>
      <c r="R96">
        <v>0.2256813901</v>
      </c>
      <c r="S96">
        <v>0.182091519</v>
      </c>
      <c r="T96">
        <v>0.2797059969</v>
      </c>
      <c r="U96">
        <v>0.1838759876</v>
      </c>
      <c r="V96">
        <v>0.2692307692</v>
      </c>
      <c r="W96">
        <v>0.0293754852</v>
      </c>
      <c r="X96">
        <v>0.1455</v>
      </c>
      <c r="Y96">
        <v>-0.0691</v>
      </c>
      <c r="Z96">
        <v>0.3601</v>
      </c>
      <c r="AA96">
        <v>1.1566354994</v>
      </c>
      <c r="AB96">
        <v>0.9332338607</v>
      </c>
      <c r="AC96">
        <v>1.4335160079</v>
      </c>
      <c r="AD96" s="62">
        <v>0.4667597283</v>
      </c>
      <c r="AE96">
        <v>0.123</v>
      </c>
      <c r="AF96">
        <v>-0.2083</v>
      </c>
      <c r="AG96">
        <v>0.4543</v>
      </c>
      <c r="AH96" t="s">
        <v>197</v>
      </c>
      <c r="AI96" t="s">
        <v>197</v>
      </c>
      <c r="AJ96">
        <f t="shared" si="1"/>
      </c>
      <c r="AK96" t="s">
        <v>197</v>
      </c>
      <c r="AL96" t="s">
        <v>197</v>
      </c>
    </row>
    <row r="97" spans="1:38" ht="12.75">
      <c r="A97" t="s">
        <v>94</v>
      </c>
      <c r="B97" s="33">
        <v>289</v>
      </c>
      <c r="C97" s="33">
        <v>1713</v>
      </c>
      <c r="D97">
        <v>0.1670825877</v>
      </c>
      <c r="E97">
        <v>0.1486875622</v>
      </c>
      <c r="F97">
        <v>0.1877533715</v>
      </c>
      <c r="G97">
        <v>0.4824539933</v>
      </c>
      <c r="H97">
        <v>0.1687098657</v>
      </c>
      <c r="I97">
        <v>0.0099241097</v>
      </c>
      <c r="J97">
        <v>-0.0418</v>
      </c>
      <c r="K97">
        <v>-0.1584</v>
      </c>
      <c r="L97">
        <v>0.0748</v>
      </c>
      <c r="M97">
        <v>0.9590627373</v>
      </c>
      <c r="N97">
        <v>0.8534743351</v>
      </c>
      <c r="O97">
        <v>1.0777141109</v>
      </c>
      <c r="P97" s="33">
        <v>260</v>
      </c>
      <c r="Q97" s="33">
        <v>1492</v>
      </c>
      <c r="R97">
        <v>0.1672367983</v>
      </c>
      <c r="S97">
        <v>0.1479192637</v>
      </c>
      <c r="T97">
        <v>0.1890771086</v>
      </c>
      <c r="U97">
        <v>0.0138081111</v>
      </c>
      <c r="V97">
        <v>0.1742627346</v>
      </c>
      <c r="W97">
        <v>0.010807316</v>
      </c>
      <c r="X97">
        <v>-0.1542</v>
      </c>
      <c r="Y97">
        <v>-0.2769</v>
      </c>
      <c r="Z97">
        <v>-0.0315</v>
      </c>
      <c r="AA97">
        <v>0.8571022075</v>
      </c>
      <c r="AB97">
        <v>0.7580982701</v>
      </c>
      <c r="AC97">
        <v>0.9690355764</v>
      </c>
      <c r="AD97" s="62">
        <v>0.9913890361</v>
      </c>
      <c r="AE97">
        <v>0.0009</v>
      </c>
      <c r="AF97">
        <v>-0.1666</v>
      </c>
      <c r="AG97">
        <v>0.1685</v>
      </c>
      <c r="AH97" t="s">
        <v>197</v>
      </c>
      <c r="AI97" t="s">
        <v>197</v>
      </c>
      <c r="AJ97">
        <f t="shared" si="1"/>
      </c>
      <c r="AK97" t="s">
        <v>197</v>
      </c>
      <c r="AL97" t="s">
        <v>197</v>
      </c>
    </row>
    <row r="98" spans="1:38" ht="12.75">
      <c r="A98" t="s">
        <v>93</v>
      </c>
      <c r="B98" s="33">
        <v>321</v>
      </c>
      <c r="C98" s="33">
        <v>1806</v>
      </c>
      <c r="D98">
        <v>0.1712282898</v>
      </c>
      <c r="E98">
        <v>0.1532663492</v>
      </c>
      <c r="F98">
        <v>0.1912952672</v>
      </c>
      <c r="G98">
        <v>0.7597737404</v>
      </c>
      <c r="H98">
        <v>0.1777408638</v>
      </c>
      <c r="I98">
        <v>0.0099205276</v>
      </c>
      <c r="J98">
        <v>-0.0173</v>
      </c>
      <c r="K98">
        <v>-0.1281</v>
      </c>
      <c r="L98">
        <v>0.0935</v>
      </c>
      <c r="M98">
        <v>0.9828592828</v>
      </c>
      <c r="N98">
        <v>0.8797568104</v>
      </c>
      <c r="O98">
        <v>1.0980447759</v>
      </c>
      <c r="P98" s="33">
        <v>348</v>
      </c>
      <c r="Q98" s="33">
        <v>1612</v>
      </c>
      <c r="R98">
        <v>0.205470446</v>
      </c>
      <c r="S98">
        <v>0.1847230754</v>
      </c>
      <c r="T98">
        <v>0.2285480798</v>
      </c>
      <c r="U98">
        <v>0.3411826389</v>
      </c>
      <c r="V98">
        <v>0.2158808933</v>
      </c>
      <c r="W98">
        <v>0.0115724306</v>
      </c>
      <c r="X98">
        <v>0.0517</v>
      </c>
      <c r="Y98">
        <v>-0.0548</v>
      </c>
      <c r="Z98">
        <v>0.1581</v>
      </c>
      <c r="AA98">
        <v>1.0530527651</v>
      </c>
      <c r="AB98">
        <v>0.9467208015</v>
      </c>
      <c r="AC98">
        <v>1.1713275173</v>
      </c>
      <c r="AD98" s="62">
        <v>0.018486658</v>
      </c>
      <c r="AE98">
        <v>0.1823</v>
      </c>
      <c r="AF98">
        <v>0.0306</v>
      </c>
      <c r="AG98">
        <v>0.334</v>
      </c>
      <c r="AH98" t="s">
        <v>197</v>
      </c>
      <c r="AI98" t="s">
        <v>197</v>
      </c>
      <c r="AJ98" t="str">
        <f t="shared" si="1"/>
        <v>t</v>
      </c>
      <c r="AK98" t="s">
        <v>197</v>
      </c>
      <c r="AL98" t="s">
        <v>197</v>
      </c>
    </row>
    <row r="99" spans="1:38" ht="12.75">
      <c r="A99" t="s">
        <v>92</v>
      </c>
      <c r="B99" s="33">
        <v>248</v>
      </c>
      <c r="C99" s="33">
        <v>1365</v>
      </c>
      <c r="D99">
        <v>0.186114987</v>
      </c>
      <c r="E99">
        <v>0.1641294701</v>
      </c>
      <c r="F99">
        <v>0.2110455139</v>
      </c>
      <c r="G99">
        <v>0.3028999646</v>
      </c>
      <c r="H99">
        <v>0.1816849817</v>
      </c>
      <c r="I99">
        <v>0.0115370079</v>
      </c>
      <c r="J99">
        <v>0.0661</v>
      </c>
      <c r="K99">
        <v>-0.0596</v>
      </c>
      <c r="L99">
        <v>0.1918</v>
      </c>
      <c r="M99">
        <v>1.0683096982</v>
      </c>
      <c r="N99">
        <v>0.9421116889</v>
      </c>
      <c r="O99">
        <v>1.2114122188</v>
      </c>
      <c r="P99" s="33">
        <v>220</v>
      </c>
      <c r="Q99" s="33">
        <v>1220</v>
      </c>
      <c r="R99">
        <v>0.1879437976</v>
      </c>
      <c r="S99">
        <v>0.1644974795</v>
      </c>
      <c r="T99">
        <v>0.2147319897</v>
      </c>
      <c r="U99">
        <v>0.5815703148</v>
      </c>
      <c r="V99">
        <v>0.1803278689</v>
      </c>
      <c r="W99">
        <v>0.0121577024</v>
      </c>
      <c r="X99">
        <v>-0.0375</v>
      </c>
      <c r="Y99">
        <v>-0.1707</v>
      </c>
      <c r="Z99">
        <v>0.0958</v>
      </c>
      <c r="AA99">
        <v>0.9632272652</v>
      </c>
      <c r="AB99">
        <v>0.8430629758</v>
      </c>
      <c r="AC99">
        <v>1.1005189305</v>
      </c>
      <c r="AD99" s="62">
        <v>0.9159174275</v>
      </c>
      <c r="AE99">
        <v>0.0098</v>
      </c>
      <c r="AF99">
        <v>-0.1717</v>
      </c>
      <c r="AG99">
        <v>0.1913</v>
      </c>
      <c r="AH99" t="s">
        <v>197</v>
      </c>
      <c r="AI99" t="s">
        <v>197</v>
      </c>
      <c r="AJ99">
        <f t="shared" si="1"/>
      </c>
      <c r="AK99" t="s">
        <v>197</v>
      </c>
      <c r="AL99" t="s">
        <v>197</v>
      </c>
    </row>
    <row r="100" spans="1:38" ht="12.75">
      <c r="A100" t="s">
        <v>98</v>
      </c>
      <c r="B100" s="33">
        <v>30</v>
      </c>
      <c r="C100" s="33">
        <v>160</v>
      </c>
      <c r="D100">
        <v>0.1645342268</v>
      </c>
      <c r="E100">
        <v>0.1149866043</v>
      </c>
      <c r="F100">
        <v>0.2354318745</v>
      </c>
      <c r="G100">
        <v>0.7544944641</v>
      </c>
      <c r="H100">
        <v>0.1875</v>
      </c>
      <c r="I100">
        <v>0.0342326598</v>
      </c>
      <c r="J100">
        <v>-0.0572</v>
      </c>
      <c r="K100">
        <v>-0.4155</v>
      </c>
      <c r="L100">
        <v>0.3011</v>
      </c>
      <c r="M100">
        <v>0.9444350132</v>
      </c>
      <c r="N100">
        <v>0.6600290848</v>
      </c>
      <c r="O100">
        <v>1.3513911957</v>
      </c>
      <c r="P100" s="33">
        <v>36</v>
      </c>
      <c r="Q100" s="33">
        <v>161</v>
      </c>
      <c r="R100">
        <v>0.1976868451</v>
      </c>
      <c r="S100">
        <v>0.1425293995</v>
      </c>
      <c r="T100">
        <v>0.2741896681</v>
      </c>
      <c r="U100">
        <v>0.9375592231</v>
      </c>
      <c r="V100">
        <v>0.2236024845</v>
      </c>
      <c r="W100">
        <v>0.0372670807</v>
      </c>
      <c r="X100">
        <v>0.0131</v>
      </c>
      <c r="Y100">
        <v>-0.3141</v>
      </c>
      <c r="Z100">
        <v>0.3402</v>
      </c>
      <c r="AA100">
        <v>1.013161177</v>
      </c>
      <c r="AB100">
        <v>0.7304747771</v>
      </c>
      <c r="AC100">
        <v>1.4052443736</v>
      </c>
      <c r="AD100" s="62">
        <v>0.4577518499</v>
      </c>
      <c r="AE100">
        <v>0.1836</v>
      </c>
      <c r="AF100">
        <v>-0.301</v>
      </c>
      <c r="AG100">
        <v>0.6681</v>
      </c>
      <c r="AH100" t="s">
        <v>197</v>
      </c>
      <c r="AI100" t="s">
        <v>197</v>
      </c>
      <c r="AJ100">
        <f t="shared" si="1"/>
      </c>
      <c r="AK100" t="s">
        <v>197</v>
      </c>
      <c r="AL100" t="s">
        <v>197</v>
      </c>
    </row>
    <row r="101" spans="1:38" ht="12.75">
      <c r="A101" t="s">
        <v>96</v>
      </c>
      <c r="B101" s="33">
        <v>225</v>
      </c>
      <c r="C101" s="33">
        <v>1194</v>
      </c>
      <c r="D101">
        <v>0.1864722078</v>
      </c>
      <c r="E101">
        <v>0.1634370872</v>
      </c>
      <c r="F101">
        <v>0.2127539403</v>
      </c>
      <c r="G101">
        <v>0.312148369</v>
      </c>
      <c r="H101">
        <v>0.1884422111</v>
      </c>
      <c r="I101">
        <v>0.0125628141</v>
      </c>
      <c r="J101">
        <v>0.068</v>
      </c>
      <c r="K101">
        <v>-0.0639</v>
      </c>
      <c r="L101">
        <v>0.1998</v>
      </c>
      <c r="M101">
        <v>1.0703601645</v>
      </c>
      <c r="N101">
        <v>0.9381373751</v>
      </c>
      <c r="O101">
        <v>1.2212186746</v>
      </c>
      <c r="P101" s="33">
        <v>248</v>
      </c>
      <c r="Q101" s="33">
        <v>1132</v>
      </c>
      <c r="R101">
        <v>0.2113932764</v>
      </c>
      <c r="S101">
        <v>0.186437793</v>
      </c>
      <c r="T101">
        <v>0.2396891563</v>
      </c>
      <c r="U101">
        <v>0.2113368656</v>
      </c>
      <c r="V101">
        <v>0.2190812721</v>
      </c>
      <c r="W101">
        <v>0.0139116747</v>
      </c>
      <c r="X101">
        <v>0.0801</v>
      </c>
      <c r="Y101">
        <v>-0.0455</v>
      </c>
      <c r="Z101">
        <v>0.2057</v>
      </c>
      <c r="AA101">
        <v>1.0834077531</v>
      </c>
      <c r="AB101">
        <v>0.9555088689</v>
      </c>
      <c r="AC101">
        <v>1.2284264413</v>
      </c>
      <c r="AD101" s="62">
        <v>0.1730711584</v>
      </c>
      <c r="AE101">
        <v>0.1254</v>
      </c>
      <c r="AF101">
        <v>-0.055</v>
      </c>
      <c r="AG101">
        <v>0.3059</v>
      </c>
      <c r="AH101" t="s">
        <v>197</v>
      </c>
      <c r="AI101" t="s">
        <v>197</v>
      </c>
      <c r="AJ101">
        <f t="shared" si="1"/>
      </c>
      <c r="AK101" t="s">
        <v>197</v>
      </c>
      <c r="AL101" t="s">
        <v>197</v>
      </c>
    </row>
    <row r="102" spans="1:38" ht="12.75">
      <c r="A102" t="s">
        <v>97</v>
      </c>
      <c r="B102" s="33">
        <v>312</v>
      </c>
      <c r="C102" s="33">
        <v>1661</v>
      </c>
      <c r="D102">
        <v>0.1789024617</v>
      </c>
      <c r="E102">
        <v>0.1598868912</v>
      </c>
      <c r="F102">
        <v>0.2001795805</v>
      </c>
      <c r="G102">
        <v>0.6432677231</v>
      </c>
      <c r="H102">
        <v>0.1878386514</v>
      </c>
      <c r="I102">
        <v>0.0106342696</v>
      </c>
      <c r="J102">
        <v>0.0266</v>
      </c>
      <c r="K102">
        <v>-0.0858</v>
      </c>
      <c r="L102">
        <v>0.1389</v>
      </c>
      <c r="M102">
        <v>1.0269094284</v>
      </c>
      <c r="N102">
        <v>0.9177590651</v>
      </c>
      <c r="O102">
        <v>1.1490411963</v>
      </c>
      <c r="P102" s="33">
        <v>339</v>
      </c>
      <c r="Q102" s="33">
        <v>1551</v>
      </c>
      <c r="R102">
        <v>0.2064517447</v>
      </c>
      <c r="S102">
        <v>0.1853509188</v>
      </c>
      <c r="T102">
        <v>0.229954743</v>
      </c>
      <c r="U102">
        <v>0.304732922</v>
      </c>
      <c r="V102">
        <v>0.2185686654</v>
      </c>
      <c r="W102">
        <v>0.0118710204</v>
      </c>
      <c r="X102">
        <v>0.0565</v>
      </c>
      <c r="Y102">
        <v>-0.0514</v>
      </c>
      <c r="Z102">
        <v>0.1643</v>
      </c>
      <c r="AA102">
        <v>1.0580820009</v>
      </c>
      <c r="AB102">
        <v>0.9499385501</v>
      </c>
      <c r="AC102">
        <v>1.1785367806</v>
      </c>
      <c r="AD102" s="62">
        <v>0.0679112242</v>
      </c>
      <c r="AE102">
        <v>0.1432</v>
      </c>
      <c r="AF102">
        <v>-0.0105</v>
      </c>
      <c r="AG102">
        <v>0.297</v>
      </c>
      <c r="AH102" t="s">
        <v>197</v>
      </c>
      <c r="AI102" t="s">
        <v>197</v>
      </c>
      <c r="AJ102">
        <f t="shared" si="1"/>
      </c>
      <c r="AK102" t="s">
        <v>197</v>
      </c>
      <c r="AL102" t="s">
        <v>197</v>
      </c>
    </row>
    <row r="103" spans="1:38" ht="12.75">
      <c r="A103" t="s">
        <v>84</v>
      </c>
      <c r="B103" s="33">
        <v>278</v>
      </c>
      <c r="C103" s="33">
        <v>1406</v>
      </c>
      <c r="D103">
        <v>0.188232847</v>
      </c>
      <c r="E103">
        <v>0.1671334251</v>
      </c>
      <c r="F103">
        <v>0.2119959228</v>
      </c>
      <c r="G103">
        <v>0.2019948558</v>
      </c>
      <c r="H103">
        <v>0.1977240398</v>
      </c>
      <c r="I103">
        <v>0.0118586999</v>
      </c>
      <c r="J103">
        <v>0.0774</v>
      </c>
      <c r="K103">
        <v>-0.0415</v>
      </c>
      <c r="L103">
        <v>0.1963</v>
      </c>
      <c r="M103">
        <v>1.0804663249</v>
      </c>
      <c r="N103">
        <v>0.9593545465</v>
      </c>
      <c r="O103">
        <v>1.2168676153</v>
      </c>
      <c r="P103" s="33">
        <v>265</v>
      </c>
      <c r="Q103" s="33">
        <v>1301</v>
      </c>
      <c r="R103">
        <v>0.191238229</v>
      </c>
      <c r="S103">
        <v>0.16933999</v>
      </c>
      <c r="T103">
        <v>0.2159682439</v>
      </c>
      <c r="U103">
        <v>0.7461154949</v>
      </c>
      <c r="V103">
        <v>0.2036894696</v>
      </c>
      <c r="W103">
        <v>0.0125125447</v>
      </c>
      <c r="X103">
        <v>-0.0201</v>
      </c>
      <c r="Y103">
        <v>-0.1417</v>
      </c>
      <c r="Z103">
        <v>0.1015</v>
      </c>
      <c r="AA103">
        <v>0.9801114945</v>
      </c>
      <c r="AB103">
        <v>0.8678812363</v>
      </c>
      <c r="AC103">
        <v>1.1068548339</v>
      </c>
      <c r="AD103" s="62">
        <v>0.8536208888</v>
      </c>
      <c r="AE103">
        <v>0.0158</v>
      </c>
      <c r="AF103">
        <v>-0.1524</v>
      </c>
      <c r="AG103">
        <v>0.1841</v>
      </c>
      <c r="AH103" t="s">
        <v>197</v>
      </c>
      <c r="AI103" t="s">
        <v>197</v>
      </c>
      <c r="AJ103">
        <f t="shared" si="1"/>
      </c>
      <c r="AK103" t="s">
        <v>197</v>
      </c>
      <c r="AL103" t="s">
        <v>197</v>
      </c>
    </row>
    <row r="104" spans="1:38" ht="12.75">
      <c r="A104" t="s">
        <v>85</v>
      </c>
      <c r="B104" s="33">
        <v>297</v>
      </c>
      <c r="C104" s="33">
        <v>1545</v>
      </c>
      <c r="D104">
        <v>0.1847851729</v>
      </c>
      <c r="E104">
        <v>0.1646945517</v>
      </c>
      <c r="F104">
        <v>0.2073265919</v>
      </c>
      <c r="G104">
        <v>0.3158241875</v>
      </c>
      <c r="H104">
        <v>0.1922330097</v>
      </c>
      <c r="I104">
        <v>0.0111544906</v>
      </c>
      <c r="J104">
        <v>0.0589</v>
      </c>
      <c r="K104">
        <v>-0.0562</v>
      </c>
      <c r="L104">
        <v>0.174</v>
      </c>
      <c r="M104">
        <v>1.0606764962</v>
      </c>
      <c r="N104">
        <v>0.9453552867</v>
      </c>
      <c r="O104">
        <v>1.1900654128</v>
      </c>
      <c r="P104" s="33">
        <v>280</v>
      </c>
      <c r="Q104" s="33">
        <v>1363</v>
      </c>
      <c r="R104">
        <v>0.1958917845</v>
      </c>
      <c r="S104">
        <v>0.1740242283</v>
      </c>
      <c r="T104">
        <v>0.2205071766</v>
      </c>
      <c r="U104">
        <v>0.9478050893</v>
      </c>
      <c r="V104">
        <v>0.2054292003</v>
      </c>
      <c r="W104">
        <v>0.0122767429</v>
      </c>
      <c r="X104">
        <v>0.004</v>
      </c>
      <c r="Y104">
        <v>-0.1144</v>
      </c>
      <c r="Z104">
        <v>0.1223</v>
      </c>
      <c r="AA104">
        <v>1.003961345</v>
      </c>
      <c r="AB104">
        <v>0.8918883388</v>
      </c>
      <c r="AC104">
        <v>1.1301172336</v>
      </c>
      <c r="AD104" s="62">
        <v>0.4834759183</v>
      </c>
      <c r="AE104">
        <v>0.0584</v>
      </c>
      <c r="AF104">
        <v>-0.1049</v>
      </c>
      <c r="AG104">
        <v>0.2216</v>
      </c>
      <c r="AH104" t="s">
        <v>197</v>
      </c>
      <c r="AI104" t="s">
        <v>197</v>
      </c>
      <c r="AJ104">
        <f t="shared" si="1"/>
      </c>
      <c r="AK104" t="s">
        <v>197</v>
      </c>
      <c r="AL104" t="s">
        <v>197</v>
      </c>
    </row>
    <row r="105" spans="1:38" ht="12.75">
      <c r="A105" t="s">
        <v>99</v>
      </c>
      <c r="B105" s="33">
        <v>210</v>
      </c>
      <c r="C105" s="33">
        <v>1118</v>
      </c>
      <c r="D105">
        <v>0.1800817278</v>
      </c>
      <c r="E105">
        <v>0.1571190146</v>
      </c>
      <c r="F105">
        <v>0.2064004078</v>
      </c>
      <c r="G105">
        <v>0.6341183832</v>
      </c>
      <c r="H105">
        <v>0.1878354204</v>
      </c>
      <c r="I105">
        <v>0.0129618754</v>
      </c>
      <c r="J105">
        <v>0.0331</v>
      </c>
      <c r="K105">
        <v>-0.1033</v>
      </c>
      <c r="L105">
        <v>0.1695</v>
      </c>
      <c r="M105">
        <v>1.0336784772</v>
      </c>
      <c r="N105">
        <v>0.9018713099</v>
      </c>
      <c r="O105">
        <v>1.1847490683</v>
      </c>
      <c r="P105" s="33">
        <v>181</v>
      </c>
      <c r="Q105" s="33">
        <v>931</v>
      </c>
      <c r="R105">
        <v>0.1868794058</v>
      </c>
      <c r="S105">
        <v>0.1613834592</v>
      </c>
      <c r="T105">
        <v>0.216403295</v>
      </c>
      <c r="U105">
        <v>0.5642673175</v>
      </c>
      <c r="V105">
        <v>0.1944146079</v>
      </c>
      <c r="W105">
        <v>0.014450724</v>
      </c>
      <c r="X105">
        <v>-0.0431</v>
      </c>
      <c r="Y105">
        <v>-0.1898</v>
      </c>
      <c r="Z105">
        <v>0.1035</v>
      </c>
      <c r="AA105">
        <v>0.9577721706</v>
      </c>
      <c r="AB105">
        <v>0.8271033683</v>
      </c>
      <c r="AC105">
        <v>1.1090845063</v>
      </c>
      <c r="AD105" s="62">
        <v>0.7148713418</v>
      </c>
      <c r="AE105">
        <v>0.0371</v>
      </c>
      <c r="AF105">
        <v>-0.1617</v>
      </c>
      <c r="AG105">
        <v>0.2358</v>
      </c>
      <c r="AH105" t="s">
        <v>197</v>
      </c>
      <c r="AI105" t="s">
        <v>197</v>
      </c>
      <c r="AJ105">
        <f t="shared" si="1"/>
      </c>
      <c r="AK105" t="s">
        <v>197</v>
      </c>
      <c r="AL105" t="s">
        <v>197</v>
      </c>
    </row>
    <row r="106" spans="1:38" ht="12.75">
      <c r="A106" t="s">
        <v>100</v>
      </c>
      <c r="B106" s="33">
        <v>179</v>
      </c>
      <c r="C106" s="33">
        <v>1057</v>
      </c>
      <c r="D106">
        <v>0.1798126075</v>
      </c>
      <c r="E106">
        <v>0.155142102</v>
      </c>
      <c r="F106">
        <v>0.2084061864</v>
      </c>
      <c r="G106">
        <v>0.6744398863</v>
      </c>
      <c r="H106">
        <v>0.1693472091</v>
      </c>
      <c r="I106">
        <v>0.0126576047</v>
      </c>
      <c r="J106">
        <v>0.0316</v>
      </c>
      <c r="K106">
        <v>-0.1159</v>
      </c>
      <c r="L106">
        <v>0.1792</v>
      </c>
      <c r="M106">
        <v>1.0321337127</v>
      </c>
      <c r="N106">
        <v>0.8905237289</v>
      </c>
      <c r="O106">
        <v>1.1962623412</v>
      </c>
      <c r="P106" s="33">
        <v>148</v>
      </c>
      <c r="Q106" s="33">
        <v>1046</v>
      </c>
      <c r="R106">
        <v>0.1522791744</v>
      </c>
      <c r="S106">
        <v>0.1294998356</v>
      </c>
      <c r="T106">
        <v>0.1790654548</v>
      </c>
      <c r="U106">
        <v>0.0027132638</v>
      </c>
      <c r="V106">
        <v>0.1414913958</v>
      </c>
      <c r="W106">
        <v>0.0116305211</v>
      </c>
      <c r="X106">
        <v>-0.2479</v>
      </c>
      <c r="Y106">
        <v>-0.4099</v>
      </c>
      <c r="Z106">
        <v>-0.0859</v>
      </c>
      <c r="AA106">
        <v>0.7804431673</v>
      </c>
      <c r="AB106">
        <v>0.6636972012</v>
      </c>
      <c r="AC106">
        <v>0.9177250354</v>
      </c>
      <c r="AD106" s="62">
        <v>0.1346709227</v>
      </c>
      <c r="AE106">
        <v>-0.1662</v>
      </c>
      <c r="AF106">
        <v>-0.384</v>
      </c>
      <c r="AG106">
        <v>0.0516</v>
      </c>
      <c r="AH106" t="s">
        <v>197</v>
      </c>
      <c r="AI106">
        <v>2</v>
      </c>
      <c r="AJ106">
        <f t="shared" si="1"/>
      </c>
      <c r="AK106" t="s">
        <v>197</v>
      </c>
      <c r="AL106" t="s">
        <v>197</v>
      </c>
    </row>
    <row r="107" spans="1:38" ht="12.75">
      <c r="A107" t="s">
        <v>103</v>
      </c>
      <c r="B107" s="33">
        <v>446</v>
      </c>
      <c r="C107" s="33">
        <v>2753</v>
      </c>
      <c r="D107">
        <v>0.1590362429</v>
      </c>
      <c r="E107">
        <v>0.1446983748</v>
      </c>
      <c r="F107">
        <v>0.1747948213</v>
      </c>
      <c r="G107">
        <v>0.0586281948</v>
      </c>
      <c r="H107">
        <v>0.1620050854</v>
      </c>
      <c r="I107">
        <v>0.0076711631</v>
      </c>
      <c r="J107">
        <v>-0.0912</v>
      </c>
      <c r="K107">
        <v>-0.1856</v>
      </c>
      <c r="L107">
        <v>0.0033</v>
      </c>
      <c r="M107">
        <v>0.9128763002</v>
      </c>
      <c r="N107">
        <v>0.8305761919</v>
      </c>
      <c r="O107">
        <v>1.003331359</v>
      </c>
      <c r="P107" s="33">
        <v>433</v>
      </c>
      <c r="Q107" s="33">
        <v>2531</v>
      </c>
      <c r="R107">
        <v>0.1694840261</v>
      </c>
      <c r="S107">
        <v>0.1540128156</v>
      </c>
      <c r="T107">
        <v>0.1865093823</v>
      </c>
      <c r="U107">
        <v>0.0039270367</v>
      </c>
      <c r="V107">
        <v>0.171078625</v>
      </c>
      <c r="W107">
        <v>0.008221514</v>
      </c>
      <c r="X107">
        <v>-0.1409</v>
      </c>
      <c r="Y107">
        <v>-0.2366</v>
      </c>
      <c r="Z107">
        <v>-0.0451</v>
      </c>
      <c r="AA107">
        <v>0.8686194333</v>
      </c>
      <c r="AB107">
        <v>0.7893282198</v>
      </c>
      <c r="AC107">
        <v>0.95587577</v>
      </c>
      <c r="AD107" s="62">
        <v>0.3456374475</v>
      </c>
      <c r="AE107">
        <v>0.0636</v>
      </c>
      <c r="AF107">
        <v>-0.0686</v>
      </c>
      <c r="AG107">
        <v>0.1959</v>
      </c>
      <c r="AH107" t="s">
        <v>197</v>
      </c>
      <c r="AI107">
        <v>2</v>
      </c>
      <c r="AJ107">
        <f t="shared" si="1"/>
      </c>
      <c r="AK107" t="s">
        <v>197</v>
      </c>
      <c r="AL107" t="s">
        <v>197</v>
      </c>
    </row>
    <row r="108" spans="1:38" ht="12.75">
      <c r="A108" t="s">
        <v>104</v>
      </c>
      <c r="B108" s="33">
        <v>396</v>
      </c>
      <c r="C108" s="33">
        <v>2524</v>
      </c>
      <c r="D108">
        <v>0.1666323023</v>
      </c>
      <c r="E108">
        <v>0.1507611258</v>
      </c>
      <c r="F108">
        <v>0.1841742957</v>
      </c>
      <c r="G108">
        <v>0.3835776998</v>
      </c>
      <c r="H108">
        <v>0.1568938193</v>
      </c>
      <c r="I108">
        <v>0.0078842111</v>
      </c>
      <c r="J108">
        <v>-0.0445</v>
      </c>
      <c r="K108">
        <v>-0.1446</v>
      </c>
      <c r="L108">
        <v>0.0556</v>
      </c>
      <c r="M108">
        <v>0.9564780756</v>
      </c>
      <c r="N108">
        <v>0.8653766979</v>
      </c>
      <c r="O108">
        <v>1.0571700293</v>
      </c>
      <c r="P108" s="33">
        <v>437</v>
      </c>
      <c r="Q108" s="33">
        <v>2437</v>
      </c>
      <c r="R108">
        <v>0.1885387017</v>
      </c>
      <c r="S108">
        <v>0.1713968949</v>
      </c>
      <c r="T108">
        <v>0.2073949009</v>
      </c>
      <c r="U108">
        <v>0.4805746969</v>
      </c>
      <c r="V108">
        <v>0.1793188346</v>
      </c>
      <c r="W108">
        <v>0.0085779832</v>
      </c>
      <c r="X108">
        <v>-0.0343</v>
      </c>
      <c r="Y108">
        <v>-0.1296</v>
      </c>
      <c r="Z108">
        <v>0.061</v>
      </c>
      <c r="AA108">
        <v>0.9662761969</v>
      </c>
      <c r="AB108">
        <v>0.8784230414</v>
      </c>
      <c r="AC108">
        <v>1.0629157533</v>
      </c>
      <c r="AD108" s="62">
        <v>0.0750364942</v>
      </c>
      <c r="AE108">
        <v>0.1235</v>
      </c>
      <c r="AF108">
        <v>-0.0125</v>
      </c>
      <c r="AG108">
        <v>0.2595</v>
      </c>
      <c r="AH108" t="s">
        <v>197</v>
      </c>
      <c r="AI108" t="s">
        <v>197</v>
      </c>
      <c r="AJ108">
        <f t="shared" si="1"/>
      </c>
      <c r="AK108" t="s">
        <v>197</v>
      </c>
      <c r="AL108" t="s">
        <v>197</v>
      </c>
    </row>
    <row r="109" spans="1:38" ht="12.75">
      <c r="A109" t="s">
        <v>101</v>
      </c>
      <c r="B109" s="33">
        <v>325</v>
      </c>
      <c r="C109" s="33">
        <v>1949</v>
      </c>
      <c r="D109">
        <v>0.173916934</v>
      </c>
      <c r="E109">
        <v>0.1557759643</v>
      </c>
      <c r="F109">
        <v>0.1941705197</v>
      </c>
      <c r="G109">
        <v>0.9757395243</v>
      </c>
      <c r="H109">
        <v>0.1667521806</v>
      </c>
      <c r="I109">
        <v>0.0092497467</v>
      </c>
      <c r="J109">
        <v>-0.0017</v>
      </c>
      <c r="K109">
        <v>-0.1119</v>
      </c>
      <c r="L109">
        <v>0.1084</v>
      </c>
      <c r="M109">
        <v>0.9982922403</v>
      </c>
      <c r="N109">
        <v>0.8941621312</v>
      </c>
      <c r="O109">
        <v>1.1145488746</v>
      </c>
      <c r="P109" s="33">
        <v>295</v>
      </c>
      <c r="Q109" s="33">
        <v>1829</v>
      </c>
      <c r="R109">
        <v>0.1674841661</v>
      </c>
      <c r="S109">
        <v>0.1492315985</v>
      </c>
      <c r="T109">
        <v>0.1879692114</v>
      </c>
      <c r="U109">
        <v>0.0094852645</v>
      </c>
      <c r="V109">
        <v>0.1612903226</v>
      </c>
      <c r="W109">
        <v>0.0093906856</v>
      </c>
      <c r="X109">
        <v>-0.1527</v>
      </c>
      <c r="Y109">
        <v>-0.2681</v>
      </c>
      <c r="Z109">
        <v>-0.0373</v>
      </c>
      <c r="AA109">
        <v>0.8583699877</v>
      </c>
      <c r="AB109">
        <v>0.7648240927</v>
      </c>
      <c r="AC109">
        <v>0.963357513</v>
      </c>
      <c r="AD109" s="62">
        <v>0.6393040762</v>
      </c>
      <c r="AE109">
        <v>-0.0377</v>
      </c>
      <c r="AF109">
        <v>-0.1953</v>
      </c>
      <c r="AG109">
        <v>0.1199</v>
      </c>
      <c r="AH109" t="s">
        <v>197</v>
      </c>
      <c r="AI109" t="s">
        <v>197</v>
      </c>
      <c r="AJ109">
        <f t="shared" si="1"/>
      </c>
      <c r="AK109" t="s">
        <v>197</v>
      </c>
      <c r="AL109" t="s">
        <v>197</v>
      </c>
    </row>
    <row r="110" spans="1:38" ht="12.75">
      <c r="A110" t="s">
        <v>102</v>
      </c>
      <c r="B110" s="33">
        <v>146</v>
      </c>
      <c r="C110" s="33">
        <v>1199</v>
      </c>
      <c r="D110">
        <v>0.1358520482</v>
      </c>
      <c r="E110">
        <v>0.1153929178</v>
      </c>
      <c r="F110">
        <v>0.1599385763</v>
      </c>
      <c r="G110">
        <v>0.0028209674</v>
      </c>
      <c r="H110">
        <v>0.1217681401</v>
      </c>
      <c r="I110">
        <v>0.010077603</v>
      </c>
      <c r="J110">
        <v>-0.2487</v>
      </c>
      <c r="K110">
        <v>-0.4119</v>
      </c>
      <c r="L110">
        <v>-0.0855</v>
      </c>
      <c r="M110">
        <v>0.7797978173</v>
      </c>
      <c r="N110">
        <v>0.6623613457</v>
      </c>
      <c r="O110">
        <v>0.9180557408</v>
      </c>
      <c r="P110" s="33">
        <v>169</v>
      </c>
      <c r="Q110" s="33">
        <v>1358</v>
      </c>
      <c r="R110">
        <v>0.140671311</v>
      </c>
      <c r="S110">
        <v>0.1208569906</v>
      </c>
      <c r="T110">
        <v>0.1637341592</v>
      </c>
      <c r="U110">
        <v>2.40096E-05</v>
      </c>
      <c r="V110">
        <v>0.1244477172</v>
      </c>
      <c r="W110">
        <v>0.0095729013</v>
      </c>
      <c r="X110">
        <v>-0.3272</v>
      </c>
      <c r="Y110">
        <v>-0.479</v>
      </c>
      <c r="Z110">
        <v>-0.1754</v>
      </c>
      <c r="AA110">
        <v>0.7209519223</v>
      </c>
      <c r="AB110">
        <v>0.6194019169</v>
      </c>
      <c r="AC110">
        <v>0.8391508972</v>
      </c>
      <c r="AD110" s="62">
        <v>0.7576865277</v>
      </c>
      <c r="AE110">
        <v>0.0349</v>
      </c>
      <c r="AF110">
        <v>-0.1866</v>
      </c>
      <c r="AG110">
        <v>0.2563</v>
      </c>
      <c r="AH110">
        <v>1</v>
      </c>
      <c r="AI110">
        <v>2</v>
      </c>
      <c r="AJ110">
        <f t="shared" si="1"/>
      </c>
      <c r="AK110" t="s">
        <v>197</v>
      </c>
      <c r="AL110" t="s">
        <v>197</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elaineb</dc:creator>
  <cp:keywords/>
  <dc:description/>
  <cp:lastModifiedBy>AngelaB</cp:lastModifiedBy>
  <cp:lastPrinted>2008-11-13T15:30:46Z</cp:lastPrinted>
  <dcterms:created xsi:type="dcterms:W3CDTF">2006-01-23T20:42:54Z</dcterms:created>
  <dcterms:modified xsi:type="dcterms:W3CDTF">2008-11-13T15:30:49Z</dcterms:modified>
  <cp:category/>
  <cp:version/>
  <cp:contentType/>
  <cp:contentStatus/>
</cp:coreProperties>
</file>