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45" windowWidth="9555" windowHeight="7425" tabRatio="942" activeTab="2"/>
  </bookViews>
  <sheets>
    <sheet name="all-rha " sheetId="1" r:id="rId1"/>
    <sheet name="wpg comm areas " sheetId="2" r:id="rId2"/>
    <sheet name="districts " sheetId="3" r:id="rId3"/>
    <sheet name="wpg nbhd clus" sheetId="4" r:id="rId4"/>
    <sheet name="crude rate table" sheetId="5" r:id="rId5"/>
    <sheet name="rha graph data" sheetId="6" r:id="rId6"/>
    <sheet name="district graph data" sheetId="7" r:id="rId7"/>
    <sheet name="orig. data" sheetId="8" r:id="rId8"/>
    <sheet name="agg rha " sheetId="9" r:id="rId9"/>
  </sheets>
  <definedNames>
    <definedName name="Criteria1">IF((CELL("contents",'district graph data'!E1))="2"," (2)")</definedName>
  </definedNames>
  <calcPr fullCalcOnLoad="1"/>
</workbook>
</file>

<file path=xl/sharedStrings.xml><?xml version="1.0" encoding="utf-8"?>
<sst xmlns="http://schemas.openxmlformats.org/spreadsheetml/2006/main" count="811" uniqueCount="290">
  <si>
    <t>area</t>
  </si>
  <si>
    <t>A-40 Central</t>
  </si>
  <si>
    <t>BN-20 North Eastman</t>
  </si>
  <si>
    <t>BS-25 South Eastman</t>
  </si>
  <si>
    <t>C-30 Interlake</t>
  </si>
  <si>
    <t>D-70 Nor-Man</t>
  </si>
  <si>
    <t>E-60 Parkland</t>
  </si>
  <si>
    <t>FB-80 Burntwood</t>
  </si>
  <si>
    <t>FC-90 Churchill</t>
  </si>
  <si>
    <t>G-15 Brandon</t>
  </si>
  <si>
    <t>GA-45 Assiniboine</t>
  </si>
  <si>
    <t>K-10 Winnipeg</t>
  </si>
  <si>
    <t>M Mid</t>
  </si>
  <si>
    <t>N North</t>
  </si>
  <si>
    <t>S South</t>
  </si>
  <si>
    <t>Z Manitoba</t>
  </si>
  <si>
    <t>A1C-40 Cent Cartier/SFX</t>
  </si>
  <si>
    <t>A1P-40 Cent Portage</t>
  </si>
  <si>
    <t>A1S-40 Cent Seven Regions</t>
  </si>
  <si>
    <t>A2C-40 Cent Carman</t>
  </si>
  <si>
    <t>A2L-40 Cent Swan Lake</t>
  </si>
  <si>
    <t>A3L-40 Cent Louise/Pembina</t>
  </si>
  <si>
    <t>A3M-40 Cent Morden/Winkler</t>
  </si>
  <si>
    <t>A4A-40 Cent Altona</t>
  </si>
  <si>
    <t>A4R-40 Cent Red River</t>
  </si>
  <si>
    <t>BN1-20 Blue Water</t>
  </si>
  <si>
    <t>BN2-20 Brokenhead</t>
  </si>
  <si>
    <t>BN4-20 Iron Rose</t>
  </si>
  <si>
    <t>BN5-20 Springfield</t>
  </si>
  <si>
    <t>BN6-20 Northern Remote</t>
  </si>
  <si>
    <t>BN7-20 Winnipeg River</t>
  </si>
  <si>
    <t>BS1-25 SE Central</t>
  </si>
  <si>
    <t>BS2-25 SE Northern</t>
  </si>
  <si>
    <t>BS3-25 SE Southern</t>
  </si>
  <si>
    <t>BS4-25 SE Western</t>
  </si>
  <si>
    <t>C1-30 IL Northeast</t>
  </si>
  <si>
    <t>C2-30 IL Northwest</t>
  </si>
  <si>
    <t>C3-30 IL Southeast</t>
  </si>
  <si>
    <t>C4-30 IL Southwest</t>
  </si>
  <si>
    <t>D1-70 F Flon/Snow L/Cran</t>
  </si>
  <si>
    <t>D2-70 The Pas/OCN/Kelsey</t>
  </si>
  <si>
    <t>D4-70 Nor-Man Other</t>
  </si>
  <si>
    <t>E1-60 PL Central</t>
  </si>
  <si>
    <t>E2-60 PL East</t>
  </si>
  <si>
    <t>E3-60 PL North</t>
  </si>
  <si>
    <t>E4-60 PL West</t>
  </si>
  <si>
    <t>FB2-80 Thompson</t>
  </si>
  <si>
    <t>FB3-80 Lynn/Leaf/SIL</t>
  </si>
  <si>
    <t>FB4-80 Gillam/Fox Lake</t>
  </si>
  <si>
    <t>FB5-80 Nelson House</t>
  </si>
  <si>
    <t>FB6-80 Norway House</t>
  </si>
  <si>
    <t>FB7-80 Cross Lake</t>
  </si>
  <si>
    <t>FB8-80 Island Lake</t>
  </si>
  <si>
    <t>FB9-80 Thick Por/Pik/Wab</t>
  </si>
  <si>
    <t>FBA-80 Tad/Broch/Lac Br</t>
  </si>
  <si>
    <t>FBB-80 Oxford H &amp; Gods</t>
  </si>
  <si>
    <t>FBC-80 Sha/York/Split/War</t>
  </si>
  <si>
    <t>G1-15 Bdn Rural</t>
  </si>
  <si>
    <t>G21-15 Southwest</t>
  </si>
  <si>
    <t>G22-15 West</t>
  </si>
  <si>
    <t>G23-15 Central</t>
  </si>
  <si>
    <t>G24-15 Southeast</t>
  </si>
  <si>
    <t>G25-15 East</t>
  </si>
  <si>
    <t>G26-15 North End</t>
  </si>
  <si>
    <t>GA11-45 Assin North 1</t>
  </si>
  <si>
    <t>GA12-45 Assin North 2</t>
  </si>
  <si>
    <t>GA21-45 Assin East 1</t>
  </si>
  <si>
    <t>GA22-45 Assin East 2</t>
  </si>
  <si>
    <t>GA31-45 Assin West 1</t>
  </si>
  <si>
    <t>GA32-45 Assin West 2</t>
  </si>
  <si>
    <t>W01 St. James - Assiniboia</t>
  </si>
  <si>
    <t>W02 Assiniboine South</t>
  </si>
  <si>
    <t>W03 Fort Garry</t>
  </si>
  <si>
    <t>W04 St. Vital</t>
  </si>
  <si>
    <t>W05 St. Boniface</t>
  </si>
  <si>
    <t>W06 Transcona</t>
  </si>
  <si>
    <t>W07 River East</t>
  </si>
  <si>
    <t>W08 Seven Oaks</t>
  </si>
  <si>
    <t>W09 Inkster</t>
  </si>
  <si>
    <t>W10 Point Douglas</t>
  </si>
  <si>
    <t>W11 Downtown</t>
  </si>
  <si>
    <t>W12 River Heights</t>
  </si>
  <si>
    <t>W002 Assiniboine South</t>
  </si>
  <si>
    <t>W006 Transcona</t>
  </si>
  <si>
    <t>W01A St. James - Assiniboia W</t>
  </si>
  <si>
    <t>W01B St. James - Assiniboia E</t>
  </si>
  <si>
    <t>W03A Fort Garry N</t>
  </si>
  <si>
    <t>W03B Fort Garry S</t>
  </si>
  <si>
    <t>W04A St. Vital North</t>
  </si>
  <si>
    <t>W04B St. Vital South</t>
  </si>
  <si>
    <t>W05A St. Boniface W</t>
  </si>
  <si>
    <t>W05B St. Boniface E</t>
  </si>
  <si>
    <t>W07A River East S</t>
  </si>
  <si>
    <t>W07B River East W</t>
  </si>
  <si>
    <t>W07C River East E</t>
  </si>
  <si>
    <t>W07D River East N</t>
  </si>
  <si>
    <t>W08A Seven Oaks W</t>
  </si>
  <si>
    <t>W08B Seven Oaks E</t>
  </si>
  <si>
    <t>W08C Seven Oaks N</t>
  </si>
  <si>
    <t>W09A Inkster West</t>
  </si>
  <si>
    <t>W09B Inkster East</t>
  </si>
  <si>
    <t>W10A Point Douglas N</t>
  </si>
  <si>
    <t>W10B Point Douglas S</t>
  </si>
  <si>
    <t>W11A Downtown W</t>
  </si>
  <si>
    <t>W11B Downtown E</t>
  </si>
  <si>
    <t>W12A River Heights W</t>
  </si>
  <si>
    <t>W12B River Heights E</t>
  </si>
  <si>
    <t>Brandon</t>
  </si>
  <si>
    <t>T1 avg</t>
  </si>
  <si>
    <t>T2 avg</t>
  </si>
  <si>
    <t>T1 adj</t>
  </si>
  <si>
    <t>T2 adj</t>
  </si>
  <si>
    <t>T1 count</t>
  </si>
  <si>
    <t>T1 pop</t>
  </si>
  <si>
    <t>T1 prob</t>
  </si>
  <si>
    <t>T2 count</t>
  </si>
  <si>
    <t>T2 pop</t>
  </si>
  <si>
    <t>T2 prob</t>
  </si>
  <si>
    <t>CI work</t>
  </si>
  <si>
    <t>BDN Southeast</t>
  </si>
  <si>
    <t>t</t>
  </si>
  <si>
    <t>Suppression</t>
  </si>
  <si>
    <t>T1T2 prob</t>
  </si>
  <si>
    <t>Region</t>
  </si>
  <si>
    <t>Number</t>
  </si>
  <si>
    <t>CRUDE</t>
  </si>
  <si>
    <t>Observed</t>
  </si>
  <si>
    <t>per Year</t>
  </si>
  <si>
    <t>South Eastman</t>
  </si>
  <si>
    <t>Central</t>
  </si>
  <si>
    <t>Assiniboine</t>
  </si>
  <si>
    <t>Parkland</t>
  </si>
  <si>
    <t>Interlake</t>
  </si>
  <si>
    <t>North Eastman</t>
  </si>
  <si>
    <t>Churchill</t>
  </si>
  <si>
    <t>Nor-Man</t>
  </si>
  <si>
    <t>Burntwood</t>
  </si>
  <si>
    <t>North</t>
  </si>
  <si>
    <t>Winnipeg</t>
  </si>
  <si>
    <t>Manitoba</t>
  </si>
  <si>
    <t>blank cells = suppressed</t>
  </si>
  <si>
    <t>South</t>
  </si>
  <si>
    <t>Mid</t>
  </si>
  <si>
    <t>Fort Garry</t>
  </si>
  <si>
    <t>Assiniboine South</t>
  </si>
  <si>
    <t>River Heights</t>
  </si>
  <si>
    <t>St. Vital</t>
  </si>
  <si>
    <t>River East</t>
  </si>
  <si>
    <t>St. Boniface</t>
  </si>
  <si>
    <t>Transcona</t>
  </si>
  <si>
    <t>Seven Oaks</t>
  </si>
  <si>
    <t>St. James - Assiniboia</t>
  </si>
  <si>
    <t>Inkster</t>
  </si>
  <si>
    <t>Downtown</t>
  </si>
  <si>
    <t>Point Douglas</t>
  </si>
  <si>
    <t>BDN East</t>
  </si>
  <si>
    <t>PL Central</t>
  </si>
  <si>
    <t>NE Iron Rose</t>
  </si>
  <si>
    <t>NE Winnipeg River</t>
  </si>
  <si>
    <t>NE Brokenhead</t>
  </si>
  <si>
    <t>BW Gillam/Fox Lake</t>
  </si>
  <si>
    <t>Seven Oaks N</t>
  </si>
  <si>
    <t>PT Public Trustee</t>
  </si>
  <si>
    <t>Public Trustee</t>
  </si>
  <si>
    <t>SE Southern</t>
  </si>
  <si>
    <t>CE Red River</t>
  </si>
  <si>
    <t>CE Swan Lake</t>
  </si>
  <si>
    <t>CE Portage</t>
  </si>
  <si>
    <t>CE Seven Regions</t>
  </si>
  <si>
    <t>AS West 2</t>
  </si>
  <si>
    <t>AS East 1</t>
  </si>
  <si>
    <t>AS North 2</t>
  </si>
  <si>
    <t>BDN Southwest</t>
  </si>
  <si>
    <t>BDN North End</t>
  </si>
  <si>
    <t>IL Northeast</t>
  </si>
  <si>
    <t>IL Southeast</t>
  </si>
  <si>
    <t>IL Northwest</t>
  </si>
  <si>
    <t>PL West</t>
  </si>
  <si>
    <t>PL East</t>
  </si>
  <si>
    <t>NM F Flon/Snow L/Cran</t>
  </si>
  <si>
    <t>BW Thompson</t>
  </si>
  <si>
    <t>St. Boniface W</t>
  </si>
  <si>
    <t>River Heights E</t>
  </si>
  <si>
    <t>Seven Oaks W</t>
  </si>
  <si>
    <t>Seven Oaks E</t>
  </si>
  <si>
    <t>St. James - Assiniboia E</t>
  </si>
  <si>
    <t>Downtown W</t>
  </si>
  <si>
    <t>Source: Manitoba Centre for Health Policy, 2008</t>
  </si>
  <si>
    <t>rate</t>
  </si>
  <si>
    <t>BDN Central</t>
  </si>
  <si>
    <t>IL Southwest</t>
  </si>
  <si>
    <t>BW Thick Por/Pik/Wab</t>
  </si>
  <si>
    <t>RHAs &amp; CAs</t>
  </si>
  <si>
    <t>districts &amp; NCs</t>
  </si>
  <si>
    <t xml:space="preserve">Manitoba </t>
  </si>
  <si>
    <t xml:space="preserve"> </t>
  </si>
  <si>
    <t>SE Central</t>
  </si>
  <si>
    <t>SE Western</t>
  </si>
  <si>
    <t>CE Altona</t>
  </si>
  <si>
    <t>CE Louise/Pembina</t>
  </si>
  <si>
    <t xml:space="preserve">CE Morden/Winkler </t>
  </si>
  <si>
    <t>SE Northern</t>
  </si>
  <si>
    <t>BDN West</t>
  </si>
  <si>
    <t>NE Springfield</t>
  </si>
  <si>
    <t>NE Blue Water</t>
  </si>
  <si>
    <t>NE Northern Remote</t>
  </si>
  <si>
    <t>River Heights W</t>
  </si>
  <si>
    <t xml:space="preserve">BW Nelson House </t>
  </si>
  <si>
    <t>BW Sha/York/Split/War</t>
  </si>
  <si>
    <t>BW Norway House</t>
  </si>
  <si>
    <t>BW Tad/Broch/Lac Br</t>
  </si>
  <si>
    <t>NM Nor-Man Other</t>
  </si>
  <si>
    <t>NM The Pas/OCN/Kelsey</t>
  </si>
  <si>
    <t>PL North</t>
  </si>
  <si>
    <t>River East E</t>
  </si>
  <si>
    <t>River East N</t>
  </si>
  <si>
    <t>River East W</t>
  </si>
  <si>
    <t>River East S</t>
  </si>
  <si>
    <t>T1</t>
  </si>
  <si>
    <t>T2</t>
  </si>
  <si>
    <t>CE Cartier/SFX</t>
  </si>
  <si>
    <t>CE Carman</t>
  </si>
  <si>
    <t>AS East 2</t>
  </si>
  <si>
    <t>AS West 1</t>
  </si>
  <si>
    <t>AS North 1</t>
  </si>
  <si>
    <t>BDN Rural</t>
  </si>
  <si>
    <t>BW Lynn/Leaf/SIL</t>
  </si>
  <si>
    <t>BW Oxford H &amp; Gods</t>
  </si>
  <si>
    <t>BW Cross Lake</t>
  </si>
  <si>
    <t>BW Island Lake</t>
  </si>
  <si>
    <t>Fort Garry S</t>
  </si>
  <si>
    <t>Fort Garry N</t>
  </si>
  <si>
    <t>St. Boniface E</t>
  </si>
  <si>
    <t>St. James - Assiniboia W</t>
  </si>
  <si>
    <t>Inkster West</t>
  </si>
  <si>
    <t>Inkster East</t>
  </si>
  <si>
    <t>Downtown E</t>
  </si>
  <si>
    <t>Point Douglas N</t>
  </si>
  <si>
    <t>Point Douglas S</t>
  </si>
  <si>
    <t>St. Vital N</t>
  </si>
  <si>
    <t>St. Vital S</t>
  </si>
  <si>
    <t>s</t>
  </si>
  <si>
    <t>*RHAs &amp; CAs testing @ .01</t>
  </si>
  <si>
    <t>*districts &amp; NCs testing @ .005</t>
  </si>
  <si>
    <t>FLU</t>
  </si>
  <si>
    <t>Crude and Adjusted Rates for Small for Gestational Age, fys 96/01 (ref) and 01/06</t>
  </si>
  <si>
    <t>t1small</t>
  </si>
  <si>
    <t>t1pop</t>
  </si>
  <si>
    <t>t1_adj_rate</t>
  </si>
  <si>
    <t>t1_lci_adj</t>
  </si>
  <si>
    <t>t1_uci_adj</t>
  </si>
  <si>
    <t>t1prob</t>
  </si>
  <si>
    <t>t1_crd_rate</t>
  </si>
  <si>
    <t>t1_std_error</t>
  </si>
  <si>
    <t>t1_estimate</t>
  </si>
  <si>
    <t>t1_lci_est</t>
  </si>
  <si>
    <t>t1_uci_est</t>
  </si>
  <si>
    <t>t1_rate_ratio</t>
  </si>
  <si>
    <t>t1_lci_ratio</t>
  </si>
  <si>
    <t>t1_uci_ratio</t>
  </si>
  <si>
    <t>t2small</t>
  </si>
  <si>
    <t>t2pop</t>
  </si>
  <si>
    <t>t2_adj_rate</t>
  </si>
  <si>
    <t>t2_lci_adj</t>
  </si>
  <si>
    <t>t2_uci_adj</t>
  </si>
  <si>
    <t>t2prob</t>
  </si>
  <si>
    <t>t2_crd_rate</t>
  </si>
  <si>
    <t>t2_std_error</t>
  </si>
  <si>
    <t>t2_estimate</t>
  </si>
  <si>
    <t>t2_lci_est</t>
  </si>
  <si>
    <t>t2_uci_est</t>
  </si>
  <si>
    <t>t2_rate_ratio</t>
  </si>
  <si>
    <t>t2_lci_ratio</t>
  </si>
  <si>
    <t>t2_uci_ratio</t>
  </si>
  <si>
    <t>t2t1prob</t>
  </si>
  <si>
    <t>t2t1_estimate</t>
  </si>
  <si>
    <t>t2t1_lci_est</t>
  </si>
  <si>
    <t>t2t1_uci_est</t>
  </si>
  <si>
    <t>t1sign</t>
  </si>
  <si>
    <t>t2sign</t>
  </si>
  <si>
    <t>t2t1sign</t>
  </si>
  <si>
    <t>t1suppress</t>
  </si>
  <si>
    <t>t2suppress</t>
  </si>
  <si>
    <t>1996/97-2000/01</t>
  </si>
  <si>
    <t>2001/02-2005/06</t>
  </si>
  <si>
    <t>MB Avg 1996/97-2000/01</t>
  </si>
  <si>
    <t>MB Avg 2001/02-2005/06</t>
  </si>
  <si>
    <t>Rates for Small for Gestational Age</t>
  </si>
  <si>
    <t>percent</t>
  </si>
  <si>
    <t>Table A.3.14: Rates for Small for Gestational Age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</si>
</sst>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
    <numFmt numFmtId="176" formatCode="#,##0.0"/>
  </numFmts>
  <fonts count="19">
    <font>
      <sz val="10"/>
      <name val="Arial"/>
      <family val="0"/>
    </font>
    <font>
      <sz val="10"/>
      <name val="Univers 45 Light"/>
      <family val="0"/>
    </font>
    <font>
      <sz val="8"/>
      <name val="Arial"/>
      <family val="0"/>
    </font>
    <font>
      <b/>
      <sz val="10"/>
      <name val="Arial"/>
      <family val="2"/>
    </font>
    <font>
      <sz val="8"/>
      <name val="Univers 45 Light"/>
      <family val="0"/>
    </font>
    <font>
      <i/>
      <sz val="10"/>
      <name val="Arial"/>
      <family val="2"/>
    </font>
    <font>
      <b/>
      <sz val="11"/>
      <name val="Univers 45 Light"/>
      <family val="2"/>
    </font>
    <font>
      <sz val="7"/>
      <name val="Univers 45 Light"/>
      <family val="2"/>
    </font>
    <font>
      <b/>
      <sz val="8"/>
      <name val="Univers 45 Light"/>
      <family val="0"/>
    </font>
    <font>
      <sz val="8.25"/>
      <name val="Univers 45 Light"/>
      <family val="0"/>
    </font>
    <font>
      <sz val="8.75"/>
      <name val="Univers 45 Light"/>
      <family val="0"/>
    </font>
    <font>
      <b/>
      <sz val="10"/>
      <name val="Univers 45 Light"/>
      <family val="0"/>
    </font>
    <font>
      <b/>
      <sz val="20"/>
      <name val="Arial"/>
      <family val="2"/>
    </font>
    <font>
      <u val="single"/>
      <sz val="10"/>
      <color indexed="12"/>
      <name val="Arial"/>
      <family val="0"/>
    </font>
    <font>
      <u val="single"/>
      <sz val="10"/>
      <color indexed="36"/>
      <name val="Arial"/>
      <family val="0"/>
    </font>
    <font>
      <sz val="6.25"/>
      <name val="Univers 45 Light"/>
      <family val="2"/>
    </font>
    <font>
      <sz val="10"/>
      <color indexed="10"/>
      <name val="Arial"/>
      <family val="0"/>
    </font>
    <font>
      <sz val="10"/>
      <color indexed="14"/>
      <name val="Arial"/>
      <family val="0"/>
    </font>
    <font>
      <sz val="5.5"/>
      <name val="Arial MT"/>
      <family val="3"/>
    </font>
  </fonts>
  <fills count="3">
    <fill>
      <patternFill/>
    </fill>
    <fill>
      <patternFill patternType="gray125"/>
    </fill>
    <fill>
      <patternFill patternType="solid">
        <fgColor indexed="22"/>
        <bgColor indexed="64"/>
      </patternFill>
    </fill>
  </fills>
  <borders count="25">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medium"/>
      <top style="medium"/>
      <bottom>
        <color indexed="63"/>
      </bottom>
    </border>
    <border>
      <left style="thin"/>
      <right style="thin"/>
      <top>
        <color indexed="63"/>
      </top>
      <bottom style="medium"/>
    </border>
    <border>
      <left style="medium"/>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style="thin"/>
      <right style="medium"/>
      <top>
        <color indexed="63"/>
      </top>
      <bottom>
        <color indexed="63"/>
      </bottom>
    </border>
    <border>
      <left style="medium"/>
      <right style="thin"/>
      <top>
        <color indexed="63"/>
      </top>
      <bottom>
        <color indexed="63"/>
      </bottom>
    </border>
    <border>
      <left style="medium"/>
      <right style="thin"/>
      <top style="medium"/>
      <bottom>
        <color indexed="63"/>
      </bottom>
    </border>
    <border>
      <left style="medium"/>
      <right style="thin"/>
      <top>
        <color indexed="63"/>
      </top>
      <bottom style="medium"/>
    </border>
    <border>
      <left style="thin"/>
      <right>
        <color indexed="63"/>
      </right>
      <top>
        <color indexed="63"/>
      </top>
      <bottom>
        <color indexed="63"/>
      </bottom>
    </border>
    <border>
      <left style="thin"/>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ont="0" applyFill="0" applyBorder="0" applyAlignment="0">
      <protection/>
    </xf>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77">
    <xf numFmtId="0" fontId="0" fillId="0" borderId="0" xfId="0" applyAlignment="1">
      <alignment/>
    </xf>
    <xf numFmtId="0" fontId="1" fillId="0" borderId="0" xfId="22">
      <alignment/>
      <protection/>
    </xf>
    <xf numFmtId="0" fontId="0" fillId="0" borderId="0" xfId="0" applyFont="1" applyAlignment="1">
      <alignment/>
    </xf>
    <xf numFmtId="0" fontId="3" fillId="0" borderId="0" xfId="22" applyFont="1" applyAlignment="1">
      <alignment horizontal="center"/>
      <protection/>
    </xf>
    <xf numFmtId="11" fontId="0" fillId="0" borderId="0" xfId="0" applyNumberFormat="1" applyAlignment="1">
      <alignment/>
    </xf>
    <xf numFmtId="0" fontId="3" fillId="0" borderId="0" xfId="0" applyFont="1" applyAlignment="1">
      <alignment horizontal="center"/>
    </xf>
    <xf numFmtId="0" fontId="0" fillId="0" borderId="0" xfId="22" applyFont="1" applyAlignment="1">
      <alignment horizontal="center"/>
      <protection/>
    </xf>
    <xf numFmtId="0" fontId="3" fillId="0" borderId="0" xfId="0" applyFont="1" applyAlignment="1">
      <alignment/>
    </xf>
    <xf numFmtId="11" fontId="0" fillId="0" borderId="0" xfId="22" applyNumberFormat="1" applyFont="1" applyAlignment="1">
      <alignment horizontal="center"/>
      <protection/>
    </xf>
    <xf numFmtId="0" fontId="5" fillId="0" borderId="0" xfId="0" applyFont="1" applyAlignment="1">
      <alignment horizontal="center"/>
    </xf>
    <xf numFmtId="0" fontId="5" fillId="0" borderId="0" xfId="0" applyFont="1" applyAlignment="1">
      <alignment/>
    </xf>
    <xf numFmtId="0" fontId="6" fillId="0" borderId="0" xfId="17" applyFont="1" applyAlignment="1">
      <alignment/>
      <protection/>
    </xf>
    <xf numFmtId="0" fontId="8" fillId="0" borderId="1" xfId="0" applyFont="1" applyBorder="1" applyAlignment="1">
      <alignment horizontal="center"/>
    </xf>
    <xf numFmtId="2" fontId="8" fillId="0" borderId="1" xfId="0" applyNumberFormat="1"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1" fontId="8" fillId="0" borderId="3" xfId="0" applyNumberFormat="1" applyFont="1" applyBorder="1" applyAlignment="1">
      <alignment horizontal="center"/>
    </xf>
    <xf numFmtId="0" fontId="8" fillId="0" borderId="4" xfId="0" applyFont="1" applyBorder="1" applyAlignment="1">
      <alignment horizontal="center"/>
    </xf>
    <xf numFmtId="0" fontId="4" fillId="0" borderId="0" xfId="0" applyFont="1" applyAlignment="1">
      <alignment/>
    </xf>
    <xf numFmtId="2" fontId="8" fillId="0" borderId="5" xfId="0" applyNumberFormat="1" applyFont="1" applyBorder="1" applyAlignment="1">
      <alignment horizontal="center"/>
    </xf>
    <xf numFmtId="173" fontId="0" fillId="0" borderId="0" xfId="22" applyNumberFormat="1" applyFont="1" applyAlignment="1">
      <alignment horizontal="center"/>
      <protection/>
    </xf>
    <xf numFmtId="173" fontId="0" fillId="0" borderId="0" xfId="0" applyNumberFormat="1" applyFont="1" applyAlignment="1">
      <alignment/>
    </xf>
    <xf numFmtId="174" fontId="4" fillId="0" borderId="6" xfId="0" applyNumberFormat="1" applyFont="1" applyFill="1" applyBorder="1" applyAlignment="1" quotePrefix="1">
      <alignment horizontal="center"/>
    </xf>
    <xf numFmtId="0" fontId="7" fillId="0" borderId="0" xfId="0" applyFont="1" applyAlignment="1">
      <alignment horizontal="left"/>
    </xf>
    <xf numFmtId="0" fontId="1" fillId="0" borderId="0" xfId="0" applyFont="1" applyAlignment="1">
      <alignment/>
    </xf>
    <xf numFmtId="0" fontId="8" fillId="0" borderId="7" xfId="0" applyFont="1" applyBorder="1" applyAlignment="1">
      <alignment/>
    </xf>
    <xf numFmtId="0" fontId="8" fillId="0" borderId="8" xfId="0" applyFont="1" applyBorder="1" applyAlignment="1">
      <alignment/>
    </xf>
    <xf numFmtId="0" fontId="8" fillId="0" borderId="9" xfId="0" applyFont="1" applyBorder="1" applyAlignment="1">
      <alignment/>
    </xf>
    <xf numFmtId="0" fontId="8" fillId="0" borderId="10" xfId="0" applyFont="1" applyBorder="1" applyAlignment="1">
      <alignment/>
    </xf>
    <xf numFmtId="0" fontId="8" fillId="2" borderId="9" xfId="0" applyFont="1" applyFill="1" applyBorder="1" applyAlignment="1">
      <alignment/>
    </xf>
    <xf numFmtId="0" fontId="1" fillId="2" borderId="10" xfId="0" applyFont="1" applyFill="1" applyBorder="1" applyAlignment="1">
      <alignment/>
    </xf>
    <xf numFmtId="0" fontId="8" fillId="0" borderId="11" xfId="0" applyFont="1" applyFill="1" applyBorder="1" applyAlignment="1">
      <alignment/>
    </xf>
    <xf numFmtId="0" fontId="8" fillId="0" borderId="12" xfId="0" applyFont="1" applyBorder="1" applyAlignment="1">
      <alignment/>
    </xf>
    <xf numFmtId="1" fontId="1" fillId="0" borderId="0" xfId="0" applyNumberFormat="1" applyFont="1" applyAlignment="1">
      <alignment/>
    </xf>
    <xf numFmtId="2" fontId="8" fillId="0" borderId="13" xfId="0" applyNumberFormat="1" applyFont="1" applyBorder="1" applyAlignment="1">
      <alignment horizontal="center"/>
    </xf>
    <xf numFmtId="0" fontId="0" fillId="0" borderId="0" xfId="0" applyNumberFormat="1" applyAlignment="1">
      <alignment/>
    </xf>
    <xf numFmtId="0" fontId="3" fillId="0" borderId="0" xfId="0" applyNumberFormat="1" applyFont="1" applyAlignment="1">
      <alignment horizontal="center"/>
    </xf>
    <xf numFmtId="174" fontId="4" fillId="0" borderId="14" xfId="0" applyNumberFormat="1" applyFont="1" applyFill="1" applyBorder="1" applyAlignment="1" quotePrefix="1">
      <alignment horizontal="center"/>
    </xf>
    <xf numFmtId="174" fontId="4" fillId="2" borderId="14" xfId="0" applyNumberFormat="1" applyFont="1" applyFill="1" applyBorder="1" applyAlignment="1" quotePrefix="1">
      <alignment horizontal="center"/>
    </xf>
    <xf numFmtId="174" fontId="4" fillId="0" borderId="15" xfId="0" applyNumberFormat="1" applyFont="1" applyFill="1" applyBorder="1" applyAlignment="1" quotePrefix="1">
      <alignment horizontal="center"/>
    </xf>
    <xf numFmtId="174" fontId="4" fillId="0" borderId="14" xfId="0" applyNumberFormat="1" applyFont="1" applyBorder="1" applyAlignment="1">
      <alignment horizontal="center"/>
    </xf>
    <xf numFmtId="174" fontId="4" fillId="0" borderId="16" xfId="0" applyNumberFormat="1" applyFont="1" applyFill="1" applyBorder="1" applyAlignment="1" quotePrefix="1">
      <alignment horizontal="center"/>
    </xf>
    <xf numFmtId="0" fontId="0" fillId="0" borderId="0" xfId="0" applyFont="1" applyFill="1" applyAlignment="1">
      <alignment/>
    </xf>
    <xf numFmtId="49" fontId="16" fillId="0" borderId="0" xfId="0" applyNumberFormat="1" applyFont="1" applyAlignment="1">
      <alignment/>
    </xf>
    <xf numFmtId="0" fontId="0" fillId="0" borderId="0" xfId="0" applyFill="1" applyAlignment="1">
      <alignment/>
    </xf>
    <xf numFmtId="173" fontId="0" fillId="0" borderId="0" xfId="22" applyNumberFormat="1" applyFont="1" applyFill="1" applyAlignment="1">
      <alignment horizontal="center"/>
      <protection/>
    </xf>
    <xf numFmtId="0" fontId="3" fillId="0" borderId="0" xfId="0" applyFont="1" applyFill="1" applyAlignment="1">
      <alignment/>
    </xf>
    <xf numFmtId="0" fontId="0" fillId="0" borderId="0" xfId="22" applyFont="1" applyFill="1" applyAlignment="1">
      <alignment horizontal="center"/>
      <protection/>
    </xf>
    <xf numFmtId="11" fontId="0" fillId="0" borderId="0" xfId="22" applyNumberFormat="1" applyFont="1" applyFill="1" applyAlignment="1">
      <alignment horizontal="center"/>
      <protection/>
    </xf>
    <xf numFmtId="174" fontId="4" fillId="0" borderId="2" xfId="0" applyNumberFormat="1" applyFont="1" applyFill="1" applyBorder="1" applyAlignment="1" quotePrefix="1">
      <alignment horizontal="center"/>
    </xf>
    <xf numFmtId="174" fontId="4" fillId="2" borderId="2" xfId="0" applyNumberFormat="1" applyFont="1" applyFill="1" applyBorder="1" applyAlignment="1" quotePrefix="1">
      <alignment horizontal="center"/>
    </xf>
    <xf numFmtId="0" fontId="17" fillId="0" borderId="0" xfId="0" applyFont="1" applyAlignment="1">
      <alignment/>
    </xf>
    <xf numFmtId="175" fontId="4" fillId="0" borderId="17" xfId="0" applyNumberFormat="1" applyFont="1" applyFill="1" applyBorder="1" applyAlignment="1" quotePrefix="1">
      <alignment horizontal="center"/>
    </xf>
    <xf numFmtId="175" fontId="4" fillId="2" borderId="17" xfId="0" applyNumberFormat="1" applyFont="1" applyFill="1" applyBorder="1" applyAlignment="1" quotePrefix="1">
      <alignment horizontal="center"/>
    </xf>
    <xf numFmtId="175" fontId="4" fillId="0" borderId="6" xfId="0" applyNumberFormat="1" applyFont="1" applyBorder="1" applyAlignment="1">
      <alignment horizontal="center"/>
    </xf>
    <xf numFmtId="175" fontId="4" fillId="0" borderId="13" xfId="0" applyNumberFormat="1" applyFont="1" applyFill="1" applyBorder="1" applyAlignment="1">
      <alignment horizontal="center"/>
    </xf>
    <xf numFmtId="175" fontId="4" fillId="2" borderId="13" xfId="0" applyNumberFormat="1" applyFont="1" applyFill="1" applyBorder="1" applyAlignment="1">
      <alignment horizontal="center"/>
    </xf>
    <xf numFmtId="175" fontId="4" fillId="0" borderId="18" xfId="0" applyNumberFormat="1" applyFont="1" applyFill="1" applyBorder="1" applyAlignment="1">
      <alignment horizontal="center"/>
    </xf>
    <xf numFmtId="175" fontId="4" fillId="0" borderId="6" xfId="0" applyNumberFormat="1" applyFont="1" applyFill="1" applyBorder="1" applyAlignment="1" quotePrefix="1">
      <alignment horizontal="center"/>
    </xf>
    <xf numFmtId="0" fontId="3" fillId="0" borderId="0" xfId="22" applyFont="1" applyFill="1" applyAlignment="1">
      <alignment horizontal="center"/>
      <protection/>
    </xf>
    <xf numFmtId="0" fontId="1" fillId="0" borderId="0" xfId="22" applyFill="1">
      <alignment/>
      <protection/>
    </xf>
    <xf numFmtId="0" fontId="0" fillId="0" borderId="0" xfId="0" applyFont="1" applyAlignment="1">
      <alignment/>
    </xf>
    <xf numFmtId="11" fontId="0" fillId="0" borderId="0" xfId="0" applyNumberFormat="1" applyFill="1" applyAlignment="1">
      <alignment/>
    </xf>
    <xf numFmtId="0" fontId="0" fillId="0" borderId="0" xfId="0" applyFont="1" applyFill="1" applyAlignment="1">
      <alignment/>
    </xf>
    <xf numFmtId="11" fontId="0" fillId="0" borderId="0" xfId="0" applyNumberFormat="1" applyFont="1" applyAlignment="1">
      <alignment/>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9"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0" fontId="8" fillId="0" borderId="24" xfId="0" applyFont="1" applyBorder="1" applyAlignment="1">
      <alignment horizontal="center"/>
    </xf>
    <xf numFmtId="0" fontId="7" fillId="0" borderId="0" xfId="0" applyFont="1" applyAlignment="1">
      <alignment horizontal="left"/>
    </xf>
    <xf numFmtId="0" fontId="5" fillId="0" borderId="0" xfId="0" applyFont="1" applyAlignment="1">
      <alignment horizontal="center"/>
    </xf>
    <xf numFmtId="0" fontId="3" fillId="0" borderId="0" xfId="22" applyFont="1" applyAlignment="1">
      <alignment horizontal="center"/>
      <protection/>
    </xf>
  </cellXfs>
  <cellStyles count="10">
    <cellStyle name="Normal" xfId="0"/>
    <cellStyle name="Comma" xfId="15"/>
    <cellStyle name="Comma [0]" xfId="16"/>
    <cellStyle name="crude rate tables" xfId="17"/>
    <cellStyle name="Currency" xfId="18"/>
    <cellStyle name="Currency [0]" xfId="19"/>
    <cellStyle name="Followed Hyperlink" xfId="20"/>
    <cellStyle name="Hyperlink"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worksheet" Target="worksheets/sheet1.xml" /><Relationship Id="rId6" Type="http://schemas.openxmlformats.org/officeDocument/2006/relationships/worksheet" Target="worksheets/sheet2.xml" /><Relationship Id="rId7" Type="http://schemas.openxmlformats.org/officeDocument/2006/relationships/worksheet" Target="worksheets/sheet3.xml" /><Relationship Id="rId8" Type="http://schemas.openxmlformats.org/officeDocument/2006/relationships/worksheet" Target="worksheets/sheet4.xml" /><Relationship Id="rId9" Type="http://schemas.openxmlformats.org/officeDocument/2006/relationships/chartsheet" Target="chartsheets/sheet5.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3.17: Small-for-Gestational Age Rates by RHA
</a:t>
            </a:r>
            <a:r>
              <a:rPr lang="en-US" cap="none" sz="800" b="0" i="0" u="none" baseline="0"/>
              <a:t>Sex-adjusted percent of infants born with a low birth weight for gestational age</a:t>
            </a:r>
          </a:p>
        </c:rich>
      </c:tx>
      <c:layout>
        <c:manualLayout>
          <c:xMode val="factor"/>
          <c:yMode val="factor"/>
          <c:x val="0.02025"/>
          <c:y val="-0.01925"/>
        </c:manualLayout>
      </c:layout>
      <c:spPr>
        <a:noFill/>
        <a:ln>
          <a:noFill/>
        </a:ln>
      </c:spPr>
    </c:title>
    <c:plotArea>
      <c:layout>
        <c:manualLayout>
          <c:xMode val="edge"/>
          <c:yMode val="edge"/>
          <c:x val="0.017"/>
          <c:y val="0.0855"/>
          <c:w val="0.935"/>
          <c:h val="0.79725"/>
        </c:manualLayout>
      </c:layout>
      <c:barChart>
        <c:barDir val="bar"/>
        <c:grouping val="clustered"/>
        <c:varyColors val="0"/>
        <c:ser>
          <c:idx val="0"/>
          <c:order val="0"/>
          <c:tx>
            <c:strRef>
              <c:f>'rha graph data'!$H$3</c:f>
              <c:strCache>
                <c:ptCount val="1"/>
                <c:pt idx="0">
                  <c:v>MB Avg 1996/97-2000/01</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1996/97-2000/01</c:name>
            <c:spPr>
              <a:ln w="25400">
                <a:solidFill>
                  <a:srgbClr val="C0C0C0"/>
                </a:solidFill>
                <a:prstDash val="sysDot"/>
              </a:ln>
            </c:spPr>
            <c:trendlineType val="linear"/>
            <c:forward val="0.5"/>
            <c:backward val="0.5"/>
            <c:dispEq val="0"/>
            <c:dispRSqr val="0"/>
          </c:trendline>
          <c:cat>
            <c:strRef>
              <c:f>'rha graph data'!$A$4:$A$20</c:f>
              <c:strCache>
                <c:ptCount val="16"/>
                <c:pt idx="0">
                  <c:v>South Eastman (1)</c:v>
                </c:pt>
                <c:pt idx="1">
                  <c:v>Central</c:v>
                </c:pt>
                <c:pt idx="2">
                  <c:v>Assiniboine</c:v>
                </c:pt>
                <c:pt idx="3">
                  <c:v>Brandon</c:v>
                </c:pt>
                <c:pt idx="4">
                  <c:v>Winnipeg (1,2,t)</c:v>
                </c:pt>
                <c:pt idx="5">
                  <c:v>Interlake (2,t)</c:v>
                </c:pt>
                <c:pt idx="6">
                  <c:v>North Eastman (2,t)</c:v>
                </c:pt>
                <c:pt idx="7">
                  <c:v>Parkland (1,2,t)</c:v>
                </c:pt>
                <c:pt idx="8">
                  <c:v>Churchill</c:v>
                </c:pt>
                <c:pt idx="9">
                  <c:v>Nor-Man (1,2)</c:v>
                </c:pt>
                <c:pt idx="10">
                  <c:v>Burntwood (1)</c:v>
                </c:pt>
                <c:pt idx="12">
                  <c:v>South (1,2,t)</c:v>
                </c:pt>
                <c:pt idx="13">
                  <c:v>Mid (1,2,t)</c:v>
                </c:pt>
                <c:pt idx="14">
                  <c:v>North (1,2)</c:v>
                </c:pt>
                <c:pt idx="15">
                  <c:v>Manitoba (t)</c:v>
                </c:pt>
              </c:strCache>
            </c:strRef>
          </c:cat>
          <c:val>
            <c:numRef>
              <c:f>'rha graph data'!$H$4:$H$20</c:f>
              <c:numCache>
                <c:ptCount val="16"/>
                <c:pt idx="0">
                  <c:v>0.0842705199</c:v>
                </c:pt>
                <c:pt idx="1">
                  <c:v>0.0842705199</c:v>
                </c:pt>
                <c:pt idx="2">
                  <c:v>0.0842705199</c:v>
                </c:pt>
                <c:pt idx="3">
                  <c:v>0.0842705199</c:v>
                </c:pt>
                <c:pt idx="4">
                  <c:v>0.0842705199</c:v>
                </c:pt>
                <c:pt idx="5">
                  <c:v>0.0842705199</c:v>
                </c:pt>
                <c:pt idx="6">
                  <c:v>0.0842705199</c:v>
                </c:pt>
                <c:pt idx="7">
                  <c:v>0.0842705199</c:v>
                </c:pt>
                <c:pt idx="8">
                  <c:v>0.0842705199</c:v>
                </c:pt>
                <c:pt idx="9">
                  <c:v>0.0842705199</c:v>
                </c:pt>
                <c:pt idx="10">
                  <c:v>0.0842705199</c:v>
                </c:pt>
                <c:pt idx="12">
                  <c:v>0.0842705199</c:v>
                </c:pt>
                <c:pt idx="13">
                  <c:v>0.0842705199</c:v>
                </c:pt>
                <c:pt idx="14">
                  <c:v>0.0842705199</c:v>
                </c:pt>
                <c:pt idx="15">
                  <c:v>0.0842705199</c:v>
                </c:pt>
              </c:numCache>
            </c:numRef>
          </c:val>
        </c:ser>
        <c:ser>
          <c:idx val="1"/>
          <c:order val="1"/>
          <c:tx>
            <c:strRef>
              <c:f>'rha graph data'!$I$3</c:f>
              <c:strCache>
                <c:ptCount val="1"/>
                <c:pt idx="0">
                  <c:v>1996/97-2000/01</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data'!$A$4:$A$20</c:f>
              <c:strCache>
                <c:ptCount val="16"/>
                <c:pt idx="0">
                  <c:v>South Eastman (1)</c:v>
                </c:pt>
                <c:pt idx="1">
                  <c:v>Central</c:v>
                </c:pt>
                <c:pt idx="2">
                  <c:v>Assiniboine</c:v>
                </c:pt>
                <c:pt idx="3">
                  <c:v>Brandon</c:v>
                </c:pt>
                <c:pt idx="4">
                  <c:v>Winnipeg (1,2,t)</c:v>
                </c:pt>
                <c:pt idx="5">
                  <c:v>Interlake (2,t)</c:v>
                </c:pt>
                <c:pt idx="6">
                  <c:v>North Eastman (2,t)</c:v>
                </c:pt>
                <c:pt idx="7">
                  <c:v>Parkland (1,2,t)</c:v>
                </c:pt>
                <c:pt idx="8">
                  <c:v>Churchill</c:v>
                </c:pt>
                <c:pt idx="9">
                  <c:v>Nor-Man (1,2)</c:v>
                </c:pt>
                <c:pt idx="10">
                  <c:v>Burntwood (1)</c:v>
                </c:pt>
                <c:pt idx="12">
                  <c:v>South (1,2,t)</c:v>
                </c:pt>
                <c:pt idx="13">
                  <c:v>Mid (1,2,t)</c:v>
                </c:pt>
                <c:pt idx="14">
                  <c:v>North (1,2)</c:v>
                </c:pt>
                <c:pt idx="15">
                  <c:v>Manitoba (t)</c:v>
                </c:pt>
              </c:strCache>
            </c:strRef>
          </c:cat>
          <c:val>
            <c:numRef>
              <c:f>'rha graph data'!$I$4:$I$20</c:f>
              <c:numCache>
                <c:ptCount val="16"/>
                <c:pt idx="0">
                  <c:v>0.0713723251</c:v>
                </c:pt>
                <c:pt idx="1">
                  <c:v>0.0778747004</c:v>
                </c:pt>
                <c:pt idx="2">
                  <c:v>0.0749475275</c:v>
                </c:pt>
                <c:pt idx="3">
                  <c:v>0.0724728196</c:v>
                </c:pt>
                <c:pt idx="4">
                  <c:v>0.0939652691</c:v>
                </c:pt>
                <c:pt idx="5">
                  <c:v>0.0763062736</c:v>
                </c:pt>
                <c:pt idx="6">
                  <c:v>0.0801765732</c:v>
                </c:pt>
                <c:pt idx="7">
                  <c:v>0.0636453969</c:v>
                </c:pt>
                <c:pt idx="8">
                  <c:v>0.1050861631</c:v>
                </c:pt>
                <c:pt idx="9">
                  <c:v>0.064739464</c:v>
                </c:pt>
                <c:pt idx="10">
                  <c:v>0.0704711144</c:v>
                </c:pt>
                <c:pt idx="12">
                  <c:v>0.0755015915</c:v>
                </c:pt>
                <c:pt idx="13">
                  <c:v>0.0737668319</c:v>
                </c:pt>
                <c:pt idx="14">
                  <c:v>0.069213817</c:v>
                </c:pt>
                <c:pt idx="15">
                  <c:v>0.0842705199</c:v>
                </c:pt>
              </c:numCache>
            </c:numRef>
          </c:val>
        </c:ser>
        <c:ser>
          <c:idx val="2"/>
          <c:order val="2"/>
          <c:tx>
            <c:strRef>
              <c:f>'rha graph data'!$J$3</c:f>
              <c:strCache>
                <c:ptCount val="1"/>
                <c:pt idx="0">
                  <c:v>2001/02-2005/06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data'!$A$4:$A$20</c:f>
              <c:strCache>
                <c:ptCount val="16"/>
                <c:pt idx="0">
                  <c:v>South Eastman (1)</c:v>
                </c:pt>
                <c:pt idx="1">
                  <c:v>Central</c:v>
                </c:pt>
                <c:pt idx="2">
                  <c:v>Assiniboine</c:v>
                </c:pt>
                <c:pt idx="3">
                  <c:v>Brandon</c:v>
                </c:pt>
                <c:pt idx="4">
                  <c:v>Winnipeg (1,2,t)</c:v>
                </c:pt>
                <c:pt idx="5">
                  <c:v>Interlake (2,t)</c:v>
                </c:pt>
                <c:pt idx="6">
                  <c:v>North Eastman (2,t)</c:v>
                </c:pt>
                <c:pt idx="7">
                  <c:v>Parkland (1,2,t)</c:v>
                </c:pt>
                <c:pt idx="8">
                  <c:v>Churchill</c:v>
                </c:pt>
                <c:pt idx="9">
                  <c:v>Nor-Man (1,2)</c:v>
                </c:pt>
                <c:pt idx="10">
                  <c:v>Burntwood (1)</c:v>
                </c:pt>
                <c:pt idx="12">
                  <c:v>South (1,2,t)</c:v>
                </c:pt>
                <c:pt idx="13">
                  <c:v>Mid (1,2,t)</c:v>
                </c:pt>
                <c:pt idx="14">
                  <c:v>North (1,2)</c:v>
                </c:pt>
                <c:pt idx="15">
                  <c:v>Manitoba (t)</c:v>
                </c:pt>
              </c:strCache>
            </c:strRef>
          </c:cat>
          <c:val>
            <c:numRef>
              <c:f>'rha graph data'!$J$4:$J$20</c:f>
              <c:numCache>
                <c:ptCount val="16"/>
                <c:pt idx="0">
                  <c:v>0.067134605</c:v>
                </c:pt>
                <c:pt idx="1">
                  <c:v>0.0711104622</c:v>
                </c:pt>
                <c:pt idx="2">
                  <c:v>0.0654399232</c:v>
                </c:pt>
                <c:pt idx="3">
                  <c:v>0.0640381299</c:v>
                </c:pt>
                <c:pt idx="4">
                  <c:v>0.085557186</c:v>
                </c:pt>
                <c:pt idx="5">
                  <c:v>0.0622320114</c:v>
                </c:pt>
                <c:pt idx="6">
                  <c:v>0.0575839045</c:v>
                </c:pt>
                <c:pt idx="7">
                  <c:v>0.0480602639</c:v>
                </c:pt>
                <c:pt idx="8">
                  <c:v>0.0827387711</c:v>
                </c:pt>
                <c:pt idx="9">
                  <c:v>0.0530436111</c:v>
                </c:pt>
                <c:pt idx="10">
                  <c:v>0.068346467</c:v>
                </c:pt>
                <c:pt idx="12">
                  <c:v>0.0686995858</c:v>
                </c:pt>
                <c:pt idx="13">
                  <c:v>0.0570848074</c:v>
                </c:pt>
                <c:pt idx="14">
                  <c:v>0.0643082736</c:v>
                </c:pt>
                <c:pt idx="15">
                  <c:v>0.0753055888</c:v>
                </c:pt>
              </c:numCache>
            </c:numRef>
          </c:val>
        </c:ser>
        <c:ser>
          <c:idx val="3"/>
          <c:order val="3"/>
          <c:tx>
            <c:strRef>
              <c:f>'rha graph data'!$K$3</c:f>
              <c:strCache>
                <c:ptCount val="1"/>
                <c:pt idx="0">
                  <c:v>MB Avg 2001/02-2005/06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2001/02-2005/06</c:name>
            <c:spPr>
              <a:ln w="25400">
                <a:solidFill>
                  <a:srgbClr val="000000"/>
                </a:solidFill>
                <a:prstDash val="sysDot"/>
              </a:ln>
            </c:spPr>
            <c:trendlineType val="linear"/>
            <c:forward val="0.5"/>
            <c:backward val="0.5"/>
            <c:dispEq val="0"/>
            <c:dispRSqr val="0"/>
          </c:trendline>
          <c:cat>
            <c:strRef>
              <c:f>'rha graph data'!$A$4:$A$20</c:f>
              <c:strCache>
                <c:ptCount val="16"/>
                <c:pt idx="0">
                  <c:v>South Eastman (1)</c:v>
                </c:pt>
                <c:pt idx="1">
                  <c:v>Central</c:v>
                </c:pt>
                <c:pt idx="2">
                  <c:v>Assiniboine</c:v>
                </c:pt>
                <c:pt idx="3">
                  <c:v>Brandon</c:v>
                </c:pt>
                <c:pt idx="4">
                  <c:v>Winnipeg (1,2,t)</c:v>
                </c:pt>
                <c:pt idx="5">
                  <c:v>Interlake (2,t)</c:v>
                </c:pt>
                <c:pt idx="6">
                  <c:v>North Eastman (2,t)</c:v>
                </c:pt>
                <c:pt idx="7">
                  <c:v>Parkland (1,2,t)</c:v>
                </c:pt>
                <c:pt idx="8">
                  <c:v>Churchill</c:v>
                </c:pt>
                <c:pt idx="9">
                  <c:v>Nor-Man (1,2)</c:v>
                </c:pt>
                <c:pt idx="10">
                  <c:v>Burntwood (1)</c:v>
                </c:pt>
                <c:pt idx="12">
                  <c:v>South (1,2,t)</c:v>
                </c:pt>
                <c:pt idx="13">
                  <c:v>Mid (1,2,t)</c:v>
                </c:pt>
                <c:pt idx="14">
                  <c:v>North (1,2)</c:v>
                </c:pt>
                <c:pt idx="15">
                  <c:v>Manitoba (t)</c:v>
                </c:pt>
              </c:strCache>
            </c:strRef>
          </c:cat>
          <c:val>
            <c:numRef>
              <c:f>'rha graph data'!$K$4:$K$20</c:f>
              <c:numCache>
                <c:ptCount val="16"/>
                <c:pt idx="0">
                  <c:v>0.0753055888</c:v>
                </c:pt>
                <c:pt idx="1">
                  <c:v>0.0753055888</c:v>
                </c:pt>
                <c:pt idx="2">
                  <c:v>0.0753055888</c:v>
                </c:pt>
                <c:pt idx="3">
                  <c:v>0.0753055888</c:v>
                </c:pt>
                <c:pt idx="4">
                  <c:v>0.0753055888</c:v>
                </c:pt>
                <c:pt idx="5">
                  <c:v>0.0753055888</c:v>
                </c:pt>
                <c:pt idx="6">
                  <c:v>0.0753055888</c:v>
                </c:pt>
                <c:pt idx="7">
                  <c:v>0.0753055888</c:v>
                </c:pt>
                <c:pt idx="8">
                  <c:v>0.0753055888</c:v>
                </c:pt>
                <c:pt idx="9">
                  <c:v>0.0753055888</c:v>
                </c:pt>
                <c:pt idx="10">
                  <c:v>0.0753055888</c:v>
                </c:pt>
                <c:pt idx="12">
                  <c:v>0.0753055888</c:v>
                </c:pt>
                <c:pt idx="13">
                  <c:v>0.0753055888</c:v>
                </c:pt>
                <c:pt idx="14">
                  <c:v>0.0753055888</c:v>
                </c:pt>
                <c:pt idx="15">
                  <c:v>0.0753055888</c:v>
                </c:pt>
              </c:numCache>
            </c:numRef>
          </c:val>
        </c:ser>
        <c:axId val="45333530"/>
        <c:axId val="5348587"/>
      </c:barChart>
      <c:catAx>
        <c:axId val="45333530"/>
        <c:scaling>
          <c:orientation val="maxMin"/>
        </c:scaling>
        <c:axPos val="l"/>
        <c:delete val="0"/>
        <c:numFmt formatCode="General" sourceLinked="1"/>
        <c:majorTickMark val="none"/>
        <c:minorTickMark val="none"/>
        <c:tickLblPos val="nextTo"/>
        <c:crossAx val="5348587"/>
        <c:crosses val="autoZero"/>
        <c:auto val="1"/>
        <c:lblOffset val="100"/>
        <c:noMultiLvlLbl val="0"/>
      </c:catAx>
      <c:valAx>
        <c:axId val="5348587"/>
        <c:scaling>
          <c:orientation val="minMax"/>
          <c:max val="0.2"/>
          <c:min val="0"/>
        </c:scaling>
        <c:axPos val="t"/>
        <c:majorGridlines>
          <c:spPr>
            <a:ln w="12700">
              <a:solidFill/>
            </a:ln>
          </c:spPr>
        </c:majorGridlines>
        <c:delete val="0"/>
        <c:numFmt formatCode="0%" sourceLinked="0"/>
        <c:majorTickMark val="none"/>
        <c:minorTickMark val="none"/>
        <c:tickLblPos val="nextTo"/>
        <c:crossAx val="45333530"/>
        <c:crosses val="max"/>
        <c:crossBetween val="between"/>
        <c:dispUnits/>
        <c:majorUnit val="0.05"/>
      </c:valAx>
      <c:spPr>
        <a:solidFill>
          <a:srgbClr val="FFFFFF"/>
        </a:solidFill>
        <a:ln w="12700">
          <a:solidFill/>
        </a:ln>
      </c:spPr>
    </c:plotArea>
    <c:legend>
      <c:legendPos val="r"/>
      <c:legendEntry>
        <c:idx val="0"/>
        <c:delete val="1"/>
      </c:legendEntry>
      <c:legendEntry>
        <c:idx val="3"/>
        <c:delete val="1"/>
      </c:legendEntry>
      <c:layout>
        <c:manualLayout>
          <c:xMode val="edge"/>
          <c:yMode val="edge"/>
          <c:x val="0.68825"/>
          <c:y val="0.1435"/>
          <c:w val="0.29825"/>
          <c:h val="0.143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3.18: Small-for-Gestational Age Rates                                                         by Winnipeg Community Area</a:t>
            </a:r>
            <a:r>
              <a:rPr lang="en-US" cap="none" sz="800" b="1" i="0" u="none" baseline="0"/>
              <a:t>
</a:t>
            </a:r>
            <a:r>
              <a:rPr lang="en-US" cap="none" sz="800" b="0" i="0" u="none" baseline="0"/>
              <a:t>Sex-adjusted percent of infants born with a low birth weight for gestational age</a:t>
            </a:r>
          </a:p>
        </c:rich>
      </c:tx>
      <c:layout>
        <c:manualLayout>
          <c:xMode val="factor"/>
          <c:yMode val="factor"/>
          <c:x val="0.03575"/>
          <c:y val="-0.016"/>
        </c:manualLayout>
      </c:layout>
      <c:spPr>
        <a:noFill/>
        <a:ln>
          <a:noFill/>
        </a:ln>
      </c:spPr>
    </c:title>
    <c:plotArea>
      <c:layout>
        <c:manualLayout>
          <c:xMode val="edge"/>
          <c:yMode val="edge"/>
          <c:x val="0.017"/>
          <c:y val="0.128"/>
          <c:w val="0.9545"/>
          <c:h val="0.76575"/>
        </c:manualLayout>
      </c:layout>
      <c:barChart>
        <c:barDir val="bar"/>
        <c:grouping val="clustered"/>
        <c:varyColors val="0"/>
        <c:ser>
          <c:idx val="0"/>
          <c:order val="0"/>
          <c:tx>
            <c:strRef>
              <c:f>'rha graph data'!$H$3</c:f>
              <c:strCache>
                <c:ptCount val="1"/>
                <c:pt idx="0">
                  <c:v>MB Avg 1996/97-2000/01</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1996/97-2000/01</c:name>
            <c:spPr>
              <a:ln w="25400">
                <a:solidFill>
                  <a:srgbClr val="C0C0C0"/>
                </a:solidFill>
                <a:prstDash val="sysDot"/>
              </a:ln>
            </c:spPr>
            <c:trendlineType val="linear"/>
            <c:forward val="0.5"/>
            <c:backward val="0.5"/>
            <c:dispEq val="0"/>
            <c:dispRSqr val="0"/>
          </c:trendline>
          <c:cat>
            <c:strRef>
              <c:f>('rha graph data'!$A$22:$A$34,'rha graph data'!$A$8,'rha graph data'!$A$19)</c:f>
              <c:strCache>
                <c:ptCount val="15"/>
                <c:pt idx="0">
                  <c:v>Fort Garry</c:v>
                </c:pt>
                <c:pt idx="1">
                  <c:v>Assiniboine South</c:v>
                </c:pt>
                <c:pt idx="2">
                  <c:v>St. Boniface</c:v>
                </c:pt>
                <c:pt idx="3">
                  <c:v>St. Vital</c:v>
                </c:pt>
                <c:pt idx="4">
                  <c:v>Transcona</c:v>
                </c:pt>
                <c:pt idx="5">
                  <c:v>River Heights (t)</c:v>
                </c:pt>
                <c:pt idx="6">
                  <c:v>River East</c:v>
                </c:pt>
                <c:pt idx="7">
                  <c:v>Seven Oaks (1,2,t)</c:v>
                </c:pt>
                <c:pt idx="8">
                  <c:v>St. James - Assiniboia</c:v>
                </c:pt>
                <c:pt idx="9">
                  <c:v>Inkster (1,2)</c:v>
                </c:pt>
                <c:pt idx="10">
                  <c:v>Downtown (1,2)</c:v>
                </c:pt>
                <c:pt idx="11">
                  <c:v>Point Douglas (1,2,t)</c:v>
                </c:pt>
                <c:pt idx="12">
                  <c:v>0</c:v>
                </c:pt>
                <c:pt idx="13">
                  <c:v>Winnipeg (1,2,t)</c:v>
                </c:pt>
                <c:pt idx="14">
                  <c:v>Manitoba (t)</c:v>
                </c:pt>
              </c:strCache>
            </c:strRef>
          </c:cat>
          <c:val>
            <c:numRef>
              <c:f>('rha graph data'!$H$22:$H$34,'rha graph data'!$H$8,'rha graph data'!$H$19)</c:f>
              <c:numCache>
                <c:ptCount val="15"/>
                <c:pt idx="0">
                  <c:v>0.0842705199</c:v>
                </c:pt>
                <c:pt idx="1">
                  <c:v>0.0842705199</c:v>
                </c:pt>
                <c:pt idx="2">
                  <c:v>0.0842705199</c:v>
                </c:pt>
                <c:pt idx="3">
                  <c:v>0.0842705199</c:v>
                </c:pt>
                <c:pt idx="4">
                  <c:v>0.0842705199</c:v>
                </c:pt>
                <c:pt idx="5">
                  <c:v>0.0842705199</c:v>
                </c:pt>
                <c:pt idx="6">
                  <c:v>0.0842705199</c:v>
                </c:pt>
                <c:pt idx="7">
                  <c:v>0.0842705199</c:v>
                </c:pt>
                <c:pt idx="8">
                  <c:v>0.0842705199</c:v>
                </c:pt>
                <c:pt idx="9">
                  <c:v>0.0842705199</c:v>
                </c:pt>
                <c:pt idx="10">
                  <c:v>0.0842705199</c:v>
                </c:pt>
                <c:pt idx="11">
                  <c:v>0.0842705199</c:v>
                </c:pt>
                <c:pt idx="13">
                  <c:v>0.0842705199</c:v>
                </c:pt>
                <c:pt idx="14">
                  <c:v>0.0842705199</c:v>
                </c:pt>
              </c:numCache>
            </c:numRef>
          </c:val>
        </c:ser>
        <c:ser>
          <c:idx val="1"/>
          <c:order val="1"/>
          <c:tx>
            <c:strRef>
              <c:f>'rha graph data'!$I$3</c:f>
              <c:strCache>
                <c:ptCount val="1"/>
                <c:pt idx="0">
                  <c:v>1996/97-2000/01</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data'!$A$22:$A$34,'rha graph data'!$A$8,'rha graph data'!$A$19)</c:f>
              <c:strCache>
                <c:ptCount val="15"/>
                <c:pt idx="0">
                  <c:v>Fort Garry</c:v>
                </c:pt>
                <c:pt idx="1">
                  <c:v>Assiniboine South</c:v>
                </c:pt>
                <c:pt idx="2">
                  <c:v>St. Boniface</c:v>
                </c:pt>
                <c:pt idx="3">
                  <c:v>St. Vital</c:v>
                </c:pt>
                <c:pt idx="4">
                  <c:v>Transcona</c:v>
                </c:pt>
                <c:pt idx="5">
                  <c:v>River Heights (t)</c:v>
                </c:pt>
                <c:pt idx="6">
                  <c:v>River East</c:v>
                </c:pt>
                <c:pt idx="7">
                  <c:v>Seven Oaks (1,2,t)</c:v>
                </c:pt>
                <c:pt idx="8">
                  <c:v>St. James - Assiniboia</c:v>
                </c:pt>
                <c:pt idx="9">
                  <c:v>Inkster (1,2)</c:v>
                </c:pt>
                <c:pt idx="10">
                  <c:v>Downtown (1,2)</c:v>
                </c:pt>
                <c:pt idx="11">
                  <c:v>Point Douglas (1,2,t)</c:v>
                </c:pt>
                <c:pt idx="12">
                  <c:v>0</c:v>
                </c:pt>
                <c:pt idx="13">
                  <c:v>Winnipeg (1,2,t)</c:v>
                </c:pt>
                <c:pt idx="14">
                  <c:v>Manitoba (t)</c:v>
                </c:pt>
              </c:strCache>
            </c:strRef>
          </c:cat>
          <c:val>
            <c:numRef>
              <c:f>('rha graph data'!$I$22:$I$34,'rha graph data'!$I$8,'rha graph data'!$I$19)</c:f>
              <c:numCache>
                <c:ptCount val="15"/>
                <c:pt idx="0">
                  <c:v>0.0855295072</c:v>
                </c:pt>
                <c:pt idx="1">
                  <c:v>0.0675104849</c:v>
                </c:pt>
                <c:pt idx="2">
                  <c:v>0.0717872452</c:v>
                </c:pt>
                <c:pt idx="3">
                  <c:v>0.0838386687</c:v>
                </c:pt>
                <c:pt idx="4">
                  <c:v>0.0846884171</c:v>
                </c:pt>
                <c:pt idx="5">
                  <c:v>0.0907074084</c:v>
                </c:pt>
                <c:pt idx="6">
                  <c:v>0.085799992</c:v>
                </c:pt>
                <c:pt idx="7">
                  <c:v>0.1091009039</c:v>
                </c:pt>
                <c:pt idx="8">
                  <c:v>0.0783824272</c:v>
                </c:pt>
                <c:pt idx="9">
                  <c:v>0.1181188323</c:v>
                </c:pt>
                <c:pt idx="10">
                  <c:v>0.1144299209</c:v>
                </c:pt>
                <c:pt idx="11">
                  <c:v>0.1160458828</c:v>
                </c:pt>
                <c:pt idx="13">
                  <c:v>0.0939652691</c:v>
                </c:pt>
                <c:pt idx="14">
                  <c:v>0.0842705199</c:v>
                </c:pt>
              </c:numCache>
            </c:numRef>
          </c:val>
        </c:ser>
        <c:ser>
          <c:idx val="2"/>
          <c:order val="2"/>
          <c:tx>
            <c:strRef>
              <c:f>'rha graph data'!$J$3</c:f>
              <c:strCache>
                <c:ptCount val="1"/>
                <c:pt idx="0">
                  <c:v>2001/02-2005/06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data'!$A$22:$A$34,'rha graph data'!$A$8,'rha graph data'!$A$19)</c:f>
              <c:strCache>
                <c:ptCount val="15"/>
                <c:pt idx="0">
                  <c:v>Fort Garry</c:v>
                </c:pt>
                <c:pt idx="1">
                  <c:v>Assiniboine South</c:v>
                </c:pt>
                <c:pt idx="2">
                  <c:v>St. Boniface</c:v>
                </c:pt>
                <c:pt idx="3">
                  <c:v>St. Vital</c:v>
                </c:pt>
                <c:pt idx="4">
                  <c:v>Transcona</c:v>
                </c:pt>
                <c:pt idx="5">
                  <c:v>River Heights (t)</c:v>
                </c:pt>
                <c:pt idx="6">
                  <c:v>River East</c:v>
                </c:pt>
                <c:pt idx="7">
                  <c:v>Seven Oaks (1,2,t)</c:v>
                </c:pt>
                <c:pt idx="8">
                  <c:v>St. James - Assiniboia</c:v>
                </c:pt>
                <c:pt idx="9">
                  <c:v>Inkster (1,2)</c:v>
                </c:pt>
                <c:pt idx="10">
                  <c:v>Downtown (1,2)</c:v>
                </c:pt>
                <c:pt idx="11">
                  <c:v>Point Douglas (1,2,t)</c:v>
                </c:pt>
                <c:pt idx="12">
                  <c:v>0</c:v>
                </c:pt>
                <c:pt idx="13">
                  <c:v>Winnipeg (1,2,t)</c:v>
                </c:pt>
                <c:pt idx="14">
                  <c:v>Manitoba (t)</c:v>
                </c:pt>
              </c:strCache>
            </c:strRef>
          </c:cat>
          <c:val>
            <c:numRef>
              <c:f>('rha graph data'!$J$22:$J$34,'rha graph data'!$J$8,'rha graph data'!$J$19)</c:f>
              <c:numCache>
                <c:ptCount val="15"/>
                <c:pt idx="0">
                  <c:v>0.0830934949</c:v>
                </c:pt>
                <c:pt idx="1">
                  <c:v>0.0769894461</c:v>
                </c:pt>
                <c:pt idx="2">
                  <c:v>0.0738558134</c:v>
                </c:pt>
                <c:pt idx="3">
                  <c:v>0.0713095474</c:v>
                </c:pt>
                <c:pt idx="4">
                  <c:v>0.0807855298</c:v>
                </c:pt>
                <c:pt idx="5">
                  <c:v>0.0741447769</c:v>
                </c:pt>
                <c:pt idx="6">
                  <c:v>0.0825296837</c:v>
                </c:pt>
                <c:pt idx="7">
                  <c:v>0.0914889706</c:v>
                </c:pt>
                <c:pt idx="8">
                  <c:v>0.0737153405</c:v>
                </c:pt>
                <c:pt idx="9">
                  <c:v>0.0986486818</c:v>
                </c:pt>
                <c:pt idx="10">
                  <c:v>0.1082626341</c:v>
                </c:pt>
                <c:pt idx="11">
                  <c:v>0.0921370224</c:v>
                </c:pt>
                <c:pt idx="13">
                  <c:v>0.085557186</c:v>
                </c:pt>
                <c:pt idx="14">
                  <c:v>0.0753055888</c:v>
                </c:pt>
              </c:numCache>
            </c:numRef>
          </c:val>
        </c:ser>
        <c:ser>
          <c:idx val="3"/>
          <c:order val="3"/>
          <c:tx>
            <c:strRef>
              <c:f>'rha graph data'!$K$3</c:f>
              <c:strCache>
                <c:ptCount val="1"/>
                <c:pt idx="0">
                  <c:v>MB Avg 2001/02-2005/06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2001/02-2005/06</c:name>
            <c:spPr>
              <a:ln w="25400">
                <a:solidFill>
                  <a:srgbClr val="000000"/>
                </a:solidFill>
                <a:prstDash val="sysDot"/>
              </a:ln>
            </c:spPr>
            <c:trendlineType val="linear"/>
            <c:forward val="0.5"/>
            <c:backward val="0.5"/>
            <c:dispEq val="0"/>
            <c:dispRSqr val="0"/>
          </c:trendline>
          <c:cat>
            <c:strRef>
              <c:f>('rha graph data'!$A$22:$A$34,'rha graph data'!$A$8,'rha graph data'!$A$19)</c:f>
              <c:strCache>
                <c:ptCount val="15"/>
                <c:pt idx="0">
                  <c:v>Fort Garry</c:v>
                </c:pt>
                <c:pt idx="1">
                  <c:v>Assiniboine South</c:v>
                </c:pt>
                <c:pt idx="2">
                  <c:v>St. Boniface</c:v>
                </c:pt>
                <c:pt idx="3">
                  <c:v>St. Vital</c:v>
                </c:pt>
                <c:pt idx="4">
                  <c:v>Transcona</c:v>
                </c:pt>
                <c:pt idx="5">
                  <c:v>River Heights (t)</c:v>
                </c:pt>
                <c:pt idx="6">
                  <c:v>River East</c:v>
                </c:pt>
                <c:pt idx="7">
                  <c:v>Seven Oaks (1,2,t)</c:v>
                </c:pt>
                <c:pt idx="8">
                  <c:v>St. James - Assiniboia</c:v>
                </c:pt>
                <c:pt idx="9">
                  <c:v>Inkster (1,2)</c:v>
                </c:pt>
                <c:pt idx="10">
                  <c:v>Downtown (1,2)</c:v>
                </c:pt>
                <c:pt idx="11">
                  <c:v>Point Douglas (1,2,t)</c:v>
                </c:pt>
                <c:pt idx="12">
                  <c:v>0</c:v>
                </c:pt>
                <c:pt idx="13">
                  <c:v>Winnipeg (1,2,t)</c:v>
                </c:pt>
                <c:pt idx="14">
                  <c:v>Manitoba (t)</c:v>
                </c:pt>
              </c:strCache>
            </c:strRef>
          </c:cat>
          <c:val>
            <c:numRef>
              <c:f>('rha graph data'!$K$22:$K$34,'rha graph data'!$K$8,'rha graph data'!$K$19)</c:f>
              <c:numCache>
                <c:ptCount val="15"/>
                <c:pt idx="0">
                  <c:v>0.0753055888</c:v>
                </c:pt>
                <c:pt idx="1">
                  <c:v>0.0753055888</c:v>
                </c:pt>
                <c:pt idx="2">
                  <c:v>0.0753055888</c:v>
                </c:pt>
                <c:pt idx="3">
                  <c:v>0.0753055888</c:v>
                </c:pt>
                <c:pt idx="4">
                  <c:v>0.0753055888</c:v>
                </c:pt>
                <c:pt idx="5">
                  <c:v>0.0753055888</c:v>
                </c:pt>
                <c:pt idx="6">
                  <c:v>0.0753055888</c:v>
                </c:pt>
                <c:pt idx="7">
                  <c:v>0.0753055888</c:v>
                </c:pt>
                <c:pt idx="8">
                  <c:v>0.0753055888</c:v>
                </c:pt>
                <c:pt idx="9">
                  <c:v>0.0753055888</c:v>
                </c:pt>
                <c:pt idx="10">
                  <c:v>0.0753055888</c:v>
                </c:pt>
                <c:pt idx="11">
                  <c:v>0.0753055888</c:v>
                </c:pt>
                <c:pt idx="13">
                  <c:v>0.0753055888</c:v>
                </c:pt>
                <c:pt idx="14">
                  <c:v>0.0753055888</c:v>
                </c:pt>
              </c:numCache>
            </c:numRef>
          </c:val>
        </c:ser>
        <c:axId val="48137284"/>
        <c:axId val="30582373"/>
      </c:barChart>
      <c:catAx>
        <c:axId val="48137284"/>
        <c:scaling>
          <c:orientation val="maxMin"/>
        </c:scaling>
        <c:axPos val="l"/>
        <c:delete val="0"/>
        <c:numFmt formatCode="General" sourceLinked="1"/>
        <c:majorTickMark val="none"/>
        <c:minorTickMark val="none"/>
        <c:tickLblPos val="nextTo"/>
        <c:crossAx val="30582373"/>
        <c:crosses val="autoZero"/>
        <c:auto val="1"/>
        <c:lblOffset val="100"/>
        <c:noMultiLvlLbl val="0"/>
      </c:catAx>
      <c:valAx>
        <c:axId val="30582373"/>
        <c:scaling>
          <c:orientation val="minMax"/>
          <c:max val="0.2"/>
          <c:min val="0"/>
        </c:scaling>
        <c:axPos val="t"/>
        <c:majorGridlines/>
        <c:delete val="0"/>
        <c:numFmt formatCode="0%" sourceLinked="0"/>
        <c:majorTickMark val="none"/>
        <c:minorTickMark val="none"/>
        <c:tickLblPos val="nextTo"/>
        <c:crossAx val="48137284"/>
        <c:crosses val="max"/>
        <c:crossBetween val="between"/>
        <c:dispUnits/>
        <c:majorUnit val="0.05"/>
      </c:valAx>
      <c:spPr>
        <a:solidFill>
          <a:srgbClr val="FFFFFF"/>
        </a:solidFill>
        <a:ln w="12700">
          <a:solidFill/>
        </a:ln>
      </c:spPr>
    </c:plotArea>
    <c:legend>
      <c:legendPos val="r"/>
      <c:legendEntry>
        <c:idx val="0"/>
        <c:delete val="1"/>
      </c:legendEntry>
      <c:legendEntry>
        <c:idx val="3"/>
        <c:delete val="1"/>
      </c:legendEntry>
      <c:layout>
        <c:manualLayout>
          <c:xMode val="edge"/>
          <c:yMode val="edge"/>
          <c:x val="0.6915"/>
          <c:y val="0.154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A.3.44: Small-for-Gestational Age Rates by District</a:t>
            </a:r>
            <a:r>
              <a:rPr lang="en-US" cap="none" sz="1000" b="1" i="0" u="none" baseline="0"/>
              <a:t>
</a:t>
            </a:r>
            <a:r>
              <a:rPr lang="en-US" cap="none" sz="800" b="0" i="0" u="none" baseline="0"/>
              <a:t>Sex-adjusted percent of infants born with a low birth weight for gestational age</a:t>
            </a:r>
          </a:p>
        </c:rich>
      </c:tx>
      <c:layout>
        <c:manualLayout>
          <c:xMode val="factor"/>
          <c:yMode val="factor"/>
          <c:x val="-0.0015"/>
          <c:y val="-0.02"/>
        </c:manualLayout>
      </c:layout>
      <c:spPr>
        <a:noFill/>
        <a:ln>
          <a:noFill/>
        </a:ln>
      </c:spPr>
    </c:title>
    <c:plotArea>
      <c:layout>
        <c:manualLayout>
          <c:xMode val="edge"/>
          <c:yMode val="edge"/>
          <c:x val="0.004"/>
          <c:y val="0.0435"/>
          <c:w val="0.988"/>
          <c:h val="0.9505"/>
        </c:manualLayout>
      </c:layout>
      <c:barChart>
        <c:barDir val="bar"/>
        <c:grouping val="clustered"/>
        <c:varyColors val="0"/>
        <c:ser>
          <c:idx val="0"/>
          <c:order val="0"/>
          <c:tx>
            <c:strRef>
              <c:f>'district graph data'!$H$3</c:f>
              <c:strCache>
                <c:ptCount val="1"/>
                <c:pt idx="0">
                  <c:v>MB Avg 1996/97-2000/01</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1996/97-2000/01</c:name>
            <c:spPr>
              <a:ln w="25400">
                <a:solidFill>
                  <a:srgbClr val="969696"/>
                </a:solidFill>
                <a:prstDash val="sysDot"/>
              </a:ln>
            </c:spPr>
            <c:trendlineType val="linear"/>
            <c:forward val="0.5"/>
            <c:backward val="0.5"/>
            <c:dispEq val="0"/>
            <c:dispRSqr val="0"/>
          </c:trendline>
          <c:cat>
            <c:strRef>
              <c:f>'district graph data'!$A$4:$A$65</c:f>
              <c:strCache>
                <c:ptCount val="62"/>
                <c:pt idx="0">
                  <c:v>SE Northern</c:v>
                </c:pt>
                <c:pt idx="1">
                  <c:v>SE Central</c:v>
                </c:pt>
                <c:pt idx="2">
                  <c:v>SE Western</c:v>
                </c:pt>
                <c:pt idx="3">
                  <c:v>SE Southern</c:v>
                </c:pt>
                <c:pt idx="5">
                  <c:v>CE Altona</c:v>
                </c:pt>
                <c:pt idx="6">
                  <c:v>CE Cartier/SFX</c:v>
                </c:pt>
                <c:pt idx="7">
                  <c:v>CE Louise/Pembina</c:v>
                </c:pt>
                <c:pt idx="8">
                  <c:v>CE Morden/Winkler </c:v>
                </c:pt>
                <c:pt idx="9">
                  <c:v>CE Carman</c:v>
                </c:pt>
                <c:pt idx="10">
                  <c:v>CE Red River</c:v>
                </c:pt>
                <c:pt idx="11">
                  <c:v>CE Swan Lake</c:v>
                </c:pt>
                <c:pt idx="12">
                  <c:v>CE Portage</c:v>
                </c:pt>
                <c:pt idx="13">
                  <c:v>CE Seven Regions</c:v>
                </c:pt>
                <c:pt idx="15">
                  <c:v>AS East 2</c:v>
                </c:pt>
                <c:pt idx="16">
                  <c:v>AS West 1</c:v>
                </c:pt>
                <c:pt idx="17">
                  <c:v>AS North 1</c:v>
                </c:pt>
                <c:pt idx="18">
                  <c:v>AS West 2</c:v>
                </c:pt>
                <c:pt idx="19">
                  <c:v>AS East 1</c:v>
                </c:pt>
                <c:pt idx="20">
                  <c:v>AS North 2</c:v>
                </c:pt>
                <c:pt idx="22">
                  <c:v>BDN Rural</c:v>
                </c:pt>
                <c:pt idx="23">
                  <c:v>BDN Southeast (t)</c:v>
                </c:pt>
                <c:pt idx="24">
                  <c:v>BDN West</c:v>
                </c:pt>
                <c:pt idx="25">
                  <c:v>BDN Southwest</c:v>
                </c:pt>
                <c:pt idx="26">
                  <c:v>BDN North End</c:v>
                </c:pt>
                <c:pt idx="27">
                  <c:v>BDN East</c:v>
                </c:pt>
                <c:pt idx="28">
                  <c:v>BDN Central</c:v>
                </c:pt>
                <c:pt idx="30">
                  <c:v>IL Southwest</c:v>
                </c:pt>
                <c:pt idx="31">
                  <c:v>IL Northeast</c:v>
                </c:pt>
                <c:pt idx="32">
                  <c:v>IL Southeast (t)</c:v>
                </c:pt>
                <c:pt idx="33">
                  <c:v>IL Northwest</c:v>
                </c:pt>
                <c:pt idx="35">
                  <c:v>NE Iron Rose</c:v>
                </c:pt>
                <c:pt idx="36">
                  <c:v>NE Springfield</c:v>
                </c:pt>
                <c:pt idx="37">
                  <c:v>NE Winnipeg River</c:v>
                </c:pt>
                <c:pt idx="38">
                  <c:v>NE Brokenhead</c:v>
                </c:pt>
                <c:pt idx="39">
                  <c:v>NE Blue Water</c:v>
                </c:pt>
                <c:pt idx="40">
                  <c:v>NE Northern Remote</c:v>
                </c:pt>
                <c:pt idx="42">
                  <c:v>PL West</c:v>
                </c:pt>
                <c:pt idx="43">
                  <c:v>PL East (t)</c:v>
                </c:pt>
                <c:pt idx="44">
                  <c:v>PL Central</c:v>
                </c:pt>
                <c:pt idx="45">
                  <c:v>PL North (1,2,t)</c:v>
                </c:pt>
                <c:pt idx="47">
                  <c:v>NM F Flon/Snow L/Cran</c:v>
                </c:pt>
                <c:pt idx="48">
                  <c:v>NM The Pas/OCN/Kelsey (1,2)</c:v>
                </c:pt>
                <c:pt idx="49">
                  <c:v>NM Nor-Man Other</c:v>
                </c:pt>
                <c:pt idx="51">
                  <c:v>BW Thompson (t)</c:v>
                </c:pt>
                <c:pt idx="52">
                  <c:v>BW Gillam/Fox Lake (s)</c:v>
                </c:pt>
                <c:pt idx="53">
                  <c:v>BW Lynn/Leaf/SIL</c:v>
                </c:pt>
                <c:pt idx="54">
                  <c:v>BW Thick Por/Pik/Wab (s)</c:v>
                </c:pt>
                <c:pt idx="55">
                  <c:v>BW Oxford H &amp; Gods</c:v>
                </c:pt>
                <c:pt idx="56">
                  <c:v>BW Cross Lake</c:v>
                </c:pt>
                <c:pt idx="57">
                  <c:v>BW Tad/Broch/Lac Br</c:v>
                </c:pt>
                <c:pt idx="58">
                  <c:v>BW Norway House</c:v>
                </c:pt>
                <c:pt idx="59">
                  <c:v>BW Island Lake</c:v>
                </c:pt>
                <c:pt idx="60">
                  <c:v>BW Sha/York/Split/War (1)</c:v>
                </c:pt>
                <c:pt idx="61">
                  <c:v>BW Nelson House </c:v>
                </c:pt>
              </c:strCache>
            </c:strRef>
          </c:cat>
          <c:val>
            <c:numRef>
              <c:f>'district graph data'!$H$4:$H$65</c:f>
              <c:numCache>
                <c:ptCount val="62"/>
                <c:pt idx="0">
                  <c:v>0.0842705199</c:v>
                </c:pt>
                <c:pt idx="1">
                  <c:v>0.0842705199</c:v>
                </c:pt>
                <c:pt idx="2">
                  <c:v>0.0842705199</c:v>
                </c:pt>
                <c:pt idx="3">
                  <c:v>0.0842705199</c:v>
                </c:pt>
                <c:pt idx="5">
                  <c:v>0.0842705199</c:v>
                </c:pt>
                <c:pt idx="6">
                  <c:v>0.0842705199</c:v>
                </c:pt>
                <c:pt idx="7">
                  <c:v>0.0842705199</c:v>
                </c:pt>
                <c:pt idx="8">
                  <c:v>0.0842705199</c:v>
                </c:pt>
                <c:pt idx="9">
                  <c:v>0.0842705199</c:v>
                </c:pt>
                <c:pt idx="10">
                  <c:v>0.0842705199</c:v>
                </c:pt>
                <c:pt idx="11">
                  <c:v>0.0842705199</c:v>
                </c:pt>
                <c:pt idx="12">
                  <c:v>0.0842705199</c:v>
                </c:pt>
                <c:pt idx="13">
                  <c:v>0.0842705199</c:v>
                </c:pt>
                <c:pt idx="15">
                  <c:v>0.0842705199</c:v>
                </c:pt>
                <c:pt idx="16">
                  <c:v>0.0842705199</c:v>
                </c:pt>
                <c:pt idx="17">
                  <c:v>0.0842705199</c:v>
                </c:pt>
                <c:pt idx="18">
                  <c:v>0.0842705199</c:v>
                </c:pt>
                <c:pt idx="19">
                  <c:v>0.0842705199</c:v>
                </c:pt>
                <c:pt idx="20">
                  <c:v>0.0842705199</c:v>
                </c:pt>
                <c:pt idx="22">
                  <c:v>0.0842705199</c:v>
                </c:pt>
                <c:pt idx="23">
                  <c:v>0.0842705199</c:v>
                </c:pt>
                <c:pt idx="24">
                  <c:v>0.0842705199</c:v>
                </c:pt>
                <c:pt idx="25">
                  <c:v>0.0842705199</c:v>
                </c:pt>
                <c:pt idx="26">
                  <c:v>0.0842705199</c:v>
                </c:pt>
                <c:pt idx="27">
                  <c:v>0.0842705199</c:v>
                </c:pt>
                <c:pt idx="28">
                  <c:v>0.0842705199</c:v>
                </c:pt>
                <c:pt idx="30">
                  <c:v>0.0842705199</c:v>
                </c:pt>
                <c:pt idx="31">
                  <c:v>0.0842705199</c:v>
                </c:pt>
                <c:pt idx="32">
                  <c:v>0.0842705199</c:v>
                </c:pt>
                <c:pt idx="33">
                  <c:v>0.0842705199</c:v>
                </c:pt>
                <c:pt idx="35">
                  <c:v>0.0842705199</c:v>
                </c:pt>
                <c:pt idx="36">
                  <c:v>0.0842705199</c:v>
                </c:pt>
                <c:pt idx="37">
                  <c:v>0.0842705199</c:v>
                </c:pt>
                <c:pt idx="38">
                  <c:v>0.0842705199</c:v>
                </c:pt>
                <c:pt idx="39">
                  <c:v>0.0842705199</c:v>
                </c:pt>
                <c:pt idx="40">
                  <c:v>0.0842705199</c:v>
                </c:pt>
                <c:pt idx="42">
                  <c:v>0.0842705199</c:v>
                </c:pt>
                <c:pt idx="43">
                  <c:v>0.0842705199</c:v>
                </c:pt>
                <c:pt idx="44">
                  <c:v>0.0842705199</c:v>
                </c:pt>
                <c:pt idx="45">
                  <c:v>0.0842705199</c:v>
                </c:pt>
                <c:pt idx="47">
                  <c:v>0.0842705199</c:v>
                </c:pt>
                <c:pt idx="48">
                  <c:v>0.0842705199</c:v>
                </c:pt>
                <c:pt idx="49">
                  <c:v>0.0842705199</c:v>
                </c:pt>
                <c:pt idx="51">
                  <c:v>0.0842705199</c:v>
                </c:pt>
                <c:pt idx="52">
                  <c:v>0.0842705199</c:v>
                </c:pt>
                <c:pt idx="53">
                  <c:v>0.0842705199</c:v>
                </c:pt>
                <c:pt idx="54">
                  <c:v>0.0842705199</c:v>
                </c:pt>
                <c:pt idx="55">
                  <c:v>0.0842705199</c:v>
                </c:pt>
                <c:pt idx="56">
                  <c:v>0.0842705199</c:v>
                </c:pt>
                <c:pt idx="57">
                  <c:v>0.0842705199</c:v>
                </c:pt>
                <c:pt idx="58">
                  <c:v>0.0842705199</c:v>
                </c:pt>
                <c:pt idx="59">
                  <c:v>0.0842705199</c:v>
                </c:pt>
                <c:pt idx="60">
                  <c:v>0.0842705199</c:v>
                </c:pt>
                <c:pt idx="61">
                  <c:v>0.0842705199</c:v>
                </c:pt>
              </c:numCache>
            </c:numRef>
          </c:val>
        </c:ser>
        <c:ser>
          <c:idx val="1"/>
          <c:order val="1"/>
          <c:tx>
            <c:strRef>
              <c:f>'district graph data'!$I$3</c:f>
              <c:strCache>
                <c:ptCount val="1"/>
                <c:pt idx="0">
                  <c:v>1996/97-2000/01</c:v>
                </c:pt>
              </c:strCache>
            </c:strRef>
          </c:tx>
          <c:spPr>
            <a:solidFill>
              <a:srgbClr val="9696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'district graph data'!$A$4:$A$65</c:f>
              <c:strCache>
                <c:ptCount val="62"/>
                <c:pt idx="0">
                  <c:v>SE Northern</c:v>
                </c:pt>
                <c:pt idx="1">
                  <c:v>SE Central</c:v>
                </c:pt>
                <c:pt idx="2">
                  <c:v>SE Western</c:v>
                </c:pt>
                <c:pt idx="3">
                  <c:v>SE Southern</c:v>
                </c:pt>
                <c:pt idx="5">
                  <c:v>CE Altona</c:v>
                </c:pt>
                <c:pt idx="6">
                  <c:v>CE Cartier/SFX</c:v>
                </c:pt>
                <c:pt idx="7">
                  <c:v>CE Louise/Pembina</c:v>
                </c:pt>
                <c:pt idx="8">
                  <c:v>CE Morden/Winkler </c:v>
                </c:pt>
                <c:pt idx="9">
                  <c:v>CE Carman</c:v>
                </c:pt>
                <c:pt idx="10">
                  <c:v>CE Red River</c:v>
                </c:pt>
                <c:pt idx="11">
                  <c:v>CE Swan Lake</c:v>
                </c:pt>
                <c:pt idx="12">
                  <c:v>CE Portage</c:v>
                </c:pt>
                <c:pt idx="13">
                  <c:v>CE Seven Regions</c:v>
                </c:pt>
                <c:pt idx="15">
                  <c:v>AS East 2</c:v>
                </c:pt>
                <c:pt idx="16">
                  <c:v>AS West 1</c:v>
                </c:pt>
                <c:pt idx="17">
                  <c:v>AS North 1</c:v>
                </c:pt>
                <c:pt idx="18">
                  <c:v>AS West 2</c:v>
                </c:pt>
                <c:pt idx="19">
                  <c:v>AS East 1</c:v>
                </c:pt>
                <c:pt idx="20">
                  <c:v>AS North 2</c:v>
                </c:pt>
                <c:pt idx="22">
                  <c:v>BDN Rural</c:v>
                </c:pt>
                <c:pt idx="23">
                  <c:v>BDN Southeast (t)</c:v>
                </c:pt>
                <c:pt idx="24">
                  <c:v>BDN West</c:v>
                </c:pt>
                <c:pt idx="25">
                  <c:v>BDN Southwest</c:v>
                </c:pt>
                <c:pt idx="26">
                  <c:v>BDN North End</c:v>
                </c:pt>
                <c:pt idx="27">
                  <c:v>BDN East</c:v>
                </c:pt>
                <c:pt idx="28">
                  <c:v>BDN Central</c:v>
                </c:pt>
                <c:pt idx="30">
                  <c:v>IL Southwest</c:v>
                </c:pt>
                <c:pt idx="31">
                  <c:v>IL Northeast</c:v>
                </c:pt>
                <c:pt idx="32">
                  <c:v>IL Southeast (t)</c:v>
                </c:pt>
                <c:pt idx="33">
                  <c:v>IL Northwest</c:v>
                </c:pt>
                <c:pt idx="35">
                  <c:v>NE Iron Rose</c:v>
                </c:pt>
                <c:pt idx="36">
                  <c:v>NE Springfield</c:v>
                </c:pt>
                <c:pt idx="37">
                  <c:v>NE Winnipeg River</c:v>
                </c:pt>
                <c:pt idx="38">
                  <c:v>NE Brokenhead</c:v>
                </c:pt>
                <c:pt idx="39">
                  <c:v>NE Blue Water</c:v>
                </c:pt>
                <c:pt idx="40">
                  <c:v>NE Northern Remote</c:v>
                </c:pt>
                <c:pt idx="42">
                  <c:v>PL West</c:v>
                </c:pt>
                <c:pt idx="43">
                  <c:v>PL East (t)</c:v>
                </c:pt>
                <c:pt idx="44">
                  <c:v>PL Central</c:v>
                </c:pt>
                <c:pt idx="45">
                  <c:v>PL North (1,2,t)</c:v>
                </c:pt>
                <c:pt idx="47">
                  <c:v>NM F Flon/Snow L/Cran</c:v>
                </c:pt>
                <c:pt idx="48">
                  <c:v>NM The Pas/OCN/Kelsey (1,2)</c:v>
                </c:pt>
                <c:pt idx="49">
                  <c:v>NM Nor-Man Other</c:v>
                </c:pt>
                <c:pt idx="51">
                  <c:v>BW Thompson (t)</c:v>
                </c:pt>
                <c:pt idx="52">
                  <c:v>BW Gillam/Fox Lake (s)</c:v>
                </c:pt>
                <c:pt idx="53">
                  <c:v>BW Lynn/Leaf/SIL</c:v>
                </c:pt>
                <c:pt idx="54">
                  <c:v>BW Thick Por/Pik/Wab (s)</c:v>
                </c:pt>
                <c:pt idx="55">
                  <c:v>BW Oxford H &amp; Gods</c:v>
                </c:pt>
                <c:pt idx="56">
                  <c:v>BW Cross Lake</c:v>
                </c:pt>
                <c:pt idx="57">
                  <c:v>BW Tad/Broch/Lac Br</c:v>
                </c:pt>
                <c:pt idx="58">
                  <c:v>BW Norway House</c:v>
                </c:pt>
                <c:pt idx="59">
                  <c:v>BW Island Lake</c:v>
                </c:pt>
                <c:pt idx="60">
                  <c:v>BW Sha/York/Split/War (1)</c:v>
                </c:pt>
                <c:pt idx="61">
                  <c:v>BW Nelson House </c:v>
                </c:pt>
              </c:strCache>
            </c:strRef>
          </c:cat>
          <c:val>
            <c:numRef>
              <c:f>'district graph data'!$I$4:$I$65</c:f>
              <c:numCache>
                <c:ptCount val="62"/>
                <c:pt idx="0">
                  <c:v>0.0868029638</c:v>
                </c:pt>
                <c:pt idx="1">
                  <c:v>0.0656580256</c:v>
                </c:pt>
                <c:pt idx="2">
                  <c:v>0.0756982018</c:v>
                </c:pt>
                <c:pt idx="3">
                  <c:v>0.0488158057</c:v>
                </c:pt>
                <c:pt idx="5">
                  <c:v>0.0646654659</c:v>
                </c:pt>
                <c:pt idx="6">
                  <c:v>0.0792858095</c:v>
                </c:pt>
                <c:pt idx="7">
                  <c:v>0.0827055446</c:v>
                </c:pt>
                <c:pt idx="8">
                  <c:v>0.0724152012</c:v>
                </c:pt>
                <c:pt idx="9">
                  <c:v>0.0922167284</c:v>
                </c:pt>
                <c:pt idx="10">
                  <c:v>0.0664205032</c:v>
                </c:pt>
                <c:pt idx="11">
                  <c:v>0.1058237145</c:v>
                </c:pt>
                <c:pt idx="12">
                  <c:v>0.0780729527</c:v>
                </c:pt>
                <c:pt idx="13">
                  <c:v>0.0932680602</c:v>
                </c:pt>
                <c:pt idx="15">
                  <c:v>0.0837678671</c:v>
                </c:pt>
                <c:pt idx="16">
                  <c:v>0.0810249544</c:v>
                </c:pt>
                <c:pt idx="17">
                  <c:v>0.0598534304</c:v>
                </c:pt>
                <c:pt idx="18">
                  <c:v>0.0631575787</c:v>
                </c:pt>
                <c:pt idx="19">
                  <c:v>0.0768842177</c:v>
                </c:pt>
                <c:pt idx="20">
                  <c:v>0.1004161305</c:v>
                </c:pt>
                <c:pt idx="22">
                  <c:v>0.0518288817</c:v>
                </c:pt>
                <c:pt idx="23">
                  <c:v>0.1110398155</c:v>
                </c:pt>
                <c:pt idx="24">
                  <c:v>0.0604072922</c:v>
                </c:pt>
                <c:pt idx="25">
                  <c:v>0.0524368315</c:v>
                </c:pt>
                <c:pt idx="26">
                  <c:v>0.0865790695</c:v>
                </c:pt>
                <c:pt idx="27">
                  <c:v>0.0777733989</c:v>
                </c:pt>
                <c:pt idx="28">
                  <c:v>0.07954397</c:v>
                </c:pt>
                <c:pt idx="30">
                  <c:v>0.0740057798</c:v>
                </c:pt>
                <c:pt idx="31">
                  <c:v>0.0711230123</c:v>
                </c:pt>
                <c:pt idx="32">
                  <c:v>0.0815937174</c:v>
                </c:pt>
                <c:pt idx="33">
                  <c:v>0.0765886971</c:v>
                </c:pt>
                <c:pt idx="35">
                  <c:v>0.0933886932</c:v>
                </c:pt>
                <c:pt idx="36">
                  <c:v>0.0708568449</c:v>
                </c:pt>
                <c:pt idx="37">
                  <c:v>0.1037584556</c:v>
                </c:pt>
                <c:pt idx="38">
                  <c:v>0.0808775725</c:v>
                </c:pt>
                <c:pt idx="39">
                  <c:v>0.0706230262</c:v>
                </c:pt>
                <c:pt idx="40">
                  <c:v>0.0901985971</c:v>
                </c:pt>
                <c:pt idx="42">
                  <c:v>0.0523094167</c:v>
                </c:pt>
                <c:pt idx="43">
                  <c:v>0.0857707868</c:v>
                </c:pt>
                <c:pt idx="44">
                  <c:v>0.0818981789</c:v>
                </c:pt>
                <c:pt idx="45">
                  <c:v>0.043815031</c:v>
                </c:pt>
                <c:pt idx="47">
                  <c:v>0.0776123744</c:v>
                </c:pt>
                <c:pt idx="48">
                  <c:v>0.0567614915</c:v>
                </c:pt>
                <c:pt idx="49">
                  <c:v>0.0674630759</c:v>
                </c:pt>
                <c:pt idx="51">
                  <c:v>0.0620267889</c:v>
                </c:pt>
                <c:pt idx="52">
                  <c:v>0.0433757459</c:v>
                </c:pt>
                <c:pt idx="53">
                  <c:v>0.0779937286</c:v>
                </c:pt>
                <c:pt idx="54">
                  <c:v>0.1125918225</c:v>
                </c:pt>
                <c:pt idx="55">
                  <c:v>0.0484869554</c:v>
                </c:pt>
                <c:pt idx="56">
                  <c:v>0.1206413663</c:v>
                </c:pt>
                <c:pt idx="57">
                  <c:v>0.0419635356</c:v>
                </c:pt>
                <c:pt idx="58">
                  <c:v>0.0674640394</c:v>
                </c:pt>
                <c:pt idx="59">
                  <c:v>0.0796387799</c:v>
                </c:pt>
                <c:pt idx="60">
                  <c:v>0.0386948227</c:v>
                </c:pt>
                <c:pt idx="61">
                  <c:v>0.0859208787</c:v>
                </c:pt>
              </c:numCache>
            </c:numRef>
          </c:val>
        </c:ser>
        <c:ser>
          <c:idx val="2"/>
          <c:order val="2"/>
          <c:tx>
            <c:strRef>
              <c:f>'district graph data'!$J$3</c:f>
              <c:strCache>
                <c:ptCount val="1"/>
                <c:pt idx="0">
                  <c:v>2001/02-2005/06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'district graph data'!$A$4:$A$65</c:f>
              <c:strCache>
                <c:ptCount val="62"/>
                <c:pt idx="0">
                  <c:v>SE Northern</c:v>
                </c:pt>
                <c:pt idx="1">
                  <c:v>SE Central</c:v>
                </c:pt>
                <c:pt idx="2">
                  <c:v>SE Western</c:v>
                </c:pt>
                <c:pt idx="3">
                  <c:v>SE Southern</c:v>
                </c:pt>
                <c:pt idx="5">
                  <c:v>CE Altona</c:v>
                </c:pt>
                <c:pt idx="6">
                  <c:v>CE Cartier/SFX</c:v>
                </c:pt>
                <c:pt idx="7">
                  <c:v>CE Louise/Pembina</c:v>
                </c:pt>
                <c:pt idx="8">
                  <c:v>CE Morden/Winkler </c:v>
                </c:pt>
                <c:pt idx="9">
                  <c:v>CE Carman</c:v>
                </c:pt>
                <c:pt idx="10">
                  <c:v>CE Red River</c:v>
                </c:pt>
                <c:pt idx="11">
                  <c:v>CE Swan Lake</c:v>
                </c:pt>
                <c:pt idx="12">
                  <c:v>CE Portage</c:v>
                </c:pt>
                <c:pt idx="13">
                  <c:v>CE Seven Regions</c:v>
                </c:pt>
                <c:pt idx="15">
                  <c:v>AS East 2</c:v>
                </c:pt>
                <c:pt idx="16">
                  <c:v>AS West 1</c:v>
                </c:pt>
                <c:pt idx="17">
                  <c:v>AS North 1</c:v>
                </c:pt>
                <c:pt idx="18">
                  <c:v>AS West 2</c:v>
                </c:pt>
                <c:pt idx="19">
                  <c:v>AS East 1</c:v>
                </c:pt>
                <c:pt idx="20">
                  <c:v>AS North 2</c:v>
                </c:pt>
                <c:pt idx="22">
                  <c:v>BDN Rural</c:v>
                </c:pt>
                <c:pt idx="23">
                  <c:v>BDN Southeast (t)</c:v>
                </c:pt>
                <c:pt idx="24">
                  <c:v>BDN West</c:v>
                </c:pt>
                <c:pt idx="25">
                  <c:v>BDN Southwest</c:v>
                </c:pt>
                <c:pt idx="26">
                  <c:v>BDN North End</c:v>
                </c:pt>
                <c:pt idx="27">
                  <c:v>BDN East</c:v>
                </c:pt>
                <c:pt idx="28">
                  <c:v>BDN Central</c:v>
                </c:pt>
                <c:pt idx="30">
                  <c:v>IL Southwest</c:v>
                </c:pt>
                <c:pt idx="31">
                  <c:v>IL Northeast</c:v>
                </c:pt>
                <c:pt idx="32">
                  <c:v>IL Southeast (t)</c:v>
                </c:pt>
                <c:pt idx="33">
                  <c:v>IL Northwest</c:v>
                </c:pt>
                <c:pt idx="35">
                  <c:v>NE Iron Rose</c:v>
                </c:pt>
                <c:pt idx="36">
                  <c:v>NE Springfield</c:v>
                </c:pt>
                <c:pt idx="37">
                  <c:v>NE Winnipeg River</c:v>
                </c:pt>
                <c:pt idx="38">
                  <c:v>NE Brokenhead</c:v>
                </c:pt>
                <c:pt idx="39">
                  <c:v>NE Blue Water</c:v>
                </c:pt>
                <c:pt idx="40">
                  <c:v>NE Northern Remote</c:v>
                </c:pt>
                <c:pt idx="42">
                  <c:v>PL West</c:v>
                </c:pt>
                <c:pt idx="43">
                  <c:v>PL East (t)</c:v>
                </c:pt>
                <c:pt idx="44">
                  <c:v>PL Central</c:v>
                </c:pt>
                <c:pt idx="45">
                  <c:v>PL North (1,2,t)</c:v>
                </c:pt>
                <c:pt idx="47">
                  <c:v>NM F Flon/Snow L/Cran</c:v>
                </c:pt>
                <c:pt idx="48">
                  <c:v>NM The Pas/OCN/Kelsey (1,2)</c:v>
                </c:pt>
                <c:pt idx="49">
                  <c:v>NM Nor-Man Other</c:v>
                </c:pt>
                <c:pt idx="51">
                  <c:v>BW Thompson (t)</c:v>
                </c:pt>
                <c:pt idx="52">
                  <c:v>BW Gillam/Fox Lake (s)</c:v>
                </c:pt>
                <c:pt idx="53">
                  <c:v>BW Lynn/Leaf/SIL</c:v>
                </c:pt>
                <c:pt idx="54">
                  <c:v>BW Thick Por/Pik/Wab (s)</c:v>
                </c:pt>
                <c:pt idx="55">
                  <c:v>BW Oxford H &amp; Gods</c:v>
                </c:pt>
                <c:pt idx="56">
                  <c:v>BW Cross Lake</c:v>
                </c:pt>
                <c:pt idx="57">
                  <c:v>BW Tad/Broch/Lac Br</c:v>
                </c:pt>
                <c:pt idx="58">
                  <c:v>BW Norway House</c:v>
                </c:pt>
                <c:pt idx="59">
                  <c:v>BW Island Lake</c:v>
                </c:pt>
                <c:pt idx="60">
                  <c:v>BW Sha/York/Split/War (1)</c:v>
                </c:pt>
                <c:pt idx="61">
                  <c:v>BW Nelson House </c:v>
                </c:pt>
              </c:strCache>
            </c:strRef>
          </c:cat>
          <c:val>
            <c:numRef>
              <c:f>'district graph data'!$J$4:$J$65</c:f>
              <c:numCache>
                <c:ptCount val="62"/>
                <c:pt idx="0">
                  <c:v>0.073247173</c:v>
                </c:pt>
                <c:pt idx="1">
                  <c:v>0.0622643437</c:v>
                </c:pt>
                <c:pt idx="2">
                  <c:v>0.064561699</c:v>
                </c:pt>
                <c:pt idx="3">
                  <c:v>0.0811406133</c:v>
                </c:pt>
                <c:pt idx="5">
                  <c:v>0.0732135075</c:v>
                </c:pt>
                <c:pt idx="6">
                  <c:v>0.0834564318</c:v>
                </c:pt>
                <c:pt idx="7">
                  <c:v>0.048491189</c:v>
                </c:pt>
                <c:pt idx="8">
                  <c:v>0.0600725277</c:v>
                </c:pt>
                <c:pt idx="9">
                  <c:v>0.070000292</c:v>
                </c:pt>
                <c:pt idx="10">
                  <c:v>0.0725810868</c:v>
                </c:pt>
                <c:pt idx="11">
                  <c:v>0.0904694133</c:v>
                </c:pt>
                <c:pt idx="12">
                  <c:v>0.0714422952</c:v>
                </c:pt>
                <c:pt idx="13">
                  <c:v>0.0944159086</c:v>
                </c:pt>
                <c:pt idx="15">
                  <c:v>0.0822830374</c:v>
                </c:pt>
                <c:pt idx="16">
                  <c:v>0.067918573</c:v>
                </c:pt>
                <c:pt idx="17">
                  <c:v>0.048991714</c:v>
                </c:pt>
                <c:pt idx="18">
                  <c:v>0.056904658</c:v>
                </c:pt>
                <c:pt idx="19">
                  <c:v>0.0742354255</c:v>
                </c:pt>
                <c:pt idx="20">
                  <c:v>0.0644928721</c:v>
                </c:pt>
                <c:pt idx="22">
                  <c:v>0.0530395178</c:v>
                </c:pt>
                <c:pt idx="23">
                  <c:v>0.0572968317</c:v>
                </c:pt>
                <c:pt idx="24">
                  <c:v>0.0621016209</c:v>
                </c:pt>
                <c:pt idx="25">
                  <c:v>0.0842698765</c:v>
                </c:pt>
                <c:pt idx="26">
                  <c:v>0.0532188822</c:v>
                </c:pt>
                <c:pt idx="27">
                  <c:v>0.0646098987</c:v>
                </c:pt>
                <c:pt idx="28">
                  <c:v>0.0676387752</c:v>
                </c:pt>
                <c:pt idx="30">
                  <c:v>0.0722539238</c:v>
                </c:pt>
                <c:pt idx="31">
                  <c:v>0.0582355805</c:v>
                </c:pt>
                <c:pt idx="32">
                  <c:v>0.0606572774</c:v>
                </c:pt>
                <c:pt idx="33">
                  <c:v>0.057370913</c:v>
                </c:pt>
                <c:pt idx="35">
                  <c:v>0.1013916651</c:v>
                </c:pt>
                <c:pt idx="36">
                  <c:v>0.0521114141</c:v>
                </c:pt>
                <c:pt idx="37">
                  <c:v>0.0563272872</c:v>
                </c:pt>
                <c:pt idx="38">
                  <c:v>0.0421059838</c:v>
                </c:pt>
                <c:pt idx="39">
                  <c:v>0.0570699198</c:v>
                </c:pt>
                <c:pt idx="40">
                  <c:v>0.0618036206</c:v>
                </c:pt>
                <c:pt idx="42">
                  <c:v>0.0373938835</c:v>
                </c:pt>
                <c:pt idx="43">
                  <c:v>0.0500010476</c:v>
                </c:pt>
                <c:pt idx="44">
                  <c:v>0.0868887278</c:v>
                </c:pt>
                <c:pt idx="45">
                  <c:v>0.025407828</c:v>
                </c:pt>
                <c:pt idx="47">
                  <c:v>0.0601173454</c:v>
                </c:pt>
                <c:pt idx="48">
                  <c:v>0.0424510655</c:v>
                </c:pt>
                <c:pt idx="49">
                  <c:v>0.0616191338</c:v>
                </c:pt>
                <c:pt idx="51">
                  <c:v>0.0847571273</c:v>
                </c:pt>
                <c:pt idx="52">
                  <c:v>0</c:v>
                </c:pt>
                <c:pt idx="53">
                  <c:v>0.1020251972</c:v>
                </c:pt>
                <c:pt idx="54">
                  <c:v>0</c:v>
                </c:pt>
                <c:pt idx="55">
                  <c:v>0.0602087372</c:v>
                </c:pt>
                <c:pt idx="56">
                  <c:v>0.0824523418</c:v>
                </c:pt>
                <c:pt idx="57">
                  <c:v>0.035695015</c:v>
                </c:pt>
                <c:pt idx="58">
                  <c:v>0.054784275</c:v>
                </c:pt>
                <c:pt idx="59">
                  <c:v>0.0654683045</c:v>
                </c:pt>
                <c:pt idx="60">
                  <c:v>0.0551409514</c:v>
                </c:pt>
                <c:pt idx="61">
                  <c:v>0.0714013191</c:v>
                </c:pt>
              </c:numCache>
            </c:numRef>
          </c:val>
        </c:ser>
        <c:ser>
          <c:idx val="3"/>
          <c:order val="3"/>
          <c:tx>
            <c:strRef>
              <c:f>'district graph data'!$K$3</c:f>
              <c:strCache>
                <c:ptCount val="1"/>
                <c:pt idx="0">
                  <c:v>MB Avg 2001/02-2005/06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2001/02-2005/06</c:name>
            <c:spPr>
              <a:ln w="25400">
                <a:solidFill>
                  <a:srgbClr val="000000"/>
                </a:solidFill>
                <a:prstDash val="sysDot"/>
              </a:ln>
            </c:spPr>
            <c:trendlineType val="linear"/>
            <c:forward val="0.5"/>
            <c:backward val="0.5"/>
            <c:dispEq val="0"/>
            <c:dispRSqr val="0"/>
          </c:trendline>
          <c:cat>
            <c:strRef>
              <c:f>'district graph data'!$A$4:$A$65</c:f>
              <c:strCache>
                <c:ptCount val="62"/>
                <c:pt idx="0">
                  <c:v>SE Northern</c:v>
                </c:pt>
                <c:pt idx="1">
                  <c:v>SE Central</c:v>
                </c:pt>
                <c:pt idx="2">
                  <c:v>SE Western</c:v>
                </c:pt>
                <c:pt idx="3">
                  <c:v>SE Southern</c:v>
                </c:pt>
                <c:pt idx="5">
                  <c:v>CE Altona</c:v>
                </c:pt>
                <c:pt idx="6">
                  <c:v>CE Cartier/SFX</c:v>
                </c:pt>
                <c:pt idx="7">
                  <c:v>CE Louise/Pembina</c:v>
                </c:pt>
                <c:pt idx="8">
                  <c:v>CE Morden/Winkler </c:v>
                </c:pt>
                <c:pt idx="9">
                  <c:v>CE Carman</c:v>
                </c:pt>
                <c:pt idx="10">
                  <c:v>CE Red River</c:v>
                </c:pt>
                <c:pt idx="11">
                  <c:v>CE Swan Lake</c:v>
                </c:pt>
                <c:pt idx="12">
                  <c:v>CE Portage</c:v>
                </c:pt>
                <c:pt idx="13">
                  <c:v>CE Seven Regions</c:v>
                </c:pt>
                <c:pt idx="15">
                  <c:v>AS East 2</c:v>
                </c:pt>
                <c:pt idx="16">
                  <c:v>AS West 1</c:v>
                </c:pt>
                <c:pt idx="17">
                  <c:v>AS North 1</c:v>
                </c:pt>
                <c:pt idx="18">
                  <c:v>AS West 2</c:v>
                </c:pt>
                <c:pt idx="19">
                  <c:v>AS East 1</c:v>
                </c:pt>
                <c:pt idx="20">
                  <c:v>AS North 2</c:v>
                </c:pt>
                <c:pt idx="22">
                  <c:v>BDN Rural</c:v>
                </c:pt>
                <c:pt idx="23">
                  <c:v>BDN Southeast (t)</c:v>
                </c:pt>
                <c:pt idx="24">
                  <c:v>BDN West</c:v>
                </c:pt>
                <c:pt idx="25">
                  <c:v>BDN Southwest</c:v>
                </c:pt>
                <c:pt idx="26">
                  <c:v>BDN North End</c:v>
                </c:pt>
                <c:pt idx="27">
                  <c:v>BDN East</c:v>
                </c:pt>
                <c:pt idx="28">
                  <c:v>BDN Central</c:v>
                </c:pt>
                <c:pt idx="30">
                  <c:v>IL Southwest</c:v>
                </c:pt>
                <c:pt idx="31">
                  <c:v>IL Northeast</c:v>
                </c:pt>
                <c:pt idx="32">
                  <c:v>IL Southeast (t)</c:v>
                </c:pt>
                <c:pt idx="33">
                  <c:v>IL Northwest</c:v>
                </c:pt>
                <c:pt idx="35">
                  <c:v>NE Iron Rose</c:v>
                </c:pt>
                <c:pt idx="36">
                  <c:v>NE Springfield</c:v>
                </c:pt>
                <c:pt idx="37">
                  <c:v>NE Winnipeg River</c:v>
                </c:pt>
                <c:pt idx="38">
                  <c:v>NE Brokenhead</c:v>
                </c:pt>
                <c:pt idx="39">
                  <c:v>NE Blue Water</c:v>
                </c:pt>
                <c:pt idx="40">
                  <c:v>NE Northern Remote</c:v>
                </c:pt>
                <c:pt idx="42">
                  <c:v>PL West</c:v>
                </c:pt>
                <c:pt idx="43">
                  <c:v>PL East (t)</c:v>
                </c:pt>
                <c:pt idx="44">
                  <c:v>PL Central</c:v>
                </c:pt>
                <c:pt idx="45">
                  <c:v>PL North (1,2,t)</c:v>
                </c:pt>
                <c:pt idx="47">
                  <c:v>NM F Flon/Snow L/Cran</c:v>
                </c:pt>
                <c:pt idx="48">
                  <c:v>NM The Pas/OCN/Kelsey (1,2)</c:v>
                </c:pt>
                <c:pt idx="49">
                  <c:v>NM Nor-Man Other</c:v>
                </c:pt>
                <c:pt idx="51">
                  <c:v>BW Thompson (t)</c:v>
                </c:pt>
                <c:pt idx="52">
                  <c:v>BW Gillam/Fox Lake (s)</c:v>
                </c:pt>
                <c:pt idx="53">
                  <c:v>BW Lynn/Leaf/SIL</c:v>
                </c:pt>
                <c:pt idx="54">
                  <c:v>BW Thick Por/Pik/Wab (s)</c:v>
                </c:pt>
                <c:pt idx="55">
                  <c:v>BW Oxford H &amp; Gods</c:v>
                </c:pt>
                <c:pt idx="56">
                  <c:v>BW Cross Lake</c:v>
                </c:pt>
                <c:pt idx="57">
                  <c:v>BW Tad/Broch/Lac Br</c:v>
                </c:pt>
                <c:pt idx="58">
                  <c:v>BW Norway House</c:v>
                </c:pt>
                <c:pt idx="59">
                  <c:v>BW Island Lake</c:v>
                </c:pt>
                <c:pt idx="60">
                  <c:v>BW Sha/York/Split/War (1)</c:v>
                </c:pt>
                <c:pt idx="61">
                  <c:v>BW Nelson House </c:v>
                </c:pt>
              </c:strCache>
            </c:strRef>
          </c:cat>
          <c:val>
            <c:numRef>
              <c:f>'district graph data'!$K$4:$K$65</c:f>
              <c:numCache>
                <c:ptCount val="62"/>
                <c:pt idx="0">
                  <c:v>0.0753055888</c:v>
                </c:pt>
                <c:pt idx="1">
                  <c:v>0.0753055888</c:v>
                </c:pt>
                <c:pt idx="2">
                  <c:v>0.0753055888</c:v>
                </c:pt>
                <c:pt idx="3">
                  <c:v>0.0753055888</c:v>
                </c:pt>
                <c:pt idx="5">
                  <c:v>0.0753055888</c:v>
                </c:pt>
                <c:pt idx="6">
                  <c:v>0.0753055888</c:v>
                </c:pt>
                <c:pt idx="7">
                  <c:v>0.0753055888</c:v>
                </c:pt>
                <c:pt idx="8">
                  <c:v>0.0753055888</c:v>
                </c:pt>
                <c:pt idx="9">
                  <c:v>0.0753055888</c:v>
                </c:pt>
                <c:pt idx="10">
                  <c:v>0.0753055888</c:v>
                </c:pt>
                <c:pt idx="11">
                  <c:v>0.0753055888</c:v>
                </c:pt>
                <c:pt idx="12">
                  <c:v>0.0753055888</c:v>
                </c:pt>
                <c:pt idx="13">
                  <c:v>0.0753055888</c:v>
                </c:pt>
                <c:pt idx="15">
                  <c:v>0.0753055888</c:v>
                </c:pt>
                <c:pt idx="16">
                  <c:v>0.0753055888</c:v>
                </c:pt>
                <c:pt idx="17">
                  <c:v>0.0753055888</c:v>
                </c:pt>
                <c:pt idx="18">
                  <c:v>0.0753055888</c:v>
                </c:pt>
                <c:pt idx="19">
                  <c:v>0.0753055888</c:v>
                </c:pt>
                <c:pt idx="20">
                  <c:v>0.0753055888</c:v>
                </c:pt>
                <c:pt idx="22">
                  <c:v>0.0753055888</c:v>
                </c:pt>
                <c:pt idx="23">
                  <c:v>0.0753055888</c:v>
                </c:pt>
                <c:pt idx="24">
                  <c:v>0.0753055888</c:v>
                </c:pt>
                <c:pt idx="25">
                  <c:v>0.0753055888</c:v>
                </c:pt>
                <c:pt idx="26">
                  <c:v>0.0753055888</c:v>
                </c:pt>
                <c:pt idx="27">
                  <c:v>0.0753055888</c:v>
                </c:pt>
                <c:pt idx="28">
                  <c:v>0.0753055888</c:v>
                </c:pt>
                <c:pt idx="30">
                  <c:v>0.0753055888</c:v>
                </c:pt>
                <c:pt idx="31">
                  <c:v>0.0753055888</c:v>
                </c:pt>
                <c:pt idx="32">
                  <c:v>0.0753055888</c:v>
                </c:pt>
                <c:pt idx="33">
                  <c:v>0.0753055888</c:v>
                </c:pt>
                <c:pt idx="35">
                  <c:v>0.0753055888</c:v>
                </c:pt>
                <c:pt idx="36">
                  <c:v>0.0753055888</c:v>
                </c:pt>
                <c:pt idx="37">
                  <c:v>0.0753055888</c:v>
                </c:pt>
                <c:pt idx="38">
                  <c:v>0.0753055888</c:v>
                </c:pt>
                <c:pt idx="39">
                  <c:v>0.0753055888</c:v>
                </c:pt>
                <c:pt idx="40">
                  <c:v>0.0753055888</c:v>
                </c:pt>
                <c:pt idx="42">
                  <c:v>0.0753055888</c:v>
                </c:pt>
                <c:pt idx="43">
                  <c:v>0.0753055888</c:v>
                </c:pt>
                <c:pt idx="44">
                  <c:v>0.0753055888</c:v>
                </c:pt>
                <c:pt idx="45">
                  <c:v>0.0753055888</c:v>
                </c:pt>
                <c:pt idx="47">
                  <c:v>0.0753055888</c:v>
                </c:pt>
                <c:pt idx="48">
                  <c:v>0.0753055888</c:v>
                </c:pt>
                <c:pt idx="49">
                  <c:v>0.0753055888</c:v>
                </c:pt>
                <c:pt idx="51">
                  <c:v>0.0753055888</c:v>
                </c:pt>
                <c:pt idx="52">
                  <c:v>0.0753055888</c:v>
                </c:pt>
                <c:pt idx="53">
                  <c:v>0.0753055888</c:v>
                </c:pt>
                <c:pt idx="54">
                  <c:v>0.0753055888</c:v>
                </c:pt>
                <c:pt idx="55">
                  <c:v>0.0753055888</c:v>
                </c:pt>
                <c:pt idx="56">
                  <c:v>0.0753055888</c:v>
                </c:pt>
                <c:pt idx="57">
                  <c:v>0.0753055888</c:v>
                </c:pt>
                <c:pt idx="58">
                  <c:v>0.0753055888</c:v>
                </c:pt>
                <c:pt idx="59">
                  <c:v>0.0753055888</c:v>
                </c:pt>
                <c:pt idx="60">
                  <c:v>0.0753055888</c:v>
                </c:pt>
                <c:pt idx="61">
                  <c:v>0.0753055888</c:v>
                </c:pt>
              </c:numCache>
            </c:numRef>
          </c:val>
        </c:ser>
        <c:axId val="6805902"/>
        <c:axId val="61253119"/>
      </c:barChart>
      <c:catAx>
        <c:axId val="6805902"/>
        <c:scaling>
          <c:orientation val="maxMin"/>
        </c:scaling>
        <c:axPos val="l"/>
        <c:delete val="0"/>
        <c:numFmt formatCode="General" sourceLinked="1"/>
        <c:majorTickMark val="none"/>
        <c:minorTickMark val="none"/>
        <c:tickLblPos val="nextTo"/>
        <c:txPr>
          <a:bodyPr/>
          <a:lstStyle/>
          <a:p>
            <a:pPr>
              <a:defRPr lang="en-US" cap="none" sz="550" b="0" i="0" u="none" baseline="0"/>
            </a:pPr>
          </a:p>
        </c:txPr>
        <c:crossAx val="61253119"/>
        <c:crosses val="autoZero"/>
        <c:auto val="1"/>
        <c:lblOffset val="100"/>
        <c:noMultiLvlLbl val="0"/>
      </c:catAx>
      <c:valAx>
        <c:axId val="61253119"/>
        <c:scaling>
          <c:orientation val="minMax"/>
          <c:max val="0.2"/>
          <c:min val="0"/>
        </c:scaling>
        <c:axPos val="t"/>
        <c:majorGridlines/>
        <c:delete val="0"/>
        <c:numFmt formatCode="0%" sourceLinked="0"/>
        <c:majorTickMark val="none"/>
        <c:minorTickMark val="none"/>
        <c:tickLblPos val="nextTo"/>
        <c:crossAx val="6805902"/>
        <c:crosses val="max"/>
        <c:crossBetween val="between"/>
        <c:dispUnits/>
        <c:majorUnit val="0.05"/>
      </c:valAx>
      <c:spPr>
        <a:solidFill>
          <a:srgbClr val="FFFFFF"/>
        </a:solidFill>
        <a:ln w="12700">
          <a:solidFill/>
        </a:ln>
      </c:spPr>
    </c:plotArea>
    <c:legend>
      <c:legendPos val="r"/>
      <c:legendEntry>
        <c:idx val="0"/>
        <c:delete val="1"/>
      </c:legendEntry>
      <c:legendEntry>
        <c:idx val="3"/>
        <c:delete val="1"/>
      </c:legendEntry>
      <c:layout>
        <c:manualLayout>
          <c:xMode val="edge"/>
          <c:yMode val="edge"/>
          <c:x val="0.7015"/>
          <c:y val="0.086"/>
          <c:w val="0.29175"/>
          <c:h val="0.086"/>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825"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A.3.45: Small-for-Gestational Age Rates                                                         by Winnipeg Neighbourhood Cluster</a:t>
            </a:r>
            <a:r>
              <a:rPr lang="en-US" cap="none" sz="800" b="1" i="0" u="none" baseline="0"/>
              <a:t>
</a:t>
            </a:r>
            <a:r>
              <a:rPr lang="en-US" cap="none" sz="800" b="0" i="0" u="none" baseline="0"/>
              <a:t>Sex-adjusted percent of infants born with a low birth weight for gestational age</a:t>
            </a:r>
          </a:p>
        </c:rich>
      </c:tx>
      <c:layout>
        <c:manualLayout>
          <c:xMode val="factor"/>
          <c:yMode val="factor"/>
          <c:x val="0.03225"/>
          <c:y val="-0.02"/>
        </c:manualLayout>
      </c:layout>
      <c:spPr>
        <a:noFill/>
        <a:ln>
          <a:noFill/>
        </a:ln>
      </c:spPr>
    </c:title>
    <c:plotArea>
      <c:layout>
        <c:manualLayout>
          <c:xMode val="edge"/>
          <c:yMode val="edge"/>
          <c:x val="0.017"/>
          <c:y val="0.0715"/>
          <c:w val="0.966"/>
          <c:h val="0.91075"/>
        </c:manualLayout>
      </c:layout>
      <c:barChart>
        <c:barDir val="bar"/>
        <c:grouping val="clustered"/>
        <c:varyColors val="0"/>
        <c:ser>
          <c:idx val="0"/>
          <c:order val="0"/>
          <c:tx>
            <c:strRef>
              <c:f>'district graph data'!$H$3</c:f>
              <c:strCache>
                <c:ptCount val="1"/>
                <c:pt idx="0">
                  <c:v>MB Avg 1996/97-2000/01</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1996/97-2000/01</c:name>
            <c:spPr>
              <a:ln w="25400">
                <a:solidFill>
                  <a:srgbClr val="C0C0C0"/>
                </a:solidFill>
                <a:prstDash val="sysDot"/>
              </a:ln>
            </c:spPr>
            <c:trendlineType val="linear"/>
            <c:forward val="0.5"/>
            <c:backward val="0.5"/>
            <c:dispEq val="0"/>
            <c:dispRSqr val="0"/>
          </c:trendline>
          <c:cat>
            <c:strRef>
              <c:f>'district graph data'!$A$67:$A$105</c:f>
              <c:strCache>
                <c:ptCount val="39"/>
                <c:pt idx="0">
                  <c:v>Fort Garry S</c:v>
                </c:pt>
                <c:pt idx="1">
                  <c:v>Fort Garry N</c:v>
                </c:pt>
                <c:pt idx="3">
                  <c:v>Assiniboine South</c:v>
                </c:pt>
                <c:pt idx="5">
                  <c:v>St. Boniface E</c:v>
                </c:pt>
                <c:pt idx="6">
                  <c:v>St. Boniface W</c:v>
                </c:pt>
                <c:pt idx="8">
                  <c:v>St. Vital S</c:v>
                </c:pt>
                <c:pt idx="9">
                  <c:v>St. Vital N</c:v>
                </c:pt>
                <c:pt idx="11">
                  <c:v>Transcona</c:v>
                </c:pt>
                <c:pt idx="13">
                  <c:v>River Heights W</c:v>
                </c:pt>
                <c:pt idx="14">
                  <c:v>River Heights E (t)</c:v>
                </c:pt>
                <c:pt idx="16">
                  <c:v>River East N</c:v>
                </c:pt>
                <c:pt idx="17">
                  <c:v>River East E</c:v>
                </c:pt>
                <c:pt idx="18">
                  <c:v>River East W</c:v>
                </c:pt>
                <c:pt idx="19">
                  <c:v>River East S (1)</c:v>
                </c:pt>
                <c:pt idx="21">
                  <c:v>Seven Oaks N</c:v>
                </c:pt>
                <c:pt idx="22">
                  <c:v>Seven Oaks W (1,2)</c:v>
                </c:pt>
                <c:pt idx="23">
                  <c:v>Seven Oaks E</c:v>
                </c:pt>
                <c:pt idx="25">
                  <c:v>St. James - Assiniboia W</c:v>
                </c:pt>
                <c:pt idx="26">
                  <c:v>St. James - Assiniboia E</c:v>
                </c:pt>
                <c:pt idx="28">
                  <c:v>Inkster West (1)</c:v>
                </c:pt>
                <c:pt idx="29">
                  <c:v>Inkster East (1)</c:v>
                </c:pt>
                <c:pt idx="31">
                  <c:v>Downtown W (1,2)</c:v>
                </c:pt>
                <c:pt idx="32">
                  <c:v>Downtown E (1,2)</c:v>
                </c:pt>
                <c:pt idx="34">
                  <c:v>Point Douglas N (1,t)</c:v>
                </c:pt>
                <c:pt idx="35">
                  <c:v>Point Douglas S (1,2)</c:v>
                </c:pt>
                <c:pt idx="37">
                  <c:v>Winnipeg (1,2,t)</c:v>
                </c:pt>
                <c:pt idx="38">
                  <c:v>Manitoba  (t)</c:v>
                </c:pt>
              </c:strCache>
            </c:strRef>
          </c:cat>
          <c:val>
            <c:numRef>
              <c:f>'district graph data'!$H$67:$H$105</c:f>
              <c:numCache>
                <c:ptCount val="39"/>
                <c:pt idx="0">
                  <c:v>0.0842705199</c:v>
                </c:pt>
                <c:pt idx="1">
                  <c:v>0.0842705199</c:v>
                </c:pt>
                <c:pt idx="3">
                  <c:v>0.0842705199</c:v>
                </c:pt>
                <c:pt idx="5">
                  <c:v>0.0842705199</c:v>
                </c:pt>
                <c:pt idx="6">
                  <c:v>0.0842705199</c:v>
                </c:pt>
                <c:pt idx="8">
                  <c:v>0.0842705199</c:v>
                </c:pt>
                <c:pt idx="9">
                  <c:v>0.0842705199</c:v>
                </c:pt>
                <c:pt idx="11">
                  <c:v>0.0842705199</c:v>
                </c:pt>
                <c:pt idx="13">
                  <c:v>0.0842705199</c:v>
                </c:pt>
                <c:pt idx="14">
                  <c:v>0.0842705199</c:v>
                </c:pt>
                <c:pt idx="16">
                  <c:v>0.0842705199</c:v>
                </c:pt>
                <c:pt idx="17">
                  <c:v>0.0842705199</c:v>
                </c:pt>
                <c:pt idx="18">
                  <c:v>0.0842705199</c:v>
                </c:pt>
                <c:pt idx="19">
                  <c:v>0.0842705199</c:v>
                </c:pt>
                <c:pt idx="21">
                  <c:v>0.0842705199</c:v>
                </c:pt>
                <c:pt idx="22">
                  <c:v>0.0842705199</c:v>
                </c:pt>
                <c:pt idx="23">
                  <c:v>0.0842705199</c:v>
                </c:pt>
                <c:pt idx="25">
                  <c:v>0.0842705199</c:v>
                </c:pt>
                <c:pt idx="26">
                  <c:v>0.0842705199</c:v>
                </c:pt>
                <c:pt idx="28">
                  <c:v>0.0842705199</c:v>
                </c:pt>
                <c:pt idx="29">
                  <c:v>0.0842705199</c:v>
                </c:pt>
                <c:pt idx="31">
                  <c:v>0.0842705199</c:v>
                </c:pt>
                <c:pt idx="32">
                  <c:v>0.0842705199</c:v>
                </c:pt>
                <c:pt idx="34">
                  <c:v>0.0842705199</c:v>
                </c:pt>
                <c:pt idx="35">
                  <c:v>0.0842705199</c:v>
                </c:pt>
                <c:pt idx="37">
                  <c:v>0.0842705199</c:v>
                </c:pt>
                <c:pt idx="38">
                  <c:v>0.0842705199</c:v>
                </c:pt>
              </c:numCache>
            </c:numRef>
          </c:val>
        </c:ser>
        <c:ser>
          <c:idx val="1"/>
          <c:order val="1"/>
          <c:tx>
            <c:strRef>
              <c:f>'district graph data'!$I$3</c:f>
              <c:strCache>
                <c:ptCount val="1"/>
                <c:pt idx="0">
                  <c:v>1996/97-2000/01</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'district graph data'!$A$67:$A$105</c:f>
              <c:strCache>
                <c:ptCount val="39"/>
                <c:pt idx="0">
                  <c:v>Fort Garry S</c:v>
                </c:pt>
                <c:pt idx="1">
                  <c:v>Fort Garry N</c:v>
                </c:pt>
                <c:pt idx="3">
                  <c:v>Assiniboine South</c:v>
                </c:pt>
                <c:pt idx="5">
                  <c:v>St. Boniface E</c:v>
                </c:pt>
                <c:pt idx="6">
                  <c:v>St. Boniface W</c:v>
                </c:pt>
                <c:pt idx="8">
                  <c:v>St. Vital S</c:v>
                </c:pt>
                <c:pt idx="9">
                  <c:v>St. Vital N</c:v>
                </c:pt>
                <c:pt idx="11">
                  <c:v>Transcona</c:v>
                </c:pt>
                <c:pt idx="13">
                  <c:v>River Heights W</c:v>
                </c:pt>
                <c:pt idx="14">
                  <c:v>River Heights E (t)</c:v>
                </c:pt>
                <c:pt idx="16">
                  <c:v>River East N</c:v>
                </c:pt>
                <c:pt idx="17">
                  <c:v>River East E</c:v>
                </c:pt>
                <c:pt idx="18">
                  <c:v>River East W</c:v>
                </c:pt>
                <c:pt idx="19">
                  <c:v>River East S (1)</c:v>
                </c:pt>
                <c:pt idx="21">
                  <c:v>Seven Oaks N</c:v>
                </c:pt>
                <c:pt idx="22">
                  <c:v>Seven Oaks W (1,2)</c:v>
                </c:pt>
                <c:pt idx="23">
                  <c:v>Seven Oaks E</c:v>
                </c:pt>
                <c:pt idx="25">
                  <c:v>St. James - Assiniboia W</c:v>
                </c:pt>
                <c:pt idx="26">
                  <c:v>St. James - Assiniboia E</c:v>
                </c:pt>
                <c:pt idx="28">
                  <c:v>Inkster West (1)</c:v>
                </c:pt>
                <c:pt idx="29">
                  <c:v>Inkster East (1)</c:v>
                </c:pt>
                <c:pt idx="31">
                  <c:v>Downtown W (1,2)</c:v>
                </c:pt>
                <c:pt idx="32">
                  <c:v>Downtown E (1,2)</c:v>
                </c:pt>
                <c:pt idx="34">
                  <c:v>Point Douglas N (1,t)</c:v>
                </c:pt>
                <c:pt idx="35">
                  <c:v>Point Douglas S (1,2)</c:v>
                </c:pt>
                <c:pt idx="37">
                  <c:v>Winnipeg (1,2,t)</c:v>
                </c:pt>
                <c:pt idx="38">
                  <c:v>Manitoba  (t)</c:v>
                </c:pt>
              </c:strCache>
            </c:strRef>
          </c:cat>
          <c:val>
            <c:numRef>
              <c:f>'district graph data'!$I$67:$I$105</c:f>
              <c:numCache>
                <c:ptCount val="39"/>
                <c:pt idx="0">
                  <c:v>0.092214875</c:v>
                </c:pt>
                <c:pt idx="1">
                  <c:v>0.0760364602</c:v>
                </c:pt>
                <c:pt idx="3">
                  <c:v>0.0675111986</c:v>
                </c:pt>
                <c:pt idx="5">
                  <c:v>0.0655695386</c:v>
                </c:pt>
                <c:pt idx="6">
                  <c:v>0.0833820901</c:v>
                </c:pt>
                <c:pt idx="8">
                  <c:v>0.0796456385</c:v>
                </c:pt>
                <c:pt idx="9">
                  <c:v>0.0886704195</c:v>
                </c:pt>
                <c:pt idx="11">
                  <c:v>0.084688792</c:v>
                </c:pt>
                <c:pt idx="13">
                  <c:v>0.0835507697</c:v>
                </c:pt>
                <c:pt idx="14">
                  <c:v>0.1026799956</c:v>
                </c:pt>
                <c:pt idx="16">
                  <c:v>0.0600004708</c:v>
                </c:pt>
                <c:pt idx="17">
                  <c:v>0.0901864577</c:v>
                </c:pt>
                <c:pt idx="18">
                  <c:v>0.0688948467</c:v>
                </c:pt>
                <c:pt idx="19">
                  <c:v>0.1076149373</c:v>
                </c:pt>
                <c:pt idx="21">
                  <c:v>0.09716186</c:v>
                </c:pt>
                <c:pt idx="22">
                  <c:v>0.1247692608</c:v>
                </c:pt>
                <c:pt idx="23">
                  <c:v>0.0992130705</c:v>
                </c:pt>
                <c:pt idx="25">
                  <c:v>0.0777815522</c:v>
                </c:pt>
                <c:pt idx="26">
                  <c:v>0.0789282835</c:v>
                </c:pt>
                <c:pt idx="28">
                  <c:v>0.123996093</c:v>
                </c:pt>
                <c:pt idx="29">
                  <c:v>0.1118863376</c:v>
                </c:pt>
                <c:pt idx="31">
                  <c:v>0.1152082104</c:v>
                </c:pt>
                <c:pt idx="32">
                  <c:v>0.1135781839</c:v>
                </c:pt>
                <c:pt idx="34">
                  <c:v>0.1175019208</c:v>
                </c:pt>
                <c:pt idx="35">
                  <c:v>0.1137352442</c:v>
                </c:pt>
                <c:pt idx="37">
                  <c:v>0.0939652691</c:v>
                </c:pt>
                <c:pt idx="38">
                  <c:v>0.0842705199</c:v>
                </c:pt>
              </c:numCache>
            </c:numRef>
          </c:val>
        </c:ser>
        <c:ser>
          <c:idx val="2"/>
          <c:order val="2"/>
          <c:tx>
            <c:strRef>
              <c:f>'district graph data'!$J$3</c:f>
              <c:strCache>
                <c:ptCount val="1"/>
                <c:pt idx="0">
                  <c:v>2001/02-2005/06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'district graph data'!$A$67:$A$105</c:f>
              <c:strCache>
                <c:ptCount val="39"/>
                <c:pt idx="0">
                  <c:v>Fort Garry S</c:v>
                </c:pt>
                <c:pt idx="1">
                  <c:v>Fort Garry N</c:v>
                </c:pt>
                <c:pt idx="3">
                  <c:v>Assiniboine South</c:v>
                </c:pt>
                <c:pt idx="5">
                  <c:v>St. Boniface E</c:v>
                </c:pt>
                <c:pt idx="6">
                  <c:v>St. Boniface W</c:v>
                </c:pt>
                <c:pt idx="8">
                  <c:v>St. Vital S</c:v>
                </c:pt>
                <c:pt idx="9">
                  <c:v>St. Vital N</c:v>
                </c:pt>
                <c:pt idx="11">
                  <c:v>Transcona</c:v>
                </c:pt>
                <c:pt idx="13">
                  <c:v>River Heights W</c:v>
                </c:pt>
                <c:pt idx="14">
                  <c:v>River Heights E (t)</c:v>
                </c:pt>
                <c:pt idx="16">
                  <c:v>River East N</c:v>
                </c:pt>
                <c:pt idx="17">
                  <c:v>River East E</c:v>
                </c:pt>
                <c:pt idx="18">
                  <c:v>River East W</c:v>
                </c:pt>
                <c:pt idx="19">
                  <c:v>River East S (1)</c:v>
                </c:pt>
                <c:pt idx="21">
                  <c:v>Seven Oaks N</c:v>
                </c:pt>
                <c:pt idx="22">
                  <c:v>Seven Oaks W (1,2)</c:v>
                </c:pt>
                <c:pt idx="23">
                  <c:v>Seven Oaks E</c:v>
                </c:pt>
                <c:pt idx="25">
                  <c:v>St. James - Assiniboia W</c:v>
                </c:pt>
                <c:pt idx="26">
                  <c:v>St. James - Assiniboia E</c:v>
                </c:pt>
                <c:pt idx="28">
                  <c:v>Inkster West (1)</c:v>
                </c:pt>
                <c:pt idx="29">
                  <c:v>Inkster East (1)</c:v>
                </c:pt>
                <c:pt idx="31">
                  <c:v>Downtown W (1,2)</c:v>
                </c:pt>
                <c:pt idx="32">
                  <c:v>Downtown E (1,2)</c:v>
                </c:pt>
                <c:pt idx="34">
                  <c:v>Point Douglas N (1,t)</c:v>
                </c:pt>
                <c:pt idx="35">
                  <c:v>Point Douglas S (1,2)</c:v>
                </c:pt>
                <c:pt idx="37">
                  <c:v>Winnipeg (1,2,t)</c:v>
                </c:pt>
                <c:pt idx="38">
                  <c:v>Manitoba  (t)</c:v>
                </c:pt>
              </c:strCache>
            </c:strRef>
          </c:cat>
          <c:val>
            <c:numRef>
              <c:f>'district graph data'!$J$67:$J$105</c:f>
              <c:numCache>
                <c:ptCount val="39"/>
                <c:pt idx="0">
                  <c:v>0.0830543068</c:v>
                </c:pt>
                <c:pt idx="1">
                  <c:v>0.0831464148</c:v>
                </c:pt>
                <c:pt idx="3">
                  <c:v>0.0769905739</c:v>
                </c:pt>
                <c:pt idx="5">
                  <c:v>0.0728461962</c:v>
                </c:pt>
                <c:pt idx="6">
                  <c:v>0.0764336304</c:v>
                </c:pt>
                <c:pt idx="8">
                  <c:v>0.071741893</c:v>
                </c:pt>
                <c:pt idx="9">
                  <c:v>0.0708471203</c:v>
                </c:pt>
                <c:pt idx="11">
                  <c:v>0.080784734</c:v>
                </c:pt>
                <c:pt idx="13">
                  <c:v>0.0738198815</c:v>
                </c:pt>
                <c:pt idx="14">
                  <c:v>0.0746980826</c:v>
                </c:pt>
                <c:pt idx="16">
                  <c:v>0.0541838902</c:v>
                </c:pt>
                <c:pt idx="17">
                  <c:v>0.0799186224</c:v>
                </c:pt>
                <c:pt idx="18">
                  <c:v>0.0805920107</c:v>
                </c:pt>
                <c:pt idx="19">
                  <c:v>0.0953597456</c:v>
                </c:pt>
                <c:pt idx="21">
                  <c:v>0.0991397649</c:v>
                </c:pt>
                <c:pt idx="22">
                  <c:v>0.1054729061</c:v>
                </c:pt>
                <c:pt idx="23">
                  <c:v>0.0803820898</c:v>
                </c:pt>
                <c:pt idx="25">
                  <c:v>0.0706977687</c:v>
                </c:pt>
                <c:pt idx="26">
                  <c:v>0.0765838991</c:v>
                </c:pt>
                <c:pt idx="28">
                  <c:v>0.0992779353</c:v>
                </c:pt>
                <c:pt idx="29">
                  <c:v>0.0980813231</c:v>
                </c:pt>
                <c:pt idx="31">
                  <c:v>0.1039700097</c:v>
                </c:pt>
                <c:pt idx="32">
                  <c:v>0.1127330999</c:v>
                </c:pt>
                <c:pt idx="34">
                  <c:v>0.0845354282</c:v>
                </c:pt>
                <c:pt idx="35">
                  <c:v>0.1026568905</c:v>
                </c:pt>
                <c:pt idx="37">
                  <c:v>0.085557186</c:v>
                </c:pt>
                <c:pt idx="38">
                  <c:v>0.0753055888</c:v>
                </c:pt>
              </c:numCache>
            </c:numRef>
          </c:val>
        </c:ser>
        <c:ser>
          <c:idx val="3"/>
          <c:order val="3"/>
          <c:tx>
            <c:strRef>
              <c:f>'district graph data'!$K$3</c:f>
              <c:strCache>
                <c:ptCount val="1"/>
                <c:pt idx="0">
                  <c:v>MB Avg 2001/02-2005/06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2001/02-2005/06</c:name>
            <c:spPr>
              <a:ln w="25400">
                <a:solidFill>
                  <a:srgbClr val="000000"/>
                </a:solidFill>
                <a:prstDash val="sysDot"/>
              </a:ln>
            </c:spPr>
            <c:trendlineType val="linear"/>
            <c:forward val="0.5"/>
            <c:backward val="0.5"/>
            <c:dispEq val="0"/>
            <c:dispRSqr val="0"/>
          </c:trendline>
          <c:cat>
            <c:strRef>
              <c:f>'district graph data'!$A$67:$A$105</c:f>
              <c:strCache>
                <c:ptCount val="39"/>
                <c:pt idx="0">
                  <c:v>Fort Garry S</c:v>
                </c:pt>
                <c:pt idx="1">
                  <c:v>Fort Garry N</c:v>
                </c:pt>
                <c:pt idx="3">
                  <c:v>Assiniboine South</c:v>
                </c:pt>
                <c:pt idx="5">
                  <c:v>St. Boniface E</c:v>
                </c:pt>
                <c:pt idx="6">
                  <c:v>St. Boniface W</c:v>
                </c:pt>
                <c:pt idx="8">
                  <c:v>St. Vital S</c:v>
                </c:pt>
                <c:pt idx="9">
                  <c:v>St. Vital N</c:v>
                </c:pt>
                <c:pt idx="11">
                  <c:v>Transcona</c:v>
                </c:pt>
                <c:pt idx="13">
                  <c:v>River Heights W</c:v>
                </c:pt>
                <c:pt idx="14">
                  <c:v>River Heights E (t)</c:v>
                </c:pt>
                <c:pt idx="16">
                  <c:v>River East N</c:v>
                </c:pt>
                <c:pt idx="17">
                  <c:v>River East E</c:v>
                </c:pt>
                <c:pt idx="18">
                  <c:v>River East W</c:v>
                </c:pt>
                <c:pt idx="19">
                  <c:v>River East S (1)</c:v>
                </c:pt>
                <c:pt idx="21">
                  <c:v>Seven Oaks N</c:v>
                </c:pt>
                <c:pt idx="22">
                  <c:v>Seven Oaks W (1,2)</c:v>
                </c:pt>
                <c:pt idx="23">
                  <c:v>Seven Oaks E</c:v>
                </c:pt>
                <c:pt idx="25">
                  <c:v>St. James - Assiniboia W</c:v>
                </c:pt>
                <c:pt idx="26">
                  <c:v>St. James - Assiniboia E</c:v>
                </c:pt>
                <c:pt idx="28">
                  <c:v>Inkster West (1)</c:v>
                </c:pt>
                <c:pt idx="29">
                  <c:v>Inkster East (1)</c:v>
                </c:pt>
                <c:pt idx="31">
                  <c:v>Downtown W (1,2)</c:v>
                </c:pt>
                <c:pt idx="32">
                  <c:v>Downtown E (1,2)</c:v>
                </c:pt>
                <c:pt idx="34">
                  <c:v>Point Douglas N (1,t)</c:v>
                </c:pt>
                <c:pt idx="35">
                  <c:v>Point Douglas S (1,2)</c:v>
                </c:pt>
                <c:pt idx="37">
                  <c:v>Winnipeg (1,2,t)</c:v>
                </c:pt>
                <c:pt idx="38">
                  <c:v>Manitoba  (t)</c:v>
                </c:pt>
              </c:strCache>
            </c:strRef>
          </c:cat>
          <c:val>
            <c:numRef>
              <c:f>'district graph data'!$K$67:$K$105</c:f>
              <c:numCache>
                <c:ptCount val="39"/>
                <c:pt idx="0">
                  <c:v>0.0753055888</c:v>
                </c:pt>
                <c:pt idx="1">
                  <c:v>0.0753055888</c:v>
                </c:pt>
                <c:pt idx="3">
                  <c:v>0.0753055888</c:v>
                </c:pt>
                <c:pt idx="5">
                  <c:v>0.0753055888</c:v>
                </c:pt>
                <c:pt idx="6">
                  <c:v>0.0753055888</c:v>
                </c:pt>
                <c:pt idx="8">
                  <c:v>0.0753055888</c:v>
                </c:pt>
                <c:pt idx="9">
                  <c:v>0.0753055888</c:v>
                </c:pt>
                <c:pt idx="11">
                  <c:v>0.0753055888</c:v>
                </c:pt>
                <c:pt idx="13">
                  <c:v>0.0753055888</c:v>
                </c:pt>
                <c:pt idx="14">
                  <c:v>0.0753055888</c:v>
                </c:pt>
                <c:pt idx="16">
                  <c:v>0.0753055888</c:v>
                </c:pt>
                <c:pt idx="17">
                  <c:v>0.0753055888</c:v>
                </c:pt>
                <c:pt idx="18">
                  <c:v>0.0753055888</c:v>
                </c:pt>
                <c:pt idx="19">
                  <c:v>0.0753055888</c:v>
                </c:pt>
                <c:pt idx="21">
                  <c:v>0.0753055888</c:v>
                </c:pt>
                <c:pt idx="22">
                  <c:v>0.0753055888</c:v>
                </c:pt>
                <c:pt idx="23">
                  <c:v>0.0753055888</c:v>
                </c:pt>
                <c:pt idx="25">
                  <c:v>0.0753055888</c:v>
                </c:pt>
                <c:pt idx="26">
                  <c:v>0.0753055888</c:v>
                </c:pt>
                <c:pt idx="28">
                  <c:v>0.0753055888</c:v>
                </c:pt>
                <c:pt idx="29">
                  <c:v>0.0753055888</c:v>
                </c:pt>
                <c:pt idx="31">
                  <c:v>0.0753055888</c:v>
                </c:pt>
                <c:pt idx="32">
                  <c:v>0.0753055888</c:v>
                </c:pt>
                <c:pt idx="34">
                  <c:v>0.0753055888</c:v>
                </c:pt>
                <c:pt idx="35">
                  <c:v>0.0753055888</c:v>
                </c:pt>
                <c:pt idx="37">
                  <c:v>0.0753055888</c:v>
                </c:pt>
                <c:pt idx="38">
                  <c:v>0.0753055888</c:v>
                </c:pt>
              </c:numCache>
            </c:numRef>
          </c:val>
        </c:ser>
        <c:axId val="14407160"/>
        <c:axId val="62555577"/>
      </c:barChart>
      <c:catAx>
        <c:axId val="14407160"/>
        <c:scaling>
          <c:orientation val="maxMin"/>
        </c:scaling>
        <c:axPos val="l"/>
        <c:delete val="0"/>
        <c:numFmt formatCode="General" sourceLinked="1"/>
        <c:majorTickMark val="none"/>
        <c:minorTickMark val="none"/>
        <c:tickLblPos val="nextTo"/>
        <c:txPr>
          <a:bodyPr/>
          <a:lstStyle/>
          <a:p>
            <a:pPr>
              <a:defRPr lang="en-US" cap="none" sz="625" b="0" i="0" u="none" baseline="0"/>
            </a:pPr>
          </a:p>
        </c:txPr>
        <c:crossAx val="62555577"/>
        <c:crosses val="autoZero"/>
        <c:auto val="1"/>
        <c:lblOffset val="100"/>
        <c:noMultiLvlLbl val="0"/>
      </c:catAx>
      <c:valAx>
        <c:axId val="62555577"/>
        <c:scaling>
          <c:orientation val="minMax"/>
          <c:max val="0.2"/>
          <c:min val="0"/>
        </c:scaling>
        <c:axPos val="t"/>
        <c:majorGridlines/>
        <c:delete val="0"/>
        <c:numFmt formatCode="0%" sourceLinked="0"/>
        <c:majorTickMark val="none"/>
        <c:minorTickMark val="none"/>
        <c:tickLblPos val="nextTo"/>
        <c:crossAx val="14407160"/>
        <c:crosses val="max"/>
        <c:crossBetween val="between"/>
        <c:dispUnits/>
        <c:majorUnit val="0.05"/>
      </c:valAx>
      <c:spPr>
        <a:solidFill>
          <a:srgbClr val="FFFFFF"/>
        </a:solidFill>
        <a:ln w="12700">
          <a:solidFill/>
        </a:ln>
      </c:spPr>
    </c:plotArea>
    <c:legend>
      <c:legendPos val="r"/>
      <c:legendEntry>
        <c:idx val="0"/>
        <c:delete val="1"/>
      </c:legendEntry>
      <c:legendEntry>
        <c:idx val="3"/>
        <c:delete val="1"/>
      </c:legendEntry>
      <c:layout>
        <c:manualLayout>
          <c:xMode val="edge"/>
          <c:yMode val="edge"/>
          <c:x val="0.67625"/>
          <c:y val="0.108"/>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A.3.46: Small-for-Gestational Age Rates                                                       by Aggregate RHA Area</a:t>
            </a:r>
            <a:r>
              <a:rPr lang="en-US" cap="none" sz="800" b="1" i="0" u="none" baseline="0"/>
              <a:t>
</a:t>
            </a:r>
            <a:r>
              <a:rPr lang="en-US" cap="none" sz="800" b="0" i="0" u="none" baseline="0"/>
              <a:t>Sex-adjusted percent of infants born with a low birth weight for gestational age</a:t>
            </a:r>
          </a:p>
        </c:rich>
      </c:tx>
      <c:layout>
        <c:manualLayout>
          <c:xMode val="factor"/>
          <c:yMode val="factor"/>
          <c:x val="0.02875"/>
          <c:y val="-0.01925"/>
        </c:manualLayout>
      </c:layout>
      <c:spPr>
        <a:noFill/>
        <a:ln>
          <a:noFill/>
        </a:ln>
      </c:spPr>
    </c:title>
    <c:plotArea>
      <c:layout>
        <c:manualLayout>
          <c:xMode val="edge"/>
          <c:yMode val="edge"/>
          <c:x val="0.017"/>
          <c:y val="0.12875"/>
          <c:w val="0.983"/>
          <c:h val="0.83025"/>
        </c:manualLayout>
      </c:layout>
      <c:barChart>
        <c:barDir val="bar"/>
        <c:grouping val="clustered"/>
        <c:varyColors val="0"/>
        <c:ser>
          <c:idx val="0"/>
          <c:order val="0"/>
          <c:tx>
            <c:strRef>
              <c:f>'rha graph data'!$H$3</c:f>
              <c:strCache>
                <c:ptCount val="1"/>
                <c:pt idx="0">
                  <c:v>MB Avg 1996/97-2000/01</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1996/97-2000/01</c:name>
            <c:spPr>
              <a:ln w="25400">
                <a:solidFill>
                  <a:srgbClr val="C0C0C0"/>
                </a:solidFill>
                <a:prstDash val="sysDot"/>
              </a:ln>
            </c:spPr>
            <c:trendlineType val="linear"/>
            <c:forward val="0.5"/>
            <c:backward val="0.5"/>
            <c:dispEq val="0"/>
            <c:dispRSqr val="0"/>
          </c:trendline>
          <c:cat>
            <c:strRef>
              <c:f>('rha graph data'!$A$16:$A$18,'rha graph data'!$A$8,'rha graph data'!$A$19:$A$20)</c:f>
              <c:strCache>
                <c:ptCount val="5"/>
                <c:pt idx="0">
                  <c:v>South (1,2,t)</c:v>
                </c:pt>
                <c:pt idx="1">
                  <c:v>Mid (1,2,t)</c:v>
                </c:pt>
                <c:pt idx="2">
                  <c:v>North (1,2)</c:v>
                </c:pt>
                <c:pt idx="3">
                  <c:v>Winnipeg (1,2,t)</c:v>
                </c:pt>
                <c:pt idx="4">
                  <c:v>Manitoba (t)</c:v>
                </c:pt>
              </c:strCache>
            </c:strRef>
          </c:cat>
          <c:val>
            <c:numRef>
              <c:f>('rha graph data'!$H$16:$H$18,'rha graph data'!$H$8,'rha graph data'!$H$19:$H$20)</c:f>
              <c:numCache>
                <c:ptCount val="5"/>
                <c:pt idx="0">
                  <c:v>0.0842705199</c:v>
                </c:pt>
                <c:pt idx="1">
                  <c:v>0.0842705199</c:v>
                </c:pt>
                <c:pt idx="2">
                  <c:v>0.0842705199</c:v>
                </c:pt>
                <c:pt idx="3">
                  <c:v>0.0842705199</c:v>
                </c:pt>
                <c:pt idx="4">
                  <c:v>0.0842705199</c:v>
                </c:pt>
              </c:numCache>
            </c:numRef>
          </c:val>
        </c:ser>
        <c:ser>
          <c:idx val="1"/>
          <c:order val="1"/>
          <c:tx>
            <c:strRef>
              <c:f>'rha graph data'!$I$3</c:f>
              <c:strCache>
                <c:ptCount val="1"/>
                <c:pt idx="0">
                  <c:v>1996/97-2000/01</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data'!$A$16:$A$18,'rha graph data'!$A$8,'rha graph data'!$A$19:$A$20)</c:f>
              <c:strCache>
                <c:ptCount val="5"/>
                <c:pt idx="0">
                  <c:v>South (1,2,t)</c:v>
                </c:pt>
                <c:pt idx="1">
                  <c:v>Mid (1,2,t)</c:v>
                </c:pt>
                <c:pt idx="2">
                  <c:v>North (1,2)</c:v>
                </c:pt>
                <c:pt idx="3">
                  <c:v>Winnipeg (1,2,t)</c:v>
                </c:pt>
                <c:pt idx="4">
                  <c:v>Manitoba (t)</c:v>
                </c:pt>
              </c:strCache>
            </c:strRef>
          </c:cat>
          <c:val>
            <c:numRef>
              <c:f>('rha graph data'!$I$16:$I$18,'rha graph data'!$I$8,'rha graph data'!$I$19:$I$20)</c:f>
              <c:numCache>
                <c:ptCount val="5"/>
                <c:pt idx="0">
                  <c:v>0.0755015915</c:v>
                </c:pt>
                <c:pt idx="1">
                  <c:v>0.0737668319</c:v>
                </c:pt>
                <c:pt idx="2">
                  <c:v>0.069213817</c:v>
                </c:pt>
                <c:pt idx="3">
                  <c:v>0.0939652691</c:v>
                </c:pt>
                <c:pt idx="4">
                  <c:v>0.0842705199</c:v>
                </c:pt>
              </c:numCache>
            </c:numRef>
          </c:val>
        </c:ser>
        <c:ser>
          <c:idx val="2"/>
          <c:order val="2"/>
          <c:tx>
            <c:strRef>
              <c:f>'rha graph data'!$J$3</c:f>
              <c:strCache>
                <c:ptCount val="1"/>
                <c:pt idx="0">
                  <c:v>2001/02-2005/06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data'!$A$16:$A$18,'rha graph data'!$A$8,'rha graph data'!$A$19:$A$20)</c:f>
              <c:strCache>
                <c:ptCount val="5"/>
                <c:pt idx="0">
                  <c:v>South (1,2,t)</c:v>
                </c:pt>
                <c:pt idx="1">
                  <c:v>Mid (1,2,t)</c:v>
                </c:pt>
                <c:pt idx="2">
                  <c:v>North (1,2)</c:v>
                </c:pt>
                <c:pt idx="3">
                  <c:v>Winnipeg (1,2,t)</c:v>
                </c:pt>
                <c:pt idx="4">
                  <c:v>Manitoba (t)</c:v>
                </c:pt>
              </c:strCache>
            </c:strRef>
          </c:cat>
          <c:val>
            <c:numRef>
              <c:f>('rha graph data'!$J$16:$J$18,'rha graph data'!$J$8,'rha graph data'!$J$19:$J$20)</c:f>
              <c:numCache>
                <c:ptCount val="5"/>
                <c:pt idx="0">
                  <c:v>0.0686995858</c:v>
                </c:pt>
                <c:pt idx="1">
                  <c:v>0.0570848074</c:v>
                </c:pt>
                <c:pt idx="2">
                  <c:v>0.0643082736</c:v>
                </c:pt>
                <c:pt idx="3">
                  <c:v>0.085557186</c:v>
                </c:pt>
                <c:pt idx="4">
                  <c:v>0.0753055888</c:v>
                </c:pt>
              </c:numCache>
            </c:numRef>
          </c:val>
        </c:ser>
        <c:ser>
          <c:idx val="3"/>
          <c:order val="3"/>
          <c:tx>
            <c:strRef>
              <c:f>'rha graph data'!$K$3</c:f>
              <c:strCache>
                <c:ptCount val="1"/>
                <c:pt idx="0">
                  <c:v>MB Avg 2001/02-2005/06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2001/02-2005/06</c:name>
            <c:spPr>
              <a:ln w="25400">
                <a:solidFill>
                  <a:srgbClr val="000000"/>
                </a:solidFill>
                <a:prstDash val="sysDot"/>
              </a:ln>
            </c:spPr>
            <c:trendlineType val="linear"/>
            <c:forward val="0.5"/>
            <c:backward val="0.5"/>
            <c:dispEq val="0"/>
            <c:dispRSqr val="0"/>
          </c:trendline>
          <c:cat>
            <c:strRef>
              <c:f>('rha graph data'!$A$16:$A$18,'rha graph data'!$A$8,'rha graph data'!$A$19:$A$20)</c:f>
              <c:strCache>
                <c:ptCount val="5"/>
                <c:pt idx="0">
                  <c:v>South (1,2,t)</c:v>
                </c:pt>
                <c:pt idx="1">
                  <c:v>Mid (1,2,t)</c:v>
                </c:pt>
                <c:pt idx="2">
                  <c:v>North (1,2)</c:v>
                </c:pt>
                <c:pt idx="3">
                  <c:v>Winnipeg (1,2,t)</c:v>
                </c:pt>
                <c:pt idx="4">
                  <c:v>Manitoba (t)</c:v>
                </c:pt>
              </c:strCache>
            </c:strRef>
          </c:cat>
          <c:val>
            <c:numRef>
              <c:f>('rha graph data'!$K$16:$K$18,'rha graph data'!$K$8,'rha graph data'!$K$19:$K$20)</c:f>
              <c:numCache>
                <c:ptCount val="5"/>
                <c:pt idx="0">
                  <c:v>0.0753055888</c:v>
                </c:pt>
                <c:pt idx="1">
                  <c:v>0.0753055888</c:v>
                </c:pt>
                <c:pt idx="2">
                  <c:v>0.0753055888</c:v>
                </c:pt>
                <c:pt idx="3">
                  <c:v>0.0753055888</c:v>
                </c:pt>
                <c:pt idx="4">
                  <c:v>0.0753055888</c:v>
                </c:pt>
              </c:numCache>
            </c:numRef>
          </c:val>
        </c:ser>
        <c:axId val="26129282"/>
        <c:axId val="33836947"/>
      </c:barChart>
      <c:catAx>
        <c:axId val="26129282"/>
        <c:scaling>
          <c:orientation val="maxMin"/>
        </c:scaling>
        <c:axPos val="l"/>
        <c:delete val="0"/>
        <c:numFmt formatCode="General" sourceLinked="1"/>
        <c:majorTickMark val="none"/>
        <c:minorTickMark val="none"/>
        <c:tickLblPos val="nextTo"/>
        <c:crossAx val="33836947"/>
        <c:crosses val="autoZero"/>
        <c:auto val="1"/>
        <c:lblOffset val="100"/>
        <c:noMultiLvlLbl val="0"/>
      </c:catAx>
      <c:valAx>
        <c:axId val="33836947"/>
        <c:scaling>
          <c:orientation val="minMax"/>
          <c:max val="0.2"/>
          <c:min val="0"/>
        </c:scaling>
        <c:axPos val="t"/>
        <c:majorGridlines>
          <c:spPr>
            <a:ln w="12700">
              <a:solidFill/>
            </a:ln>
          </c:spPr>
        </c:majorGridlines>
        <c:delete val="0"/>
        <c:numFmt formatCode="0%" sourceLinked="0"/>
        <c:majorTickMark val="none"/>
        <c:minorTickMark val="none"/>
        <c:tickLblPos val="nextTo"/>
        <c:spPr>
          <a:ln w="12700">
            <a:solidFill/>
          </a:ln>
        </c:spPr>
        <c:crossAx val="26129282"/>
        <c:crosses val="max"/>
        <c:crossBetween val="between"/>
        <c:dispUnits/>
        <c:majorUnit val="0.05"/>
      </c:valAx>
      <c:spPr>
        <a:solidFill>
          <a:srgbClr val="FFFFFF"/>
        </a:solidFill>
        <a:ln w="12700">
          <a:solidFill/>
        </a:ln>
      </c:spPr>
    </c:plotArea>
    <c:legend>
      <c:legendPos val="r"/>
      <c:legendEntry>
        <c:idx val="0"/>
        <c:delete val="1"/>
      </c:legendEntry>
      <c:legendEntry>
        <c:idx val="3"/>
        <c:delete val="1"/>
      </c:legendEntry>
      <c:layout>
        <c:manualLayout>
          <c:xMode val="edge"/>
          <c:yMode val="edge"/>
          <c:x val="0.661"/>
          <c:y val="0.18425"/>
          <c:w val="0.3135"/>
          <c:h val="0.1712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25" right="1.125" top="1" bottom="4"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tabSelected="1" workbookViewId="0"/>
  </sheetViews>
  <pageMargins left="0" right="0.375" top="0" bottom="0"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0.19675</cdr:x>
      <cdr:y>0.877</cdr:y>
    </cdr:from>
    <cdr:to>
      <cdr:x>0.934</cdr:x>
      <cdr:y>0.98725</cdr:y>
    </cdr:to>
    <cdr:sp>
      <cdr:nvSpPr>
        <cdr:cNvPr id="1" name="TextBox 4"/>
        <cdr:cNvSpPr txBox="1">
          <a:spLocks noChangeArrowheads="1"/>
        </cdr:cNvSpPr>
      </cdr:nvSpPr>
      <cdr:spPr>
        <a:xfrm>
          <a:off x="1123950" y="3981450"/>
          <a:ext cx="4210050" cy="504825"/>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relSizeAnchor>
  <cdr:relSizeAnchor xmlns:cdr="http://schemas.openxmlformats.org/drawingml/2006/chartDrawing">
    <cdr:from>
      <cdr:x>0.636</cdr:x>
      <cdr:y>0.96725</cdr:y>
    </cdr:from>
    <cdr:to>
      <cdr:x>0.9965</cdr:x>
      <cdr:y>1</cdr:y>
    </cdr:to>
    <cdr:sp>
      <cdr:nvSpPr>
        <cdr:cNvPr id="2" name="mchp"/>
        <cdr:cNvSpPr txBox="1">
          <a:spLocks noChangeArrowheads="1"/>
        </cdr:cNvSpPr>
      </cdr:nvSpPr>
      <cdr:spPr>
        <a:xfrm>
          <a:off x="3629025" y="4391025"/>
          <a:ext cx="2057400" cy="152400"/>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2008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15000" cy="45434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15000" cy="45434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0.2055</cdr:x>
      <cdr:y>0.895</cdr:y>
    </cdr:from>
    <cdr:to>
      <cdr:x>0.968</cdr:x>
      <cdr:y>0.98925</cdr:y>
    </cdr:to>
    <cdr:sp>
      <cdr:nvSpPr>
        <cdr:cNvPr id="1" name="TextBox 6"/>
        <cdr:cNvSpPr txBox="1">
          <a:spLocks noChangeArrowheads="1"/>
        </cdr:cNvSpPr>
      </cdr:nvSpPr>
      <cdr:spPr>
        <a:xfrm>
          <a:off x="1171575" y="4876800"/>
          <a:ext cx="4362450" cy="514350"/>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relSizeAnchor>
  <cdr:relSizeAnchor xmlns:cdr="http://schemas.openxmlformats.org/drawingml/2006/chartDrawing">
    <cdr:from>
      <cdr:x>0.59725</cdr:x>
      <cdr:y>0.9755</cdr:y>
    </cdr:from>
    <cdr:to>
      <cdr:x>0.98125</cdr:x>
      <cdr:y>1</cdr:y>
    </cdr:to>
    <cdr:sp>
      <cdr:nvSpPr>
        <cdr:cNvPr id="2" name="mchp"/>
        <cdr:cNvSpPr txBox="1">
          <a:spLocks noChangeArrowheads="1"/>
        </cdr:cNvSpPr>
      </cdr:nvSpPr>
      <cdr:spPr>
        <a:xfrm>
          <a:off x="3409950" y="5314950"/>
          <a:ext cx="2190750" cy="133350"/>
        </a:xfrm>
        <a:prstGeom prst="rect">
          <a:avLst/>
        </a:prstGeom>
        <a:solidFill>
          <a:srgbClr val="FFFFFF"/>
        </a:solidFill>
        <a:ln w="9525" cmpd="sng">
          <a:noFill/>
        </a:ln>
      </cdr:spPr>
      <cdr:txBody>
        <a:bodyPr vertOverflow="clip" wrap="square"/>
        <a:p>
          <a:pPr algn="r">
            <a:defRPr/>
          </a:pPr>
          <a:r>
            <a:rPr lang="en-US" cap="none" sz="700" b="0" i="0" u="none" baseline="0"/>
            <a:t>Source: Manitoba Centre for Health Policy, 2008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15000" cy="54578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0.634</cdr:x>
      <cdr:y>0.98225</cdr:y>
    </cdr:from>
    <cdr:to>
      <cdr:x>0.98775</cdr:x>
      <cdr:y>1</cdr:y>
    </cdr:to>
    <cdr:sp>
      <cdr:nvSpPr>
        <cdr:cNvPr id="1" name="TextBox 1"/>
        <cdr:cNvSpPr txBox="1">
          <a:spLocks noChangeArrowheads="1"/>
        </cdr:cNvSpPr>
      </cdr:nvSpPr>
      <cdr:spPr>
        <a:xfrm>
          <a:off x="4610100" y="9553575"/>
          <a:ext cx="2571750" cy="171450"/>
        </a:xfrm>
        <a:prstGeom prst="rect">
          <a:avLst/>
        </a:prstGeom>
        <a:noFill/>
        <a:ln w="9525" cmpd="sng">
          <a:noFill/>
        </a:ln>
      </cdr:spPr>
      <cdr:txBody>
        <a:bodyPr vertOverflow="clip" wrap="square"/>
        <a:p>
          <a:pPr algn="r">
            <a:defRPr/>
          </a:pPr>
          <a:r>
            <a:rPr lang="en-US" cap="none" sz="800" b="0" i="0" u="none" baseline="0"/>
            <a:t>Source: Manitoba Centre for Health Policy, 2008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277100" cy="97345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0.614</cdr:x>
      <cdr:y>0.9825</cdr:y>
    </cdr:from>
    <cdr:to>
      <cdr:x>0.988</cdr:x>
      <cdr:y>1</cdr:y>
    </cdr:to>
    <cdr:sp>
      <cdr:nvSpPr>
        <cdr:cNvPr id="1" name="TextBox 1"/>
        <cdr:cNvSpPr txBox="1">
          <a:spLocks noChangeArrowheads="1"/>
        </cdr:cNvSpPr>
      </cdr:nvSpPr>
      <cdr:spPr>
        <a:xfrm>
          <a:off x="3505200" y="8048625"/>
          <a:ext cx="2133600" cy="142875"/>
        </a:xfrm>
        <a:prstGeom prst="rect">
          <a:avLst/>
        </a:prstGeom>
        <a:noFill/>
        <a:ln w="9525" cmpd="sng">
          <a:noFill/>
        </a:ln>
      </cdr:spPr>
      <cdr:txBody>
        <a:bodyPr vertOverflow="clip" wrap="square"/>
        <a:p>
          <a:pPr algn="r">
            <a:defRPr/>
          </a:pPr>
          <a:r>
            <a:rPr lang="en-US" cap="none" sz="700" b="0" i="0" u="none" baseline="0"/>
            <a:t>Source: Manitoba Centre for Health Policy, 2008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15000" cy="82010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0.62325</cdr:x>
      <cdr:y>0.96975</cdr:y>
    </cdr:from>
    <cdr:to>
      <cdr:x>0.99175</cdr:x>
      <cdr:y>1</cdr:y>
    </cdr:to>
    <cdr:sp>
      <cdr:nvSpPr>
        <cdr:cNvPr id="1" name="TextBox 1"/>
        <cdr:cNvSpPr txBox="1">
          <a:spLocks noChangeArrowheads="1"/>
        </cdr:cNvSpPr>
      </cdr:nvSpPr>
      <cdr:spPr>
        <a:xfrm>
          <a:off x="3552825" y="4400550"/>
          <a:ext cx="2105025" cy="133350"/>
        </a:xfrm>
        <a:prstGeom prst="rect">
          <a:avLst/>
        </a:prstGeom>
        <a:noFill/>
        <a:ln w="9525" cmpd="sng">
          <a:noFill/>
        </a:ln>
      </cdr:spPr>
      <cdr:txBody>
        <a:bodyPr vertOverflow="clip" wrap="square"/>
        <a:p>
          <a:pPr algn="r">
            <a:defRPr/>
          </a:pPr>
          <a:r>
            <a:rPr lang="en-US" cap="none" sz="700" b="0" i="0" u="none" baseline="0"/>
            <a:t>Source: Manitoba Centre for Health Policy, 2008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26"/>
  <sheetViews>
    <sheetView workbookViewId="0" topLeftCell="A1">
      <selection activeCell="A1" sqref="A1"/>
    </sheetView>
  </sheetViews>
  <sheetFormatPr defaultColWidth="9.140625" defaultRowHeight="12.75"/>
  <cols>
    <col min="1" max="1" width="12.421875" style="24" customWidth="1"/>
    <col min="2" max="5" width="8.00390625" style="24" customWidth="1"/>
    <col min="6" max="6" width="9.140625" style="24" customWidth="1"/>
    <col min="7" max="7" width="18.140625" style="24" customWidth="1"/>
    <col min="8" max="11" width="8.00390625" style="24" customWidth="1"/>
    <col min="12" max="16384" width="9.140625" style="24" customWidth="1"/>
  </cols>
  <sheetData>
    <row r="1" spans="1:5" ht="15.75" thickBot="1">
      <c r="A1" s="11" t="s">
        <v>289</v>
      </c>
      <c r="B1" s="11"/>
      <c r="C1" s="11"/>
      <c r="D1" s="11"/>
      <c r="E1" s="11"/>
    </row>
    <row r="2" spans="1:11" ht="13.5" thickBot="1">
      <c r="A2" s="65" t="s">
        <v>123</v>
      </c>
      <c r="B2" s="68" t="s">
        <v>287</v>
      </c>
      <c r="C2" s="68"/>
      <c r="D2" s="68"/>
      <c r="E2" s="69"/>
      <c r="G2" s="65" t="s">
        <v>123</v>
      </c>
      <c r="H2" s="68" t="s">
        <v>287</v>
      </c>
      <c r="I2" s="68"/>
      <c r="J2" s="68"/>
      <c r="K2" s="69"/>
    </row>
    <row r="3" spans="1:11" ht="12.75">
      <c r="A3" s="66"/>
      <c r="B3" s="12" t="s">
        <v>124</v>
      </c>
      <c r="C3" s="13" t="s">
        <v>125</v>
      </c>
      <c r="D3" s="14" t="s">
        <v>124</v>
      </c>
      <c r="E3" s="19" t="s">
        <v>125</v>
      </c>
      <c r="G3" s="66"/>
      <c r="H3" s="12" t="s">
        <v>124</v>
      </c>
      <c r="I3" s="13" t="s">
        <v>125</v>
      </c>
      <c r="J3" s="14" t="s">
        <v>124</v>
      </c>
      <c r="K3" s="19" t="s">
        <v>125</v>
      </c>
    </row>
    <row r="4" spans="1:11" ht="12.75">
      <c r="A4" s="66"/>
      <c r="B4" s="12" t="s">
        <v>126</v>
      </c>
      <c r="C4" s="13" t="s">
        <v>188</v>
      </c>
      <c r="D4" s="14" t="s">
        <v>126</v>
      </c>
      <c r="E4" s="34" t="s">
        <v>188</v>
      </c>
      <c r="G4" s="66"/>
      <c r="H4" s="12" t="s">
        <v>126</v>
      </c>
      <c r="I4" s="13" t="s">
        <v>188</v>
      </c>
      <c r="J4" s="14" t="s">
        <v>126</v>
      </c>
      <c r="K4" s="34" t="s">
        <v>188</v>
      </c>
    </row>
    <row r="5" spans="1:11" ht="12.75">
      <c r="A5" s="66"/>
      <c r="B5" s="15" t="s">
        <v>127</v>
      </c>
      <c r="C5" s="16" t="s">
        <v>288</v>
      </c>
      <c r="D5" s="17" t="s">
        <v>127</v>
      </c>
      <c r="E5" s="16" t="s">
        <v>288</v>
      </c>
      <c r="G5" s="66"/>
      <c r="H5" s="15" t="s">
        <v>127</v>
      </c>
      <c r="I5" s="16" t="s">
        <v>288</v>
      </c>
      <c r="J5" s="17" t="s">
        <v>127</v>
      </c>
      <c r="K5" s="16" t="s">
        <v>288</v>
      </c>
    </row>
    <row r="6" spans="1:11" ht="13.5" thickBot="1">
      <c r="A6" s="67"/>
      <c r="B6" s="70" t="s">
        <v>283</v>
      </c>
      <c r="C6" s="71"/>
      <c r="D6" s="72" t="s">
        <v>284</v>
      </c>
      <c r="E6" s="73"/>
      <c r="G6" s="67"/>
      <c r="H6" s="70" t="s">
        <v>283</v>
      </c>
      <c r="I6" s="71"/>
      <c r="J6" s="72" t="s">
        <v>284</v>
      </c>
      <c r="K6" s="73"/>
    </row>
    <row r="7" spans="1:11" ht="12.75">
      <c r="A7" s="25" t="s">
        <v>128</v>
      </c>
      <c r="B7" s="39">
        <f>'orig. data'!B4/5</f>
        <v>50.8</v>
      </c>
      <c r="C7" s="52">
        <f>'orig. data'!H4</f>
        <v>0.0712882402</v>
      </c>
      <c r="D7" s="49">
        <f>'orig. data'!P4/5</f>
        <v>51</v>
      </c>
      <c r="E7" s="55">
        <f>'orig. data'!V4</f>
        <v>0.0670523271</v>
      </c>
      <c r="G7" s="26" t="s">
        <v>143</v>
      </c>
      <c r="H7" s="39">
        <f>'orig. data'!B20/5</f>
        <v>58.8</v>
      </c>
      <c r="I7" s="52">
        <f>'orig. data'!H20</f>
        <v>0.08556461</v>
      </c>
      <c r="J7" s="49">
        <f>'orig. data'!P20/5</f>
        <v>54</v>
      </c>
      <c r="K7" s="55">
        <f>'orig. data'!V20</f>
        <v>0.0830513688</v>
      </c>
    </row>
    <row r="8" spans="1:11" ht="12.75">
      <c r="A8" s="27" t="s">
        <v>129</v>
      </c>
      <c r="B8" s="37">
        <f>'orig. data'!B5/5</f>
        <v>105.8</v>
      </c>
      <c r="C8" s="52">
        <f>'orig. data'!H5</f>
        <v>0.0778972169</v>
      </c>
      <c r="D8" s="49">
        <f>'orig. data'!P5/5</f>
        <v>96.2</v>
      </c>
      <c r="E8" s="55">
        <f>'orig. data'!V5</f>
        <v>0.0711328009</v>
      </c>
      <c r="G8" s="28" t="s">
        <v>144</v>
      </c>
      <c r="H8" s="37">
        <f>'orig. data'!B21/5</f>
        <v>20.2</v>
      </c>
      <c r="I8" s="52">
        <f>'orig. data'!H21</f>
        <v>0.0676037483</v>
      </c>
      <c r="J8" s="49">
        <f>'orig. data'!P21/5</f>
        <v>22.2</v>
      </c>
      <c r="K8" s="55">
        <f>'orig. data'!V21</f>
        <v>0.0771369006</v>
      </c>
    </row>
    <row r="9" spans="1:11" ht="12.75">
      <c r="A9" s="27" t="s">
        <v>130</v>
      </c>
      <c r="B9" s="37">
        <f>'orig. data'!B6/5</f>
        <v>56.4</v>
      </c>
      <c r="C9" s="52">
        <f>'orig. data'!H6</f>
        <v>0.0749800585</v>
      </c>
      <c r="D9" s="49">
        <f>'orig. data'!P6/5</f>
        <v>44.4</v>
      </c>
      <c r="E9" s="55">
        <f>'orig. data'!V6</f>
        <v>0.065428824</v>
      </c>
      <c r="G9" s="28" t="s">
        <v>148</v>
      </c>
      <c r="H9" s="37">
        <f>'orig. data'!B22/5</f>
        <v>37</v>
      </c>
      <c r="I9" s="52">
        <f>'orig. data'!H22</f>
        <v>0.0717054264</v>
      </c>
      <c r="J9" s="49">
        <f>'orig. data'!P22/5</f>
        <v>37.8</v>
      </c>
      <c r="K9" s="55">
        <f>'orig. data'!V22</f>
        <v>0.0737417089</v>
      </c>
    </row>
    <row r="10" spans="1:11" ht="12.75">
      <c r="A10" s="27" t="s">
        <v>107</v>
      </c>
      <c r="B10" s="37">
        <f>'orig. data'!B7/5</f>
        <v>40.8</v>
      </c>
      <c r="C10" s="52">
        <f>'orig. data'!H7</f>
        <v>0.0723917672</v>
      </c>
      <c r="D10" s="49">
        <f>'orig. data'!P7/5</f>
        <v>38.2</v>
      </c>
      <c r="E10" s="55">
        <f>'orig. data'!V7</f>
        <v>0.064115475</v>
      </c>
      <c r="G10" s="28" t="s">
        <v>146</v>
      </c>
      <c r="H10" s="37">
        <f>'orig. data'!B23/5</f>
        <v>58.2</v>
      </c>
      <c r="I10" s="52">
        <f>'orig. data'!H23</f>
        <v>0.0838616715</v>
      </c>
      <c r="J10" s="49">
        <f>'orig. data'!P23/5</f>
        <v>44.6</v>
      </c>
      <c r="K10" s="55">
        <f>'orig. data'!V23</f>
        <v>0.0713371721</v>
      </c>
    </row>
    <row r="11" spans="1:11" ht="12.75">
      <c r="A11" s="27" t="s">
        <v>138</v>
      </c>
      <c r="B11" s="37">
        <f>'orig. data'!B8/5</f>
        <v>715.4</v>
      </c>
      <c r="C11" s="52">
        <f>'orig. data'!H8</f>
        <v>0.0939535617</v>
      </c>
      <c r="D11" s="49">
        <f>'orig. data'!P8/5</f>
        <v>605</v>
      </c>
      <c r="E11" s="55">
        <f>'orig. data'!V8</f>
        <v>0.0854447363</v>
      </c>
      <c r="G11" s="28" t="s">
        <v>149</v>
      </c>
      <c r="H11" s="37">
        <f>'orig. data'!B24/5</f>
        <v>34.2</v>
      </c>
      <c r="I11" s="52">
        <f>'orig. data'!H24</f>
        <v>0.0847373637</v>
      </c>
      <c r="J11" s="49">
        <f>'orig. data'!P24/5</f>
        <v>28.4</v>
      </c>
      <c r="K11" s="55">
        <f>'orig. data'!V24</f>
        <v>0.0806818182</v>
      </c>
    </row>
    <row r="12" spans="1:11" ht="12.75">
      <c r="A12" s="27" t="s">
        <v>132</v>
      </c>
      <c r="B12" s="37">
        <f>'orig. data'!B9/5</f>
        <v>63.2</v>
      </c>
      <c r="C12" s="52">
        <f>'orig. data'!H9</f>
        <v>0.0762548263</v>
      </c>
      <c r="D12" s="49">
        <f>'orig. data'!P9/5</f>
        <v>48.8</v>
      </c>
      <c r="E12" s="55">
        <f>'orig. data'!V9</f>
        <v>0.062244898</v>
      </c>
      <c r="G12" s="28" t="s">
        <v>145</v>
      </c>
      <c r="H12" s="37">
        <f>'orig. data'!B25/5</f>
        <v>56.2</v>
      </c>
      <c r="I12" s="52">
        <f>'orig. data'!H25</f>
        <v>0.0906744111</v>
      </c>
      <c r="J12" s="49">
        <f>'orig. data'!P25/5</f>
        <v>41.4</v>
      </c>
      <c r="K12" s="55">
        <f>'orig. data'!V25</f>
        <v>0.0740608229</v>
      </c>
    </row>
    <row r="13" spans="1:11" ht="12.75">
      <c r="A13" s="27" t="s">
        <v>133</v>
      </c>
      <c r="B13" s="37">
        <f>'orig. data'!B10/5</f>
        <v>40</v>
      </c>
      <c r="C13" s="52">
        <f>'orig. data'!H10</f>
        <v>0.0802568218</v>
      </c>
      <c r="D13" s="49">
        <f>'orig. data'!P10/5</f>
        <v>25.4</v>
      </c>
      <c r="E13" s="55">
        <f>'orig. data'!V10</f>
        <v>0.0575963719</v>
      </c>
      <c r="G13" s="28" t="s">
        <v>147</v>
      </c>
      <c r="H13" s="37">
        <f>'orig. data'!B26/5</f>
        <v>90</v>
      </c>
      <c r="I13" s="52">
        <f>'orig. data'!H26</f>
        <v>0.085812357</v>
      </c>
      <c r="J13" s="49">
        <f>'orig. data'!P26/5</f>
        <v>77.8</v>
      </c>
      <c r="K13" s="55">
        <f>'orig. data'!V26</f>
        <v>0.0825026511</v>
      </c>
    </row>
    <row r="14" spans="1:11" ht="12.75">
      <c r="A14" s="27" t="s">
        <v>131</v>
      </c>
      <c r="B14" s="37">
        <f>'orig. data'!B11/5</f>
        <v>33.8</v>
      </c>
      <c r="C14" s="52">
        <f>'orig. data'!H11</f>
        <v>0.0636055702</v>
      </c>
      <c r="D14" s="49">
        <f>'orig. data'!P11/5</f>
        <v>23</v>
      </c>
      <c r="E14" s="55">
        <f>'orig. data'!V11</f>
        <v>0.0480167015</v>
      </c>
      <c r="G14" s="28" t="s">
        <v>150</v>
      </c>
      <c r="H14" s="37">
        <f>'orig. data'!B27/5</f>
        <v>66.6</v>
      </c>
      <c r="I14" s="52">
        <f>'orig. data'!H27</f>
        <v>0.1091803279</v>
      </c>
      <c r="J14" s="49">
        <f>'orig. data'!P27/5</f>
        <v>52.8</v>
      </c>
      <c r="K14" s="55">
        <f>'orig. data'!V27</f>
        <v>0.0914760915</v>
      </c>
    </row>
    <row r="15" spans="1:11" ht="12.75">
      <c r="A15" s="27" t="s">
        <v>134</v>
      </c>
      <c r="B15" s="37">
        <f>'orig. data'!B12/5</f>
        <v>1.8</v>
      </c>
      <c r="C15" s="52">
        <f>'orig. data'!H12</f>
        <v>0.1046511628</v>
      </c>
      <c r="D15" s="49">
        <f>'orig. data'!P12/5</f>
        <v>1.4</v>
      </c>
      <c r="E15" s="55">
        <f>'orig. data'!V12</f>
        <v>0.0823529412</v>
      </c>
      <c r="G15" s="28" t="s">
        <v>151</v>
      </c>
      <c r="H15" s="37">
        <f>'orig. data'!B28/5</f>
        <v>47</v>
      </c>
      <c r="I15" s="52">
        <f>'orig. data'!H28</f>
        <v>0.0783855904</v>
      </c>
      <c r="J15" s="49">
        <f>'orig. data'!P28/5</f>
        <v>39.8</v>
      </c>
      <c r="K15" s="55">
        <f>'orig. data'!V28</f>
        <v>0.0737583395</v>
      </c>
    </row>
    <row r="16" spans="1:11" ht="12.75">
      <c r="A16" s="27" t="s">
        <v>135</v>
      </c>
      <c r="B16" s="37">
        <f>'orig. data'!B13/5</f>
        <v>29.6</v>
      </c>
      <c r="C16" s="52">
        <f>'orig. data'!H13</f>
        <v>0.0646853147</v>
      </c>
      <c r="D16" s="49">
        <f>'orig. data'!P13/5</f>
        <v>22</v>
      </c>
      <c r="E16" s="55">
        <f>'orig. data'!V13</f>
        <v>0.0530888031</v>
      </c>
      <c r="G16" s="28" t="s">
        <v>152</v>
      </c>
      <c r="H16" s="37">
        <f>'orig. data'!B29/5</f>
        <v>52.2</v>
      </c>
      <c r="I16" s="52">
        <f>'orig. data'!H29</f>
        <v>0.118046133</v>
      </c>
      <c r="J16" s="49">
        <f>'orig. data'!P29/5</f>
        <v>39.4</v>
      </c>
      <c r="K16" s="55">
        <f>'orig. data'!V29</f>
        <v>0.098647972</v>
      </c>
    </row>
    <row r="17" spans="1:11" ht="12.75">
      <c r="A17" s="27" t="s">
        <v>136</v>
      </c>
      <c r="B17" s="37">
        <f>'orig. data'!B14/5</f>
        <v>75.6</v>
      </c>
      <c r="C17" s="52">
        <f>'orig. data'!H14</f>
        <v>0.0704829387</v>
      </c>
      <c r="D17" s="49">
        <f>'orig. data'!P14/5</f>
        <v>72.6</v>
      </c>
      <c r="E17" s="55">
        <f>'orig. data'!V14</f>
        <v>0.0682844244</v>
      </c>
      <c r="G17" s="28" t="s">
        <v>153</v>
      </c>
      <c r="H17" s="37">
        <f>'orig. data'!B30/5</f>
        <v>121.6</v>
      </c>
      <c r="I17" s="52">
        <f>'orig. data'!H30</f>
        <v>0.1144793824</v>
      </c>
      <c r="J17" s="49">
        <f>'orig. data'!P30/5</f>
        <v>108.6</v>
      </c>
      <c r="K17" s="55">
        <f>'orig. data'!V30</f>
        <v>0.1083183722</v>
      </c>
    </row>
    <row r="18" spans="1:11" ht="12.75">
      <c r="A18" s="29"/>
      <c r="B18" s="38"/>
      <c r="C18" s="53"/>
      <c r="D18" s="50"/>
      <c r="E18" s="56"/>
      <c r="G18" s="28" t="s">
        <v>154</v>
      </c>
      <c r="H18" s="40">
        <f>'orig. data'!B31/5</f>
        <v>73.4</v>
      </c>
      <c r="I18" s="52">
        <f>'orig. data'!H31</f>
        <v>0.1161024992</v>
      </c>
      <c r="J18" s="49">
        <f>'orig. data'!P31/5</f>
        <v>58.2</v>
      </c>
      <c r="K18" s="55">
        <f>'orig. data'!V31</f>
        <v>0.0920886076</v>
      </c>
    </row>
    <row r="19" spans="1:11" ht="12.75">
      <c r="A19" s="27" t="s">
        <v>141</v>
      </c>
      <c r="B19" s="37">
        <f>'orig. data'!B15/5</f>
        <v>213</v>
      </c>
      <c r="C19" s="52">
        <f>'orig. data'!H15</f>
        <v>0.0754516472</v>
      </c>
      <c r="D19" s="49">
        <f>'orig. data'!P15/5</f>
        <v>191.6</v>
      </c>
      <c r="E19" s="55">
        <f>'orig. data'!V15</f>
        <v>0.0686344749</v>
      </c>
      <c r="G19" s="30"/>
      <c r="H19" s="38"/>
      <c r="I19" s="53"/>
      <c r="J19" s="50"/>
      <c r="K19" s="56"/>
    </row>
    <row r="20" spans="1:11" ht="13.5" thickBot="1">
      <c r="A20" s="27" t="s">
        <v>142</v>
      </c>
      <c r="B20" s="37">
        <f>'orig. data'!B16/5</f>
        <v>137</v>
      </c>
      <c r="C20" s="52">
        <f>'orig. data'!H16</f>
        <v>0.0737113957</v>
      </c>
      <c r="D20" s="49">
        <f>'orig. data'!P16/5</f>
        <v>97.2</v>
      </c>
      <c r="E20" s="55">
        <f>'orig. data'!V16</f>
        <v>0.0570422535</v>
      </c>
      <c r="G20" s="32" t="s">
        <v>138</v>
      </c>
      <c r="H20" s="41">
        <f>'orig. data'!B8/5</f>
        <v>715.4</v>
      </c>
      <c r="I20" s="58">
        <f>'orig. data'!H8</f>
        <v>0.0939535617</v>
      </c>
      <c r="J20" s="22">
        <f>'orig. data'!P8/5</f>
        <v>605</v>
      </c>
      <c r="K20" s="57">
        <f>'orig. data'!V8</f>
        <v>0.0854447363</v>
      </c>
    </row>
    <row r="21" spans="1:9" ht="12.75">
      <c r="A21" s="27" t="s">
        <v>137</v>
      </c>
      <c r="B21" s="37">
        <f>'orig. data'!B17/5</f>
        <v>107</v>
      </c>
      <c r="C21" s="52">
        <f>'orig. data'!H17</f>
        <v>0.0691482487</v>
      </c>
      <c r="D21" s="49">
        <f>'orig. data'!P17/5</f>
        <v>96</v>
      </c>
      <c r="E21" s="55">
        <f>'orig. data'!V17</f>
        <v>0.0642312324</v>
      </c>
      <c r="G21" s="18" t="s">
        <v>140</v>
      </c>
      <c r="I21" s="33"/>
    </row>
    <row r="22" spans="1:11" ht="12.75">
      <c r="A22" s="29"/>
      <c r="B22" s="38"/>
      <c r="C22" s="53"/>
      <c r="D22" s="50"/>
      <c r="E22" s="56"/>
      <c r="G22" s="74" t="s">
        <v>187</v>
      </c>
      <c r="H22" s="74"/>
      <c r="I22" s="74"/>
      <c r="J22" s="74"/>
      <c r="K22" s="74"/>
    </row>
    <row r="23" spans="1:5" ht="12.75">
      <c r="A23" s="27" t="s">
        <v>139</v>
      </c>
      <c r="B23" s="37">
        <f>'orig. data'!B18/5</f>
        <v>1215.4</v>
      </c>
      <c r="C23" s="52">
        <f>'orig. data'!H18</f>
        <v>0.0842705199</v>
      </c>
      <c r="D23" s="49">
        <f>'orig. data'!P18/5</f>
        <v>1030.6</v>
      </c>
      <c r="E23" s="55">
        <f>'orig. data'!V18</f>
        <v>0.0752944271</v>
      </c>
    </row>
    <row r="24" spans="1:5" ht="13.5" thickBot="1">
      <c r="A24" s="31" t="s">
        <v>163</v>
      </c>
      <c r="B24" s="41">
        <f>'orig. data'!B19/5</f>
        <v>2.2</v>
      </c>
      <c r="C24" s="54">
        <f>'orig. data'!H19</f>
        <v>0.141025641</v>
      </c>
      <c r="D24" s="22">
        <f>'orig. data'!P19/5</f>
        <v>2.6</v>
      </c>
      <c r="E24" s="57">
        <f>'orig. data'!V19</f>
        <v>0.1238095238</v>
      </c>
    </row>
    <row r="25" spans="1:3" ht="12.75">
      <c r="A25" s="18" t="s">
        <v>140</v>
      </c>
      <c r="C25" s="33"/>
    </row>
    <row r="26" spans="1:5" ht="12.75">
      <c r="A26" s="23" t="s">
        <v>187</v>
      </c>
      <c r="B26" s="23"/>
      <c r="C26" s="23"/>
      <c r="D26" s="23"/>
      <c r="E26" s="23"/>
    </row>
  </sheetData>
  <mergeCells count="9">
    <mergeCell ref="G22:K22"/>
    <mergeCell ref="B2:E2"/>
    <mergeCell ref="B6:C6"/>
    <mergeCell ref="D6:E6"/>
    <mergeCell ref="A2:A6"/>
    <mergeCell ref="G2:G6"/>
    <mergeCell ref="H2:K2"/>
    <mergeCell ref="H6:I6"/>
    <mergeCell ref="J6:K6"/>
  </mergeCells>
  <printOptions/>
  <pageMargins left="0.21" right="0.14"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A47"/>
  <sheetViews>
    <sheetView workbookViewId="0" topLeftCell="A1">
      <pane xSplit="7" ySplit="3" topLeftCell="H4" activePane="bottomRight" state="frozen"/>
      <selection pane="topLeft" activeCell="A1" sqref="A1"/>
      <selection pane="topRight" activeCell="G1" sqref="G1"/>
      <selection pane="bottomLeft" activeCell="A2" sqref="A2"/>
      <selection pane="bottomRight" activeCell="B7" sqref="B7"/>
    </sheetView>
  </sheetViews>
  <sheetFormatPr defaultColWidth="9.140625" defaultRowHeight="12.75"/>
  <cols>
    <col min="1" max="1" width="25.140625" style="2" customWidth="1"/>
    <col min="2" max="2" width="20.140625" style="2" customWidth="1"/>
    <col min="3" max="5" width="2.8515625" style="2" customWidth="1"/>
    <col min="6" max="7" width="6.7109375" style="2" customWidth="1"/>
    <col min="8" max="9" width="9.140625" style="2" customWidth="1"/>
    <col min="10" max="10" width="9.140625" style="7" customWidth="1"/>
    <col min="11" max="14" width="9.140625" style="2" customWidth="1"/>
    <col min="15" max="15" width="2.8515625" style="42" customWidth="1"/>
    <col min="16" max="18" width="9.140625" style="2" customWidth="1"/>
    <col min="19" max="19" width="2.8515625" style="42" customWidth="1"/>
    <col min="20" max="20" width="9.28125" style="2" bestFit="1" customWidth="1"/>
    <col min="21" max="16384" width="9.140625" style="2" customWidth="1"/>
  </cols>
  <sheetData>
    <row r="1" spans="1:20" ht="12.75">
      <c r="A1" s="42" t="s">
        <v>242</v>
      </c>
      <c r="B1" s="5" t="s">
        <v>192</v>
      </c>
      <c r="C1" s="75" t="s">
        <v>118</v>
      </c>
      <c r="D1" s="75"/>
      <c r="E1" s="75"/>
      <c r="F1" s="75" t="s">
        <v>121</v>
      </c>
      <c r="G1" s="75"/>
      <c r="H1" s="6" t="s">
        <v>108</v>
      </c>
      <c r="I1" s="3" t="s">
        <v>110</v>
      </c>
      <c r="J1" s="3" t="s">
        <v>111</v>
      </c>
      <c r="K1" s="6" t="s">
        <v>109</v>
      </c>
      <c r="L1" s="6" t="s">
        <v>112</v>
      </c>
      <c r="M1" s="6" t="s">
        <v>113</v>
      </c>
      <c r="N1" s="6" t="s">
        <v>114</v>
      </c>
      <c r="O1" s="47"/>
      <c r="P1" s="6" t="s">
        <v>115</v>
      </c>
      <c r="Q1" s="6" t="s">
        <v>116</v>
      </c>
      <c r="R1" s="6" t="s">
        <v>117</v>
      </c>
      <c r="S1" s="47"/>
      <c r="T1" s="6" t="s">
        <v>122</v>
      </c>
    </row>
    <row r="2" spans="2:20" ht="12.75">
      <c r="B2" s="5"/>
      <c r="C2" s="9"/>
      <c r="D2" s="9"/>
      <c r="E2" s="9"/>
      <c r="F2" s="10"/>
      <c r="G2" s="10"/>
      <c r="H2" s="6"/>
      <c r="I2" s="76" t="s">
        <v>244</v>
      </c>
      <c r="J2" s="76"/>
      <c r="K2" s="6"/>
      <c r="L2" s="6"/>
      <c r="M2" s="6"/>
      <c r="N2" s="6"/>
      <c r="O2" s="47"/>
      <c r="P2" s="6"/>
      <c r="Q2" s="6"/>
      <c r="R2" s="6"/>
      <c r="S2" s="47"/>
      <c r="T2" s="6"/>
    </row>
    <row r="3" spans="1:27" ht="12.75">
      <c r="A3" s="5" t="s">
        <v>0</v>
      </c>
      <c r="B3" s="5"/>
      <c r="C3" s="9">
        <v>1</v>
      </c>
      <c r="D3" s="9">
        <v>2</v>
      </c>
      <c r="E3" s="9" t="s">
        <v>120</v>
      </c>
      <c r="F3" s="9" t="s">
        <v>218</v>
      </c>
      <c r="G3" s="9" t="s">
        <v>219</v>
      </c>
      <c r="H3" s="2" t="s">
        <v>285</v>
      </c>
      <c r="I3" s="5" t="s">
        <v>283</v>
      </c>
      <c r="J3" s="5" t="s">
        <v>284</v>
      </c>
      <c r="K3" s="2" t="s">
        <v>286</v>
      </c>
      <c r="U3" s="6"/>
      <c r="V3" s="6"/>
      <c r="W3" s="6"/>
      <c r="X3" s="6"/>
      <c r="Y3" s="6"/>
      <c r="Z3" s="6"/>
      <c r="AA3" s="6"/>
    </row>
    <row r="4" spans="1:27" ht="12.75">
      <c r="A4" s="2" t="str">
        <f ca="1">CONCATENATE(B4)&amp;(IF((CELL("contents",C4)=1)*AND((CELL("contents",D4))=2)*AND((CELL("contents",E4))&lt;&gt;"")," (1,2,"&amp;CELL("contents",E4)&amp;")",(IF((CELL("contents",C4)=1)*OR((CELL("contents",D4))=2)," (1,2)",(IF((CELL("contents",C4)=1)*OR((CELL("contents",E4))&lt;&gt;"")," (1,"&amp;CELL("contents",E4)&amp;")",(IF((CELL("contents",D4)=2)*OR((CELL("contents",E4))&lt;&gt;"")," (2,"&amp;CELL("contents",E4)&amp;")",(IF((CELL("contents",C4))=1," (1)",(IF((CELL("contents",D4)=2)," (2)",(IF((CELL("contents",E4)&lt;&gt;"")," ("&amp;CELL("contents",E4)&amp;")",""))))))))))))))</f>
        <v>South Eastman (1)</v>
      </c>
      <c r="B4" t="s">
        <v>128</v>
      </c>
      <c r="C4">
        <f>'orig. data'!AH4</f>
        <v>1</v>
      </c>
      <c r="D4" t="str">
        <f>'orig. data'!AI4</f>
        <v> </v>
      </c>
      <c r="E4">
        <f ca="1">IF(CELL("contents",F4)="s","s",IF(CELL("contents",G4)="s","s",IF(CELL("contents",'orig. data'!AJ4)="t","t","")))</f>
      </c>
      <c r="F4" t="str">
        <f>'orig. data'!AK4</f>
        <v> </v>
      </c>
      <c r="G4" t="str">
        <f>'orig. data'!AL4</f>
        <v> </v>
      </c>
      <c r="H4" s="20">
        <f aca="true" t="shared" si="0" ref="H4:H14">I$19</f>
        <v>0.0842705199</v>
      </c>
      <c r="I4" s="3">
        <f>'orig. data'!D4</f>
        <v>0.0713723251</v>
      </c>
      <c r="J4" s="3">
        <f>'orig. data'!R4</f>
        <v>0.067134605</v>
      </c>
      <c r="K4" s="20">
        <f aca="true" t="shared" si="1" ref="K4:K14">J$19</f>
        <v>0.0753055888</v>
      </c>
      <c r="L4" s="6">
        <f>'orig. data'!B4</f>
        <v>254</v>
      </c>
      <c r="M4" s="6">
        <f>'orig. data'!C4</f>
        <v>3563</v>
      </c>
      <c r="N4" s="8">
        <f>'orig. data'!G4</f>
        <v>0.0094898841</v>
      </c>
      <c r="O4" s="59"/>
      <c r="P4" s="6">
        <f>'orig. data'!P4</f>
        <v>255</v>
      </c>
      <c r="Q4" s="6">
        <f>'orig. data'!Q4</f>
        <v>3803</v>
      </c>
      <c r="R4" s="8">
        <f>'orig. data'!U4</f>
        <v>0.0734035237</v>
      </c>
      <c r="S4" s="59"/>
      <c r="T4" s="8">
        <f>'orig. data'!AD4</f>
        <v>0.4898890958</v>
      </c>
      <c r="U4" s="3"/>
      <c r="V4" s="3"/>
      <c r="W4" s="3"/>
      <c r="X4" s="3"/>
      <c r="Y4" s="3"/>
      <c r="Z4" s="3"/>
      <c r="AA4" s="3"/>
    </row>
    <row r="5" spans="1:27" ht="12.75">
      <c r="A5" s="2" t="str">
        <f aca="true" ca="1" t="shared" si="2" ref="A5:A33">CONCATENATE(B5)&amp;(IF((CELL("contents",C5)=1)*AND((CELL("contents",D5))=2)*AND((CELL("contents",E5))&lt;&gt;"")," (1,2,"&amp;CELL("contents",E5)&amp;")",(IF((CELL("contents",C5)=1)*OR((CELL("contents",D5))=2)," (1,2)",(IF((CELL("contents",C5)=1)*OR((CELL("contents",E5))&lt;&gt;"")," (1,"&amp;CELL("contents",E5)&amp;")",(IF((CELL("contents",D5)=2)*OR((CELL("contents",E5))&lt;&gt;"")," (2,"&amp;CELL("contents",E5)&amp;")",(IF((CELL("contents",C5))=1," (1)",(IF((CELL("contents",D5)=2)," (2)",(IF((CELL("contents",E5)&lt;&gt;"")," ("&amp;CELL("contents",E5)&amp;")",""))))))))))))))</f>
        <v>Central</v>
      </c>
      <c r="B5" t="s">
        <v>129</v>
      </c>
      <c r="C5" t="str">
        <f>'orig. data'!AH5</f>
        <v> </v>
      </c>
      <c r="D5" t="str">
        <f>'orig. data'!AI5</f>
        <v> </v>
      </c>
      <c r="E5">
        <f ca="1">IF(CELL("contents",F5)="s","s",IF(CELL("contents",G5)="s","s",IF(CELL("contents",'orig. data'!AJ5)="t","t","")))</f>
      </c>
      <c r="F5" t="str">
        <f>'orig. data'!AK5</f>
        <v> </v>
      </c>
      <c r="G5" t="str">
        <f>'orig. data'!AL5</f>
        <v> </v>
      </c>
      <c r="H5" s="20">
        <f t="shared" si="0"/>
        <v>0.0842705199</v>
      </c>
      <c r="I5" s="3">
        <f>'orig. data'!D5</f>
        <v>0.0778747004</v>
      </c>
      <c r="J5" s="3">
        <f>'orig. data'!R5</f>
        <v>0.0711104622</v>
      </c>
      <c r="K5" s="20">
        <f t="shared" si="1"/>
        <v>0.0753055888</v>
      </c>
      <c r="L5" s="6">
        <f>'orig. data'!B5</f>
        <v>529</v>
      </c>
      <c r="M5" s="6">
        <f>'orig. data'!C5</f>
        <v>6791</v>
      </c>
      <c r="N5" s="8">
        <f>'orig. data'!G5</f>
        <v>0.081647317</v>
      </c>
      <c r="O5" s="60"/>
      <c r="P5" s="6">
        <f>'orig. data'!P5</f>
        <v>481</v>
      </c>
      <c r="Q5" s="6">
        <f>'orig. data'!Q5</f>
        <v>6762</v>
      </c>
      <c r="R5" s="8">
        <f>'orig. data'!U5</f>
        <v>0.2292622407</v>
      </c>
      <c r="S5" s="60"/>
      <c r="T5" s="8">
        <f>'orig. data'!AD5</f>
        <v>0.1492284117</v>
      </c>
      <c r="U5" s="1"/>
      <c r="V5" s="1"/>
      <c r="W5" s="1"/>
      <c r="X5" s="1"/>
      <c r="Y5" s="1"/>
      <c r="Z5" s="1"/>
      <c r="AA5" s="1"/>
    </row>
    <row r="6" spans="1:27" ht="12.75">
      <c r="A6" s="2" t="str">
        <f ca="1" t="shared" si="2"/>
        <v>Assiniboine</v>
      </c>
      <c r="B6" t="s">
        <v>130</v>
      </c>
      <c r="C6" t="str">
        <f>'orig. data'!AH6</f>
        <v> </v>
      </c>
      <c r="D6" t="str">
        <f>'orig. data'!AI6</f>
        <v> </v>
      </c>
      <c r="E6">
        <f ca="1">IF(CELL("contents",F6)="s","s",IF(CELL("contents",G6)="s","s",IF(CELL("contents",'orig. data'!AJ6)="t","t","")))</f>
      </c>
      <c r="F6" t="str">
        <f>'orig. data'!AK6</f>
        <v> </v>
      </c>
      <c r="G6" t="str">
        <f>'orig. data'!AL6</f>
        <v> </v>
      </c>
      <c r="H6" s="20">
        <f t="shared" si="0"/>
        <v>0.0842705199</v>
      </c>
      <c r="I6" s="3">
        <f>'orig. data'!D6</f>
        <v>0.0749475275</v>
      </c>
      <c r="J6" s="3">
        <f>'orig. data'!R6</f>
        <v>0.0654399232</v>
      </c>
      <c r="K6" s="20">
        <f t="shared" si="1"/>
        <v>0.0753055888</v>
      </c>
      <c r="L6" s="6">
        <f>'orig. data'!B6</f>
        <v>282</v>
      </c>
      <c r="M6" s="6">
        <f>'orig. data'!C6</f>
        <v>3761</v>
      </c>
      <c r="N6" s="8">
        <f>'orig. data'!G6</f>
        <v>0.0542660378</v>
      </c>
      <c r="O6" s="60"/>
      <c r="P6" s="6">
        <f>'orig. data'!P6</f>
        <v>222</v>
      </c>
      <c r="Q6" s="6">
        <f>'orig. data'!Q6</f>
        <v>3393</v>
      </c>
      <c r="R6" s="8">
        <f>'orig. data'!U6</f>
        <v>0.0405036463</v>
      </c>
      <c r="S6" s="60"/>
      <c r="T6" s="8">
        <f>'orig. data'!AD6</f>
        <v>0.1305588135</v>
      </c>
      <c r="U6" s="1"/>
      <c r="V6" s="1"/>
      <c r="W6" s="1"/>
      <c r="X6" s="1"/>
      <c r="Y6" s="1"/>
      <c r="Z6" s="1"/>
      <c r="AA6" s="1"/>
    </row>
    <row r="7" spans="1:27" ht="12.75">
      <c r="A7" s="2" t="str">
        <f ca="1" t="shared" si="2"/>
        <v>Brandon</v>
      </c>
      <c r="B7" t="s">
        <v>107</v>
      </c>
      <c r="C7" t="str">
        <f>'orig. data'!AH7</f>
        <v> </v>
      </c>
      <c r="D7" t="str">
        <f>'orig. data'!AI7</f>
        <v> </v>
      </c>
      <c r="E7">
        <f ca="1">IF(CELL("contents",F7)="s","s",IF(CELL("contents",G7)="s","s",IF(CELL("contents",'orig. data'!AJ7)="t","t","")))</f>
      </c>
      <c r="F7" t="str">
        <f>'orig. data'!AK7</f>
        <v> </v>
      </c>
      <c r="G7" t="str">
        <f>'orig. data'!AL7</f>
        <v> </v>
      </c>
      <c r="H7" s="20">
        <f t="shared" si="0"/>
        <v>0.0842705199</v>
      </c>
      <c r="I7" s="3">
        <f>'orig. data'!D7</f>
        <v>0.0724728196</v>
      </c>
      <c r="J7" s="3">
        <f>'orig. data'!R7</f>
        <v>0.0640381299</v>
      </c>
      <c r="K7" s="20">
        <f t="shared" si="1"/>
        <v>0.0753055888</v>
      </c>
      <c r="L7" s="6">
        <f>'orig. data'!B7</f>
        <v>204</v>
      </c>
      <c r="M7" s="6">
        <f>'orig. data'!C7</f>
        <v>2818</v>
      </c>
      <c r="N7" s="8">
        <f>'orig. data'!G7</f>
        <v>0.0341014463</v>
      </c>
      <c r="O7" s="60"/>
      <c r="P7" s="6">
        <f>'orig. data'!P7</f>
        <v>191</v>
      </c>
      <c r="Q7" s="6">
        <f>'orig. data'!Q7</f>
        <v>2979</v>
      </c>
      <c r="R7" s="8">
        <f>'orig. data'!U7</f>
        <v>0.0278404099</v>
      </c>
      <c r="S7" s="60"/>
      <c r="T7" s="8">
        <f>'orig. data'!AD7</f>
        <v>0.219110457</v>
      </c>
      <c r="U7" s="1"/>
      <c r="V7" s="1"/>
      <c r="W7" s="1"/>
      <c r="X7" s="1"/>
      <c r="Y7" s="1"/>
      <c r="Z7" s="1"/>
      <c r="AA7" s="1"/>
    </row>
    <row r="8" spans="1:27" ht="12.75">
      <c r="A8" s="2" t="str">
        <f ca="1" t="shared" si="2"/>
        <v>Winnipeg (1,2,t)</v>
      </c>
      <c r="B8" t="s">
        <v>138</v>
      </c>
      <c r="C8">
        <f>'orig. data'!AH8</f>
        <v>1</v>
      </c>
      <c r="D8">
        <f>'orig. data'!AI8</f>
        <v>2</v>
      </c>
      <c r="E8" t="str">
        <f ca="1">IF(CELL("contents",F8)="s","s",IF(CELL("contents",G8)="s","s",IF(CELL("contents",'orig. data'!AJ8)="t","t","")))</f>
        <v>t</v>
      </c>
      <c r="F8" t="str">
        <f>'orig. data'!AK8</f>
        <v> </v>
      </c>
      <c r="G8" t="str">
        <f>'orig. data'!AL8</f>
        <v> </v>
      </c>
      <c r="H8" s="20">
        <f t="shared" si="0"/>
        <v>0.0842705199</v>
      </c>
      <c r="I8" s="3">
        <f>'orig. data'!D8</f>
        <v>0.0939652691</v>
      </c>
      <c r="J8" s="3">
        <f>'orig. data'!R8</f>
        <v>0.085557186</v>
      </c>
      <c r="K8" s="20">
        <f t="shared" si="1"/>
        <v>0.0753055888</v>
      </c>
      <c r="L8" s="6">
        <f>'orig. data'!B8</f>
        <v>3577</v>
      </c>
      <c r="M8" s="6">
        <f>'orig. data'!C8</f>
        <v>38072</v>
      </c>
      <c r="N8" s="8">
        <f>'orig. data'!G8</f>
        <v>8.10771E-10</v>
      </c>
      <c r="O8" s="60"/>
      <c r="P8" s="6">
        <f>'orig. data'!P8</f>
        <v>3025</v>
      </c>
      <c r="Q8" s="6">
        <f>'orig. data'!Q8</f>
        <v>35403</v>
      </c>
      <c r="R8" s="8">
        <f>'orig. data'!U8</f>
        <v>2.05169E-10</v>
      </c>
      <c r="S8" s="60"/>
      <c r="T8" s="8">
        <f>'orig. data'!AD8</f>
        <v>1.92209E-05</v>
      </c>
      <c r="U8" s="1"/>
      <c r="V8" s="1"/>
      <c r="W8" s="1"/>
      <c r="X8" s="1"/>
      <c r="Y8" s="1"/>
      <c r="Z8" s="1"/>
      <c r="AA8" s="1"/>
    </row>
    <row r="9" spans="1:27" ht="12.75">
      <c r="A9" s="2" t="str">
        <f ca="1" t="shared" si="2"/>
        <v>Interlake (2,t)</v>
      </c>
      <c r="B9" t="s">
        <v>132</v>
      </c>
      <c r="C9" t="str">
        <f>'orig. data'!AH9</f>
        <v> </v>
      </c>
      <c r="D9">
        <f>'orig. data'!AI9</f>
        <v>2</v>
      </c>
      <c r="E9" t="str">
        <f ca="1">IF(CELL("contents",F9)="s","s",IF(CELL("contents",G9)="s","s",IF(CELL("contents",'orig. data'!AJ9)="t","t","")))</f>
        <v>t</v>
      </c>
      <c r="F9" t="str">
        <f>'orig. data'!AK9</f>
        <v> </v>
      </c>
      <c r="G9" t="str">
        <f>'orig. data'!AL9</f>
        <v> </v>
      </c>
      <c r="H9" s="20">
        <f t="shared" si="0"/>
        <v>0.0842705199</v>
      </c>
      <c r="I9" s="3">
        <f>'orig. data'!D9</f>
        <v>0.0763062736</v>
      </c>
      <c r="J9" s="3">
        <f>'orig. data'!R9</f>
        <v>0.0622320114</v>
      </c>
      <c r="K9" s="20">
        <f t="shared" si="1"/>
        <v>0.0753055888</v>
      </c>
      <c r="L9" s="6">
        <f>'orig. data'!B9</f>
        <v>316</v>
      </c>
      <c r="M9" s="6">
        <f>'orig. data'!C9</f>
        <v>4144</v>
      </c>
      <c r="N9" s="8">
        <f>'orig. data'!G9</f>
        <v>0.0853209052</v>
      </c>
      <c r="O9" s="60"/>
      <c r="P9" s="6">
        <f>'orig. data'!P9</f>
        <v>244</v>
      </c>
      <c r="Q9" s="6">
        <f>'orig. data'!Q9</f>
        <v>3920</v>
      </c>
      <c r="R9" s="8">
        <f>'orig. data'!U9</f>
        <v>0.0036087296</v>
      </c>
      <c r="S9" s="60"/>
      <c r="T9" s="8">
        <f>'orig. data'!AD9</f>
        <v>0.0167394216</v>
      </c>
      <c r="U9" s="1"/>
      <c r="V9" s="1"/>
      <c r="W9" s="1"/>
      <c r="X9" s="1"/>
      <c r="Y9" s="1"/>
      <c r="Z9" s="1"/>
      <c r="AA9" s="1"/>
    </row>
    <row r="10" spans="1:20" ht="12.75">
      <c r="A10" s="2" t="str">
        <f ca="1" t="shared" si="2"/>
        <v>North Eastman (2,t)</v>
      </c>
      <c r="B10" t="s">
        <v>133</v>
      </c>
      <c r="C10" t="str">
        <f>'orig. data'!AH10</f>
        <v> </v>
      </c>
      <c r="D10">
        <f>'orig. data'!AI10</f>
        <v>2</v>
      </c>
      <c r="E10" t="str">
        <f ca="1">IF(CELL("contents",F10)="s","s",IF(CELL("contents",G10)="s","s",IF(CELL("contents",'orig. data'!AJ10)="t","t","")))</f>
        <v>t</v>
      </c>
      <c r="F10" t="str">
        <f>'orig. data'!AK10</f>
        <v> </v>
      </c>
      <c r="G10" t="str">
        <f>'orig. data'!AL10</f>
        <v> </v>
      </c>
      <c r="H10" s="20">
        <f t="shared" si="0"/>
        <v>0.0842705199</v>
      </c>
      <c r="I10" s="3">
        <f>'orig. data'!D10</f>
        <v>0.0801765732</v>
      </c>
      <c r="J10" s="3">
        <f>'orig. data'!R10</f>
        <v>0.0575839045</v>
      </c>
      <c r="K10" s="20">
        <f t="shared" si="1"/>
        <v>0.0753055888</v>
      </c>
      <c r="L10" s="6">
        <f>'orig. data'!B10</f>
        <v>200</v>
      </c>
      <c r="M10" s="6">
        <f>'orig. data'!C10</f>
        <v>2492</v>
      </c>
      <c r="N10" s="8">
        <f>'orig. data'!G10</f>
        <v>0.4883246155</v>
      </c>
      <c r="P10" s="6">
        <f>'orig. data'!P10</f>
        <v>127</v>
      </c>
      <c r="Q10" s="6">
        <f>'orig. data'!Q10</f>
        <v>2205</v>
      </c>
      <c r="R10" s="8">
        <f>'orig. data'!U10</f>
        <v>0.0028161214</v>
      </c>
      <c r="T10" s="8">
        <f>'orig. data'!AD10</f>
        <v>0.0035327198</v>
      </c>
    </row>
    <row r="11" spans="1:27" ht="12.75">
      <c r="A11" s="2" t="str">
        <f ca="1" t="shared" si="2"/>
        <v>Parkland (1,2,t)</v>
      </c>
      <c r="B11" t="s">
        <v>131</v>
      </c>
      <c r="C11">
        <f>'orig. data'!AH11</f>
        <v>1</v>
      </c>
      <c r="D11">
        <f>'orig. data'!AI11</f>
        <v>2</v>
      </c>
      <c r="E11" t="str">
        <f ca="1">IF(CELL("contents",F11)="s","s",IF(CELL("contents",G11)="s","s",IF(CELL("contents",'orig. data'!AJ11)="t","t","")))</f>
        <v>t</v>
      </c>
      <c r="F11" t="str">
        <f>'orig. data'!AK11</f>
        <v> </v>
      </c>
      <c r="G11" t="str">
        <f>'orig. data'!AL11</f>
        <v> </v>
      </c>
      <c r="H11" s="20">
        <f t="shared" si="0"/>
        <v>0.0842705199</v>
      </c>
      <c r="I11" s="3">
        <f>'orig. data'!D11</f>
        <v>0.0636453969</v>
      </c>
      <c r="J11" s="3">
        <f>'orig. data'!R11</f>
        <v>0.0480602639</v>
      </c>
      <c r="K11" s="20">
        <f t="shared" si="1"/>
        <v>0.0753055888</v>
      </c>
      <c r="L11" s="6">
        <f>'orig. data'!B11</f>
        <v>169</v>
      </c>
      <c r="M11" s="6">
        <f>'orig. data'!C11</f>
        <v>2657</v>
      </c>
      <c r="N11" s="8">
        <f>'orig. data'!G11</f>
        <v>0.0003188831</v>
      </c>
      <c r="O11" s="60"/>
      <c r="P11" s="6">
        <f>'orig. data'!P11</f>
        <v>115</v>
      </c>
      <c r="Q11" s="6">
        <f>'orig. data'!Q11</f>
        <v>2395</v>
      </c>
      <c r="R11" s="8">
        <f>'orig. data'!U11</f>
        <v>1.9056069E-06</v>
      </c>
      <c r="S11" s="60"/>
      <c r="T11" s="8">
        <f>'orig. data'!AD11</f>
        <v>0.0201529588</v>
      </c>
      <c r="U11" s="1"/>
      <c r="V11" s="1"/>
      <c r="W11" s="1"/>
      <c r="X11" s="1"/>
      <c r="Y11" s="1"/>
      <c r="Z11" s="1"/>
      <c r="AA11" s="1"/>
    </row>
    <row r="12" spans="1:27" ht="12.75">
      <c r="A12" s="2" t="str">
        <f ca="1" t="shared" si="2"/>
        <v>Churchill</v>
      </c>
      <c r="B12" t="s">
        <v>134</v>
      </c>
      <c r="C12" t="str">
        <f>'orig. data'!AH12</f>
        <v> </v>
      </c>
      <c r="D12" t="str">
        <f>'orig. data'!AI12</f>
        <v> </v>
      </c>
      <c r="E12">
        <f ca="1">IF(CELL("contents",F12)="s","s",IF(CELL("contents",G12)="s","s",IF(CELL("contents",'orig. data'!AJ12)="t","t","")))</f>
      </c>
      <c r="F12" t="str">
        <f>'orig. data'!AK12</f>
        <v> </v>
      </c>
      <c r="G12" t="str">
        <f>'orig. data'!AL12</f>
        <v> </v>
      </c>
      <c r="H12" s="20">
        <f t="shared" si="0"/>
        <v>0.0842705199</v>
      </c>
      <c r="I12" s="3">
        <f>'orig. data'!D12</f>
        <v>0.1050861631</v>
      </c>
      <c r="J12" s="3">
        <f>'orig. data'!R12</f>
        <v>0.0827387711</v>
      </c>
      <c r="K12" s="20">
        <f t="shared" si="1"/>
        <v>0.0753055888</v>
      </c>
      <c r="L12" s="6">
        <f>'orig. data'!B12</f>
        <v>9</v>
      </c>
      <c r="M12" s="6">
        <f>'orig. data'!C12</f>
        <v>86</v>
      </c>
      <c r="N12" s="8">
        <f>'orig. data'!G12</f>
        <v>0.5081286455</v>
      </c>
      <c r="O12" s="60"/>
      <c r="P12" s="6">
        <f>'orig. data'!P12</f>
        <v>7</v>
      </c>
      <c r="Q12" s="6">
        <f>'orig. data'!Q12</f>
        <v>85</v>
      </c>
      <c r="R12" s="8">
        <f>'orig. data'!U12</f>
        <v>0.8034492738</v>
      </c>
      <c r="S12" s="60"/>
      <c r="T12" s="8">
        <f>'orig. data'!AD12</f>
        <v>0.6351903866</v>
      </c>
      <c r="U12" s="1"/>
      <c r="V12" s="1"/>
      <c r="W12" s="1"/>
      <c r="X12" s="1"/>
      <c r="Y12" s="1"/>
      <c r="Z12" s="1"/>
      <c r="AA12" s="1"/>
    </row>
    <row r="13" spans="1:27" ht="12.75">
      <c r="A13" s="2" t="str">
        <f ca="1" t="shared" si="2"/>
        <v>Nor-Man (1,2)</v>
      </c>
      <c r="B13" t="s">
        <v>135</v>
      </c>
      <c r="C13">
        <f>'orig. data'!AH13</f>
        <v>1</v>
      </c>
      <c r="D13">
        <f>'orig. data'!AI13</f>
        <v>2</v>
      </c>
      <c r="E13">
        <f ca="1">IF(CELL("contents",F13)="s","s",IF(CELL("contents",G13)="s","s",IF(CELL("contents",'orig. data'!AJ13)="t","t","")))</f>
      </c>
      <c r="F13" t="str">
        <f>'orig. data'!AK13</f>
        <v> </v>
      </c>
      <c r="G13" t="str">
        <f>'orig. data'!AL13</f>
        <v> </v>
      </c>
      <c r="H13" s="20">
        <f t="shared" si="0"/>
        <v>0.0842705199</v>
      </c>
      <c r="I13" s="3">
        <f>'orig. data'!D13</f>
        <v>0.064739464</v>
      </c>
      <c r="J13" s="3">
        <f>'orig. data'!R13</f>
        <v>0.0530436111</v>
      </c>
      <c r="K13" s="20">
        <f t="shared" si="1"/>
        <v>0.0753055888</v>
      </c>
      <c r="L13" s="6">
        <f>'orig. data'!B13</f>
        <v>148</v>
      </c>
      <c r="M13" s="6">
        <f>'orig. data'!C13</f>
        <v>2288</v>
      </c>
      <c r="N13" s="8">
        <f>'orig. data'!G13</f>
        <v>0.0015285266</v>
      </c>
      <c r="O13" s="60"/>
      <c r="P13" s="6">
        <f>'orig. data'!P13</f>
        <v>110</v>
      </c>
      <c r="Q13" s="6">
        <f>'orig. data'!Q13</f>
        <v>2072</v>
      </c>
      <c r="R13" s="8">
        <f>'orig. data'!U13</f>
        <v>0.0002760166</v>
      </c>
      <c r="S13" s="60"/>
      <c r="T13" s="8">
        <f>'orig. data'!AD13</f>
        <v>0.1134646485</v>
      </c>
      <c r="U13" s="1"/>
      <c r="V13" s="1"/>
      <c r="W13" s="1"/>
      <c r="X13" s="1"/>
      <c r="Y13" s="1"/>
      <c r="Z13" s="1"/>
      <c r="AA13" s="1"/>
    </row>
    <row r="14" spans="1:27" ht="12.75">
      <c r="A14" s="2" t="str">
        <f ca="1" t="shared" si="2"/>
        <v>Burntwood (1)</v>
      </c>
      <c r="B14" t="s">
        <v>136</v>
      </c>
      <c r="C14">
        <f>'orig. data'!AH14</f>
        <v>1</v>
      </c>
      <c r="D14" t="str">
        <f>'orig. data'!AI14</f>
        <v> </v>
      </c>
      <c r="E14">
        <f ca="1">IF(CELL("contents",F14)="s","s",IF(CELL("contents",G14)="s","s",IF(CELL("contents",'orig. data'!AJ14)="t","t","")))</f>
      </c>
      <c r="F14" t="str">
        <f>'orig. data'!AK14</f>
        <v> </v>
      </c>
      <c r="G14" t="str">
        <f>'orig. data'!AL14</f>
        <v> </v>
      </c>
      <c r="H14" s="20">
        <f t="shared" si="0"/>
        <v>0.0842705199</v>
      </c>
      <c r="I14" s="3">
        <f>'orig. data'!D14</f>
        <v>0.0704711144</v>
      </c>
      <c r="J14" s="3">
        <f>'orig. data'!R14</f>
        <v>0.068346467</v>
      </c>
      <c r="K14" s="20">
        <f t="shared" si="1"/>
        <v>0.0753055888</v>
      </c>
      <c r="L14" s="6">
        <f>'orig. data'!B14</f>
        <v>378</v>
      </c>
      <c r="M14" s="6">
        <f>'orig. data'!C14</f>
        <v>5363</v>
      </c>
      <c r="N14" s="8">
        <f>'orig. data'!G14</f>
        <v>0.0007421893</v>
      </c>
      <c r="O14" s="60"/>
      <c r="P14" s="6">
        <f>'orig. data'!P14</f>
        <v>363</v>
      </c>
      <c r="Q14" s="6">
        <f>'orig. data'!Q14</f>
        <v>5316</v>
      </c>
      <c r="R14" s="8">
        <f>'orig. data'!U14</f>
        <v>0.0741649393</v>
      </c>
      <c r="S14" s="60"/>
      <c r="T14" s="8">
        <f>'orig. data'!AD14</f>
        <v>0.6769878945</v>
      </c>
      <c r="U14" s="1"/>
      <c r="V14" s="1"/>
      <c r="W14" s="1"/>
      <c r="X14" s="1"/>
      <c r="Y14" s="1"/>
      <c r="Z14" s="1"/>
      <c r="AA14" s="1"/>
    </row>
    <row r="15" spans="1:27" ht="12.75">
      <c r="B15"/>
      <c r="C15"/>
      <c r="D15"/>
      <c r="E15"/>
      <c r="F15"/>
      <c r="G15"/>
      <c r="H15" s="20"/>
      <c r="I15" s="3"/>
      <c r="J15" s="3"/>
      <c r="K15" s="20"/>
      <c r="L15" s="6"/>
      <c r="M15" s="6"/>
      <c r="N15" s="8"/>
      <c r="O15" s="60"/>
      <c r="P15" s="6"/>
      <c r="Q15" s="6"/>
      <c r="R15" s="8"/>
      <c r="S15" s="60"/>
      <c r="T15" s="8"/>
      <c r="U15" s="1"/>
      <c r="V15" s="1"/>
      <c r="W15" s="1"/>
      <c r="X15" s="1"/>
      <c r="Y15" s="1"/>
      <c r="Z15" s="1"/>
      <c r="AA15" s="1"/>
    </row>
    <row r="16" spans="1:27" ht="12.75">
      <c r="A16" s="2" t="str">
        <f ca="1" t="shared" si="2"/>
        <v>South (1,2,t)</v>
      </c>
      <c r="B16" t="s">
        <v>141</v>
      </c>
      <c r="C16">
        <f>'orig. data'!AH15</f>
        <v>1</v>
      </c>
      <c r="D16">
        <f>'orig. data'!AI15</f>
        <v>2</v>
      </c>
      <c r="E16" t="str">
        <f ca="1">IF(CELL("contents",F16)="s","s",IF(CELL("contents",G16)="s","s",IF(CELL("contents",'orig. data'!AJ15)="t","t","")))</f>
        <v>t</v>
      </c>
      <c r="F16" t="str">
        <f>'orig. data'!AK15</f>
        <v> </v>
      </c>
      <c r="G16" t="str">
        <f>'orig. data'!AL15</f>
        <v> </v>
      </c>
      <c r="H16" s="20">
        <f>I$19</f>
        <v>0.0842705199</v>
      </c>
      <c r="I16" s="3">
        <f>'orig. data'!D15</f>
        <v>0.0755015915</v>
      </c>
      <c r="J16" s="3">
        <f>'orig. data'!R15</f>
        <v>0.0686995858</v>
      </c>
      <c r="K16" s="20">
        <f>J$19</f>
        <v>0.0753055888</v>
      </c>
      <c r="L16" s="6">
        <f>'orig. data'!B15</f>
        <v>1065</v>
      </c>
      <c r="M16" s="6">
        <f>'orig. data'!C15</f>
        <v>14115</v>
      </c>
      <c r="N16" s="8">
        <f>'orig. data'!G15</f>
        <v>0.0004317833</v>
      </c>
      <c r="O16" s="60"/>
      <c r="P16" s="6">
        <f>'orig. data'!P15</f>
        <v>958</v>
      </c>
      <c r="Q16" s="6">
        <f>'orig. data'!Q15</f>
        <v>13958</v>
      </c>
      <c r="R16" s="8">
        <f>'orig. data'!U15</f>
        <v>0.0051603367</v>
      </c>
      <c r="S16" s="60"/>
      <c r="T16" s="8">
        <f>'orig. data'!AD15</f>
        <v>0.0282882535</v>
      </c>
      <c r="U16" s="1"/>
      <c r="V16" s="1"/>
      <c r="W16" s="1"/>
      <c r="X16" s="1"/>
      <c r="Y16" s="1"/>
      <c r="Z16" s="1"/>
      <c r="AA16" s="1"/>
    </row>
    <row r="17" spans="1:20" ht="12.75">
      <c r="A17" s="2" t="str">
        <f ca="1" t="shared" si="2"/>
        <v>Mid (1,2,t)</v>
      </c>
      <c r="B17" t="s">
        <v>142</v>
      </c>
      <c r="C17">
        <f>'orig. data'!AH16</f>
        <v>1</v>
      </c>
      <c r="D17">
        <f>'orig. data'!AI16</f>
        <v>2</v>
      </c>
      <c r="E17" t="str">
        <f ca="1">IF(CELL("contents",F17)="s","s",IF(CELL("contents",G17)="s","s",IF(CELL("contents",'orig. data'!AJ16)="t","t","")))</f>
        <v>t</v>
      </c>
      <c r="F17" t="str">
        <f>'orig. data'!AK16</f>
        <v> </v>
      </c>
      <c r="G17" t="str">
        <f>'orig. data'!AL16</f>
        <v> </v>
      </c>
      <c r="H17" s="20">
        <f>I$19</f>
        <v>0.0842705199</v>
      </c>
      <c r="I17" s="3">
        <f>'orig. data'!D16</f>
        <v>0.0737668319</v>
      </c>
      <c r="J17" s="3">
        <f>'orig. data'!R16</f>
        <v>0.0570848074</v>
      </c>
      <c r="K17" s="20">
        <f>J$19</f>
        <v>0.0753055888</v>
      </c>
      <c r="L17" s="6">
        <f>'orig. data'!B16</f>
        <v>685</v>
      </c>
      <c r="M17" s="6">
        <f>'orig. data'!C16</f>
        <v>9293</v>
      </c>
      <c r="N17" s="8">
        <f>'orig. data'!G16</f>
        <v>0.0005760561</v>
      </c>
      <c r="P17" s="6">
        <f>'orig. data'!P16</f>
        <v>486</v>
      </c>
      <c r="Q17" s="6">
        <f>'orig. data'!Q16</f>
        <v>8520</v>
      </c>
      <c r="R17" s="8">
        <f>'orig. data'!U16</f>
        <v>1.5293737E-09</v>
      </c>
      <c r="T17" s="8">
        <f>'orig. data'!AD16</f>
        <v>1.05901E-05</v>
      </c>
    </row>
    <row r="18" spans="1:20" ht="12.75">
      <c r="A18" s="2" t="str">
        <f ca="1" t="shared" si="2"/>
        <v>North (1,2)</v>
      </c>
      <c r="B18" t="s">
        <v>137</v>
      </c>
      <c r="C18">
        <f>'orig. data'!AH17</f>
        <v>1</v>
      </c>
      <c r="D18">
        <f>'orig. data'!AI17</f>
        <v>2</v>
      </c>
      <c r="E18">
        <f ca="1">IF(CELL("contents",F18)="s","s",IF(CELL("contents",G18)="s","s",IF(CELL("contents",'orig. data'!AJ17)="t","t","")))</f>
      </c>
      <c r="F18" t="str">
        <f>'orig. data'!AK17</f>
        <v> </v>
      </c>
      <c r="G18" t="str">
        <f>'orig. data'!AL17</f>
        <v> </v>
      </c>
      <c r="H18" s="20">
        <f>I$19</f>
        <v>0.0842705199</v>
      </c>
      <c r="I18" s="3">
        <f>'orig. data'!D17</f>
        <v>0.069213817</v>
      </c>
      <c r="J18" s="3">
        <f>'orig. data'!R17</f>
        <v>0.0643082736</v>
      </c>
      <c r="K18" s="20">
        <f>J$19</f>
        <v>0.0753055888</v>
      </c>
      <c r="L18" s="6">
        <f>'orig. data'!B17</f>
        <v>535</v>
      </c>
      <c r="M18" s="6">
        <f>'orig. data'!C17</f>
        <v>7737</v>
      </c>
      <c r="N18" s="8">
        <f>'orig. data'!G17</f>
        <v>6.4948182E-06</v>
      </c>
      <c r="P18" s="6">
        <f>'orig. data'!P17</f>
        <v>480</v>
      </c>
      <c r="Q18" s="6">
        <f>'orig. data'!Q17</f>
        <v>7473</v>
      </c>
      <c r="R18" s="8">
        <f>'orig. data'!U17</f>
        <v>0.0005938504</v>
      </c>
      <c r="T18" s="8">
        <f>'orig. data'!AD17</f>
        <v>0.2344477881</v>
      </c>
    </row>
    <row r="19" spans="1:20" ht="12.75">
      <c r="A19" s="2" t="str">
        <f ca="1" t="shared" si="2"/>
        <v>Manitoba (t)</v>
      </c>
      <c r="B19" t="s">
        <v>139</v>
      </c>
      <c r="C19" t="str">
        <f>'orig. data'!AH18</f>
        <v> </v>
      </c>
      <c r="D19" t="str">
        <f>'orig. data'!AI18</f>
        <v> </v>
      </c>
      <c r="E19" t="str">
        <f ca="1">IF(CELL("contents",F19)="s","s",IF(CELL("contents",G19)="s","s",IF(CELL("contents",'orig. data'!AJ18)="t","t","")))</f>
        <v>t</v>
      </c>
      <c r="F19" t="str">
        <f>'orig. data'!AK18</f>
        <v> </v>
      </c>
      <c r="G19" t="str">
        <f>'orig. data'!AL18</f>
        <v> </v>
      </c>
      <c r="H19" s="20">
        <f>I$19</f>
        <v>0.0842705199</v>
      </c>
      <c r="I19" s="3">
        <f>'orig. data'!D18</f>
        <v>0.0842705199</v>
      </c>
      <c r="J19" s="3">
        <f>'orig. data'!R18</f>
        <v>0.0753055888</v>
      </c>
      <c r="K19" s="20">
        <f>J$19</f>
        <v>0.0753055888</v>
      </c>
      <c r="L19" s="6">
        <f>'orig. data'!B18</f>
        <v>6077</v>
      </c>
      <c r="M19" s="6">
        <f>'orig. data'!C18</f>
        <v>72113</v>
      </c>
      <c r="N19" s="8" t="str">
        <f>'orig. data'!G18</f>
        <v> </v>
      </c>
      <c r="P19" s="6">
        <f>'orig. data'!P18</f>
        <v>5153</v>
      </c>
      <c r="Q19" s="6">
        <f>'orig. data'!Q18</f>
        <v>68438</v>
      </c>
      <c r="R19" s="8" t="str">
        <f>'orig. data'!U18</f>
        <v> </v>
      </c>
      <c r="T19" s="8">
        <f>'orig. data'!AD18</f>
        <v>2.8586431E-09</v>
      </c>
    </row>
    <row r="20" spans="1:20" ht="12.75" hidden="1">
      <c r="A20" s="2" t="str">
        <f ca="1" t="shared" si="2"/>
        <v>Public Trustee</v>
      </c>
      <c r="B20" t="s">
        <v>163</v>
      </c>
      <c r="C20" t="str">
        <f>'orig. data'!AH19</f>
        <v> </v>
      </c>
      <c r="D20" t="str">
        <f>'orig. data'!AI19</f>
        <v> </v>
      </c>
      <c r="E20">
        <f ca="1">IF(CELL("contents",F20)="s","s",IF(CELL("contents",G20)="s","s",IF(CELL("contents",'orig. data'!AJ19)="t","t","")))</f>
      </c>
      <c r="F20" t="str">
        <f>'orig. data'!AK19</f>
        <v> </v>
      </c>
      <c r="G20" t="str">
        <f>'orig. data'!AL19</f>
        <v> </v>
      </c>
      <c r="H20" s="20">
        <f>I$19</f>
        <v>0.0842705199</v>
      </c>
      <c r="I20" s="3">
        <f>'orig. data'!D19</f>
        <v>0.1410495641</v>
      </c>
      <c r="J20" s="3">
        <f>'orig. data'!R19</f>
        <v>0.1235217203</v>
      </c>
      <c r="K20" s="20">
        <f>J$19</f>
        <v>0.0753055888</v>
      </c>
      <c r="L20" s="6">
        <f>'orig. data'!B19</f>
        <v>11</v>
      </c>
      <c r="M20" s="6">
        <f>'orig. data'!C19</f>
        <v>78</v>
      </c>
      <c r="N20" s="8">
        <f>'orig. data'!G19</f>
        <v>0.0878628451</v>
      </c>
      <c r="P20" s="6">
        <f>'orig. data'!P19</f>
        <v>13</v>
      </c>
      <c r="Q20" s="6">
        <f>'orig. data'!Q19</f>
        <v>105</v>
      </c>
      <c r="R20" s="8">
        <f>'orig. data'!U19</f>
        <v>0.0747485016</v>
      </c>
      <c r="T20" s="8">
        <f>'orig. data'!AD19</f>
        <v>0.7460116984</v>
      </c>
    </row>
    <row r="21" spans="2:20" ht="12.75">
      <c r="B21"/>
      <c r="C21"/>
      <c r="D21"/>
      <c r="E21"/>
      <c r="F21"/>
      <c r="G21"/>
      <c r="H21" s="20"/>
      <c r="I21" s="3"/>
      <c r="J21" s="3"/>
      <c r="K21" s="20"/>
      <c r="L21" s="6"/>
      <c r="M21" s="6"/>
      <c r="N21" s="8"/>
      <c r="P21" s="6"/>
      <c r="Q21" s="6"/>
      <c r="R21" s="8"/>
      <c r="T21" s="8"/>
    </row>
    <row r="22" spans="1:20" ht="12.75">
      <c r="A22" s="2" t="str">
        <f ca="1" t="shared" si="2"/>
        <v>Fort Garry</v>
      </c>
      <c r="B22" t="s">
        <v>143</v>
      </c>
      <c r="C22" t="str">
        <f>'orig. data'!AH20</f>
        <v> </v>
      </c>
      <c r="D22" t="str">
        <f>'orig. data'!AI20</f>
        <v> </v>
      </c>
      <c r="E22">
        <f ca="1">IF(CELL("contents",F22)="s","s",IF(CELL("contents",G22)="s","s",IF(CELL("contents",'orig. data'!AJ20)="t","t","")))</f>
      </c>
      <c r="F22" t="str">
        <f>'orig. data'!AK20</f>
        <v> </v>
      </c>
      <c r="G22" t="str">
        <f>'orig. data'!AL20</f>
        <v> </v>
      </c>
      <c r="H22" s="20">
        <f aca="true" t="shared" si="3" ref="H22:H33">I$19</f>
        <v>0.0842705199</v>
      </c>
      <c r="I22" s="3">
        <f>'orig. data'!D20</f>
        <v>0.0855295072</v>
      </c>
      <c r="J22" s="3">
        <f>'orig. data'!R20</f>
        <v>0.0830934949</v>
      </c>
      <c r="K22" s="20">
        <f aca="true" t="shared" si="4" ref="K22:K33">J$19</f>
        <v>0.0753055888</v>
      </c>
      <c r="L22" s="6">
        <f>'orig. data'!B20</f>
        <v>294</v>
      </c>
      <c r="M22" s="6">
        <f>'orig. data'!C20</f>
        <v>3436</v>
      </c>
      <c r="N22" s="8">
        <f>'orig. data'!G20</f>
        <v>0.8038761742</v>
      </c>
      <c r="P22" s="6">
        <f>'orig. data'!P20</f>
        <v>270</v>
      </c>
      <c r="Q22" s="6">
        <f>'orig. data'!Q20</f>
        <v>3251</v>
      </c>
      <c r="R22" s="8">
        <f>'orig. data'!U20</f>
        <v>0.114955478</v>
      </c>
      <c r="T22" s="8">
        <f>'orig. data'!AD20</f>
        <v>0.731750473</v>
      </c>
    </row>
    <row r="23" spans="1:20" ht="12.75">
      <c r="A23" s="2" t="str">
        <f ca="1" t="shared" si="2"/>
        <v>Assiniboine South</v>
      </c>
      <c r="B23" t="s">
        <v>144</v>
      </c>
      <c r="C23" t="str">
        <f>'orig. data'!AH21</f>
        <v> </v>
      </c>
      <c r="D23" t="str">
        <f>'orig. data'!AI21</f>
        <v> </v>
      </c>
      <c r="E23">
        <f ca="1">IF(CELL("contents",F23)="s","s",IF(CELL("contents",G23)="s","s",IF(CELL("contents",'orig. data'!AJ21)="t","t","")))</f>
      </c>
      <c r="F23" t="str">
        <f>'orig. data'!AK21</f>
        <v> </v>
      </c>
      <c r="G23" t="str">
        <f>'orig. data'!AL21</f>
        <v> </v>
      </c>
      <c r="H23" s="20">
        <f t="shared" si="3"/>
        <v>0.0842705199</v>
      </c>
      <c r="I23" s="3">
        <f>'orig. data'!D21</f>
        <v>0.0675104849</v>
      </c>
      <c r="J23" s="3">
        <f>'orig. data'!R21</f>
        <v>0.0769894461</v>
      </c>
      <c r="K23" s="20">
        <f t="shared" si="4"/>
        <v>0.0753055888</v>
      </c>
      <c r="L23" s="6">
        <f>'orig. data'!B21</f>
        <v>101</v>
      </c>
      <c r="M23" s="6">
        <f>'orig. data'!C21</f>
        <v>1494</v>
      </c>
      <c r="N23" s="8">
        <f>'orig. data'!G21</f>
        <v>0.0270874896</v>
      </c>
      <c r="P23" s="6">
        <f>'orig. data'!P21</f>
        <v>111</v>
      </c>
      <c r="Q23" s="6">
        <f>'orig. data'!Q21</f>
        <v>1439</v>
      </c>
      <c r="R23" s="8">
        <f>'orig. data'!U21</f>
        <v>0.8176919799</v>
      </c>
      <c r="T23" s="8">
        <f>'orig. data'!AD21</f>
        <v>0.3393575084</v>
      </c>
    </row>
    <row r="24" spans="1:20" ht="12.75">
      <c r="A24" s="2" t="str">
        <f ca="1" t="shared" si="2"/>
        <v>St. Boniface</v>
      </c>
      <c r="B24" t="s">
        <v>148</v>
      </c>
      <c r="C24" t="str">
        <f>'orig. data'!AH22</f>
        <v> </v>
      </c>
      <c r="D24" t="str">
        <f>'orig. data'!AI22</f>
        <v> </v>
      </c>
      <c r="E24">
        <f ca="1">IF(CELL("contents",F24)="s","s",IF(CELL("contents",G24)="s","s",IF(CELL("contents",'orig. data'!AJ22)="t","t","")))</f>
      </c>
      <c r="F24" t="str">
        <f>'orig. data'!AK22</f>
        <v> </v>
      </c>
      <c r="G24" t="str">
        <f>'orig. data'!AL22</f>
        <v> </v>
      </c>
      <c r="H24" s="20">
        <f t="shared" si="3"/>
        <v>0.0842705199</v>
      </c>
      <c r="I24" s="3">
        <f>'orig. data'!D22</f>
        <v>0.0717872452</v>
      </c>
      <c r="J24" s="3">
        <f>'orig. data'!R22</f>
        <v>0.0738558134</v>
      </c>
      <c r="K24" s="20">
        <f t="shared" si="4"/>
        <v>0.0753055888</v>
      </c>
      <c r="L24" s="6">
        <f>'orig. data'!B22</f>
        <v>185</v>
      </c>
      <c r="M24" s="6">
        <f>'orig. data'!C22</f>
        <v>2580</v>
      </c>
      <c r="N24" s="8">
        <f>'orig. data'!G22</f>
        <v>0.0316978907</v>
      </c>
      <c r="P24" s="6">
        <f>'orig. data'!P22</f>
        <v>189</v>
      </c>
      <c r="Q24" s="6">
        <f>'orig. data'!Q22</f>
        <v>2563</v>
      </c>
      <c r="R24" s="8">
        <f>'orig. data'!U22</f>
        <v>0.7929519693</v>
      </c>
      <c r="T24" s="8">
        <f>'orig. data'!AD22</f>
        <v>0.7835654609</v>
      </c>
    </row>
    <row r="25" spans="1:20" ht="12.75">
      <c r="A25" s="2" t="str">
        <f ca="1" t="shared" si="2"/>
        <v>St. Vital</v>
      </c>
      <c r="B25" t="s">
        <v>146</v>
      </c>
      <c r="C25" t="str">
        <f>'orig. data'!AH23</f>
        <v> </v>
      </c>
      <c r="D25" t="str">
        <f>'orig. data'!AI23</f>
        <v> </v>
      </c>
      <c r="E25">
        <f ca="1">IF(CELL("contents",F25)="s","s",IF(CELL("contents",G25)="s","s",IF(CELL("contents",'orig. data'!AJ23)="t","t","")))</f>
      </c>
      <c r="F25" t="str">
        <f>'orig. data'!AK23</f>
        <v> </v>
      </c>
      <c r="G25" t="str">
        <f>'orig. data'!AL23</f>
        <v> </v>
      </c>
      <c r="H25" s="20">
        <f t="shared" si="3"/>
        <v>0.0842705199</v>
      </c>
      <c r="I25" s="3">
        <f>'orig. data'!D23</f>
        <v>0.0838386687</v>
      </c>
      <c r="J25" s="3">
        <f>'orig. data'!R23</f>
        <v>0.0713095474</v>
      </c>
      <c r="K25" s="20">
        <f t="shared" si="4"/>
        <v>0.0753055888</v>
      </c>
      <c r="L25" s="6">
        <f>'orig. data'!B23</f>
        <v>291</v>
      </c>
      <c r="M25" s="6">
        <f>'orig. data'!C23</f>
        <v>3470</v>
      </c>
      <c r="N25" s="8">
        <f>'orig. data'!G23</f>
        <v>0.9317704004</v>
      </c>
      <c r="P25" s="6">
        <f>'orig. data'!P23</f>
        <v>223</v>
      </c>
      <c r="Q25" s="6">
        <f>'orig. data'!Q23</f>
        <v>3126</v>
      </c>
      <c r="R25" s="8">
        <f>'orig. data'!U23</f>
        <v>0.4253626198</v>
      </c>
      <c r="T25" s="8">
        <f>'orig. data'!AD23</f>
        <v>0.0689528167</v>
      </c>
    </row>
    <row r="26" spans="1:20" ht="12.75">
      <c r="A26" s="2" t="str">
        <f ca="1" t="shared" si="2"/>
        <v>Transcona</v>
      </c>
      <c r="B26" t="s">
        <v>149</v>
      </c>
      <c r="C26" t="str">
        <f>'orig. data'!AH24</f>
        <v> </v>
      </c>
      <c r="D26" t="str">
        <f>'orig. data'!AI24</f>
        <v> </v>
      </c>
      <c r="E26">
        <f ca="1">IF(CELL("contents",F26)="s","s",IF(CELL("contents",G26)="s","s",IF(CELL("contents",'orig. data'!AJ24)="t","t","")))</f>
      </c>
      <c r="F26" t="str">
        <f>'orig. data'!AK24</f>
        <v> </v>
      </c>
      <c r="G26" t="str">
        <f>'orig. data'!AL24</f>
        <v> </v>
      </c>
      <c r="H26" s="20">
        <f t="shared" si="3"/>
        <v>0.0842705199</v>
      </c>
      <c r="I26" s="3">
        <f>'orig. data'!D24</f>
        <v>0.0846884171</v>
      </c>
      <c r="J26" s="3">
        <f>'orig. data'!R24</f>
        <v>0.0807855298</v>
      </c>
      <c r="K26" s="20">
        <f t="shared" si="4"/>
        <v>0.0753055888</v>
      </c>
      <c r="L26" s="6">
        <f>'orig. data'!B24</f>
        <v>171</v>
      </c>
      <c r="M26" s="6">
        <f>'orig. data'!C24</f>
        <v>2018</v>
      </c>
      <c r="N26" s="8">
        <f>'orig. data'!G24</f>
        <v>0.9491329453</v>
      </c>
      <c r="P26" s="6">
        <f>'orig. data'!P24</f>
        <v>142</v>
      </c>
      <c r="Q26" s="6">
        <f>'orig. data'!Q24</f>
        <v>1760</v>
      </c>
      <c r="R26" s="8">
        <f>'orig. data'!U24</f>
        <v>0.4089481998</v>
      </c>
      <c r="T26" s="8">
        <f>'orig. data'!AD24</f>
        <v>0.6777307722</v>
      </c>
    </row>
    <row r="27" spans="1:23" ht="12.75">
      <c r="A27" s="2" t="str">
        <f ca="1" t="shared" si="2"/>
        <v>River Heights (t)</v>
      </c>
      <c r="B27" t="s">
        <v>145</v>
      </c>
      <c r="C27" t="str">
        <f>'orig. data'!AH25</f>
        <v> </v>
      </c>
      <c r="D27" t="str">
        <f>'orig. data'!AI25</f>
        <v> </v>
      </c>
      <c r="E27" t="str">
        <f ca="1">IF(CELL("contents",F27)="s","s",IF(CELL("contents",G27)="s","s",IF(CELL("contents",'orig. data'!AJ25)="t","t","")))</f>
        <v>t</v>
      </c>
      <c r="F27" t="str">
        <f>'orig. data'!AK25</f>
        <v> </v>
      </c>
      <c r="G27" t="str">
        <f>'orig. data'!AL25</f>
        <v> </v>
      </c>
      <c r="H27" s="20">
        <f t="shared" si="3"/>
        <v>0.0842705199</v>
      </c>
      <c r="I27" s="3">
        <f>'orig. data'!D25</f>
        <v>0.0907074084</v>
      </c>
      <c r="J27" s="3">
        <f>'orig. data'!R25</f>
        <v>0.0741447769</v>
      </c>
      <c r="K27" s="20">
        <f t="shared" si="4"/>
        <v>0.0753055888</v>
      </c>
      <c r="L27" s="6">
        <f>'orig. data'!B25</f>
        <v>281</v>
      </c>
      <c r="M27" s="6">
        <f>'orig. data'!C25</f>
        <v>3099</v>
      </c>
      <c r="N27" s="8">
        <f>'orig. data'!G25</f>
        <v>0.2277010627</v>
      </c>
      <c r="P27" s="6">
        <f>'orig. data'!P25</f>
        <v>207</v>
      </c>
      <c r="Q27" s="6">
        <f>'orig. data'!Q25</f>
        <v>2795</v>
      </c>
      <c r="R27" s="8">
        <f>'orig. data'!U25</f>
        <v>0.8265355932</v>
      </c>
      <c r="T27" s="8">
        <f>'orig. data'!AD25</f>
        <v>0.02772156</v>
      </c>
      <c r="U27" s="1"/>
      <c r="V27" s="1"/>
      <c r="W27" s="1"/>
    </row>
    <row r="28" spans="1:23" ht="12.75">
      <c r="A28" s="2" t="str">
        <f ca="1" t="shared" si="2"/>
        <v>River East</v>
      </c>
      <c r="B28" t="s">
        <v>147</v>
      </c>
      <c r="C28" t="str">
        <f>'orig. data'!AH26</f>
        <v> </v>
      </c>
      <c r="D28" t="str">
        <f>'orig. data'!AI26</f>
        <v> </v>
      </c>
      <c r="E28">
        <f ca="1">IF(CELL("contents",F28)="s","s",IF(CELL("contents",G28)="s","s",IF(CELL("contents",'orig. data'!AJ26)="t","t","")))</f>
      </c>
      <c r="F28" t="str">
        <f>'orig. data'!AK26</f>
        <v> </v>
      </c>
      <c r="G28" t="str">
        <f>'orig. data'!AL26</f>
        <v> </v>
      </c>
      <c r="H28" s="20">
        <f t="shared" si="3"/>
        <v>0.0842705199</v>
      </c>
      <c r="I28" s="3">
        <f>'orig. data'!D26</f>
        <v>0.085799992</v>
      </c>
      <c r="J28" s="3">
        <f>'orig. data'!R26</f>
        <v>0.0825296837</v>
      </c>
      <c r="K28" s="20">
        <f t="shared" si="4"/>
        <v>0.0753055888</v>
      </c>
      <c r="L28" s="6">
        <f>'orig. data'!B26</f>
        <v>450</v>
      </c>
      <c r="M28" s="6">
        <f>'orig. data'!C26</f>
        <v>5244</v>
      </c>
      <c r="N28" s="8">
        <f>'orig. data'!G26</f>
        <v>0.7127465603</v>
      </c>
      <c r="P28" s="6">
        <f>'orig. data'!P26</f>
        <v>389</v>
      </c>
      <c r="Q28" s="6">
        <f>'orig. data'!Q26</f>
        <v>4715</v>
      </c>
      <c r="R28" s="8">
        <f>'orig. data'!U26</f>
        <v>0.0814829635</v>
      </c>
      <c r="T28" s="8">
        <f>'orig. data'!AD26</f>
        <v>0.5745776829</v>
      </c>
      <c r="U28" s="1"/>
      <c r="V28" s="1"/>
      <c r="W28" s="1"/>
    </row>
    <row r="29" spans="1:23" ht="12.75">
      <c r="A29" s="2" t="str">
        <f ca="1" t="shared" si="2"/>
        <v>Seven Oaks (1,2,t)</v>
      </c>
      <c r="B29" t="s">
        <v>150</v>
      </c>
      <c r="C29">
        <f>'orig. data'!AH27</f>
        <v>1</v>
      </c>
      <c r="D29">
        <f>'orig. data'!AI27</f>
        <v>2</v>
      </c>
      <c r="E29" t="str">
        <f ca="1">IF(CELL("contents",F29)="s","s",IF(CELL("contents",G29)="s","s",IF(CELL("contents",'orig. data'!AJ27)="t","t","")))</f>
        <v>t</v>
      </c>
      <c r="F29" t="str">
        <f>'orig. data'!AK27</f>
        <v> </v>
      </c>
      <c r="G29" t="str">
        <f>'orig. data'!AL27</f>
        <v> </v>
      </c>
      <c r="H29" s="20">
        <f t="shared" si="3"/>
        <v>0.0842705199</v>
      </c>
      <c r="I29" s="3">
        <f>'orig. data'!D27</f>
        <v>0.1091009039</v>
      </c>
      <c r="J29" s="3">
        <f>'orig. data'!R27</f>
        <v>0.0914889706</v>
      </c>
      <c r="K29" s="20">
        <f t="shared" si="4"/>
        <v>0.0753055888</v>
      </c>
      <c r="L29" s="6">
        <f>'orig. data'!B27</f>
        <v>333</v>
      </c>
      <c r="M29" s="6">
        <f>'orig. data'!C27</f>
        <v>3050</v>
      </c>
      <c r="N29" s="8">
        <f>'orig. data'!G27</f>
        <v>4.4663704E-06</v>
      </c>
      <c r="P29" s="6">
        <f>'orig. data'!P27</f>
        <v>264</v>
      </c>
      <c r="Q29" s="6">
        <f>'orig. data'!Q27</f>
        <v>2886</v>
      </c>
      <c r="R29" s="8">
        <f>'orig. data'!U27</f>
        <v>0.0020363358</v>
      </c>
      <c r="T29" s="8">
        <f>'orig. data'!AD27</f>
        <v>0.0326462309</v>
      </c>
      <c r="U29" s="1"/>
      <c r="V29" s="1"/>
      <c r="W29" s="1"/>
    </row>
    <row r="30" spans="1:23" ht="12.75">
      <c r="A30" s="2" t="str">
        <f ca="1" t="shared" si="2"/>
        <v>St. James - Assiniboia</v>
      </c>
      <c r="B30" t="s">
        <v>151</v>
      </c>
      <c r="C30" t="str">
        <f>'orig. data'!AH28</f>
        <v> </v>
      </c>
      <c r="D30" t="str">
        <f>'orig. data'!AI28</f>
        <v> </v>
      </c>
      <c r="E30">
        <f ca="1">IF(CELL("contents",F30)="s","s",IF(CELL("contents",G30)="s","s",IF(CELL("contents",'orig. data'!AJ28)="t","t","")))</f>
      </c>
      <c r="F30" t="str">
        <f>'orig. data'!AK28</f>
        <v> </v>
      </c>
      <c r="G30" t="str">
        <f>'orig. data'!AL28</f>
        <v> </v>
      </c>
      <c r="H30" s="20">
        <f t="shared" si="3"/>
        <v>0.0842705199</v>
      </c>
      <c r="I30" s="3">
        <f>'orig. data'!D28</f>
        <v>0.0783824272</v>
      </c>
      <c r="J30" s="3">
        <f>'orig. data'!R28</f>
        <v>0.0737153405</v>
      </c>
      <c r="K30" s="20">
        <f t="shared" si="4"/>
        <v>0.0753055888</v>
      </c>
      <c r="L30" s="6">
        <f>'orig. data'!B28</f>
        <v>235</v>
      </c>
      <c r="M30" s="6">
        <f>'orig. data'!C28</f>
        <v>2998</v>
      </c>
      <c r="N30" s="8">
        <f>'orig. data'!G28</f>
        <v>0.2759330911</v>
      </c>
      <c r="O30" s="60"/>
      <c r="P30" s="6">
        <f>'orig. data'!P28</f>
        <v>199</v>
      </c>
      <c r="Q30" s="6">
        <f>'orig. data'!Q28</f>
        <v>2698</v>
      </c>
      <c r="R30" s="8">
        <f>'orig. data'!U28</f>
        <v>0.7676615011</v>
      </c>
      <c r="T30" s="8">
        <f>'orig. data'!AD28</f>
        <v>0.5239668239</v>
      </c>
      <c r="U30" s="1"/>
      <c r="V30" s="1"/>
      <c r="W30" s="1"/>
    </row>
    <row r="31" spans="1:23" ht="12.75">
      <c r="A31" s="2" t="str">
        <f ca="1" t="shared" si="2"/>
        <v>Inkster (1,2)</v>
      </c>
      <c r="B31" t="s">
        <v>152</v>
      </c>
      <c r="C31">
        <f>'orig. data'!AH29</f>
        <v>1</v>
      </c>
      <c r="D31">
        <f>'orig. data'!AI29</f>
        <v>2</v>
      </c>
      <c r="E31">
        <f ca="1">IF(CELL("contents",F31)="s","s",IF(CELL("contents",G31)="s","s",IF(CELL("contents",'orig. data'!AJ29)="t","t","")))</f>
      </c>
      <c r="F31" t="str">
        <f>'orig. data'!AK29</f>
        <v> </v>
      </c>
      <c r="G31" t="str">
        <f>'orig. data'!AL29</f>
        <v> </v>
      </c>
      <c r="H31" s="20">
        <f t="shared" si="3"/>
        <v>0.0842705199</v>
      </c>
      <c r="I31" s="3">
        <f>'orig. data'!D29</f>
        <v>0.1181188323</v>
      </c>
      <c r="J31" s="3">
        <f>'orig. data'!R29</f>
        <v>0.0986486818</v>
      </c>
      <c r="K31" s="20">
        <f t="shared" si="4"/>
        <v>0.0753055888</v>
      </c>
      <c r="L31" s="6">
        <f>'orig. data'!B29</f>
        <v>261</v>
      </c>
      <c r="M31" s="6">
        <f>'orig. data'!C29</f>
        <v>2211</v>
      </c>
      <c r="N31" s="8">
        <f>'orig. data'!G29</f>
        <v>9.2159252E-08</v>
      </c>
      <c r="O31" s="60"/>
      <c r="P31" s="6">
        <f>'orig. data'!P29</f>
        <v>197</v>
      </c>
      <c r="Q31" s="6">
        <f>'orig. data'!Q29</f>
        <v>1997</v>
      </c>
      <c r="R31" s="8">
        <f>'orig. data'!U29</f>
        <v>0.0001997368</v>
      </c>
      <c r="T31" s="8">
        <f>'orig. data'!AD29</f>
        <v>0.0563235804</v>
      </c>
      <c r="U31" s="1"/>
      <c r="V31" s="1"/>
      <c r="W31" s="1"/>
    </row>
    <row r="32" spans="1:23" ht="12.75">
      <c r="A32" s="2" t="str">
        <f ca="1" t="shared" si="2"/>
        <v>Downtown (1,2)</v>
      </c>
      <c r="B32" t="s">
        <v>153</v>
      </c>
      <c r="C32">
        <f>'orig. data'!AH30</f>
        <v>1</v>
      </c>
      <c r="D32">
        <f>'orig. data'!AI30</f>
        <v>2</v>
      </c>
      <c r="E32">
        <f ca="1">IF(CELL("contents",F32)="s","s",IF(CELL("contents",G32)="s","s",IF(CELL("contents",'orig. data'!AJ30)="t","t","")))</f>
      </c>
      <c r="F32" t="str">
        <f>'orig. data'!AK30</f>
        <v> </v>
      </c>
      <c r="G32" t="str">
        <f>'orig. data'!AL30</f>
        <v> </v>
      </c>
      <c r="H32" s="20">
        <f t="shared" si="3"/>
        <v>0.0842705199</v>
      </c>
      <c r="I32" s="3">
        <f>'orig. data'!D30</f>
        <v>0.1144299209</v>
      </c>
      <c r="J32" s="3">
        <f>'orig. data'!R30</f>
        <v>0.1082626341</v>
      </c>
      <c r="K32" s="20">
        <f t="shared" si="4"/>
        <v>0.0753055888</v>
      </c>
      <c r="L32" s="6">
        <f>'orig. data'!B30</f>
        <v>608</v>
      </c>
      <c r="M32" s="6">
        <f>'orig. data'!C30</f>
        <v>5311</v>
      </c>
      <c r="N32" s="8">
        <f>'orig. data'!G30</f>
        <v>6.370809E-13</v>
      </c>
      <c r="O32" s="60"/>
      <c r="P32" s="6">
        <f>'orig. data'!P30</f>
        <v>543</v>
      </c>
      <c r="Q32" s="6">
        <f>'orig. data'!Q30</f>
        <v>5013</v>
      </c>
      <c r="R32" s="8">
        <f>'orig. data'!U30</f>
        <v>8.583914E-16</v>
      </c>
      <c r="T32" s="8">
        <f>'orig. data'!AD30</f>
        <v>0.3480882333</v>
      </c>
      <c r="U32" s="1"/>
      <c r="V32" s="1"/>
      <c r="W32" s="1"/>
    </row>
    <row r="33" spans="1:23" ht="12.75">
      <c r="A33" s="2" t="str">
        <f ca="1" t="shared" si="2"/>
        <v>Point Douglas (1,2,t)</v>
      </c>
      <c r="B33" t="s">
        <v>154</v>
      </c>
      <c r="C33">
        <f>'orig. data'!AH31</f>
        <v>1</v>
      </c>
      <c r="D33">
        <f>'orig. data'!AI31</f>
        <v>2</v>
      </c>
      <c r="E33" t="str">
        <f ca="1">IF(CELL("contents",F33)="s","s",IF(CELL("contents",G33)="s","s",IF(CELL("contents",'orig. data'!AJ31)="t","t","")))</f>
        <v>t</v>
      </c>
      <c r="F33" t="str">
        <f>'orig. data'!AK31</f>
        <v> </v>
      </c>
      <c r="G33" t="str">
        <f>'orig. data'!AL31</f>
        <v> </v>
      </c>
      <c r="H33" s="20">
        <f t="shared" si="3"/>
        <v>0.0842705199</v>
      </c>
      <c r="I33" s="3">
        <f>'orig. data'!D31</f>
        <v>0.1160458828</v>
      </c>
      <c r="J33" s="3">
        <f>'orig. data'!R31</f>
        <v>0.0921370224</v>
      </c>
      <c r="K33" s="20">
        <f t="shared" si="4"/>
        <v>0.0753055888</v>
      </c>
      <c r="L33" s="6">
        <f>'orig. data'!B31</f>
        <v>367</v>
      </c>
      <c r="M33" s="6">
        <f>'orig. data'!C31</f>
        <v>3161</v>
      </c>
      <c r="N33" s="8">
        <f>'orig. data'!G31</f>
        <v>2.6436572E-09</v>
      </c>
      <c r="O33" s="60"/>
      <c r="P33" s="6">
        <f>'orig. data'!P31</f>
        <v>291</v>
      </c>
      <c r="Q33" s="6">
        <f>'orig. data'!Q31</f>
        <v>3160</v>
      </c>
      <c r="R33" s="8">
        <f>'orig. data'!U31</f>
        <v>0.0008142835</v>
      </c>
      <c r="T33" s="8">
        <f>'orig. data'!AD31</f>
        <v>0.0032905568</v>
      </c>
      <c r="U33" s="1"/>
      <c r="V33" s="1"/>
      <c r="W33" s="1"/>
    </row>
    <row r="34" spans="1:23" ht="12.75">
      <c r="B34"/>
      <c r="C34"/>
      <c r="D34"/>
      <c r="E34"/>
      <c r="F34"/>
      <c r="G34"/>
      <c r="H34" s="20"/>
      <c r="I34" s="3"/>
      <c r="J34" s="3"/>
      <c r="K34" s="20"/>
      <c r="L34" s="6"/>
      <c r="M34" s="6"/>
      <c r="N34" s="8"/>
      <c r="O34" s="60"/>
      <c r="P34" s="6"/>
      <c r="Q34" s="6"/>
      <c r="R34" s="8"/>
      <c r="T34" s="8"/>
      <c r="U34" s="1"/>
      <c r="V34" s="1"/>
      <c r="W34" s="1"/>
    </row>
    <row r="35" spans="2:8" ht="12.75">
      <c r="B35"/>
      <c r="C35"/>
      <c r="D35"/>
      <c r="E35"/>
      <c r="F35"/>
      <c r="G35"/>
      <c r="H35" s="21"/>
    </row>
    <row r="36" spans="2:8" ht="12.75">
      <c r="B36"/>
      <c r="C36"/>
      <c r="D36"/>
      <c r="E36"/>
      <c r="F36"/>
      <c r="G36"/>
      <c r="H36" s="21"/>
    </row>
    <row r="37" spans="2:8" ht="12.75">
      <c r="B37"/>
      <c r="C37"/>
      <c r="D37"/>
      <c r="E37"/>
      <c r="F37"/>
      <c r="G37"/>
      <c r="H37" s="21"/>
    </row>
    <row r="38" spans="2:8" ht="12.75">
      <c r="B38"/>
      <c r="C38"/>
      <c r="D38"/>
      <c r="E38"/>
      <c r="F38"/>
      <c r="G38"/>
      <c r="H38" s="21"/>
    </row>
    <row r="39" spans="2:8" ht="12.75">
      <c r="B39"/>
      <c r="C39"/>
      <c r="D39"/>
      <c r="E39"/>
      <c r="F39"/>
      <c r="G39"/>
      <c r="H39" s="21"/>
    </row>
    <row r="40" spans="2:8" ht="12.75">
      <c r="B40"/>
      <c r="C40"/>
      <c r="D40"/>
      <c r="E40"/>
      <c r="F40"/>
      <c r="G40"/>
      <c r="H40" s="21"/>
    </row>
    <row r="41" spans="2:8" ht="12.75">
      <c r="B41"/>
      <c r="C41"/>
      <c r="D41"/>
      <c r="E41"/>
      <c r="F41"/>
      <c r="G41"/>
      <c r="H41" s="21"/>
    </row>
    <row r="42" ht="12.75">
      <c r="H42" s="21"/>
    </row>
    <row r="43" ht="12.75">
      <c r="H43" s="21"/>
    </row>
    <row r="44" ht="12.75">
      <c r="H44" s="21"/>
    </row>
    <row r="45" ht="12.75">
      <c r="H45" s="21"/>
    </row>
    <row r="46" ht="12.75">
      <c r="H46" s="21"/>
    </row>
    <row r="47" ht="12.75">
      <c r="H47" s="21"/>
    </row>
  </sheetData>
  <mergeCells count="3">
    <mergeCell ref="C1:E1"/>
    <mergeCell ref="F1:G1"/>
    <mergeCell ref="I2:J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U108"/>
  <sheetViews>
    <sheetView workbookViewId="0" topLeftCell="A1">
      <pane ySplit="3" topLeftCell="BM91" activePane="bottomLeft" state="frozen"/>
      <selection pane="topLeft" activeCell="A1" sqref="A1"/>
      <selection pane="bottomLeft" activeCell="S1" sqref="S1:S16384"/>
    </sheetView>
  </sheetViews>
  <sheetFormatPr defaultColWidth="9.140625" defaultRowHeight="12.75"/>
  <cols>
    <col min="1" max="1" width="26.28125" style="0" customWidth="1"/>
    <col min="2" max="2" width="21.00390625" style="0" customWidth="1"/>
    <col min="3" max="5" width="2.8515625" style="0" customWidth="1"/>
    <col min="6" max="7" width="6.7109375" style="0" customWidth="1"/>
    <col min="15" max="15" width="2.8515625" style="44" customWidth="1"/>
    <col min="19" max="19" width="2.8515625" style="44" customWidth="1"/>
  </cols>
  <sheetData>
    <row r="1" spans="1:20" ht="12.75">
      <c r="A1" s="42" t="s">
        <v>243</v>
      </c>
      <c r="B1" s="5" t="s">
        <v>193</v>
      </c>
      <c r="C1" s="75" t="s">
        <v>118</v>
      </c>
      <c r="D1" s="75"/>
      <c r="E1" s="75"/>
      <c r="F1" s="75" t="s">
        <v>121</v>
      </c>
      <c r="G1" s="75"/>
      <c r="H1" s="6" t="s">
        <v>108</v>
      </c>
      <c r="I1" s="3" t="s">
        <v>110</v>
      </c>
      <c r="J1" s="3" t="s">
        <v>111</v>
      </c>
      <c r="K1" s="6" t="s">
        <v>109</v>
      </c>
      <c r="L1" s="6" t="s">
        <v>112</v>
      </c>
      <c r="M1" s="6" t="s">
        <v>113</v>
      </c>
      <c r="N1" s="6" t="s">
        <v>114</v>
      </c>
      <c r="O1" s="47"/>
      <c r="P1" s="6" t="s">
        <v>115</v>
      </c>
      <c r="Q1" s="6" t="s">
        <v>116</v>
      </c>
      <c r="R1" s="6" t="s">
        <v>117</v>
      </c>
      <c r="S1" s="47"/>
      <c r="T1" s="6" t="s">
        <v>122</v>
      </c>
    </row>
    <row r="2" spans="1:20" ht="12.75">
      <c r="A2" s="43"/>
      <c r="B2" s="2"/>
      <c r="C2" s="9"/>
      <c r="D2" s="9"/>
      <c r="E2" s="9"/>
      <c r="F2" s="10"/>
      <c r="G2" s="10"/>
      <c r="H2" s="6"/>
      <c r="I2" s="76" t="s">
        <v>244</v>
      </c>
      <c r="J2" s="76"/>
      <c r="K2" s="6"/>
      <c r="L2" s="6"/>
      <c r="M2" s="6"/>
      <c r="N2" s="6"/>
      <c r="O2" s="47"/>
      <c r="P2" s="6"/>
      <c r="Q2" s="6"/>
      <c r="R2" s="6"/>
      <c r="S2" s="47"/>
      <c r="T2" s="6"/>
    </row>
    <row r="3" spans="1:20" ht="12.75">
      <c r="A3" s="36" t="s">
        <v>0</v>
      </c>
      <c r="B3" s="5"/>
      <c r="C3" s="9">
        <v>1</v>
      </c>
      <c r="D3" s="9">
        <v>2</v>
      </c>
      <c r="E3" s="9" t="s">
        <v>120</v>
      </c>
      <c r="F3" s="9" t="s">
        <v>218</v>
      </c>
      <c r="G3" s="9" t="s">
        <v>219</v>
      </c>
      <c r="H3" s="2" t="s">
        <v>285</v>
      </c>
      <c r="I3" s="5" t="s">
        <v>283</v>
      </c>
      <c r="J3" s="5" t="s">
        <v>284</v>
      </c>
      <c r="K3" s="2" t="s">
        <v>286</v>
      </c>
      <c r="L3" s="2"/>
      <c r="M3" s="2"/>
      <c r="N3" s="2"/>
      <c r="O3" s="42"/>
      <c r="P3" s="2"/>
      <c r="Q3" s="2"/>
      <c r="R3" s="2"/>
      <c r="S3" s="42"/>
      <c r="T3" s="2"/>
    </row>
    <row r="4" spans="1:20" ht="12.75">
      <c r="A4" s="35" t="str">
        <f ca="1">CONCATENATE(B4)&amp;(IF((CELL("contents",C4)=1)*AND((CELL("contents",D4))=2)*AND((CELL("contents",E4))&lt;&gt;"")," (1,2,"&amp;CELL("contents",E4)&amp;")",(IF((CELL("contents",C4)=1)*OR((CELL("contents",D4))=2)," (1,2)",(IF((CELL("contents",C4)=1)*OR((CELL("contents",E4))&lt;&gt;"")," (1,"&amp;CELL("contents",E4)&amp;")",(IF((CELL("contents",D4)=2)*OR((CELL("contents",E4))&lt;&gt;"")," (2,"&amp;CELL("contents",E4)&amp;")",(IF((CELL("contents",C4))=1," (1)",(IF((CELL("contents",D4)=2)," (2)",(IF((CELL("contents",E4)&lt;&gt;"")," ("&amp;CELL("contents",E4)&amp;")",""))))))))))))))</f>
        <v>SE Northern</v>
      </c>
      <c r="B4" s="2" t="s">
        <v>201</v>
      </c>
      <c r="C4" t="str">
        <f>'orig. data'!AH32</f>
        <v> </v>
      </c>
      <c r="D4" t="str">
        <f>'orig. data'!AI32</f>
        <v> </v>
      </c>
      <c r="E4">
        <f ca="1">IF(CELL("contents",F4)="s","s",IF(CELL("contents",G4)="s","s",IF(CELL("contents",'orig. data'!AJ32)="t","t","")))</f>
      </c>
      <c r="F4" t="str">
        <f>'orig. data'!AK32</f>
        <v> </v>
      </c>
      <c r="G4" t="str">
        <f>'orig. data'!AL32</f>
        <v> </v>
      </c>
      <c r="H4" s="20">
        <f>'orig. data'!D$18</f>
        <v>0.0842705199</v>
      </c>
      <c r="I4" s="3">
        <f>'orig. data'!D32</f>
        <v>0.0868029638</v>
      </c>
      <c r="J4" s="3">
        <f>'orig. data'!R32</f>
        <v>0.073247173</v>
      </c>
      <c r="K4" s="20">
        <f>'orig. data'!R$18</f>
        <v>0.0753055888</v>
      </c>
      <c r="L4" s="6">
        <f>'orig. data'!B32</f>
        <v>80</v>
      </c>
      <c r="M4" s="6">
        <f>'orig. data'!C32</f>
        <v>924</v>
      </c>
      <c r="N4" s="8">
        <f>'orig. data'!G32</f>
        <v>0.7924734657</v>
      </c>
      <c r="O4" s="60"/>
      <c r="P4" s="6">
        <f>'orig. data'!P32</f>
        <v>69</v>
      </c>
      <c r="Q4" s="6">
        <f>'orig. data'!Q32</f>
        <v>944</v>
      </c>
      <c r="R4" s="8">
        <f>'orig. data'!U32</f>
        <v>0.8191180901</v>
      </c>
      <c r="S4" s="42"/>
      <c r="T4" s="8">
        <f>'orig. data'!AD32</f>
        <v>0.3013628348</v>
      </c>
    </row>
    <row r="5" spans="1:20" ht="12.75">
      <c r="A5" s="35" t="str">
        <f aca="true" ca="1" t="shared" si="0" ref="A5:A68">CONCATENATE(B5)&amp;(IF((CELL("contents",C5)=1)*AND((CELL("contents",D5))=2)*AND((CELL("contents",E5))&lt;&gt;"")," (1,2,"&amp;CELL("contents",E5)&amp;")",(IF((CELL("contents",C5)=1)*OR((CELL("contents",D5))=2)," (1,2)",(IF((CELL("contents",C5)=1)*OR((CELL("contents",E5))&lt;&gt;"")," (1,"&amp;CELL("contents",E5)&amp;")",(IF((CELL("contents",D5)=2)*OR((CELL("contents",E5))&lt;&gt;"")," (2,"&amp;CELL("contents",E5)&amp;")",(IF((CELL("contents",C5))=1," (1)",(IF((CELL("contents",D5)=2)," (2)",(IF((CELL("contents",E5)&lt;&gt;"")," ("&amp;CELL("contents",E5)&amp;")",""))))))))))))))</f>
        <v>SE Central</v>
      </c>
      <c r="B5" s="2" t="s">
        <v>196</v>
      </c>
      <c r="C5" t="str">
        <f>'orig. data'!AH33</f>
        <v> </v>
      </c>
      <c r="D5" t="str">
        <f>'orig. data'!AI33</f>
        <v> </v>
      </c>
      <c r="E5">
        <f ca="1">IF(CELL("contents",F5)="s","s",IF(CELL("contents",G5)="s","s",IF(CELL("contents",'orig. data'!AJ33)="t","t","")))</f>
      </c>
      <c r="F5" t="str">
        <f>'orig. data'!AK33</f>
        <v> </v>
      </c>
      <c r="G5" t="str">
        <f>'orig. data'!AL33</f>
        <v> </v>
      </c>
      <c r="H5" s="20">
        <f>'orig. data'!D$18</f>
        <v>0.0842705199</v>
      </c>
      <c r="I5" s="3">
        <f>'orig. data'!D33</f>
        <v>0.0656580256</v>
      </c>
      <c r="J5" s="3">
        <f>'orig. data'!R33</f>
        <v>0.0622643437</v>
      </c>
      <c r="K5" s="20">
        <f>'orig. data'!R$18</f>
        <v>0.0753055888</v>
      </c>
      <c r="L5" s="6">
        <f>'orig. data'!B33</f>
        <v>110</v>
      </c>
      <c r="M5" s="6">
        <f>'orig. data'!C33</f>
        <v>1676</v>
      </c>
      <c r="N5" s="8">
        <f>'orig. data'!G33</f>
        <v>0.0094821756</v>
      </c>
      <c r="O5" s="60"/>
      <c r="P5" s="6">
        <f>'orig. data'!P33</f>
        <v>112</v>
      </c>
      <c r="Q5" s="6">
        <f>'orig. data'!Q33</f>
        <v>1800</v>
      </c>
      <c r="R5" s="8">
        <f>'orig. data'!U33</f>
        <v>0.0464821883</v>
      </c>
      <c r="S5" s="42"/>
      <c r="T5" s="8">
        <f>'orig. data'!AD33</f>
        <v>0.692582159</v>
      </c>
    </row>
    <row r="6" spans="1:20" ht="12.75">
      <c r="A6" s="35" t="str">
        <f ca="1" t="shared" si="0"/>
        <v>SE Western</v>
      </c>
      <c r="B6" s="2" t="s">
        <v>197</v>
      </c>
      <c r="C6" t="str">
        <f>'orig. data'!AH34</f>
        <v> </v>
      </c>
      <c r="D6" t="str">
        <f>'orig. data'!AI34</f>
        <v> </v>
      </c>
      <c r="E6">
        <f ca="1">IF(CELL("contents",F6)="s","s",IF(CELL("contents",G6)="s","s",IF(CELL("contents",'orig. data'!AJ34)="t","t","")))</f>
      </c>
      <c r="F6" t="str">
        <f>'orig. data'!AK34</f>
        <v> </v>
      </c>
      <c r="G6" t="str">
        <f>'orig. data'!AL34</f>
        <v> </v>
      </c>
      <c r="H6" s="20">
        <f>'orig. data'!D$18</f>
        <v>0.0842705199</v>
      </c>
      <c r="I6" s="3">
        <f>'orig. data'!D34</f>
        <v>0.0756982018</v>
      </c>
      <c r="J6" s="3">
        <f>'orig. data'!R34</f>
        <v>0.064561699</v>
      </c>
      <c r="K6" s="20">
        <f>'orig. data'!R$18</f>
        <v>0.0753055888</v>
      </c>
      <c r="L6" s="6">
        <f>'orig. data'!B34</f>
        <v>48</v>
      </c>
      <c r="M6" s="6">
        <f>'orig. data'!C34</f>
        <v>635</v>
      </c>
      <c r="N6" s="8">
        <f>'orig. data'!G34</f>
        <v>0.4591042067</v>
      </c>
      <c r="O6" s="60"/>
      <c r="P6" s="6">
        <f>'orig. data'!P34</f>
        <v>46</v>
      </c>
      <c r="Q6" s="6">
        <f>'orig. data'!Q34</f>
        <v>713</v>
      </c>
      <c r="R6" s="8">
        <f>'orig. data'!U34</f>
        <v>0.2986244768</v>
      </c>
      <c r="S6" s="42"/>
      <c r="T6" s="8">
        <f>'orig. data'!AD34</f>
        <v>0.4405579306</v>
      </c>
    </row>
    <row r="7" spans="1:20" ht="12.75">
      <c r="A7" s="35" t="str">
        <f ca="1" t="shared" si="0"/>
        <v>SE Southern</v>
      </c>
      <c r="B7" s="2" t="s">
        <v>164</v>
      </c>
      <c r="C7" t="str">
        <f>'orig. data'!AH35</f>
        <v> </v>
      </c>
      <c r="D7" t="str">
        <f>'orig. data'!AI35</f>
        <v> </v>
      </c>
      <c r="E7">
        <f ca="1">IF(CELL("contents",F7)="s","s",IF(CELL("contents",G7)="s","s",IF(CELL("contents",'orig. data'!AJ35)="t","t","")))</f>
      </c>
      <c r="F7" t="str">
        <f>'orig. data'!AK35</f>
        <v> </v>
      </c>
      <c r="G7" t="str">
        <f>'orig. data'!AL35</f>
        <v> </v>
      </c>
      <c r="H7" s="20">
        <f>'orig. data'!D$18</f>
        <v>0.0842705199</v>
      </c>
      <c r="I7" s="3">
        <f>'orig. data'!D35</f>
        <v>0.0488158057</v>
      </c>
      <c r="J7" s="3">
        <f>'orig. data'!R35</f>
        <v>0.0811406133</v>
      </c>
      <c r="K7" s="20">
        <f>'orig. data'!R$18</f>
        <v>0.0753055888</v>
      </c>
      <c r="L7" s="6">
        <f>'orig. data'!B35</f>
        <v>16</v>
      </c>
      <c r="M7" s="6">
        <f>'orig. data'!C35</f>
        <v>328</v>
      </c>
      <c r="N7" s="8">
        <f>'orig. data'!G35</f>
        <v>0.0291802917</v>
      </c>
      <c r="O7" s="60"/>
      <c r="P7" s="6">
        <f>'orig. data'!P35</f>
        <v>28</v>
      </c>
      <c r="Q7" s="6">
        <f>'orig. data'!Q35</f>
        <v>346</v>
      </c>
      <c r="R7" s="8">
        <f>'orig. data'!U35</f>
        <v>0.69370102</v>
      </c>
      <c r="S7" s="42"/>
      <c r="T7" s="8">
        <f>'orig. data'!AD35</f>
        <v>0.1049345483</v>
      </c>
    </row>
    <row r="8" spans="1:20" ht="12.75">
      <c r="A8" s="35"/>
      <c r="B8" s="2"/>
      <c r="H8" s="20"/>
      <c r="I8" s="3"/>
      <c r="J8" s="3"/>
      <c r="K8" s="20"/>
      <c r="L8" s="6"/>
      <c r="M8" s="6"/>
      <c r="N8" s="8"/>
      <c r="O8" s="60"/>
      <c r="P8" s="6"/>
      <c r="Q8" s="6"/>
      <c r="R8" s="8"/>
      <c r="S8" s="42"/>
      <c r="T8" s="8"/>
    </row>
    <row r="9" spans="1:20" ht="12.75">
      <c r="A9" s="35" t="str">
        <f ca="1" t="shared" si="0"/>
        <v>CE Altona</v>
      </c>
      <c r="B9" s="2" t="s">
        <v>198</v>
      </c>
      <c r="C9" t="str">
        <f>'orig. data'!AH36</f>
        <v> </v>
      </c>
      <c r="D9" t="str">
        <f>'orig. data'!AI36</f>
        <v> </v>
      </c>
      <c r="E9">
        <f ca="1">IF(CELL("contents",F9)="s","s",IF(CELL("contents",G9)="s","s",IF(CELL("contents",'orig. data'!AJ36)="t","t","")))</f>
      </c>
      <c r="F9" t="str">
        <f>'orig. data'!AK36</f>
        <v> </v>
      </c>
      <c r="G9" t="str">
        <f>'orig. data'!AL36</f>
        <v> </v>
      </c>
      <c r="H9" s="20">
        <f>'orig. data'!D$18</f>
        <v>0.0842705199</v>
      </c>
      <c r="I9" s="3">
        <f>'orig. data'!D36</f>
        <v>0.0646654659</v>
      </c>
      <c r="J9" s="3">
        <f>'orig. data'!R36</f>
        <v>0.0732135075</v>
      </c>
      <c r="K9" s="20">
        <f>'orig. data'!R$18</f>
        <v>0.0753055888</v>
      </c>
      <c r="L9" s="6">
        <f>'orig. data'!B36</f>
        <v>45</v>
      </c>
      <c r="M9" s="6">
        <f>'orig. data'!C36</f>
        <v>696</v>
      </c>
      <c r="N9" s="8">
        <f>'orig. data'!G36</f>
        <v>0.0767564824</v>
      </c>
      <c r="O9" s="60"/>
      <c r="P9" s="6">
        <f>'orig. data'!P36</f>
        <v>52</v>
      </c>
      <c r="Q9" s="6">
        <f>'orig. data'!Q36</f>
        <v>711</v>
      </c>
      <c r="R9" s="8">
        <f>'orig. data'!U36</f>
        <v>0.8398049703</v>
      </c>
      <c r="S9" s="42"/>
      <c r="T9" s="8">
        <f>'orig. data'!AD36</f>
        <v>0.5420031764</v>
      </c>
    </row>
    <row r="10" spans="1:20" ht="12.75">
      <c r="A10" s="35" t="str">
        <f ca="1" t="shared" si="0"/>
        <v>CE Cartier/SFX</v>
      </c>
      <c r="B10" s="2" t="s">
        <v>220</v>
      </c>
      <c r="C10" t="str">
        <f>'orig. data'!AH37</f>
        <v> </v>
      </c>
      <c r="D10" t="str">
        <f>'orig. data'!AI37</f>
        <v> </v>
      </c>
      <c r="E10">
        <f ca="1">IF(CELL("contents",F10)="s","s",IF(CELL("contents",G10)="s","s",IF(CELL("contents",'orig. data'!AJ37)="t","t","")))</f>
      </c>
      <c r="F10" t="str">
        <f>'orig. data'!AK37</f>
        <v> </v>
      </c>
      <c r="G10" t="str">
        <f>'orig. data'!AL37</f>
        <v> </v>
      </c>
      <c r="H10" s="20">
        <f>'orig. data'!D$18</f>
        <v>0.0842705199</v>
      </c>
      <c r="I10" s="3">
        <f>'orig. data'!D37</f>
        <v>0.0792858095</v>
      </c>
      <c r="J10" s="3">
        <f>'orig. data'!R37</f>
        <v>0.0834564318</v>
      </c>
      <c r="K10" s="20">
        <f>'orig. data'!R$18</f>
        <v>0.0753055888</v>
      </c>
      <c r="L10" s="6">
        <f>'orig. data'!B37</f>
        <v>28</v>
      </c>
      <c r="M10" s="6">
        <f>'orig. data'!C37</f>
        <v>354</v>
      </c>
      <c r="N10" s="8">
        <f>'orig. data'!G37</f>
        <v>0.7475306966</v>
      </c>
      <c r="O10" s="60"/>
      <c r="P10" s="6">
        <f>'orig. data'!P37</f>
        <v>33</v>
      </c>
      <c r="Q10" s="6">
        <f>'orig. data'!Q37</f>
        <v>394</v>
      </c>
      <c r="R10" s="8">
        <f>'orig. data'!U37</f>
        <v>0.5562017758</v>
      </c>
      <c r="S10" s="42"/>
      <c r="T10" s="8">
        <f>'orig. data'!AD37</f>
        <v>0.8418533996</v>
      </c>
    </row>
    <row r="11" spans="1:20" ht="12.75">
      <c r="A11" s="35" t="str">
        <f ca="1" t="shared" si="0"/>
        <v>CE Louise/Pembina</v>
      </c>
      <c r="B11" s="2" t="s">
        <v>199</v>
      </c>
      <c r="C11" t="str">
        <f>'orig. data'!AH38</f>
        <v> </v>
      </c>
      <c r="D11" t="str">
        <f>'orig. data'!AI38</f>
        <v> </v>
      </c>
      <c r="E11">
        <f ca="1">IF(CELL("contents",F11)="s","s",IF(CELL("contents",G11)="s","s",IF(CELL("contents",'orig. data'!AJ38)="t","t","")))</f>
      </c>
      <c r="F11" t="str">
        <f>'orig. data'!AK38</f>
        <v> </v>
      </c>
      <c r="G11" t="str">
        <f>'orig. data'!AL38</f>
        <v> </v>
      </c>
      <c r="H11" s="20">
        <f>'orig. data'!D$18</f>
        <v>0.0842705199</v>
      </c>
      <c r="I11" s="3">
        <f>'orig. data'!D38</f>
        <v>0.0827055446</v>
      </c>
      <c r="J11" s="3">
        <f>'orig. data'!R38</f>
        <v>0.048491189</v>
      </c>
      <c r="K11" s="20">
        <f>'orig. data'!R$18</f>
        <v>0.0753055888</v>
      </c>
      <c r="L11" s="6">
        <f>'orig. data'!B38</f>
        <v>22</v>
      </c>
      <c r="M11" s="6">
        <f>'orig. data'!C38</f>
        <v>266</v>
      </c>
      <c r="N11" s="8">
        <f>'orig. data'!G38</f>
        <v>0.9300632535</v>
      </c>
      <c r="O11" s="42"/>
      <c r="P11" s="6">
        <f>'orig. data'!P38</f>
        <v>11</v>
      </c>
      <c r="Q11" s="6">
        <f>'orig. data'!Q38</f>
        <v>227</v>
      </c>
      <c r="R11" s="8">
        <f>'orig. data'!U38</f>
        <v>0.1447505312</v>
      </c>
      <c r="S11" s="42"/>
      <c r="T11" s="8">
        <f>'orig. data'!AD38</f>
        <v>0.1482276274</v>
      </c>
    </row>
    <row r="12" spans="1:20" ht="12.75">
      <c r="A12" s="35" t="str">
        <f ca="1" t="shared" si="0"/>
        <v>CE Morden/Winkler </v>
      </c>
      <c r="B12" s="2" t="s">
        <v>200</v>
      </c>
      <c r="C12" t="str">
        <f>'orig. data'!AH39</f>
        <v> </v>
      </c>
      <c r="D12" t="str">
        <f>'orig. data'!AI39</f>
        <v> </v>
      </c>
      <c r="E12">
        <f ca="1">IF(CELL("contents",F12)="s","s",IF(CELL("contents",G12)="s","s",IF(CELL("contents",'orig. data'!AJ39)="t","t","")))</f>
      </c>
      <c r="F12" t="str">
        <f>'orig. data'!AK39</f>
        <v> </v>
      </c>
      <c r="G12" t="str">
        <f>'orig. data'!AL39</f>
        <v> </v>
      </c>
      <c r="H12" s="20">
        <f>'orig. data'!D$18</f>
        <v>0.0842705199</v>
      </c>
      <c r="I12" s="3">
        <f>'orig. data'!D39</f>
        <v>0.0724152012</v>
      </c>
      <c r="J12" s="3">
        <f>'orig. data'!R39</f>
        <v>0.0600725277</v>
      </c>
      <c r="K12" s="20">
        <f>'orig. data'!R$18</f>
        <v>0.0753055888</v>
      </c>
      <c r="L12" s="6">
        <f>'orig. data'!B39</f>
        <v>107</v>
      </c>
      <c r="M12" s="6">
        <f>'orig. data'!C39</f>
        <v>1478</v>
      </c>
      <c r="N12" s="8">
        <f>'orig. data'!G39</f>
        <v>0.1200177435</v>
      </c>
      <c r="O12" s="42"/>
      <c r="P12" s="6">
        <f>'orig. data'!P39</f>
        <v>102</v>
      </c>
      <c r="Q12" s="6">
        <f>'orig. data'!Q39</f>
        <v>1699</v>
      </c>
      <c r="R12" s="8">
        <f>'orig. data'!U39</f>
        <v>0.0238067839</v>
      </c>
      <c r="S12" s="42"/>
      <c r="T12" s="8">
        <f>'orig. data'!AD39</f>
        <v>0.1769065451</v>
      </c>
    </row>
    <row r="13" spans="1:20" ht="12.75">
      <c r="A13" s="35" t="str">
        <f ca="1" t="shared" si="0"/>
        <v>CE Carman</v>
      </c>
      <c r="B13" s="2" t="s">
        <v>221</v>
      </c>
      <c r="C13" t="str">
        <f>'orig. data'!AH40</f>
        <v> </v>
      </c>
      <c r="D13" t="str">
        <f>'orig. data'!AI40</f>
        <v> </v>
      </c>
      <c r="E13">
        <f ca="1">IF(CELL("contents",F13)="s","s",IF(CELL("contents",G13)="s","s",IF(CELL("contents",'orig. data'!AJ40)="t","t","")))</f>
      </c>
      <c r="F13" t="str">
        <f>'orig. data'!AK40</f>
        <v> </v>
      </c>
      <c r="G13" t="str">
        <f>'orig. data'!AL40</f>
        <v> </v>
      </c>
      <c r="H13" s="20">
        <f>'orig. data'!D$18</f>
        <v>0.0842705199</v>
      </c>
      <c r="I13" s="3">
        <f>'orig. data'!D40</f>
        <v>0.0922167284</v>
      </c>
      <c r="J13" s="3">
        <f>'orig. data'!R40</f>
        <v>0.070000292</v>
      </c>
      <c r="K13" s="20">
        <f>'orig. data'!R$18</f>
        <v>0.0753055888</v>
      </c>
      <c r="L13" s="6">
        <f>'orig. data'!B40</f>
        <v>53</v>
      </c>
      <c r="M13" s="6">
        <f>'orig. data'!C40</f>
        <v>573</v>
      </c>
      <c r="N13" s="8">
        <f>'orig. data'!G40</f>
        <v>0.5136527666</v>
      </c>
      <c r="O13" s="42"/>
      <c r="P13" s="6">
        <f>'orig. data'!P40</f>
        <v>38</v>
      </c>
      <c r="Q13" s="6">
        <f>'orig. data'!Q40</f>
        <v>541</v>
      </c>
      <c r="R13" s="8">
        <f>'orig. data'!U40</f>
        <v>0.653662691</v>
      </c>
      <c r="S13" s="42"/>
      <c r="T13" s="8">
        <f>'orig. data'!AD40</f>
        <v>0.1947188971</v>
      </c>
    </row>
    <row r="14" spans="1:20" ht="12.75">
      <c r="A14" s="35" t="str">
        <f ca="1" t="shared" si="0"/>
        <v>CE Red River</v>
      </c>
      <c r="B14" s="2" t="s">
        <v>165</v>
      </c>
      <c r="C14" t="str">
        <f>'orig. data'!AH41</f>
        <v> </v>
      </c>
      <c r="D14" t="str">
        <f>'orig. data'!AI41</f>
        <v> </v>
      </c>
      <c r="E14">
        <f ca="1">IF(CELL("contents",F14)="s","s",IF(CELL("contents",G14)="s","s",IF(CELL("contents",'orig. data'!AJ41)="t","t","")))</f>
      </c>
      <c r="F14" t="str">
        <f>'orig. data'!AK41</f>
        <v> </v>
      </c>
      <c r="G14" t="str">
        <f>'orig. data'!AL41</f>
        <v> </v>
      </c>
      <c r="H14" s="20">
        <f>'orig. data'!D$18</f>
        <v>0.0842705199</v>
      </c>
      <c r="I14" s="3">
        <f>'orig. data'!D41</f>
        <v>0.0664205032</v>
      </c>
      <c r="J14" s="3">
        <f>'orig. data'!R41</f>
        <v>0.0725810868</v>
      </c>
      <c r="K14" s="20">
        <f>'orig. data'!R$18</f>
        <v>0.0753055888</v>
      </c>
      <c r="L14" s="6">
        <f>'orig. data'!B41</f>
        <v>55</v>
      </c>
      <c r="M14" s="6">
        <f>'orig. data'!C41</f>
        <v>828</v>
      </c>
      <c r="N14" s="8">
        <f>'orig. data'!G41</f>
        <v>0.0788639724</v>
      </c>
      <c r="O14" s="42"/>
      <c r="P14" s="6">
        <f>'orig. data'!P41</f>
        <v>54</v>
      </c>
      <c r="Q14" s="6">
        <f>'orig. data'!Q41</f>
        <v>744</v>
      </c>
      <c r="R14" s="8">
        <f>'orig. data'!U41</f>
        <v>0.7876412616</v>
      </c>
      <c r="S14" s="42"/>
      <c r="T14" s="8">
        <f>'orig. data'!AD41</f>
        <v>0.6433638552</v>
      </c>
    </row>
    <row r="15" spans="1:20" ht="12.75">
      <c r="A15" s="35" t="str">
        <f ca="1" t="shared" si="0"/>
        <v>CE Swan Lake</v>
      </c>
      <c r="B15" s="2" t="s">
        <v>166</v>
      </c>
      <c r="C15" t="str">
        <f>'orig. data'!AH42</f>
        <v> </v>
      </c>
      <c r="D15" t="str">
        <f>'orig. data'!AI42</f>
        <v> </v>
      </c>
      <c r="E15">
        <f ca="1">IF(CELL("contents",F15)="s","s",IF(CELL("contents",G15)="s","s",IF(CELL("contents",'orig. data'!AJ42)="t","t","")))</f>
      </c>
      <c r="F15" t="str">
        <f>'orig. data'!AK42</f>
        <v> </v>
      </c>
      <c r="G15" t="str">
        <f>'orig. data'!AL42</f>
        <v> </v>
      </c>
      <c r="H15" s="20">
        <f>'orig. data'!D$18</f>
        <v>0.0842705199</v>
      </c>
      <c r="I15" s="3">
        <f>'orig. data'!D42</f>
        <v>0.1058237145</v>
      </c>
      <c r="J15" s="3">
        <f>'orig. data'!R42</f>
        <v>0.0904694133</v>
      </c>
      <c r="K15" s="20">
        <f>'orig. data'!R$18</f>
        <v>0.0753055888</v>
      </c>
      <c r="L15" s="6">
        <f>'orig. data'!B42</f>
        <v>27</v>
      </c>
      <c r="M15" s="6">
        <f>'orig. data'!C42</f>
        <v>255</v>
      </c>
      <c r="N15" s="8">
        <f>'orig. data'!G42</f>
        <v>0.2376962222</v>
      </c>
      <c r="O15" s="42"/>
      <c r="P15" s="6">
        <f>'orig. data'!P42</f>
        <v>18</v>
      </c>
      <c r="Q15" s="6">
        <f>'orig. data'!Q42</f>
        <v>199</v>
      </c>
      <c r="R15" s="8">
        <f>'orig. data'!U42</f>
        <v>0.4371628696</v>
      </c>
      <c r="S15" s="42"/>
      <c r="T15" s="8">
        <f>'orig. data'!AD42</f>
        <v>0.606430629</v>
      </c>
    </row>
    <row r="16" spans="1:20" ht="12.75">
      <c r="A16" s="35" t="str">
        <f ca="1" t="shared" si="0"/>
        <v>CE Portage</v>
      </c>
      <c r="B16" s="2" t="s">
        <v>167</v>
      </c>
      <c r="C16" t="str">
        <f>'orig. data'!AH43</f>
        <v> </v>
      </c>
      <c r="D16" t="str">
        <f>'orig. data'!AI43</f>
        <v> </v>
      </c>
      <c r="E16">
        <f ca="1">IF(CELL("contents",F16)="s","s",IF(CELL("contents",G16)="s","s",IF(CELL("contents",'orig. data'!AJ43)="t","t","")))</f>
      </c>
      <c r="F16" t="str">
        <f>'orig. data'!AK43</f>
        <v> </v>
      </c>
      <c r="G16" t="str">
        <f>'orig. data'!AL43</f>
        <v> </v>
      </c>
      <c r="H16" s="20">
        <f>'orig. data'!D$18</f>
        <v>0.0842705199</v>
      </c>
      <c r="I16" s="3">
        <f>'orig. data'!D43</f>
        <v>0.0780729527</v>
      </c>
      <c r="J16" s="3">
        <f>'orig. data'!R43</f>
        <v>0.0714422952</v>
      </c>
      <c r="K16" s="20">
        <f>'orig. data'!R$18</f>
        <v>0.0753055888</v>
      </c>
      <c r="L16" s="6">
        <f>'orig. data'!B43</f>
        <v>136</v>
      </c>
      <c r="M16" s="6">
        <f>'orig. data'!C43</f>
        <v>1741</v>
      </c>
      <c r="N16" s="8">
        <f>'orig. data'!G43</f>
        <v>0.3783015956</v>
      </c>
      <c r="O16" s="42"/>
      <c r="P16" s="6">
        <f>'orig. data'!P43</f>
        <v>122</v>
      </c>
      <c r="Q16" s="6">
        <f>'orig. data'!Q43</f>
        <v>1707</v>
      </c>
      <c r="R16" s="8">
        <f>'orig. data'!U43</f>
        <v>0.5653471915</v>
      </c>
      <c r="S16" s="42"/>
      <c r="T16" s="8">
        <f>'orig. data'!AD43</f>
        <v>0.4766215338</v>
      </c>
    </row>
    <row r="17" spans="1:20" ht="12.75">
      <c r="A17" s="35" t="str">
        <f ca="1" t="shared" si="0"/>
        <v>CE Seven Regions</v>
      </c>
      <c r="B17" s="2" t="s">
        <v>168</v>
      </c>
      <c r="C17" t="str">
        <f>'orig. data'!AH44</f>
        <v> </v>
      </c>
      <c r="D17" t="str">
        <f>'orig. data'!AI44</f>
        <v> </v>
      </c>
      <c r="E17">
        <f ca="1">IF(CELL("contents",F17)="s","s",IF(CELL("contents",G17)="s","s",IF(CELL("contents",'orig. data'!AJ44)="t","t","")))</f>
      </c>
      <c r="F17" t="str">
        <f>'orig. data'!AK44</f>
        <v> </v>
      </c>
      <c r="G17" t="str">
        <f>'orig. data'!AL44</f>
        <v> </v>
      </c>
      <c r="H17" s="20">
        <f>'orig. data'!D$18</f>
        <v>0.0842705199</v>
      </c>
      <c r="I17" s="3">
        <f>'orig. data'!D44</f>
        <v>0.0932680602</v>
      </c>
      <c r="J17" s="3">
        <f>'orig. data'!R44</f>
        <v>0.0944159086</v>
      </c>
      <c r="K17" s="20">
        <f>'orig. data'!R$18</f>
        <v>0.0753055888</v>
      </c>
      <c r="L17" s="6">
        <f>'orig. data'!B44</f>
        <v>56</v>
      </c>
      <c r="M17" s="6">
        <f>'orig. data'!C44</f>
        <v>600</v>
      </c>
      <c r="N17" s="8">
        <f>'orig. data'!G44</f>
        <v>0.4498438441</v>
      </c>
      <c r="O17" s="42"/>
      <c r="P17" s="6">
        <f>'orig. data'!P44</f>
        <v>51</v>
      </c>
      <c r="Q17" s="6">
        <f>'orig. data'!Q44</f>
        <v>540</v>
      </c>
      <c r="R17" s="8">
        <f>'orig. data'!U44</f>
        <v>0.1080223913</v>
      </c>
      <c r="S17" s="42"/>
      <c r="T17" s="8">
        <f>'orig. data'!AD44</f>
        <v>0.9496115448</v>
      </c>
    </row>
    <row r="18" spans="1:20" ht="12.75">
      <c r="A18" s="35"/>
      <c r="B18" s="2"/>
      <c r="H18" s="20"/>
      <c r="I18" s="3"/>
      <c r="J18" s="3"/>
      <c r="K18" s="20"/>
      <c r="L18" s="6"/>
      <c r="M18" s="6"/>
      <c r="N18" s="8"/>
      <c r="O18" s="42"/>
      <c r="P18" s="6"/>
      <c r="Q18" s="6"/>
      <c r="R18" s="8"/>
      <c r="S18" s="42"/>
      <c r="T18" s="8"/>
    </row>
    <row r="19" spans="1:20" ht="12.75">
      <c r="A19" s="35" t="str">
        <f ca="1" t="shared" si="0"/>
        <v>AS East 2</v>
      </c>
      <c r="B19" s="2" t="s">
        <v>222</v>
      </c>
      <c r="C19" t="str">
        <f>'orig. data'!AH45</f>
        <v> </v>
      </c>
      <c r="D19" t="str">
        <f>'orig. data'!AI45</f>
        <v> </v>
      </c>
      <c r="E19">
        <f ca="1">IF(CELL("contents",F19)="s","s",IF(CELL("contents",G19)="s","s",IF(CELL("contents",'orig. data'!AJ45)="t","t","")))</f>
      </c>
      <c r="F19" t="str">
        <f>'orig. data'!AK45</f>
        <v> </v>
      </c>
      <c r="G19" t="str">
        <f>'orig. data'!AL45</f>
        <v> </v>
      </c>
      <c r="H19" s="20">
        <f>'orig. data'!D$18</f>
        <v>0.0842705199</v>
      </c>
      <c r="I19" s="3">
        <f>'orig. data'!D45</f>
        <v>0.0837678671</v>
      </c>
      <c r="J19" s="3">
        <f>'orig. data'!R45</f>
        <v>0.0822830374</v>
      </c>
      <c r="K19" s="20">
        <f>'orig. data'!R$18</f>
        <v>0.0753055888</v>
      </c>
      <c r="L19" s="6">
        <f>'orig. data'!B45</f>
        <v>58</v>
      </c>
      <c r="M19" s="6">
        <f>'orig. data'!C45</f>
        <v>692</v>
      </c>
      <c r="N19" s="8">
        <f>'orig. data'!G45</f>
        <v>0.96383126</v>
      </c>
      <c r="O19" s="42"/>
      <c r="P19" s="6">
        <f>'orig. data'!P45</f>
        <v>53</v>
      </c>
      <c r="Q19" s="6">
        <f>'orig. data'!Q45</f>
        <v>644</v>
      </c>
      <c r="R19" s="8">
        <f>'orig. data'!U45</f>
        <v>0.5209957986</v>
      </c>
      <c r="S19" s="42"/>
      <c r="T19" s="8">
        <f>'orig. data'!AD45</f>
        <v>0.9250163367</v>
      </c>
    </row>
    <row r="20" spans="1:20" ht="12.75">
      <c r="A20" s="35" t="str">
        <f ca="1" t="shared" si="0"/>
        <v>AS West 1</v>
      </c>
      <c r="B20" s="2" t="s">
        <v>223</v>
      </c>
      <c r="C20" t="str">
        <f>'orig. data'!AH46</f>
        <v> </v>
      </c>
      <c r="D20" t="str">
        <f>'orig. data'!AI46</f>
        <v> </v>
      </c>
      <c r="E20">
        <f ca="1">IF(CELL("contents",F20)="s","s",IF(CELL("contents",G20)="s","s",IF(CELL("contents",'orig. data'!AJ46)="t","t","")))</f>
      </c>
      <c r="F20" t="str">
        <f>'orig. data'!AK46</f>
        <v> </v>
      </c>
      <c r="G20" t="str">
        <f>'orig. data'!AL46</f>
        <v> </v>
      </c>
      <c r="H20" s="20">
        <f>'orig. data'!D$18</f>
        <v>0.0842705199</v>
      </c>
      <c r="I20" s="3">
        <f>'orig. data'!D46</f>
        <v>0.0810249544</v>
      </c>
      <c r="J20" s="3">
        <f>'orig. data'!R46</f>
        <v>0.067918573</v>
      </c>
      <c r="K20" s="20">
        <f>'orig. data'!R$18</f>
        <v>0.0753055888</v>
      </c>
      <c r="L20" s="6">
        <f>'orig. data'!B46</f>
        <v>40</v>
      </c>
      <c r="M20" s="6">
        <f>'orig. data'!C46</f>
        <v>493</v>
      </c>
      <c r="N20" s="8">
        <f>'orig. data'!G46</f>
        <v>0.8044573452</v>
      </c>
      <c r="O20" s="42"/>
      <c r="P20" s="6">
        <f>'orig. data'!P46</f>
        <v>30</v>
      </c>
      <c r="Q20" s="6">
        <f>'orig. data'!Q46</f>
        <v>442</v>
      </c>
      <c r="R20" s="8">
        <f>'orig. data'!U46</f>
        <v>0.572856254</v>
      </c>
      <c r="S20" s="42"/>
      <c r="T20" s="8">
        <f>'orig. data'!AD46</f>
        <v>0.4650467171</v>
      </c>
    </row>
    <row r="21" spans="1:20" ht="12.75">
      <c r="A21" s="35" t="str">
        <f ca="1" t="shared" si="0"/>
        <v>AS North 1</v>
      </c>
      <c r="B21" t="s">
        <v>224</v>
      </c>
      <c r="C21" t="str">
        <f>'orig. data'!AH47</f>
        <v> </v>
      </c>
      <c r="D21" t="str">
        <f>'orig. data'!AI47</f>
        <v> </v>
      </c>
      <c r="E21">
        <f ca="1">IF(CELL("contents",F21)="s","s",IF(CELL("contents",G21)="s","s",IF(CELL("contents",'orig. data'!AJ47)="t","t","")))</f>
      </c>
      <c r="F21" t="str">
        <f>'orig. data'!AK47</f>
        <v> </v>
      </c>
      <c r="G21" t="str">
        <f>'orig. data'!AL47</f>
        <v> </v>
      </c>
      <c r="H21" s="20">
        <f>'orig. data'!D$18</f>
        <v>0.0842705199</v>
      </c>
      <c r="I21" s="3">
        <f>'orig. data'!D47</f>
        <v>0.0598534304</v>
      </c>
      <c r="J21" s="3">
        <f>'orig. data'!R47</f>
        <v>0.048991714</v>
      </c>
      <c r="K21" s="20">
        <f>'orig. data'!R$18</f>
        <v>0.0753055888</v>
      </c>
      <c r="L21" s="6">
        <f>'orig. data'!B47</f>
        <v>46</v>
      </c>
      <c r="M21" s="6">
        <f>'orig. data'!C47</f>
        <v>768</v>
      </c>
      <c r="N21" s="8">
        <f>'orig. data'!G47</f>
        <v>0.0207926906</v>
      </c>
      <c r="O21" s="42"/>
      <c r="P21" s="6">
        <f>'orig. data'!P47</f>
        <v>31</v>
      </c>
      <c r="Q21" s="6">
        <f>'orig. data'!Q47</f>
        <v>633</v>
      </c>
      <c r="R21" s="8">
        <f>'orig. data'!U47</f>
        <v>0.017013046</v>
      </c>
      <c r="S21" s="42"/>
      <c r="T21" s="8">
        <f>'orig. data'!AD47</f>
        <v>0.3888248581</v>
      </c>
    </row>
    <row r="22" spans="1:20" ht="12.75">
      <c r="A22" s="35" t="str">
        <f ca="1" t="shared" si="0"/>
        <v>AS West 2</v>
      </c>
      <c r="B22" t="s">
        <v>169</v>
      </c>
      <c r="C22" t="str">
        <f>'orig. data'!AH48</f>
        <v> </v>
      </c>
      <c r="D22" t="str">
        <f>'orig. data'!AI48</f>
        <v> </v>
      </c>
      <c r="E22">
        <f ca="1">IF(CELL("contents",F22)="s","s",IF(CELL("contents",G22)="s","s",IF(CELL("contents",'orig. data'!AJ48)="t","t","")))</f>
      </c>
      <c r="F22" t="str">
        <f>'orig. data'!AK48</f>
        <v> </v>
      </c>
      <c r="G22" t="str">
        <f>'orig. data'!AL48</f>
        <v> </v>
      </c>
      <c r="H22" s="20">
        <f>'orig. data'!D$18</f>
        <v>0.0842705199</v>
      </c>
      <c r="I22" s="3">
        <f>'orig. data'!D48</f>
        <v>0.0631575787</v>
      </c>
      <c r="J22" s="3">
        <f>'orig. data'!R48</f>
        <v>0.056904658</v>
      </c>
      <c r="K22" s="20">
        <f>'orig. data'!R$18</f>
        <v>0.0753055888</v>
      </c>
      <c r="L22" s="6">
        <f>'orig. data'!B48</f>
        <v>51</v>
      </c>
      <c r="M22" s="6">
        <f>'orig. data'!C48</f>
        <v>808</v>
      </c>
      <c r="N22" s="8">
        <f>'orig. data'!G48</f>
        <v>0.040267553</v>
      </c>
      <c r="O22" s="42"/>
      <c r="P22" s="6">
        <f>'orig. data'!P48</f>
        <v>39</v>
      </c>
      <c r="Q22" s="6">
        <f>'orig. data'!Q48</f>
        <v>685</v>
      </c>
      <c r="R22" s="8">
        <f>'orig. data'!U48</f>
        <v>0.0813136345</v>
      </c>
      <c r="S22" s="42"/>
      <c r="T22" s="8">
        <f>'orig. data'!AD48</f>
        <v>0.6240544537</v>
      </c>
    </row>
    <row r="23" spans="1:20" ht="12.75">
      <c r="A23" s="35" t="str">
        <f ca="1" t="shared" si="0"/>
        <v>AS East 1</v>
      </c>
      <c r="B23" t="s">
        <v>170</v>
      </c>
      <c r="C23" t="str">
        <f>'orig. data'!AH49</f>
        <v> </v>
      </c>
      <c r="D23" t="str">
        <f>'orig. data'!AI49</f>
        <v> </v>
      </c>
      <c r="E23">
        <f ca="1">IF(CELL("contents",F23)="s","s",IF(CELL("contents",G23)="s","s",IF(CELL("contents",'orig. data'!AJ49)="t","t","")))</f>
      </c>
      <c r="F23" t="str">
        <f>'orig. data'!AK49</f>
        <v> </v>
      </c>
      <c r="G23" t="str">
        <f>'orig. data'!AL49</f>
        <v> </v>
      </c>
      <c r="H23" s="20">
        <f>'orig. data'!D$18</f>
        <v>0.0842705199</v>
      </c>
      <c r="I23" s="3">
        <f>'orig. data'!D49</f>
        <v>0.0768842177</v>
      </c>
      <c r="J23" s="3">
        <f>'orig. data'!R49</f>
        <v>0.0742354255</v>
      </c>
      <c r="K23" s="20">
        <f>'orig. data'!R$18</f>
        <v>0.0753055888</v>
      </c>
      <c r="L23" s="6">
        <f>'orig. data'!B49</f>
        <v>44</v>
      </c>
      <c r="M23" s="6">
        <f>'orig. data'!C49</f>
        <v>572</v>
      </c>
      <c r="N23" s="8">
        <f>'orig. data'!G49</f>
        <v>0.5443243548</v>
      </c>
      <c r="O23" s="42"/>
      <c r="P23" s="6">
        <f>'orig. data'!P49</f>
        <v>40</v>
      </c>
      <c r="Q23" s="6">
        <f>'orig. data'!Q49</f>
        <v>538</v>
      </c>
      <c r="R23" s="8">
        <f>'orig. data'!U49</f>
        <v>0.9281552817</v>
      </c>
      <c r="S23" s="42"/>
      <c r="T23" s="8">
        <f>'orig. data'!AD49</f>
        <v>0.8725038209</v>
      </c>
    </row>
    <row r="24" spans="1:20" ht="12.75">
      <c r="A24" s="35" t="str">
        <f ca="1" t="shared" si="0"/>
        <v>AS North 2</v>
      </c>
      <c r="B24" t="s">
        <v>171</v>
      </c>
      <c r="C24" t="str">
        <f>'orig. data'!AH50</f>
        <v> </v>
      </c>
      <c r="D24" t="str">
        <f>'orig. data'!AI50</f>
        <v> </v>
      </c>
      <c r="E24">
        <f ca="1">IF(CELL("contents",F24)="s","s",IF(CELL("contents",G24)="s","s",IF(CELL("contents",'orig. data'!AJ50)="t","t","")))</f>
      </c>
      <c r="F24" t="str">
        <f>'orig. data'!AK50</f>
        <v> </v>
      </c>
      <c r="G24" t="str">
        <f>'orig. data'!AL50</f>
        <v> </v>
      </c>
      <c r="H24" s="20">
        <f>'orig. data'!D$18</f>
        <v>0.0842705199</v>
      </c>
      <c r="I24" s="3">
        <f>'orig. data'!D50</f>
        <v>0.1004161305</v>
      </c>
      <c r="J24" s="3">
        <f>'orig. data'!R50</f>
        <v>0.0644928721</v>
      </c>
      <c r="K24" s="20">
        <f>'orig. data'!R$18</f>
        <v>0.0753055888</v>
      </c>
      <c r="L24" s="6">
        <f>'orig. data'!B50</f>
        <v>43</v>
      </c>
      <c r="M24" s="6">
        <f>'orig. data'!C50</f>
        <v>428</v>
      </c>
      <c r="N24" s="8">
        <f>'orig. data'!G50</f>
        <v>0.2520381356</v>
      </c>
      <c r="O24" s="42"/>
      <c r="P24" s="6">
        <f>'orig. data'!P50</f>
        <v>29</v>
      </c>
      <c r="Q24" s="6">
        <f>'orig. data'!Q50</f>
        <v>451</v>
      </c>
      <c r="R24" s="8">
        <f>'orig. data'!U50</f>
        <v>0.4052107688</v>
      </c>
      <c r="S24" s="42"/>
      <c r="T24" s="8">
        <f>'orig. data'!AD50</f>
        <v>0.0653805567</v>
      </c>
    </row>
    <row r="25" spans="1:20" ht="12.75">
      <c r="A25" s="35"/>
      <c r="H25" s="20"/>
      <c r="I25" s="3"/>
      <c r="J25" s="3"/>
      <c r="K25" s="20"/>
      <c r="L25" s="6"/>
      <c r="M25" s="6"/>
      <c r="N25" s="8"/>
      <c r="O25" s="42"/>
      <c r="P25" s="6"/>
      <c r="Q25" s="6"/>
      <c r="R25" s="8"/>
      <c r="S25" s="42"/>
      <c r="T25" s="8"/>
    </row>
    <row r="26" spans="1:20" ht="12.75">
      <c r="A26" s="35" t="str">
        <f ca="1" t="shared" si="0"/>
        <v>BDN Rural</v>
      </c>
      <c r="B26" t="s">
        <v>225</v>
      </c>
      <c r="C26" t="str">
        <f>'orig. data'!AH51</f>
        <v> </v>
      </c>
      <c r="D26" t="str">
        <f>'orig. data'!AI51</f>
        <v> </v>
      </c>
      <c r="E26">
        <f ca="1">IF(CELL("contents",F26)="s","s",IF(CELL("contents",G26)="s","s",IF(CELL("contents",'orig. data'!AJ51)="t","t","")))</f>
      </c>
      <c r="F26" t="str">
        <f>'orig. data'!AK51</f>
        <v> </v>
      </c>
      <c r="G26" t="str">
        <f>'orig. data'!AL51</f>
        <v> </v>
      </c>
      <c r="H26" s="20">
        <f>'orig. data'!D$18</f>
        <v>0.0842705199</v>
      </c>
      <c r="I26" s="3">
        <f>'orig. data'!D51</f>
        <v>0.0518288817</v>
      </c>
      <c r="J26" s="3">
        <f>'orig. data'!R51</f>
        <v>0.0530395178</v>
      </c>
      <c r="K26" s="20">
        <f>'orig. data'!R$18</f>
        <v>0.0753055888</v>
      </c>
      <c r="L26" s="6">
        <f>'orig. data'!B51</f>
        <v>19</v>
      </c>
      <c r="M26" s="6">
        <f>'orig. data'!C51</f>
        <v>367</v>
      </c>
      <c r="N26" s="8">
        <f>'orig. data'!G51</f>
        <v>0.0343883552</v>
      </c>
      <c r="O26" s="42"/>
      <c r="P26" s="6">
        <f>'orig. data'!P51</f>
        <v>17</v>
      </c>
      <c r="Q26" s="6">
        <f>'orig. data'!Q51</f>
        <v>320</v>
      </c>
      <c r="R26" s="8">
        <f>'orig. data'!U51</f>
        <v>0.1490668672</v>
      </c>
      <c r="S26" s="42"/>
      <c r="T26" s="8">
        <f>'orig. data'!AD51</f>
        <v>0.9448606236</v>
      </c>
    </row>
    <row r="27" spans="1:20" ht="12.75">
      <c r="A27" s="35" t="str">
        <f ca="1" t="shared" si="0"/>
        <v>BDN Southeast (t)</v>
      </c>
      <c r="B27" t="s">
        <v>119</v>
      </c>
      <c r="C27" t="str">
        <f>'orig. data'!AH52</f>
        <v> </v>
      </c>
      <c r="D27" t="str">
        <f>'orig. data'!AI52</f>
        <v> </v>
      </c>
      <c r="E27" t="str">
        <f ca="1">IF(CELL("contents",F27)="s","s",IF(CELL("contents",G27)="s","s",IF(CELL("contents",'orig. data'!AJ52)="t","t","")))</f>
        <v>t</v>
      </c>
      <c r="F27" t="str">
        <f>'orig. data'!AK52</f>
        <v> </v>
      </c>
      <c r="G27" t="str">
        <f>'orig. data'!AL52</f>
        <v> </v>
      </c>
      <c r="H27" s="20">
        <f>'orig. data'!D$18</f>
        <v>0.0842705199</v>
      </c>
      <c r="I27" s="3">
        <f>'orig. data'!D52</f>
        <v>0.1110398155</v>
      </c>
      <c r="J27" s="3">
        <f>'orig. data'!R52</f>
        <v>0.0572968317</v>
      </c>
      <c r="K27" s="20">
        <f>'orig. data'!R$18</f>
        <v>0.0753055888</v>
      </c>
      <c r="L27" s="6">
        <f>'orig. data'!B52</f>
        <v>27</v>
      </c>
      <c r="M27" s="6">
        <f>'orig. data'!C52</f>
        <v>243</v>
      </c>
      <c r="N27" s="8">
        <f>'orig. data'!G52</f>
        <v>0.1526539608</v>
      </c>
      <c r="O27" s="42"/>
      <c r="P27" s="6">
        <f>'orig. data'!P52</f>
        <v>15</v>
      </c>
      <c r="Q27" s="6">
        <f>'orig. data'!Q52</f>
        <v>261</v>
      </c>
      <c r="R27" s="8">
        <f>'orig. data'!U52</f>
        <v>0.2905218395</v>
      </c>
      <c r="S27" s="42"/>
      <c r="T27" s="8">
        <f>'orig. data'!AD52</f>
        <v>0.0399179645</v>
      </c>
    </row>
    <row r="28" spans="1:20" ht="12.75">
      <c r="A28" s="35" t="str">
        <f ca="1" t="shared" si="0"/>
        <v>BDN West</v>
      </c>
      <c r="B28" t="s">
        <v>202</v>
      </c>
      <c r="C28" t="str">
        <f>'orig. data'!AH53</f>
        <v> </v>
      </c>
      <c r="D28" t="str">
        <f>'orig. data'!AI53</f>
        <v> </v>
      </c>
      <c r="E28">
        <f ca="1">IF(CELL("contents",F28)="s","s",IF(CELL("contents",G28)="s","s",IF(CELL("contents",'orig. data'!AJ53)="t","t","")))</f>
      </c>
      <c r="F28" t="str">
        <f>'orig. data'!AK53</f>
        <v> </v>
      </c>
      <c r="G28" t="str">
        <f>'orig. data'!AL53</f>
        <v> </v>
      </c>
      <c r="H28" s="20">
        <f>'orig. data'!D$18</f>
        <v>0.0842705199</v>
      </c>
      <c r="I28" s="3">
        <f>'orig. data'!D53</f>
        <v>0.0604072922</v>
      </c>
      <c r="J28" s="3">
        <f>'orig. data'!R53</f>
        <v>0.0621016209</v>
      </c>
      <c r="K28" s="20">
        <f>'orig. data'!R$18</f>
        <v>0.0753055888</v>
      </c>
      <c r="L28" s="6">
        <f>'orig. data'!B53</f>
        <v>34</v>
      </c>
      <c r="M28" s="6">
        <f>'orig. data'!C53</f>
        <v>563</v>
      </c>
      <c r="N28" s="8">
        <f>'orig. data'!G53</f>
        <v>0.0528865858</v>
      </c>
      <c r="O28" s="42"/>
      <c r="P28" s="6">
        <f>'orig. data'!P53</f>
        <v>37</v>
      </c>
      <c r="Q28" s="6">
        <f>'orig. data'!Q53</f>
        <v>595</v>
      </c>
      <c r="R28" s="8">
        <f>'orig. data'!U53</f>
        <v>0.2426240181</v>
      </c>
      <c r="S28" s="42"/>
      <c r="T28" s="8">
        <f>'orig. data'!AD53</f>
        <v>0.907304611</v>
      </c>
    </row>
    <row r="29" spans="1:20" ht="12.75">
      <c r="A29" s="35" t="str">
        <f ca="1" t="shared" si="0"/>
        <v>BDN Southwest</v>
      </c>
      <c r="B29" t="s">
        <v>172</v>
      </c>
      <c r="C29" t="str">
        <f>'orig. data'!AH54</f>
        <v> </v>
      </c>
      <c r="D29" t="str">
        <f>'orig. data'!AI54</f>
        <v> </v>
      </c>
      <c r="E29">
        <f ca="1">IF(CELL("contents",F29)="s","s",IF(CELL("contents",G29)="s","s",IF(CELL("contents",'orig. data'!AJ54)="t","t","")))</f>
      </c>
      <c r="F29" t="str">
        <f>'orig. data'!AK54</f>
        <v> </v>
      </c>
      <c r="G29" t="str">
        <f>'orig. data'!AL54</f>
        <v> </v>
      </c>
      <c r="H29" s="20">
        <f>'orig. data'!D$18</f>
        <v>0.0842705199</v>
      </c>
      <c r="I29" s="3">
        <f>'orig. data'!D54</f>
        <v>0.0524368315</v>
      </c>
      <c r="J29" s="3">
        <f>'orig. data'!R54</f>
        <v>0.0842698765</v>
      </c>
      <c r="K29" s="20">
        <f>'orig. data'!R$18</f>
        <v>0.0753055888</v>
      </c>
      <c r="L29" s="6">
        <f>'orig. data'!B54</f>
        <v>16</v>
      </c>
      <c r="M29" s="6">
        <f>'orig. data'!C54</f>
        <v>306</v>
      </c>
      <c r="N29" s="8">
        <f>'orig. data'!G54</f>
        <v>0.058066573</v>
      </c>
      <c r="O29" s="42"/>
      <c r="P29" s="6">
        <f>'orig. data'!P54</f>
        <v>32</v>
      </c>
      <c r="Q29" s="6">
        <f>'orig. data'!Q54</f>
        <v>379</v>
      </c>
      <c r="R29" s="8">
        <f>'orig. data'!U54</f>
        <v>0.5259072548</v>
      </c>
      <c r="S29" s="42"/>
      <c r="T29" s="8">
        <f>'orig. data'!AD54</f>
        <v>0.1212786899</v>
      </c>
    </row>
    <row r="30" spans="1:20" ht="12.75">
      <c r="A30" s="35" t="str">
        <f ca="1" t="shared" si="0"/>
        <v>BDN North End</v>
      </c>
      <c r="B30" t="s">
        <v>173</v>
      </c>
      <c r="C30" t="str">
        <f>'orig. data'!AH55</f>
        <v> </v>
      </c>
      <c r="D30" t="str">
        <f>'orig. data'!AI55</f>
        <v> </v>
      </c>
      <c r="E30">
        <f ca="1">IF(CELL("contents",F30)="s","s",IF(CELL("contents",G30)="s","s",IF(CELL("contents",'orig. data'!AJ55)="t","t","")))</f>
      </c>
      <c r="F30" t="str">
        <f>'orig. data'!AK55</f>
        <v> </v>
      </c>
      <c r="G30" t="str">
        <f>'orig. data'!AL55</f>
        <v> </v>
      </c>
      <c r="H30" s="20">
        <f>'orig. data'!D$18</f>
        <v>0.0842705199</v>
      </c>
      <c r="I30" s="3">
        <f>'orig. data'!D55</f>
        <v>0.0865790695</v>
      </c>
      <c r="J30" s="3">
        <f>'orig. data'!R55</f>
        <v>0.0532188822</v>
      </c>
      <c r="K30" s="20">
        <f>'orig. data'!R$18</f>
        <v>0.0753055888</v>
      </c>
      <c r="L30" s="6">
        <f>'orig. data'!B55</f>
        <v>28</v>
      </c>
      <c r="M30" s="6">
        <f>'orig. data'!C55</f>
        <v>325</v>
      </c>
      <c r="N30" s="8">
        <f>'orig. data'!G55</f>
        <v>0.8865440654</v>
      </c>
      <c r="O30" s="42"/>
      <c r="P30" s="6">
        <f>'orig. data'!P55</f>
        <v>19</v>
      </c>
      <c r="Q30" s="6">
        <f>'orig. data'!Q55</f>
        <v>357</v>
      </c>
      <c r="R30" s="8">
        <f>'orig. data'!U55</f>
        <v>0.1309500485</v>
      </c>
      <c r="S30" s="42"/>
      <c r="T30" s="8">
        <f>'orig. data'!AD55</f>
        <v>0.1015763408</v>
      </c>
    </row>
    <row r="31" spans="1:20" ht="12.75">
      <c r="A31" s="35" t="str">
        <f ca="1" t="shared" si="0"/>
        <v>BDN East</v>
      </c>
      <c r="B31" t="s">
        <v>155</v>
      </c>
      <c r="C31" t="str">
        <f>'orig. data'!AH56</f>
        <v> </v>
      </c>
      <c r="D31" t="str">
        <f>'orig. data'!AI56</f>
        <v> </v>
      </c>
      <c r="E31">
        <f ca="1">IF(CELL("contents",F31)="s","s",IF(CELL("contents",G31)="s","s",IF(CELL("contents",'orig. data'!AJ56)="t","t","")))</f>
      </c>
      <c r="F31" t="str">
        <f>'orig. data'!AK56</f>
        <v> </v>
      </c>
      <c r="G31" t="str">
        <f>'orig. data'!AL56</f>
        <v> </v>
      </c>
      <c r="H31" s="20">
        <f>'orig. data'!D$18</f>
        <v>0.0842705199</v>
      </c>
      <c r="I31" s="3">
        <f>'orig. data'!D56</f>
        <v>0.0777733989</v>
      </c>
      <c r="J31" s="3">
        <f>'orig. data'!R56</f>
        <v>0.0646098987</v>
      </c>
      <c r="K31" s="20">
        <f>'orig. data'!R$18</f>
        <v>0.0753055888</v>
      </c>
      <c r="L31" s="6">
        <f>'orig. data'!B56</f>
        <v>28</v>
      </c>
      <c r="M31" s="6">
        <f>'orig. data'!C56</f>
        <v>361</v>
      </c>
      <c r="N31" s="8">
        <f>'orig. data'!G56</f>
        <v>0.6718754974</v>
      </c>
      <c r="O31" s="42"/>
      <c r="P31" s="6">
        <f>'orig. data'!P56</f>
        <v>26</v>
      </c>
      <c r="Q31" s="6">
        <f>'orig. data'!Q56</f>
        <v>402</v>
      </c>
      <c r="R31" s="8">
        <f>'orig. data'!U56</f>
        <v>0.4359014864</v>
      </c>
      <c r="S31" s="42"/>
      <c r="T31" s="8">
        <f>'orig. data'!AD56</f>
        <v>0.4959658436</v>
      </c>
    </row>
    <row r="32" spans="1:20" ht="12.75">
      <c r="A32" s="35" t="str">
        <f ca="1" t="shared" si="0"/>
        <v>BDN Central</v>
      </c>
      <c r="B32" t="s">
        <v>189</v>
      </c>
      <c r="C32" t="str">
        <f>'orig. data'!AH57</f>
        <v> </v>
      </c>
      <c r="D32" t="str">
        <f>'orig. data'!AI57</f>
        <v> </v>
      </c>
      <c r="E32">
        <f ca="1">IF(CELL("contents",F32)="s","s",IF(CELL("contents",G32)="s","s",IF(CELL("contents",'orig. data'!AJ57)="t","t","")))</f>
      </c>
      <c r="F32" t="str">
        <f>'orig. data'!AK57</f>
        <v> </v>
      </c>
      <c r="G32" t="str">
        <f>'orig. data'!AL57</f>
        <v> </v>
      </c>
      <c r="H32" s="20">
        <f>'orig. data'!D$18</f>
        <v>0.0842705199</v>
      </c>
      <c r="I32" s="3">
        <f>'orig. data'!D57</f>
        <v>0.07954397</v>
      </c>
      <c r="J32" s="3">
        <f>'orig. data'!R57</f>
        <v>0.0676387752</v>
      </c>
      <c r="K32" s="20">
        <f>'orig. data'!R$18</f>
        <v>0.0753055888</v>
      </c>
      <c r="L32" s="6">
        <f>'orig. data'!B57</f>
        <v>52</v>
      </c>
      <c r="M32" s="6">
        <f>'orig. data'!C57</f>
        <v>653</v>
      </c>
      <c r="N32" s="8">
        <f>'orig. data'!G57</f>
        <v>0.6785295812</v>
      </c>
      <c r="O32" s="42"/>
      <c r="P32" s="6">
        <f>'orig. data'!P57</f>
        <v>45</v>
      </c>
      <c r="Q32" s="6">
        <f>'orig. data'!Q57</f>
        <v>665</v>
      </c>
      <c r="R32" s="8">
        <f>'orig. data'!U57</f>
        <v>0.4732832437</v>
      </c>
      <c r="S32" s="42"/>
      <c r="T32" s="8">
        <f>'orig. data'!AD57</f>
        <v>0.4258526314</v>
      </c>
    </row>
    <row r="33" spans="1:20" ht="12.75">
      <c r="A33" s="35"/>
      <c r="H33" s="20"/>
      <c r="I33" s="3"/>
      <c r="J33" s="3"/>
      <c r="K33" s="20"/>
      <c r="L33" s="6"/>
      <c r="M33" s="6"/>
      <c r="N33" s="8"/>
      <c r="O33" s="42"/>
      <c r="P33" s="6"/>
      <c r="Q33" s="6"/>
      <c r="R33" s="8"/>
      <c r="S33" s="42"/>
      <c r="T33" s="8"/>
    </row>
    <row r="34" spans="1:20" ht="12.75">
      <c r="A34" s="35" t="str">
        <f ca="1" t="shared" si="0"/>
        <v>IL Southwest</v>
      </c>
      <c r="B34" t="s">
        <v>190</v>
      </c>
      <c r="C34" t="str">
        <f>'orig. data'!AH58</f>
        <v> </v>
      </c>
      <c r="D34" t="str">
        <f>'orig. data'!AI58</f>
        <v> </v>
      </c>
      <c r="E34">
        <f ca="1">IF(CELL("contents",F34)="s","s",IF(CELL("contents",G34)="s","s",IF(CELL("contents",'orig. data'!AJ58)="t","t","")))</f>
      </c>
      <c r="F34" t="str">
        <f>'orig. data'!AK58</f>
        <v> </v>
      </c>
      <c r="G34" t="str">
        <f>'orig. data'!AL58</f>
        <v> </v>
      </c>
      <c r="H34" s="20">
        <f>'orig. data'!D$18</f>
        <v>0.0842705199</v>
      </c>
      <c r="I34" s="3">
        <f>'orig. data'!D58</f>
        <v>0.0740057798</v>
      </c>
      <c r="J34" s="3">
        <f>'orig. data'!R58</f>
        <v>0.0722539238</v>
      </c>
      <c r="K34" s="20">
        <f>'orig. data'!R$18</f>
        <v>0.0753055888</v>
      </c>
      <c r="L34" s="6">
        <f>'orig. data'!B58</f>
        <v>67</v>
      </c>
      <c r="M34" s="6">
        <f>'orig. data'!C58</f>
        <v>905</v>
      </c>
      <c r="N34" s="8">
        <f>'orig. data'!G58</f>
        <v>0.2903411688</v>
      </c>
      <c r="O34" s="42"/>
      <c r="P34" s="6">
        <f>'orig. data'!P58</f>
        <v>68</v>
      </c>
      <c r="Q34" s="6">
        <f>'orig. data'!Q58</f>
        <v>941</v>
      </c>
      <c r="R34" s="8">
        <f>'orig. data'!U58</f>
        <v>0.7346934523</v>
      </c>
      <c r="S34" s="42"/>
      <c r="T34" s="8">
        <f>'orig. data'!AD58</f>
        <v>0.8893148446</v>
      </c>
    </row>
    <row r="35" spans="1:20" ht="12.75">
      <c r="A35" s="35" t="str">
        <f ca="1" t="shared" si="0"/>
        <v>IL Northeast</v>
      </c>
      <c r="B35" t="s">
        <v>174</v>
      </c>
      <c r="C35" t="str">
        <f>'orig. data'!AH59</f>
        <v> </v>
      </c>
      <c r="D35" t="str">
        <f>'orig. data'!AI59</f>
        <v> </v>
      </c>
      <c r="E35">
        <f ca="1">IF(CELL("contents",F35)="s","s",IF(CELL("contents",G35)="s","s",IF(CELL("contents",'orig. data'!AJ59)="t","t","")))</f>
      </c>
      <c r="F35" t="str">
        <f>'orig. data'!AK59</f>
        <v> </v>
      </c>
      <c r="G35" t="str">
        <f>'orig. data'!AL59</f>
        <v> </v>
      </c>
      <c r="H35" s="20">
        <f>'orig. data'!D$18</f>
        <v>0.0842705199</v>
      </c>
      <c r="I35" s="3">
        <f>'orig. data'!D59</f>
        <v>0.0711230123</v>
      </c>
      <c r="J35" s="3">
        <f>'orig. data'!R59</f>
        <v>0.0582355805</v>
      </c>
      <c r="K35" s="20">
        <f>'orig. data'!R$18</f>
        <v>0.0753055888</v>
      </c>
      <c r="L35" s="6">
        <f>'orig. data'!B59</f>
        <v>79</v>
      </c>
      <c r="M35" s="6">
        <f>'orig. data'!C59</f>
        <v>1111</v>
      </c>
      <c r="N35" s="8">
        <f>'orig. data'!G59</f>
        <v>0.1341538321</v>
      </c>
      <c r="O35" s="42"/>
      <c r="P35" s="6">
        <f>'orig. data'!P59</f>
        <v>63</v>
      </c>
      <c r="Q35" s="6">
        <f>'orig. data'!Q59</f>
        <v>1080</v>
      </c>
      <c r="R35" s="8">
        <f>'orig. data'!U59</f>
        <v>0.0425643651</v>
      </c>
      <c r="S35" s="42"/>
      <c r="T35" s="8">
        <f>'orig. data'!AD59</f>
        <v>0.2365950602</v>
      </c>
    </row>
    <row r="36" spans="1:20" ht="12.75">
      <c r="A36" s="35" t="str">
        <f ca="1" t="shared" si="0"/>
        <v>IL Southeast (t)</v>
      </c>
      <c r="B36" t="s">
        <v>175</v>
      </c>
      <c r="C36" t="str">
        <f>'orig. data'!AH60</f>
        <v> </v>
      </c>
      <c r="D36" t="str">
        <f>'orig. data'!AI60</f>
        <v> </v>
      </c>
      <c r="E36" t="str">
        <f ca="1">IF(CELL("contents",F36)="s","s",IF(CELL("contents",G36)="s","s",IF(CELL("contents",'orig. data'!AJ60)="t","t","")))</f>
        <v>t</v>
      </c>
      <c r="F36" t="str">
        <f>'orig. data'!AK60</f>
        <v> </v>
      </c>
      <c r="G36" t="str">
        <f>'orig. data'!AL60</f>
        <v> </v>
      </c>
      <c r="H36" s="20">
        <f>'orig. data'!D$18</f>
        <v>0.0842705199</v>
      </c>
      <c r="I36" s="3">
        <f>'orig. data'!D60</f>
        <v>0.0815937174</v>
      </c>
      <c r="J36" s="3">
        <f>'orig. data'!R60</f>
        <v>0.0606572774</v>
      </c>
      <c r="K36" s="20">
        <f>'orig. data'!R$18</f>
        <v>0.0753055888</v>
      </c>
      <c r="L36" s="6">
        <f>'orig. data'!B60</f>
        <v>118</v>
      </c>
      <c r="M36" s="6">
        <f>'orig. data'!C60</f>
        <v>1449</v>
      </c>
      <c r="N36" s="8">
        <f>'orig. data'!G60</f>
        <v>0.7283725687</v>
      </c>
      <c r="O36" s="42"/>
      <c r="P36" s="6">
        <f>'orig. data'!P60</f>
        <v>76</v>
      </c>
      <c r="Q36" s="6">
        <f>'orig. data'!Q60</f>
        <v>1252</v>
      </c>
      <c r="R36" s="8">
        <f>'orig. data'!U60</f>
        <v>0.0612035124</v>
      </c>
      <c r="S36" s="42"/>
      <c r="T36" s="8">
        <f>'orig. data'!AD60</f>
        <v>0.0438010757</v>
      </c>
    </row>
    <row r="37" spans="1:20" ht="12.75">
      <c r="A37" s="35" t="str">
        <f ca="1" t="shared" si="0"/>
        <v>IL Northwest</v>
      </c>
      <c r="B37" t="s">
        <v>176</v>
      </c>
      <c r="C37" t="str">
        <f>'orig. data'!AH61</f>
        <v> </v>
      </c>
      <c r="D37" t="str">
        <f>'orig. data'!AI61</f>
        <v> </v>
      </c>
      <c r="E37">
        <f ca="1">IF(CELL("contents",F37)="s","s",IF(CELL("contents",G37)="s","s",IF(CELL("contents",'orig. data'!AJ61)="t","t","")))</f>
      </c>
      <c r="F37" t="str">
        <f>'orig. data'!AK61</f>
        <v> </v>
      </c>
      <c r="G37" t="str">
        <f>'orig. data'!AL61</f>
        <v> </v>
      </c>
      <c r="H37" s="20">
        <f>'orig. data'!D$18</f>
        <v>0.0842705199</v>
      </c>
      <c r="I37" s="3">
        <f>'orig. data'!D61</f>
        <v>0.0765886971</v>
      </c>
      <c r="J37" s="3">
        <f>'orig. data'!R61</f>
        <v>0.057370913</v>
      </c>
      <c r="K37" s="20">
        <f>'orig. data'!R$18</f>
        <v>0.0753055888</v>
      </c>
      <c r="L37" s="6">
        <f>'orig. data'!B61</f>
        <v>52</v>
      </c>
      <c r="M37" s="6">
        <f>'orig. data'!C61</f>
        <v>679</v>
      </c>
      <c r="N37" s="8">
        <f>'orig. data'!G61</f>
        <v>0.4925077306</v>
      </c>
      <c r="O37" s="42"/>
      <c r="P37" s="6">
        <f>'orig. data'!P61</f>
        <v>37</v>
      </c>
      <c r="Q37" s="6">
        <f>'orig. data'!Q61</f>
        <v>647</v>
      </c>
      <c r="R37" s="8">
        <f>'orig. data'!U61</f>
        <v>0.099210848</v>
      </c>
      <c r="S37" s="42"/>
      <c r="T37" s="8">
        <f>'orig. data'!AD61</f>
        <v>0.1791758512</v>
      </c>
    </row>
    <row r="38" spans="1:20" ht="12.75">
      <c r="A38" s="35"/>
      <c r="H38" s="20"/>
      <c r="I38" s="3"/>
      <c r="J38" s="3"/>
      <c r="K38" s="20"/>
      <c r="L38" s="6"/>
      <c r="M38" s="6"/>
      <c r="N38" s="8"/>
      <c r="O38" s="42"/>
      <c r="P38" s="6"/>
      <c r="Q38" s="6"/>
      <c r="R38" s="8"/>
      <c r="S38" s="42"/>
      <c r="T38" s="8"/>
    </row>
    <row r="39" spans="1:20" ht="12.75">
      <c r="A39" s="35" t="str">
        <f ca="1" t="shared" si="0"/>
        <v>NE Iron Rose</v>
      </c>
      <c r="B39" t="s">
        <v>157</v>
      </c>
      <c r="C39" t="str">
        <f>'orig. data'!AH62</f>
        <v> </v>
      </c>
      <c r="D39" t="str">
        <f>'orig. data'!AI62</f>
        <v> </v>
      </c>
      <c r="E39">
        <f ca="1">IF(CELL("contents",F39)="s","s",IF(CELL("contents",G39)="s","s",IF(CELL("contents",'orig. data'!AJ62)="t","t","")))</f>
      </c>
      <c r="F39" t="str">
        <f>'orig. data'!AK62</f>
        <v> </v>
      </c>
      <c r="G39" t="str">
        <f>'orig. data'!AL62</f>
        <v> </v>
      </c>
      <c r="H39" s="20">
        <f>'orig. data'!D$18</f>
        <v>0.0842705199</v>
      </c>
      <c r="I39" s="3">
        <f>'orig. data'!D62</f>
        <v>0.0933886932</v>
      </c>
      <c r="J39" s="3">
        <f>'orig. data'!R62</f>
        <v>0.1013916651</v>
      </c>
      <c r="K39" s="20">
        <f>'orig. data'!R$18</f>
        <v>0.0753055888</v>
      </c>
      <c r="L39" s="6">
        <f>'orig. data'!B62</f>
        <v>16</v>
      </c>
      <c r="M39" s="6">
        <f>'orig. data'!C62</f>
        <v>171</v>
      </c>
      <c r="N39" s="8">
        <f>'orig. data'!G62</f>
        <v>0.6815033875</v>
      </c>
      <c r="O39" s="42"/>
      <c r="P39" s="6">
        <f>'orig. data'!P62</f>
        <v>14</v>
      </c>
      <c r="Q39" s="6">
        <f>'orig. data'!Q62</f>
        <v>138</v>
      </c>
      <c r="R39" s="8">
        <f>'orig. data'!U62</f>
        <v>0.2663957713</v>
      </c>
      <c r="S39" s="42"/>
      <c r="T39" s="8">
        <f>'orig. data'!AD62</f>
        <v>0.8222364424</v>
      </c>
    </row>
    <row r="40" spans="1:20" ht="12.75">
      <c r="A40" s="35" t="str">
        <f ca="1" t="shared" si="0"/>
        <v>NE Springfield</v>
      </c>
      <c r="B40" t="s">
        <v>203</v>
      </c>
      <c r="C40" t="str">
        <f>'orig. data'!AH63</f>
        <v> </v>
      </c>
      <c r="D40" t="str">
        <f>'orig. data'!AI63</f>
        <v> </v>
      </c>
      <c r="E40">
        <f ca="1">IF(CELL("contents",F40)="s","s",IF(CELL("contents",G40)="s","s",IF(CELL("contents",'orig. data'!AJ63)="t","t","")))</f>
      </c>
      <c r="F40" t="str">
        <f>'orig. data'!AK63</f>
        <v> </v>
      </c>
      <c r="G40" t="str">
        <f>'orig. data'!AL63</f>
        <v> </v>
      </c>
      <c r="H40" s="20">
        <f>'orig. data'!D$18</f>
        <v>0.0842705199</v>
      </c>
      <c r="I40" s="3">
        <f>'orig. data'!D63</f>
        <v>0.0708568449</v>
      </c>
      <c r="J40" s="3">
        <f>'orig. data'!R63</f>
        <v>0.0521114141</v>
      </c>
      <c r="K40" s="20">
        <f>'orig. data'!R$18</f>
        <v>0.0753055888</v>
      </c>
      <c r="L40" s="6">
        <f>'orig. data'!B63</f>
        <v>42</v>
      </c>
      <c r="M40" s="6">
        <f>'orig. data'!C63</f>
        <v>590</v>
      </c>
      <c r="N40" s="8">
        <f>'orig. data'!G63</f>
        <v>0.262844295</v>
      </c>
      <c r="O40" s="42"/>
      <c r="P40" s="6">
        <f>'orig. data'!P63</f>
        <v>25</v>
      </c>
      <c r="Q40" s="6">
        <f>'orig. data'!Q63</f>
        <v>480</v>
      </c>
      <c r="R40" s="8">
        <f>'orig. data'!U63</f>
        <v>0.0662990114</v>
      </c>
      <c r="S40" s="42"/>
      <c r="T40" s="8">
        <f>'orig. data'!AD63</f>
        <v>0.2238226417</v>
      </c>
    </row>
    <row r="41" spans="1:20" ht="12.75">
      <c r="A41" s="35" t="str">
        <f ca="1" t="shared" si="0"/>
        <v>NE Winnipeg River</v>
      </c>
      <c r="B41" t="s">
        <v>158</v>
      </c>
      <c r="C41" t="str">
        <f>'orig. data'!AH64</f>
        <v> </v>
      </c>
      <c r="D41" t="str">
        <f>'orig. data'!AI64</f>
        <v> </v>
      </c>
      <c r="E41">
        <f ca="1">IF(CELL("contents",F41)="s","s",IF(CELL("contents",G41)="s","s",IF(CELL("contents",'orig. data'!AJ64)="t","t","")))</f>
      </c>
      <c r="F41" t="str">
        <f>'orig. data'!AK64</f>
        <v> </v>
      </c>
      <c r="G41" t="str">
        <f>'orig. data'!AL64</f>
        <v> </v>
      </c>
      <c r="H41" s="20">
        <f>'orig. data'!D$18</f>
        <v>0.0842705199</v>
      </c>
      <c r="I41" s="3">
        <f>'orig. data'!D64</f>
        <v>0.1037584556</v>
      </c>
      <c r="J41" s="3">
        <f>'orig. data'!R64</f>
        <v>0.0563272872</v>
      </c>
      <c r="K41" s="20">
        <f>'orig. data'!R$18</f>
        <v>0.0753055888</v>
      </c>
      <c r="L41" s="6">
        <f>'orig. data'!B64</f>
        <v>20</v>
      </c>
      <c r="M41" s="6">
        <f>'orig. data'!C64</f>
        <v>192</v>
      </c>
      <c r="N41" s="8">
        <f>'orig. data'!G64</f>
        <v>0.3529805778</v>
      </c>
      <c r="O41" s="42"/>
      <c r="P41" s="6">
        <f>'orig. data'!P64</f>
        <v>10</v>
      </c>
      <c r="Q41" s="6">
        <f>'orig. data'!Q64</f>
        <v>178</v>
      </c>
      <c r="R41" s="8">
        <f>'orig. data'!U64</f>
        <v>0.3589575936</v>
      </c>
      <c r="S41" s="42"/>
      <c r="T41" s="8">
        <f>'orig. data'!AD64</f>
        <v>0.1147273264</v>
      </c>
    </row>
    <row r="42" spans="1:20" ht="12.75">
      <c r="A42" s="35" t="str">
        <f ca="1" t="shared" si="0"/>
        <v>NE Brokenhead</v>
      </c>
      <c r="B42" t="s">
        <v>159</v>
      </c>
      <c r="C42" t="str">
        <f>'orig. data'!AH65</f>
        <v> </v>
      </c>
      <c r="D42" t="str">
        <f>'orig. data'!AI65</f>
        <v> </v>
      </c>
      <c r="E42">
        <f ca="1">IF(CELL("contents",F42)="s","s",IF(CELL("contents",G42)="s","s",IF(CELL("contents",'orig. data'!AJ65)="t","t","")))</f>
      </c>
      <c r="F42" t="str">
        <f>'orig. data'!AK65</f>
        <v> </v>
      </c>
      <c r="G42" t="str">
        <f>'orig. data'!AL65</f>
        <v> </v>
      </c>
      <c r="H42" s="20">
        <f>'orig. data'!D$18</f>
        <v>0.0842705199</v>
      </c>
      <c r="I42" s="3">
        <f>'orig. data'!D65</f>
        <v>0.0808775725</v>
      </c>
      <c r="J42" s="3">
        <f>'orig. data'!R65</f>
        <v>0.0421059838</v>
      </c>
      <c r="K42" s="20">
        <f>'orig. data'!R$18</f>
        <v>0.0753055888</v>
      </c>
      <c r="L42" s="6">
        <f>'orig. data'!B65</f>
        <v>27</v>
      </c>
      <c r="M42" s="6">
        <f>'orig. data'!C65</f>
        <v>334</v>
      </c>
      <c r="N42" s="8">
        <f>'orig. data'!G65</f>
        <v>0.8312755904</v>
      </c>
      <c r="O42" s="42"/>
      <c r="P42" s="6">
        <f>'orig. data'!P65</f>
        <v>13</v>
      </c>
      <c r="Q42" s="6">
        <f>'orig. data'!Q65</f>
        <v>309</v>
      </c>
      <c r="R42" s="8">
        <f>'orig. data'!U65</f>
        <v>0.0363048875</v>
      </c>
      <c r="S42" s="42"/>
      <c r="T42" s="8">
        <f>'orig. data'!AD65</f>
        <v>0.0531614488</v>
      </c>
    </row>
    <row r="43" spans="1:20" ht="12.75">
      <c r="A43" s="35" t="str">
        <f ca="1" t="shared" si="0"/>
        <v>NE Blue Water</v>
      </c>
      <c r="B43" t="s">
        <v>204</v>
      </c>
      <c r="C43" t="str">
        <f>'orig. data'!AH66</f>
        <v> </v>
      </c>
      <c r="D43" t="str">
        <f>'orig. data'!AI66</f>
        <v> </v>
      </c>
      <c r="E43">
        <f ca="1">IF(CELL("contents",F43)="s","s",IF(CELL("contents",G43)="s","s",IF(CELL("contents",'orig. data'!AJ66)="t","t","")))</f>
      </c>
      <c r="F43" t="str">
        <f>'orig. data'!AK66</f>
        <v> </v>
      </c>
      <c r="G43" t="str">
        <f>'orig. data'!AL66</f>
        <v> </v>
      </c>
      <c r="H43" s="20">
        <f>'orig. data'!D$18</f>
        <v>0.0842705199</v>
      </c>
      <c r="I43" s="3">
        <f>'orig. data'!D66</f>
        <v>0.0706230262</v>
      </c>
      <c r="J43" s="3">
        <f>'orig. data'!R66</f>
        <v>0.0570699198</v>
      </c>
      <c r="K43" s="20">
        <f>'orig. data'!R$18</f>
        <v>0.0753055888</v>
      </c>
      <c r="L43" s="6">
        <f>'orig. data'!B66</f>
        <v>49</v>
      </c>
      <c r="M43" s="6">
        <f>'orig. data'!C66</f>
        <v>696</v>
      </c>
      <c r="N43" s="8">
        <f>'orig. data'!G66</f>
        <v>0.2180360258</v>
      </c>
      <c r="O43" s="42"/>
      <c r="P43" s="6">
        <f>'orig. data'!P66</f>
        <v>37</v>
      </c>
      <c r="Q43" s="6">
        <f>'orig. data'!Q66</f>
        <v>649</v>
      </c>
      <c r="R43" s="8">
        <f>'orig. data'!U66</f>
        <v>0.0928443445</v>
      </c>
      <c r="S43" s="42"/>
      <c r="T43" s="8">
        <f>'orig. data'!AD66</f>
        <v>0.3279060601</v>
      </c>
    </row>
    <row r="44" spans="1:20" ht="12.75">
      <c r="A44" s="35" t="str">
        <f ca="1" t="shared" si="0"/>
        <v>NE Northern Remote</v>
      </c>
      <c r="B44" t="s">
        <v>205</v>
      </c>
      <c r="C44" t="str">
        <f>'orig. data'!AH67</f>
        <v> </v>
      </c>
      <c r="D44" t="str">
        <f>'orig. data'!AI67</f>
        <v> </v>
      </c>
      <c r="E44">
        <f ca="1">IF(CELL("contents",F44)="s","s",IF(CELL("contents",G44)="s","s",IF(CELL("contents",'orig. data'!AJ67)="t","t","")))</f>
      </c>
      <c r="F44" t="str">
        <f>'orig. data'!AK67</f>
        <v> </v>
      </c>
      <c r="G44" t="str">
        <f>'orig. data'!AL67</f>
        <v> </v>
      </c>
      <c r="H44" s="20">
        <f>'orig. data'!D$18</f>
        <v>0.0842705199</v>
      </c>
      <c r="I44" s="3">
        <f>'orig. data'!D67</f>
        <v>0.0901985971</v>
      </c>
      <c r="J44" s="3">
        <f>'orig. data'!R67</f>
        <v>0.0618036206</v>
      </c>
      <c r="K44" s="20">
        <f>'orig. data'!R$18</f>
        <v>0.0753055888</v>
      </c>
      <c r="L44" s="6">
        <f>'orig. data'!B67</f>
        <v>46</v>
      </c>
      <c r="M44" s="6">
        <f>'orig. data'!C67</f>
        <v>509</v>
      </c>
      <c r="N44" s="8">
        <f>'orig. data'!G67</f>
        <v>0.6459910349</v>
      </c>
      <c r="O44" s="42"/>
      <c r="P44" s="6">
        <f>'orig. data'!P67</f>
        <v>28</v>
      </c>
      <c r="Q44" s="6">
        <f>'orig. data'!Q67</f>
        <v>451</v>
      </c>
      <c r="R44" s="8">
        <f>'orig. data'!U67</f>
        <v>0.2970792106</v>
      </c>
      <c r="S44" s="42"/>
      <c r="T44" s="8">
        <f>'orig. data'!AD67</f>
        <v>0.1147444187</v>
      </c>
    </row>
    <row r="45" spans="1:20" ht="12.75">
      <c r="A45" s="35"/>
      <c r="H45" s="20"/>
      <c r="I45" s="3"/>
      <c r="J45" s="3"/>
      <c r="K45" s="20"/>
      <c r="L45" s="6"/>
      <c r="M45" s="6"/>
      <c r="N45" s="8"/>
      <c r="O45" s="42"/>
      <c r="P45" s="6"/>
      <c r="Q45" s="6"/>
      <c r="R45" s="8"/>
      <c r="S45" s="42"/>
      <c r="T45" s="8"/>
    </row>
    <row r="46" spans="1:20" ht="12.75">
      <c r="A46" s="35" t="str">
        <f ca="1" t="shared" si="0"/>
        <v>PL West</v>
      </c>
      <c r="B46" t="s">
        <v>177</v>
      </c>
      <c r="C46" t="str">
        <f>'orig. data'!AH68</f>
        <v> </v>
      </c>
      <c r="D46" t="str">
        <f>'orig. data'!AI68</f>
        <v> </v>
      </c>
      <c r="E46">
        <f ca="1">IF(CELL("contents",F46)="s","s",IF(CELL("contents",G46)="s","s",IF(CELL("contents",'orig. data'!AJ68)="t","t","")))</f>
      </c>
      <c r="F46" t="str">
        <f>'orig. data'!AK68</f>
        <v> </v>
      </c>
      <c r="G46" t="str">
        <f>'orig. data'!AL68</f>
        <v> </v>
      </c>
      <c r="H46" s="20">
        <f>'orig. data'!D$18</f>
        <v>0.0842705199</v>
      </c>
      <c r="I46" s="3">
        <f>'orig. data'!D68</f>
        <v>0.0523094167</v>
      </c>
      <c r="J46" s="3">
        <f>'orig. data'!R68</f>
        <v>0.0373938835</v>
      </c>
      <c r="K46" s="20">
        <f>'orig. data'!R$18</f>
        <v>0.0753055888</v>
      </c>
      <c r="L46" s="6">
        <f>'orig. data'!B68</f>
        <v>16</v>
      </c>
      <c r="M46" s="6">
        <f>'orig. data'!C68</f>
        <v>306</v>
      </c>
      <c r="N46" s="8">
        <f>'orig. data'!G68</f>
        <v>0.0567909072</v>
      </c>
      <c r="O46" s="42"/>
      <c r="P46" s="6">
        <f>'orig. data'!P68</f>
        <v>10</v>
      </c>
      <c r="Q46" s="6">
        <f>'orig. data'!Q68</f>
        <v>268</v>
      </c>
      <c r="R46" s="8">
        <f>'orig. data'!U68</f>
        <v>0.0269947306</v>
      </c>
      <c r="S46" s="42"/>
      <c r="T46" s="8">
        <f>'orig. data'!AD68</f>
        <v>0.405018037</v>
      </c>
    </row>
    <row r="47" spans="1:20" ht="12.75">
      <c r="A47" s="35" t="str">
        <f ca="1" t="shared" si="0"/>
        <v>PL East (t)</v>
      </c>
      <c r="B47" t="s">
        <v>178</v>
      </c>
      <c r="C47" t="str">
        <f>'orig. data'!AH69</f>
        <v> </v>
      </c>
      <c r="D47" t="str">
        <f>'orig. data'!AI69</f>
        <v> </v>
      </c>
      <c r="E47" t="str">
        <f ca="1">IF(CELL("contents",F47)="s","s",IF(CELL("contents",G47)="s","s",IF(CELL("contents",'orig. data'!AJ69)="t","t","")))</f>
        <v>t</v>
      </c>
      <c r="F47" t="str">
        <f>'orig. data'!AK69</f>
        <v> </v>
      </c>
      <c r="G47" t="str">
        <f>'orig. data'!AL69</f>
        <v> </v>
      </c>
      <c r="H47" s="20">
        <f>'orig. data'!D$18</f>
        <v>0.0842705199</v>
      </c>
      <c r="I47" s="3">
        <f>'orig. data'!D69</f>
        <v>0.0857707868</v>
      </c>
      <c r="J47" s="3">
        <f>'orig. data'!R69</f>
        <v>0.0500010476</v>
      </c>
      <c r="K47" s="20">
        <f>'orig. data'!R$18</f>
        <v>0.0753055888</v>
      </c>
      <c r="L47" s="6">
        <f>'orig. data'!B69</f>
        <v>51</v>
      </c>
      <c r="M47" s="6">
        <f>'orig. data'!C69</f>
        <v>596</v>
      </c>
      <c r="N47" s="8">
        <f>'orig. data'!G69</f>
        <v>0.9001322056</v>
      </c>
      <c r="O47" s="42"/>
      <c r="P47" s="6">
        <f>'orig. data'!P69</f>
        <v>26</v>
      </c>
      <c r="Q47" s="6">
        <f>'orig. data'!Q69</f>
        <v>521</v>
      </c>
      <c r="R47" s="8">
        <f>'orig. data'!U69</f>
        <v>0.0372653144</v>
      </c>
      <c r="S47" s="42"/>
      <c r="T47" s="8">
        <f>'orig. data'!AD69</f>
        <v>0.0251317696</v>
      </c>
    </row>
    <row r="48" spans="1:20" ht="12.75">
      <c r="A48" s="35" t="str">
        <f ca="1" t="shared" si="0"/>
        <v>PL Central</v>
      </c>
      <c r="B48" t="s">
        <v>156</v>
      </c>
      <c r="C48" t="str">
        <f>'orig. data'!AH70</f>
        <v> </v>
      </c>
      <c r="D48" t="str">
        <f>'orig. data'!AI70</f>
        <v> </v>
      </c>
      <c r="E48">
        <f ca="1">IF(CELL("contents",F48)="s","s",IF(CELL("contents",G48)="s","s",IF(CELL("contents",'orig. data'!AJ70)="t","t","")))</f>
      </c>
      <c r="F48" t="str">
        <f>'orig. data'!AK70</f>
        <v> </v>
      </c>
      <c r="G48" t="str">
        <f>'orig. data'!AL70</f>
        <v> </v>
      </c>
      <c r="H48" s="20">
        <f>'orig. data'!D$18</f>
        <v>0.0842705199</v>
      </c>
      <c r="I48" s="3">
        <f>'orig. data'!D70</f>
        <v>0.0818981789</v>
      </c>
      <c r="J48" s="3">
        <f>'orig. data'!R70</f>
        <v>0.0868887278</v>
      </c>
      <c r="K48" s="20">
        <f>'orig. data'!R$18</f>
        <v>0.0753055888</v>
      </c>
      <c r="L48" s="6">
        <f>'orig. data'!B70</f>
        <v>54</v>
      </c>
      <c r="M48" s="6">
        <f>'orig. data'!C70</f>
        <v>660</v>
      </c>
      <c r="N48" s="8">
        <f>'orig. data'!G70</f>
        <v>0.8345171034</v>
      </c>
      <c r="O48" s="42"/>
      <c r="P48" s="6">
        <f>'orig. data'!P70</f>
        <v>54</v>
      </c>
      <c r="Q48" s="6">
        <f>'orig. data'!Q70</f>
        <v>622</v>
      </c>
      <c r="R48" s="8">
        <f>'orig. data'!U70</f>
        <v>0.2955995365</v>
      </c>
      <c r="S48" s="42"/>
      <c r="T48" s="8">
        <f>'orig. data'!AD70</f>
        <v>0.7585689977</v>
      </c>
    </row>
    <row r="49" spans="1:20" ht="12.75">
      <c r="A49" s="35" t="str">
        <f ca="1" t="shared" si="0"/>
        <v>PL North (1,2,t)</v>
      </c>
      <c r="B49" t="s">
        <v>213</v>
      </c>
      <c r="C49">
        <f>'orig. data'!AH71</f>
        <v>1</v>
      </c>
      <c r="D49">
        <f>'orig. data'!AI71</f>
        <v>2</v>
      </c>
      <c r="E49" t="str">
        <f ca="1">IF(CELL("contents",F49)="s","s",IF(CELL("contents",G49)="s","s",IF(CELL("contents",'orig. data'!AJ71)="t","t","")))</f>
        <v>t</v>
      </c>
      <c r="F49" t="str">
        <f>'orig. data'!AK71</f>
        <v> </v>
      </c>
      <c r="G49" t="str">
        <f>'orig. data'!AL71</f>
        <v> </v>
      </c>
      <c r="H49" s="20">
        <f>'orig. data'!D$18</f>
        <v>0.0842705199</v>
      </c>
      <c r="I49" s="3">
        <f>'orig. data'!D71</f>
        <v>0.043815031</v>
      </c>
      <c r="J49" s="3">
        <f>'orig. data'!R71</f>
        <v>0.025407828</v>
      </c>
      <c r="K49" s="20">
        <f>'orig. data'!R$18</f>
        <v>0.0753055888</v>
      </c>
      <c r="L49" s="6">
        <f>'orig. data'!B71</f>
        <v>48</v>
      </c>
      <c r="M49" s="6">
        <f>'orig. data'!C71</f>
        <v>1095</v>
      </c>
      <c r="N49" s="8">
        <f>'orig. data'!G71</f>
        <v>6.3725617E-06</v>
      </c>
      <c r="O49" s="42"/>
      <c r="P49" s="6">
        <f>'orig. data'!P71</f>
        <v>25</v>
      </c>
      <c r="Q49" s="6">
        <f>'orig. data'!Q71</f>
        <v>984</v>
      </c>
      <c r="R49" s="8">
        <f>'orig. data'!U71</f>
        <v>5.9816348E-08</v>
      </c>
      <c r="S49" s="42"/>
      <c r="T49" s="8">
        <f>'orig. data'!AD71</f>
        <v>0.0271513352</v>
      </c>
    </row>
    <row r="50" spans="1:20" ht="12.75">
      <c r="A50" s="35"/>
      <c r="H50" s="20"/>
      <c r="I50" s="3"/>
      <c r="J50" s="3"/>
      <c r="K50" s="20"/>
      <c r="L50" s="6"/>
      <c r="M50" s="6"/>
      <c r="N50" s="8"/>
      <c r="O50" s="42"/>
      <c r="P50" s="6"/>
      <c r="Q50" s="6"/>
      <c r="R50" s="8"/>
      <c r="S50" s="42"/>
      <c r="T50" s="8"/>
    </row>
    <row r="51" spans="1:20" ht="12.75">
      <c r="A51" s="35" t="str">
        <f ca="1" t="shared" si="0"/>
        <v>NM F Flon/Snow L/Cran</v>
      </c>
      <c r="B51" t="s">
        <v>179</v>
      </c>
      <c r="C51" t="str">
        <f>'orig. data'!AH72</f>
        <v> </v>
      </c>
      <c r="D51" t="str">
        <f>'orig. data'!AI72</f>
        <v> </v>
      </c>
      <c r="E51">
        <f ca="1">IF(CELL("contents",F51)="s","s",IF(CELL("contents",G51)="s","s",IF(CELL("contents",'orig. data'!AJ72)="t","t","")))</f>
      </c>
      <c r="F51" t="str">
        <f>'orig. data'!AK72</f>
        <v> </v>
      </c>
      <c r="G51" t="str">
        <f>'orig. data'!AL72</f>
        <v> </v>
      </c>
      <c r="H51" s="20">
        <f>'orig. data'!D$18</f>
        <v>0.0842705199</v>
      </c>
      <c r="I51" s="3">
        <f>'orig. data'!D72</f>
        <v>0.0776123744</v>
      </c>
      <c r="J51" s="3">
        <f>'orig. data'!R72</f>
        <v>0.0601173454</v>
      </c>
      <c r="K51" s="20">
        <f>'orig. data'!R$18</f>
        <v>0.0753055888</v>
      </c>
      <c r="L51" s="6">
        <f>'orig. data'!B72</f>
        <v>36</v>
      </c>
      <c r="M51" s="6">
        <f>'orig. data'!C72</f>
        <v>464</v>
      </c>
      <c r="N51" s="8">
        <f>'orig. data'!G72</f>
        <v>0.6224542387</v>
      </c>
      <c r="O51" s="42"/>
      <c r="P51" s="6">
        <f>'orig. data'!P72</f>
        <v>25</v>
      </c>
      <c r="Q51" s="6">
        <f>'orig. data'!Q72</f>
        <v>415</v>
      </c>
      <c r="R51" s="8">
        <f>'orig. data'!U72</f>
        <v>0.2612039372</v>
      </c>
      <c r="S51" s="42"/>
      <c r="T51" s="8">
        <f>'orig. data'!AD72</f>
        <v>0.3265301909</v>
      </c>
    </row>
    <row r="52" spans="1:20" ht="12.75">
      <c r="A52" s="35" t="str">
        <f ca="1" t="shared" si="0"/>
        <v>NM The Pas/OCN/Kelsey (1,2)</v>
      </c>
      <c r="B52" t="s">
        <v>212</v>
      </c>
      <c r="C52">
        <f>'orig. data'!AH73</f>
        <v>1</v>
      </c>
      <c r="D52">
        <f>'orig. data'!AI73</f>
        <v>2</v>
      </c>
      <c r="E52">
        <f ca="1">IF(CELL("contents",F52)="s","s",IF(CELL("contents",G52)="s","s",IF(CELL("contents",'orig. data'!AJ73)="t","t","")))</f>
      </c>
      <c r="F52" t="str">
        <f>'orig. data'!AK73</f>
        <v> </v>
      </c>
      <c r="G52" t="str">
        <f>'orig. data'!AL73</f>
        <v> </v>
      </c>
      <c r="H52" s="20">
        <f>'orig. data'!D$18</f>
        <v>0.0842705199</v>
      </c>
      <c r="I52" s="3">
        <f>'orig. data'!D73</f>
        <v>0.0567614915</v>
      </c>
      <c r="J52" s="3">
        <f>'orig. data'!R73</f>
        <v>0.0424510655</v>
      </c>
      <c r="K52" s="20">
        <f>'orig. data'!R$18</f>
        <v>0.0753055888</v>
      </c>
      <c r="L52" s="6">
        <f>'orig. data'!B73</f>
        <v>58</v>
      </c>
      <c r="M52" s="6">
        <f>'orig. data'!C73</f>
        <v>1022</v>
      </c>
      <c r="N52" s="8">
        <f>'orig. data'!G73</f>
        <v>0.0027417923</v>
      </c>
      <c r="O52" s="42"/>
      <c r="P52" s="6">
        <f>'orig. data'!P73</f>
        <v>38</v>
      </c>
      <c r="Q52" s="6">
        <f>'orig. data'!Q73</f>
        <v>896</v>
      </c>
      <c r="R52" s="8">
        <f>'orig. data'!U73</f>
        <v>0.0004307476</v>
      </c>
      <c r="S52" s="42"/>
      <c r="T52" s="8">
        <f>'orig. data'!AD73</f>
        <v>0.1639358426</v>
      </c>
    </row>
    <row r="53" spans="1:20" ht="12.75">
      <c r="A53" s="35" t="str">
        <f ca="1" t="shared" si="0"/>
        <v>NM Nor-Man Other</v>
      </c>
      <c r="B53" t="s">
        <v>211</v>
      </c>
      <c r="C53" t="str">
        <f>'orig. data'!AH74</f>
        <v> </v>
      </c>
      <c r="D53" t="str">
        <f>'orig. data'!AI74</f>
        <v> </v>
      </c>
      <c r="E53">
        <f ca="1">IF(CELL("contents",F53)="s","s",IF(CELL("contents",G53)="s","s",IF(CELL("contents",'orig. data'!AJ74)="t","t","")))</f>
      </c>
      <c r="F53" t="str">
        <f>'orig. data'!AK74</f>
        <v> </v>
      </c>
      <c r="G53" t="str">
        <f>'orig. data'!AL74</f>
        <v> </v>
      </c>
      <c r="H53" s="20">
        <f>'orig. data'!D$18</f>
        <v>0.0842705199</v>
      </c>
      <c r="I53" s="3">
        <f>'orig. data'!D74</f>
        <v>0.0674630759</v>
      </c>
      <c r="J53" s="3">
        <f>'orig. data'!R74</f>
        <v>0.0616191338</v>
      </c>
      <c r="K53" s="20">
        <f>'orig. data'!R$18</f>
        <v>0.0753055888</v>
      </c>
      <c r="L53" s="6">
        <f>'orig. data'!B74</f>
        <v>54</v>
      </c>
      <c r="M53" s="6">
        <f>'orig. data'!C74</f>
        <v>802</v>
      </c>
      <c r="N53" s="8">
        <f>'orig. data'!G74</f>
        <v>0.1036394033</v>
      </c>
      <c r="O53" s="42"/>
      <c r="P53" s="6">
        <f>'orig. data'!P74</f>
        <v>47</v>
      </c>
      <c r="Q53" s="6">
        <f>'orig. data'!Q74</f>
        <v>761</v>
      </c>
      <c r="R53" s="8">
        <f>'orig. data'!U74</f>
        <v>0.1710370872</v>
      </c>
      <c r="S53" s="42"/>
      <c r="T53" s="8">
        <f>'orig. data'!AD74</f>
        <v>0.6496834389</v>
      </c>
    </row>
    <row r="54" spans="1:20" ht="12.75">
      <c r="A54" s="35"/>
      <c r="H54" s="20"/>
      <c r="I54" s="3"/>
      <c r="J54" s="3"/>
      <c r="K54" s="20"/>
      <c r="L54" s="6"/>
      <c r="M54" s="6"/>
      <c r="N54" s="8"/>
      <c r="O54" s="42"/>
      <c r="P54" s="6"/>
      <c r="Q54" s="6"/>
      <c r="R54" s="8"/>
      <c r="S54" s="42"/>
      <c r="T54" s="8"/>
    </row>
    <row r="55" spans="1:20" ht="12.75">
      <c r="A55" s="35" t="str">
        <f ca="1" t="shared" si="0"/>
        <v>BW Thompson (t)</v>
      </c>
      <c r="B55" t="s">
        <v>180</v>
      </c>
      <c r="C55" t="str">
        <f>'orig. data'!AH75</f>
        <v> </v>
      </c>
      <c r="D55" t="str">
        <f>'orig. data'!AI75</f>
        <v> </v>
      </c>
      <c r="E55" t="str">
        <f ca="1">IF(CELL("contents",F55)="s","s",IF(CELL("contents",G55)="s","s",IF(CELL("contents",'orig. data'!AJ75)="t","t","")))</f>
        <v>t</v>
      </c>
      <c r="F55" t="str">
        <f>'orig. data'!AK75</f>
        <v> </v>
      </c>
      <c r="G55" t="str">
        <f>'orig. data'!AL75</f>
        <v> </v>
      </c>
      <c r="H55" s="20">
        <f>'orig. data'!D$18</f>
        <v>0.0842705199</v>
      </c>
      <c r="I55" s="3">
        <f>'orig. data'!D75</f>
        <v>0.0620267889</v>
      </c>
      <c r="J55" s="3">
        <f>'orig. data'!R75</f>
        <v>0.0847571273</v>
      </c>
      <c r="K55" s="20">
        <f>'orig. data'!R$18</f>
        <v>0.0753055888</v>
      </c>
      <c r="L55" s="6">
        <f>'orig. data'!B75</f>
        <v>84</v>
      </c>
      <c r="M55" s="6">
        <f>'orig. data'!C75</f>
        <v>1356</v>
      </c>
      <c r="N55" s="8">
        <f>'orig. data'!G75</f>
        <v>0.0052775438</v>
      </c>
      <c r="O55" s="42"/>
      <c r="P55" s="6">
        <f>'orig. data'!P75</f>
        <v>97</v>
      </c>
      <c r="Q55" s="6">
        <f>'orig. data'!Q75</f>
        <v>1143</v>
      </c>
      <c r="R55" s="8">
        <f>'orig. data'!U75</f>
        <v>0.2486293466</v>
      </c>
      <c r="S55" s="42"/>
      <c r="T55" s="8">
        <f>'orig. data'!AD75</f>
        <v>0.036185539</v>
      </c>
    </row>
    <row r="56" spans="1:20" ht="12.75">
      <c r="A56" s="35" t="str">
        <f ca="1" t="shared" si="0"/>
        <v>BW Gillam/Fox Lake (s)</v>
      </c>
      <c r="B56" t="s">
        <v>160</v>
      </c>
      <c r="C56" t="str">
        <f>'orig. data'!AH76</f>
        <v> </v>
      </c>
      <c r="D56" t="str">
        <f>'orig. data'!AI76</f>
        <v> </v>
      </c>
      <c r="E56" t="str">
        <f ca="1">IF(CELL("contents",F56)="s","s",IF(CELL("contents",G56)="s","s",IF(CELL("contents",'orig. data'!AJ76)="t","t","")))</f>
        <v>s</v>
      </c>
      <c r="F56" t="str">
        <f>'orig. data'!AK76</f>
        <v> </v>
      </c>
      <c r="G56" t="str">
        <f>'orig. data'!AL76</f>
        <v>s</v>
      </c>
      <c r="H56" s="20">
        <f>'orig. data'!D$18</f>
        <v>0.0842705199</v>
      </c>
      <c r="I56" s="3">
        <f>'orig. data'!D76</f>
        <v>0.0433757459</v>
      </c>
      <c r="J56" s="3" t="str">
        <f>'orig. data'!R76</f>
        <v> </v>
      </c>
      <c r="K56" s="20">
        <f>'orig. data'!R$18</f>
        <v>0.0753055888</v>
      </c>
      <c r="L56" s="6">
        <f>'orig. data'!B76</f>
        <v>6</v>
      </c>
      <c r="M56" s="6">
        <f>'orig. data'!C76</f>
        <v>138</v>
      </c>
      <c r="N56" s="8">
        <f>'orig. data'!G76</f>
        <v>0.1039538023</v>
      </c>
      <c r="O56" s="42"/>
      <c r="P56" s="6" t="str">
        <f>'orig. data'!P76</f>
        <v> </v>
      </c>
      <c r="Q56" s="6" t="str">
        <f>'orig. data'!Q76</f>
        <v> </v>
      </c>
      <c r="R56" s="8" t="str">
        <f>'orig. data'!U76</f>
        <v> </v>
      </c>
      <c r="S56" s="42"/>
      <c r="T56" s="8" t="str">
        <f>'orig. data'!AD76</f>
        <v> </v>
      </c>
    </row>
    <row r="57" spans="1:20" ht="12.75">
      <c r="A57" s="35" t="str">
        <f ca="1" t="shared" si="0"/>
        <v>BW Lynn/Leaf/SIL</v>
      </c>
      <c r="B57" t="s">
        <v>226</v>
      </c>
      <c r="C57" t="str">
        <f>'orig. data'!AH77</f>
        <v> </v>
      </c>
      <c r="D57" t="str">
        <f>'orig. data'!AI77</f>
        <v> </v>
      </c>
      <c r="E57">
        <f ca="1">IF(CELL("contents",F57)="s","s",IF(CELL("contents",G57)="s","s",IF(CELL("contents",'orig. data'!AJ77)="t","t","")))</f>
      </c>
      <c r="F57" t="str">
        <f>'orig. data'!AK77</f>
        <v> </v>
      </c>
      <c r="G57" t="str">
        <f>'orig. data'!AL77</f>
        <v> </v>
      </c>
      <c r="H57" s="20">
        <f>'orig. data'!D$18</f>
        <v>0.0842705199</v>
      </c>
      <c r="I57" s="3">
        <f>'orig. data'!D77</f>
        <v>0.0779937286</v>
      </c>
      <c r="J57" s="3">
        <f>'orig. data'!R77</f>
        <v>0.1020251972</v>
      </c>
      <c r="K57" s="20">
        <f>'orig. data'!R$18</f>
        <v>0.0753055888</v>
      </c>
      <c r="L57" s="6">
        <f>'orig. data'!B77</f>
        <v>29</v>
      </c>
      <c r="M57" s="6">
        <f>'orig. data'!C77</f>
        <v>371</v>
      </c>
      <c r="N57" s="8">
        <f>'orig. data'!G77</f>
        <v>0.6775272609</v>
      </c>
      <c r="O57" s="42"/>
      <c r="P57" s="6">
        <f>'orig. data'!P77</f>
        <v>25</v>
      </c>
      <c r="Q57" s="6">
        <f>'orig. data'!Q77</f>
        <v>246</v>
      </c>
      <c r="R57" s="8">
        <f>'orig. data'!U77</f>
        <v>0.1298594936</v>
      </c>
      <c r="S57" s="42"/>
      <c r="T57" s="8">
        <f>'orig. data'!AD77</f>
        <v>0.3250417084</v>
      </c>
    </row>
    <row r="58" spans="1:20" ht="12.75">
      <c r="A58" s="35" t="str">
        <f ca="1" t="shared" si="0"/>
        <v>BW Thick Por/Pik/Wab (s)</v>
      </c>
      <c r="B58" t="s">
        <v>191</v>
      </c>
      <c r="C58" t="str">
        <f>'orig. data'!AH78</f>
        <v> </v>
      </c>
      <c r="D58" t="str">
        <f>'orig. data'!AI78</f>
        <v> </v>
      </c>
      <c r="E58" t="str">
        <f ca="1">IF(CELL("contents",F58)="s","s",IF(CELL("contents",G58)="s","s",IF(CELL("contents",'orig. data'!AJ78)="t","t","")))</f>
        <v>s</v>
      </c>
      <c r="F58" t="str">
        <f>'orig. data'!AK78</f>
        <v> </v>
      </c>
      <c r="G58" t="str">
        <f>'orig. data'!AL78</f>
        <v>s</v>
      </c>
      <c r="H58" s="20">
        <f>'orig. data'!D$18</f>
        <v>0.0842705199</v>
      </c>
      <c r="I58" s="3">
        <f>'orig. data'!D78</f>
        <v>0.1125918225</v>
      </c>
      <c r="J58" s="3" t="str">
        <f>'orig. data'!R78</f>
        <v> </v>
      </c>
      <c r="K58" s="20">
        <f>'orig. data'!R$18</f>
        <v>0.0753055888</v>
      </c>
      <c r="L58" s="6">
        <f>'orig. data'!B78</f>
        <v>12</v>
      </c>
      <c r="M58" s="6">
        <f>'orig. data'!C78</f>
        <v>107</v>
      </c>
      <c r="N58" s="8">
        <f>'orig. data'!G78</f>
        <v>0.3160121708</v>
      </c>
      <c r="O58" s="42"/>
      <c r="P58" s="6" t="str">
        <f>'orig. data'!P78</f>
        <v> </v>
      </c>
      <c r="Q58" s="6" t="str">
        <f>'orig. data'!Q78</f>
        <v> </v>
      </c>
      <c r="R58" s="8" t="str">
        <f>'orig. data'!U78</f>
        <v> </v>
      </c>
      <c r="S58" s="42"/>
      <c r="T58" s="8" t="str">
        <f>'orig. data'!AD78</f>
        <v> </v>
      </c>
    </row>
    <row r="59" spans="1:20" ht="12.75">
      <c r="A59" s="35" t="str">
        <f ca="1" t="shared" si="0"/>
        <v>BW Oxford H &amp; Gods</v>
      </c>
      <c r="B59" t="s">
        <v>227</v>
      </c>
      <c r="C59" t="str">
        <f>'orig. data'!AH79</f>
        <v> </v>
      </c>
      <c r="D59" t="str">
        <f>'orig. data'!AI79</f>
        <v> </v>
      </c>
      <c r="E59">
        <f ca="1">IF(CELL("contents",F59)="s","s",IF(CELL("contents",G59)="s","s",IF(CELL("contents",'orig. data'!AJ79)="t","t","")))</f>
      </c>
      <c r="F59" t="str">
        <f>'orig. data'!AK79</f>
        <v> </v>
      </c>
      <c r="G59" t="str">
        <f>'orig. data'!AL79</f>
        <v> </v>
      </c>
      <c r="H59" s="20">
        <f>'orig. data'!D$18</f>
        <v>0.0842705199</v>
      </c>
      <c r="I59" s="3">
        <f>'orig. data'!D79</f>
        <v>0.0484869554</v>
      </c>
      <c r="J59" s="3">
        <f>'orig. data'!R79</f>
        <v>0.0602087372</v>
      </c>
      <c r="K59" s="20">
        <f>'orig. data'!R$18</f>
        <v>0.0753055888</v>
      </c>
      <c r="L59" s="6">
        <f>'orig. data'!B79</f>
        <v>24</v>
      </c>
      <c r="M59" s="6">
        <f>'orig. data'!C79</f>
        <v>496</v>
      </c>
      <c r="N59" s="8">
        <f>'orig. data'!G79</f>
        <v>0.0068817325</v>
      </c>
      <c r="O59" s="42"/>
      <c r="P59" s="6">
        <f>'orig. data'!P79</f>
        <v>28</v>
      </c>
      <c r="Q59" s="6">
        <f>'orig. data'!Q79</f>
        <v>465</v>
      </c>
      <c r="R59" s="8">
        <f>'orig. data'!U79</f>
        <v>0.2377239968</v>
      </c>
      <c r="S59" s="42"/>
      <c r="T59" s="8">
        <f>'orig. data'!AD79</f>
        <v>0.4363510031</v>
      </c>
    </row>
    <row r="60" spans="1:20" ht="12.75">
      <c r="A60" s="35" t="str">
        <f ca="1" t="shared" si="0"/>
        <v>BW Cross Lake</v>
      </c>
      <c r="B60" t="s">
        <v>228</v>
      </c>
      <c r="C60" t="str">
        <f>'orig. data'!AH80</f>
        <v> </v>
      </c>
      <c r="D60" t="str">
        <f>'orig. data'!AI80</f>
        <v> </v>
      </c>
      <c r="E60">
        <f ca="1">IF(CELL("contents",F60)="s","s",IF(CELL("contents",G60)="s","s",IF(CELL("contents",'orig. data'!AJ80)="t","t","")))</f>
      </c>
      <c r="F60" t="str">
        <f>'orig. data'!AK80</f>
        <v> </v>
      </c>
      <c r="G60" t="str">
        <f>'orig. data'!AL80</f>
        <v> </v>
      </c>
      <c r="H60" s="20">
        <f>'orig. data'!D$18</f>
        <v>0.0842705199</v>
      </c>
      <c r="I60" s="3">
        <f>'orig. data'!D80</f>
        <v>0.1206413663</v>
      </c>
      <c r="J60" s="3">
        <f>'orig. data'!R80</f>
        <v>0.0824523418</v>
      </c>
      <c r="K60" s="20">
        <f>'orig. data'!R$18</f>
        <v>0.0753055888</v>
      </c>
      <c r="L60" s="6">
        <f>'orig. data'!B80</f>
        <v>59</v>
      </c>
      <c r="M60" s="6">
        <f>'orig. data'!C80</f>
        <v>488</v>
      </c>
      <c r="N60" s="8">
        <f>'orig. data'!G80</f>
        <v>0.006094969</v>
      </c>
      <c r="O60" s="42"/>
      <c r="P60" s="6">
        <f>'orig. data'!P80</f>
        <v>44</v>
      </c>
      <c r="Q60" s="6">
        <f>'orig. data'!Q80</f>
        <v>535</v>
      </c>
      <c r="R60" s="8">
        <f>'orig. data'!U80</f>
        <v>0.5492628508</v>
      </c>
      <c r="S60" s="42"/>
      <c r="T60" s="8">
        <f>'orig. data'!AD80</f>
        <v>0.0560381125</v>
      </c>
    </row>
    <row r="61" spans="1:20" ht="12.75">
      <c r="A61" s="35" t="str">
        <f ca="1" t="shared" si="0"/>
        <v>BW Tad/Broch/Lac Br</v>
      </c>
      <c r="B61" t="s">
        <v>210</v>
      </c>
      <c r="C61" t="str">
        <f>'orig. data'!AH81</f>
        <v> </v>
      </c>
      <c r="D61" t="str">
        <f>'orig. data'!AI81</f>
        <v> </v>
      </c>
      <c r="E61">
        <f ca="1">IF(CELL("contents",F61)="s","s",IF(CELL("contents",G61)="s","s",IF(CELL("contents",'orig. data'!AJ81)="t","t","")))</f>
      </c>
      <c r="F61" t="str">
        <f>'orig. data'!AK81</f>
        <v> </v>
      </c>
      <c r="G61" t="str">
        <f>'orig. data'!AL81</f>
        <v> </v>
      </c>
      <c r="H61" s="20">
        <f>'orig. data'!D$18</f>
        <v>0.0842705199</v>
      </c>
      <c r="I61" s="3">
        <f>'orig. data'!D81</f>
        <v>0.0419635356</v>
      </c>
      <c r="J61" s="3">
        <f>'orig. data'!R81</f>
        <v>0.035695015</v>
      </c>
      <c r="K61" s="20">
        <f>'orig. data'!R$18</f>
        <v>0.0753055888</v>
      </c>
      <c r="L61" s="6">
        <f>'orig. data'!B81</f>
        <v>8</v>
      </c>
      <c r="M61" s="6">
        <f>'orig. data'!C81</f>
        <v>191</v>
      </c>
      <c r="N61" s="8">
        <f>'orig. data'!G81</f>
        <v>0.0487501833</v>
      </c>
      <c r="O61" s="42"/>
      <c r="P61" s="6">
        <f>'orig. data'!P81</f>
        <v>6</v>
      </c>
      <c r="Q61" s="6">
        <f>'orig. data'!Q81</f>
        <v>169</v>
      </c>
      <c r="R61" s="8">
        <f>'orig. data'!U81</f>
        <v>0.0676126449</v>
      </c>
      <c r="S61" s="42"/>
      <c r="T61" s="8">
        <f>'orig. data'!AD81</f>
        <v>0.7645000466</v>
      </c>
    </row>
    <row r="62" spans="1:20" ht="12.75">
      <c r="A62" s="35" t="str">
        <f ca="1" t="shared" si="0"/>
        <v>BW Norway House</v>
      </c>
      <c r="B62" t="s">
        <v>209</v>
      </c>
      <c r="C62" t="str">
        <f>'orig. data'!AH82</f>
        <v> </v>
      </c>
      <c r="D62" t="str">
        <f>'orig. data'!AI82</f>
        <v> </v>
      </c>
      <c r="E62">
        <f ca="1">IF(CELL("contents",F62)="s","s",IF(CELL("contents",G62)="s","s",IF(CELL("contents",'orig. data'!AJ82)="t","t","")))</f>
      </c>
      <c r="F62" t="str">
        <f>'orig. data'!AK82</f>
        <v> </v>
      </c>
      <c r="G62" t="str">
        <f>'orig. data'!AL82</f>
        <v> </v>
      </c>
      <c r="H62" s="20">
        <f>'orig. data'!D$18</f>
        <v>0.0842705199</v>
      </c>
      <c r="I62" s="3">
        <f>'orig. data'!D82</f>
        <v>0.0674640394</v>
      </c>
      <c r="J62" s="3">
        <f>'orig. data'!R82</f>
        <v>0.054784275</v>
      </c>
      <c r="K62" s="20">
        <f>'orig. data'!R$18</f>
        <v>0.0753055888</v>
      </c>
      <c r="L62" s="6">
        <f>'orig. data'!B82</f>
        <v>32</v>
      </c>
      <c r="M62" s="6">
        <f>'orig. data'!C82</f>
        <v>474</v>
      </c>
      <c r="N62" s="8">
        <f>'orig. data'!G82</f>
        <v>0.2094803023</v>
      </c>
      <c r="O62" s="42"/>
      <c r="P62" s="6">
        <f>'orig. data'!P82</f>
        <v>32</v>
      </c>
      <c r="Q62" s="6">
        <f>'orig. data'!Q82</f>
        <v>584</v>
      </c>
      <c r="R62" s="8">
        <f>'orig. data'!U82</f>
        <v>0.0727866848</v>
      </c>
      <c r="S62" s="42"/>
      <c r="T62" s="8">
        <f>'orig. data'!AD82</f>
        <v>0.4049767238</v>
      </c>
    </row>
    <row r="63" spans="1:20" ht="12.75">
      <c r="A63" s="35" t="str">
        <f ca="1" t="shared" si="0"/>
        <v>BW Island Lake</v>
      </c>
      <c r="B63" t="s">
        <v>229</v>
      </c>
      <c r="C63" t="str">
        <f>'orig. data'!AH83</f>
        <v> </v>
      </c>
      <c r="D63" t="str">
        <f>'orig. data'!AI83</f>
        <v> </v>
      </c>
      <c r="E63">
        <f ca="1">IF(CELL("contents",F63)="s","s",IF(CELL("contents",G63)="s","s",IF(CELL("contents",'orig. data'!AJ83)="t","t","")))</f>
      </c>
      <c r="F63" t="str">
        <f>'orig. data'!AK83</f>
        <v> </v>
      </c>
      <c r="G63" t="str">
        <f>'orig. data'!AL83</f>
        <v> </v>
      </c>
      <c r="H63" s="20">
        <f>'orig. data'!D$18</f>
        <v>0.0842705199</v>
      </c>
      <c r="I63" s="3">
        <f>'orig. data'!D83</f>
        <v>0.0796387799</v>
      </c>
      <c r="J63" s="3">
        <f>'orig. data'!R83</f>
        <v>0.0654683045</v>
      </c>
      <c r="K63" s="20">
        <f>'orig. data'!R$18</f>
        <v>0.0753055888</v>
      </c>
      <c r="L63" s="6">
        <f>'orig. data'!B83</f>
        <v>80</v>
      </c>
      <c r="M63" s="6">
        <f>'orig. data'!C83</f>
        <v>1003</v>
      </c>
      <c r="N63" s="8">
        <f>'orig. data'!G83</f>
        <v>0.61543453</v>
      </c>
      <c r="O63" s="42"/>
      <c r="P63" s="6">
        <f>'orig. data'!P83</f>
        <v>77</v>
      </c>
      <c r="Q63" s="6">
        <f>'orig. data'!Q83</f>
        <v>1178</v>
      </c>
      <c r="R63" s="8">
        <f>'orig. data'!U83</f>
        <v>0.2227291472</v>
      </c>
      <c r="S63" s="42"/>
      <c r="T63" s="8">
        <f>'orig. data'!AD83</f>
        <v>0.2197101214</v>
      </c>
    </row>
    <row r="64" spans="1:20" ht="12.75">
      <c r="A64" s="35" t="str">
        <f ca="1" t="shared" si="0"/>
        <v>BW Sha/York/Split/War (1)</v>
      </c>
      <c r="B64" t="s">
        <v>208</v>
      </c>
      <c r="C64">
        <f>'orig. data'!AH84</f>
        <v>1</v>
      </c>
      <c r="D64" t="str">
        <f>'orig. data'!AI84</f>
        <v> </v>
      </c>
      <c r="E64">
        <f ca="1">IF(CELL("contents",F64)="s","s",IF(CELL("contents",G64)="s","s",IF(CELL("contents",'orig. data'!AJ84)="t","t","")))</f>
      </c>
      <c r="F64" t="str">
        <f>'orig. data'!AK84</f>
        <v> </v>
      </c>
      <c r="G64" t="str">
        <f>'orig. data'!AL84</f>
        <v> </v>
      </c>
      <c r="H64" s="20">
        <f>'orig. data'!D$18</f>
        <v>0.0842705199</v>
      </c>
      <c r="I64" s="3">
        <f>'orig. data'!D84</f>
        <v>0.0386948227</v>
      </c>
      <c r="J64" s="3">
        <f>'orig. data'!R84</f>
        <v>0.0551409514</v>
      </c>
      <c r="K64" s="20">
        <f>'orig. data'!R$18</f>
        <v>0.0753055888</v>
      </c>
      <c r="L64" s="6">
        <f>'orig. data'!B84</f>
        <v>16</v>
      </c>
      <c r="M64" s="6">
        <f>'orig. data'!C84</f>
        <v>414</v>
      </c>
      <c r="N64" s="8">
        <f>'orig. data'!G84</f>
        <v>0.0018758594</v>
      </c>
      <c r="O64" s="42"/>
      <c r="P64" s="6">
        <f>'orig. data'!P84</f>
        <v>28</v>
      </c>
      <c r="Q64" s="6">
        <f>'orig. data'!Q84</f>
        <v>508</v>
      </c>
      <c r="R64" s="8">
        <f>'orig. data'!U84</f>
        <v>0.1000337008</v>
      </c>
      <c r="S64" s="42"/>
      <c r="T64" s="8">
        <f>'orig. data'!AD84</f>
        <v>0.2584031889</v>
      </c>
    </row>
    <row r="65" spans="1:20" ht="12.75">
      <c r="A65" s="35" t="str">
        <f ca="1" t="shared" si="0"/>
        <v>BW Nelson House </v>
      </c>
      <c r="B65" t="s">
        <v>207</v>
      </c>
      <c r="C65" t="str">
        <f>'orig. data'!AH85</f>
        <v> </v>
      </c>
      <c r="D65" t="str">
        <f>'orig. data'!AI85</f>
        <v> </v>
      </c>
      <c r="E65">
        <f ca="1">IF(CELL("contents",F65)="s","s",IF(CELL("contents",G65)="s","s",IF(CELL("contents",'orig. data'!AJ85)="t","t","")))</f>
      </c>
      <c r="F65" t="str">
        <f>'orig. data'!AK85</f>
        <v> </v>
      </c>
      <c r="G65" t="str">
        <f>'orig. data'!AL85</f>
        <v> </v>
      </c>
      <c r="H65" s="20">
        <f>'orig. data'!D$18</f>
        <v>0.0842705199</v>
      </c>
      <c r="I65" s="3">
        <f>'orig. data'!D85</f>
        <v>0.0859208787</v>
      </c>
      <c r="J65" s="3">
        <f>'orig. data'!R85</f>
        <v>0.0714013191</v>
      </c>
      <c r="K65" s="20">
        <f>'orig. data'!R$18</f>
        <v>0.0753055888</v>
      </c>
      <c r="L65" s="6">
        <f>'orig. data'!B85</f>
        <v>28</v>
      </c>
      <c r="M65" s="6">
        <f>'orig. data'!C85</f>
        <v>325</v>
      </c>
      <c r="N65" s="8">
        <f>'orig. data'!G85</f>
        <v>0.9184459073</v>
      </c>
      <c r="O65" s="42"/>
      <c r="P65" s="6">
        <f>'orig. data'!P85</f>
        <v>22</v>
      </c>
      <c r="Q65" s="6">
        <f>'orig. data'!Q85</f>
        <v>308</v>
      </c>
      <c r="R65" s="8">
        <f>'orig. data'!U85</f>
        <v>0.8032279612</v>
      </c>
      <c r="S65" s="42"/>
      <c r="T65" s="8">
        <f>'orig. data'!AD85</f>
        <v>0.5158636037</v>
      </c>
    </row>
    <row r="66" spans="1:20" ht="12.75">
      <c r="A66" s="35"/>
      <c r="H66" s="20"/>
      <c r="I66" s="3"/>
      <c r="J66" s="3"/>
      <c r="K66" s="20"/>
      <c r="L66" s="6"/>
      <c r="M66" s="6"/>
      <c r="N66" s="8"/>
      <c r="O66" s="42"/>
      <c r="P66" s="6"/>
      <c r="Q66" s="6"/>
      <c r="R66" s="8"/>
      <c r="S66" s="42"/>
      <c r="T66" s="8"/>
    </row>
    <row r="67" spans="1:20" ht="12.75">
      <c r="A67" s="35" t="str">
        <f ca="1" t="shared" si="0"/>
        <v>Fort Garry S</v>
      </c>
      <c r="B67" t="s">
        <v>230</v>
      </c>
      <c r="C67" t="str">
        <f>'orig. data'!AH86</f>
        <v> </v>
      </c>
      <c r="D67" t="str">
        <f>'orig. data'!AI86</f>
        <v> </v>
      </c>
      <c r="E67">
        <f ca="1">IF(CELL("contents",F67)="s","s",IF(CELL("contents",G67)="s","s",IF(CELL("contents",'orig. data'!AJ86)="t","t","")))</f>
      </c>
      <c r="F67" t="str">
        <f>'orig. data'!AK86</f>
        <v> </v>
      </c>
      <c r="G67" t="str">
        <f>'orig. data'!AL86</f>
        <v> </v>
      </c>
      <c r="H67" s="20">
        <f>'orig. data'!D$18</f>
        <v>0.0842705199</v>
      </c>
      <c r="I67" s="3">
        <f>'orig. data'!D86</f>
        <v>0.092214875</v>
      </c>
      <c r="J67" s="3">
        <f>'orig. data'!R86</f>
        <v>0.0830543068</v>
      </c>
      <c r="K67" s="20">
        <f>'orig. data'!R$18</f>
        <v>0.0753055888</v>
      </c>
      <c r="L67" s="6">
        <f>'orig. data'!B86</f>
        <v>186</v>
      </c>
      <c r="M67" s="6">
        <f>'orig. data'!C86</f>
        <v>2015</v>
      </c>
      <c r="N67" s="8">
        <f>'orig. data'!G86</f>
        <v>0.2261752512</v>
      </c>
      <c r="O67" s="42"/>
      <c r="P67" s="6">
        <f>'orig. data'!P86</f>
        <v>156</v>
      </c>
      <c r="Q67" s="6">
        <f>'orig. data'!Q86</f>
        <v>1877</v>
      </c>
      <c r="R67" s="8">
        <f>'orig. data'!U86</f>
        <v>0.2281336696</v>
      </c>
      <c r="S67" s="42"/>
      <c r="T67" s="8">
        <f>'orig. data'!AD86</f>
        <v>0.3351890293</v>
      </c>
    </row>
    <row r="68" spans="1:20" ht="12.75">
      <c r="A68" s="35" t="str">
        <f ca="1" t="shared" si="0"/>
        <v>Fort Garry N</v>
      </c>
      <c r="B68" t="s">
        <v>231</v>
      </c>
      <c r="C68" t="str">
        <f>'orig. data'!AH87</f>
        <v> </v>
      </c>
      <c r="D68" t="str">
        <f>'orig. data'!AI87</f>
        <v> </v>
      </c>
      <c r="E68">
        <f ca="1">IF(CELL("contents",F68)="s","s",IF(CELL("contents",G68)="s","s",IF(CELL("contents",'orig. data'!AJ87)="t","t","")))</f>
      </c>
      <c r="F68" t="str">
        <f>'orig. data'!AK87</f>
        <v> </v>
      </c>
      <c r="G68" t="str">
        <f>'orig. data'!AL87</f>
        <v> </v>
      </c>
      <c r="H68" s="20">
        <f>'orig. data'!D$18</f>
        <v>0.0842705199</v>
      </c>
      <c r="I68" s="3">
        <f>'orig. data'!D87</f>
        <v>0.0760364602</v>
      </c>
      <c r="J68" s="3">
        <f>'orig. data'!R87</f>
        <v>0.0831464148</v>
      </c>
      <c r="K68" s="20">
        <f>'orig. data'!R$18</f>
        <v>0.0753055888</v>
      </c>
      <c r="L68" s="6">
        <f>'orig. data'!B87</f>
        <v>108</v>
      </c>
      <c r="M68" s="6">
        <f>'orig. data'!C87</f>
        <v>1421</v>
      </c>
      <c r="N68" s="8">
        <f>'orig. data'!G87</f>
        <v>0.2895281397</v>
      </c>
      <c r="O68" s="42"/>
      <c r="P68" s="6">
        <f>'orig. data'!P87</f>
        <v>114</v>
      </c>
      <c r="Q68" s="6">
        <f>'orig. data'!Q87</f>
        <v>1374</v>
      </c>
      <c r="R68" s="8">
        <f>'orig. data'!U87</f>
        <v>0.2955381515</v>
      </c>
      <c r="S68" s="42"/>
      <c r="T68" s="8">
        <f>'orig. data'!AD87</f>
        <v>0.5056049347</v>
      </c>
    </row>
    <row r="69" spans="1:20" ht="12.75">
      <c r="A69" s="35"/>
      <c r="H69" s="20"/>
      <c r="I69" s="3"/>
      <c r="J69" s="3"/>
      <c r="K69" s="20"/>
      <c r="L69" s="6"/>
      <c r="M69" s="6"/>
      <c r="N69" s="8"/>
      <c r="O69" s="42"/>
      <c r="P69" s="6"/>
      <c r="Q69" s="6"/>
      <c r="R69" s="8"/>
      <c r="S69" s="42"/>
      <c r="T69" s="8"/>
    </row>
    <row r="70" spans="1:20" ht="12.75">
      <c r="A70" s="35" t="str">
        <f aca="true" ca="1" t="shared" si="1" ref="A70:A105">CONCATENATE(B70)&amp;(IF((CELL("contents",C70)=1)*AND((CELL("contents",D70))=2)*AND((CELL("contents",E70))&lt;&gt;"")," (1,2,"&amp;CELL("contents",E70)&amp;")",(IF((CELL("contents",C70)=1)*OR((CELL("contents",D70))=2)," (1,2)",(IF((CELL("contents",C70)=1)*OR((CELL("contents",E70))&lt;&gt;"")," (1,"&amp;CELL("contents",E70)&amp;")",(IF((CELL("contents",D70)=2)*OR((CELL("contents",E70))&lt;&gt;"")," (2,"&amp;CELL("contents",E70)&amp;")",(IF((CELL("contents",C70))=1," (1)",(IF((CELL("contents",D70)=2)," (2)",(IF((CELL("contents",E70)&lt;&gt;"")," ("&amp;CELL("contents",E70)&amp;")",""))))))))))))))</f>
        <v>Assiniboine South</v>
      </c>
      <c r="B70" t="s">
        <v>144</v>
      </c>
      <c r="C70" t="str">
        <f>'orig. data'!AH88</f>
        <v> </v>
      </c>
      <c r="D70" t="str">
        <f>'orig. data'!AI88</f>
        <v> </v>
      </c>
      <c r="E70">
        <f ca="1">IF(CELL("contents",F70)="s","s",IF(CELL("contents",G70)="s","s",IF(CELL("contents",'orig. data'!AJ88)="t","t","")))</f>
      </c>
      <c r="F70" t="str">
        <f>'orig. data'!AK88</f>
        <v> </v>
      </c>
      <c r="G70" t="str">
        <f>'orig. data'!AL88</f>
        <v> </v>
      </c>
      <c r="H70" s="20">
        <f>'orig. data'!D$18</f>
        <v>0.0842705199</v>
      </c>
      <c r="I70" s="3">
        <f>'orig. data'!D88</f>
        <v>0.0675111986</v>
      </c>
      <c r="J70" s="3">
        <f>'orig. data'!R88</f>
        <v>0.0769905739</v>
      </c>
      <c r="K70" s="20">
        <f>'orig. data'!R$18</f>
        <v>0.0753055888</v>
      </c>
      <c r="L70" s="6">
        <f>'orig. data'!B88</f>
        <v>101</v>
      </c>
      <c r="M70" s="6">
        <f>'orig. data'!C88</f>
        <v>1494</v>
      </c>
      <c r="N70" s="8">
        <f>'orig. data'!G88</f>
        <v>0.0270947995</v>
      </c>
      <c r="O70" s="42"/>
      <c r="P70" s="6">
        <f>'orig. data'!P88</f>
        <v>111</v>
      </c>
      <c r="Q70" s="6">
        <f>'orig. data'!Q88</f>
        <v>1439</v>
      </c>
      <c r="R70" s="8">
        <f>'orig. data'!U88</f>
        <v>0.8175641429</v>
      </c>
      <c r="S70" s="42"/>
      <c r="T70" s="8">
        <f>'orig. data'!AD88</f>
        <v>0.3393425217</v>
      </c>
    </row>
    <row r="71" spans="1:20" ht="12.75">
      <c r="A71" s="35"/>
      <c r="H71" s="20"/>
      <c r="I71" s="3"/>
      <c r="J71" s="3"/>
      <c r="K71" s="20"/>
      <c r="L71" s="6"/>
      <c r="M71" s="6"/>
      <c r="N71" s="8"/>
      <c r="O71" s="42"/>
      <c r="P71" s="6"/>
      <c r="Q71" s="6"/>
      <c r="R71" s="8"/>
      <c r="S71" s="42"/>
      <c r="T71" s="8"/>
    </row>
    <row r="72" spans="1:20" ht="12.75">
      <c r="A72" s="35" t="str">
        <f ca="1" t="shared" si="1"/>
        <v>St. Boniface E</v>
      </c>
      <c r="B72" t="s">
        <v>232</v>
      </c>
      <c r="C72" t="str">
        <f>'orig. data'!AH89</f>
        <v> </v>
      </c>
      <c r="D72" t="str">
        <f>'orig. data'!AI89</f>
        <v> </v>
      </c>
      <c r="E72">
        <f ca="1">IF(CELL("contents",F72)="s","s",IF(CELL("contents",G72)="s","s",IF(CELL("contents",'orig. data'!AJ89)="t","t","")))</f>
      </c>
      <c r="F72" t="str">
        <f>'orig. data'!AK89</f>
        <v> </v>
      </c>
      <c r="G72" t="str">
        <f>'orig. data'!AL89</f>
        <v> </v>
      </c>
      <c r="H72" s="20">
        <f>'orig. data'!D$18</f>
        <v>0.0842705199</v>
      </c>
      <c r="I72" s="3">
        <f>'orig. data'!D89</f>
        <v>0.0655695386</v>
      </c>
      <c r="J72" s="3">
        <f>'orig. data'!R89</f>
        <v>0.0728461962</v>
      </c>
      <c r="K72" s="20">
        <f>'orig. data'!R$18</f>
        <v>0.0753055888</v>
      </c>
      <c r="L72" s="6">
        <f>'orig. data'!B89</f>
        <v>110</v>
      </c>
      <c r="M72" s="6">
        <f>'orig. data'!C89</f>
        <v>1680</v>
      </c>
      <c r="N72" s="8">
        <f>'orig. data'!G89</f>
        <v>0.009102688</v>
      </c>
      <c r="O72" s="42"/>
      <c r="P72" s="6">
        <f>'orig. data'!P89</f>
        <v>134</v>
      </c>
      <c r="Q72" s="6">
        <f>'orig. data'!Q89</f>
        <v>1842</v>
      </c>
      <c r="R72" s="8">
        <f>'orig. data'!U89</f>
        <v>0.7043549052</v>
      </c>
      <c r="S72" s="42"/>
      <c r="T72" s="8">
        <f>'orig. data'!AD89</f>
        <v>0.4133813194</v>
      </c>
    </row>
    <row r="73" spans="1:20" ht="12.75">
      <c r="A73" s="35" t="str">
        <f ca="1" t="shared" si="1"/>
        <v>St. Boniface W</v>
      </c>
      <c r="B73" t="s">
        <v>181</v>
      </c>
      <c r="C73" t="str">
        <f>'orig. data'!AH90</f>
        <v> </v>
      </c>
      <c r="D73" t="str">
        <f>'orig. data'!AI90</f>
        <v> </v>
      </c>
      <c r="E73">
        <f ca="1">IF(CELL("contents",F73)="s","s",IF(CELL("contents",G73)="s","s",IF(CELL("contents",'orig. data'!AJ90)="t","t","")))</f>
      </c>
      <c r="F73" t="str">
        <f>'orig. data'!AK90</f>
        <v> </v>
      </c>
      <c r="G73" t="str">
        <f>'orig. data'!AL90</f>
        <v> </v>
      </c>
      <c r="H73" s="20">
        <f>'orig. data'!D$18</f>
        <v>0.0842705199</v>
      </c>
      <c r="I73" s="3">
        <f>'orig. data'!D90</f>
        <v>0.0833820901</v>
      </c>
      <c r="J73" s="3">
        <f>'orig. data'!R90</f>
        <v>0.0764336304</v>
      </c>
      <c r="K73" s="20">
        <f>'orig. data'!R$18</f>
        <v>0.0753055888</v>
      </c>
      <c r="L73" s="6">
        <f>'orig. data'!B90</f>
        <v>75</v>
      </c>
      <c r="M73" s="6">
        <f>'orig. data'!C90</f>
        <v>900</v>
      </c>
      <c r="N73" s="8">
        <f>'orig. data'!G90</f>
        <v>0.9273138242</v>
      </c>
      <c r="O73" s="42"/>
      <c r="P73" s="6">
        <f>'orig. data'!P90</f>
        <v>55</v>
      </c>
      <c r="Q73" s="6">
        <f>'orig. data'!Q90</f>
        <v>721</v>
      </c>
      <c r="R73" s="8">
        <f>'orig. data'!U90</f>
        <v>0.9126539709</v>
      </c>
      <c r="S73" s="42"/>
      <c r="T73" s="8">
        <f>'orig. data'!AD90</f>
        <v>0.6240406413</v>
      </c>
    </row>
    <row r="74" spans="1:20" ht="12.75">
      <c r="A74" s="35"/>
      <c r="H74" s="20"/>
      <c r="I74" s="3"/>
      <c r="J74" s="3"/>
      <c r="K74" s="20"/>
      <c r="L74" s="6"/>
      <c r="M74" s="6"/>
      <c r="N74" s="8"/>
      <c r="O74" s="42"/>
      <c r="P74" s="6"/>
      <c r="Q74" s="6"/>
      <c r="R74" s="8"/>
      <c r="S74" s="42"/>
      <c r="T74" s="8"/>
    </row>
    <row r="75" spans="1:20" ht="12.75">
      <c r="A75" s="35" t="str">
        <f ca="1" t="shared" si="1"/>
        <v>St. Vital S</v>
      </c>
      <c r="B75" t="s">
        <v>240</v>
      </c>
      <c r="C75" t="str">
        <f>'orig. data'!AH91</f>
        <v> </v>
      </c>
      <c r="D75" t="str">
        <f>'orig. data'!AI91</f>
        <v> </v>
      </c>
      <c r="E75">
        <f ca="1">IF(CELL("contents",F75)="s","s",IF(CELL("contents",G75)="s","s",IF(CELL("contents",'orig. data'!AJ91)="t","t","")))</f>
      </c>
      <c r="F75" t="str">
        <f>'orig. data'!AK91</f>
        <v> </v>
      </c>
      <c r="G75" t="str">
        <f>'orig. data'!AL91</f>
        <v> </v>
      </c>
      <c r="H75" s="20">
        <f>'orig. data'!D$18</f>
        <v>0.0842705199</v>
      </c>
      <c r="I75" s="3">
        <f>'orig. data'!D91</f>
        <v>0.0796456385</v>
      </c>
      <c r="J75" s="3">
        <f>'orig. data'!R91</f>
        <v>0.071741893</v>
      </c>
      <c r="K75" s="20">
        <f>'orig. data'!R$18</f>
        <v>0.0753055888</v>
      </c>
      <c r="L75" s="6">
        <f>'orig. data'!B91</f>
        <v>148</v>
      </c>
      <c r="M75" s="6">
        <f>'orig. data'!C91</f>
        <v>1857</v>
      </c>
      <c r="N75" s="8">
        <f>'orig. data'!G91</f>
        <v>0.4974748242</v>
      </c>
      <c r="O75" s="42"/>
      <c r="P75" s="6">
        <f>'orig. data'!P91</f>
        <v>116</v>
      </c>
      <c r="Q75" s="6">
        <f>'orig. data'!Q91</f>
        <v>1616</v>
      </c>
      <c r="R75" s="8">
        <f>'orig. data'!U91</f>
        <v>0.6056113416</v>
      </c>
      <c r="S75" s="42"/>
      <c r="T75" s="8">
        <f>'orig. data'!AD91</f>
        <v>0.3993389514</v>
      </c>
    </row>
    <row r="76" spans="1:20" ht="12.75">
      <c r="A76" s="35" t="str">
        <f ca="1" t="shared" si="1"/>
        <v>St. Vital N</v>
      </c>
      <c r="B76" t="s">
        <v>239</v>
      </c>
      <c r="C76" t="str">
        <f>'orig. data'!AH92</f>
        <v> </v>
      </c>
      <c r="D76" t="str">
        <f>'orig. data'!AI92</f>
        <v> </v>
      </c>
      <c r="E76">
        <f ca="1">IF(CELL("contents",F76)="s","s",IF(CELL("contents",G76)="s","s",IF(CELL("contents",'orig. data'!AJ92)="t","t","")))</f>
      </c>
      <c r="F76" t="str">
        <f>'orig. data'!AK92</f>
        <v> </v>
      </c>
      <c r="G76" t="str">
        <f>'orig. data'!AL92</f>
        <v> </v>
      </c>
      <c r="H76" s="20">
        <f>'orig. data'!D$18</f>
        <v>0.0842705199</v>
      </c>
      <c r="I76" s="3">
        <f>'orig. data'!D92</f>
        <v>0.0886704195</v>
      </c>
      <c r="J76" s="3">
        <f>'orig. data'!R92</f>
        <v>0.0708471203</v>
      </c>
      <c r="K76" s="20">
        <f>'orig. data'!R$18</f>
        <v>0.0753055888</v>
      </c>
      <c r="L76" s="6">
        <f>'orig. data'!B92</f>
        <v>143</v>
      </c>
      <c r="M76" s="6">
        <f>'orig. data'!C92</f>
        <v>1613</v>
      </c>
      <c r="N76" s="8">
        <f>'orig. data'!G92</f>
        <v>0.5474604707</v>
      </c>
      <c r="O76" s="42"/>
      <c r="P76" s="6">
        <f>'orig. data'!P92</f>
        <v>107</v>
      </c>
      <c r="Q76" s="6">
        <f>'orig. data'!Q92</f>
        <v>1510</v>
      </c>
      <c r="R76" s="8">
        <f>'orig. data'!U92</f>
        <v>0.5320801202</v>
      </c>
      <c r="S76" s="42"/>
      <c r="T76" s="8">
        <f>'orig. data'!AD92</f>
        <v>0.0791629118</v>
      </c>
    </row>
    <row r="77" spans="1:20" ht="12.75">
      <c r="A77" s="35"/>
      <c r="H77" s="20"/>
      <c r="I77" s="3"/>
      <c r="J77" s="3"/>
      <c r="K77" s="20"/>
      <c r="L77" s="6"/>
      <c r="M77" s="6"/>
      <c r="N77" s="8"/>
      <c r="O77" s="42"/>
      <c r="P77" s="6"/>
      <c r="Q77" s="6"/>
      <c r="R77" s="8"/>
      <c r="S77" s="42"/>
      <c r="T77" s="8"/>
    </row>
    <row r="78" spans="1:20" ht="12.75">
      <c r="A78" s="35" t="str">
        <f ca="1" t="shared" si="1"/>
        <v>Transcona</v>
      </c>
      <c r="B78" t="s">
        <v>149</v>
      </c>
      <c r="C78" t="str">
        <f>'orig. data'!AH93</f>
        <v> </v>
      </c>
      <c r="D78" t="str">
        <f>'orig. data'!AI93</f>
        <v> </v>
      </c>
      <c r="E78">
        <f ca="1">IF(CELL("contents",F78)="s","s",IF(CELL("contents",G78)="s","s",IF(CELL("contents",'orig. data'!AJ93)="t","t","")))</f>
      </c>
      <c r="F78" t="str">
        <f>'orig. data'!AK93</f>
        <v> </v>
      </c>
      <c r="G78" t="str">
        <f>'orig. data'!AL93</f>
        <v> </v>
      </c>
      <c r="H78" s="20">
        <f>'orig. data'!D$18</f>
        <v>0.0842705199</v>
      </c>
      <c r="I78" s="3">
        <f>'orig. data'!D93</f>
        <v>0.084688792</v>
      </c>
      <c r="J78" s="3">
        <f>'orig. data'!R93</f>
        <v>0.080784734</v>
      </c>
      <c r="K78" s="20">
        <f>'orig. data'!R$18</f>
        <v>0.0753055888</v>
      </c>
      <c r="L78" s="6">
        <f>'orig. data'!B93</f>
        <v>171</v>
      </c>
      <c r="M78" s="6">
        <f>'orig. data'!C93</f>
        <v>2018</v>
      </c>
      <c r="N78" s="8">
        <f>'orig. data'!G93</f>
        <v>0.949087491</v>
      </c>
      <c r="O78" s="42"/>
      <c r="P78" s="6">
        <f>'orig. data'!P93</f>
        <v>142</v>
      </c>
      <c r="Q78" s="6">
        <f>'orig. data'!Q93</f>
        <v>1760</v>
      </c>
      <c r="R78" s="8">
        <f>'orig. data'!U93</f>
        <v>0.409006326</v>
      </c>
      <c r="S78" s="42"/>
      <c r="T78" s="8">
        <f>'orig. data'!AD93</f>
        <v>0.6776387439</v>
      </c>
    </row>
    <row r="79" spans="1:20" ht="12.75">
      <c r="A79" s="35"/>
      <c r="H79" s="20"/>
      <c r="I79" s="3"/>
      <c r="J79" s="3"/>
      <c r="K79" s="20"/>
      <c r="L79" s="6"/>
      <c r="M79" s="6"/>
      <c r="N79" s="8"/>
      <c r="O79" s="42"/>
      <c r="P79" s="6"/>
      <c r="Q79" s="6"/>
      <c r="R79" s="8"/>
      <c r="S79" s="42"/>
      <c r="T79" s="8"/>
    </row>
    <row r="80" spans="1:20" ht="12.75">
      <c r="A80" s="35" t="str">
        <f ca="1" t="shared" si="1"/>
        <v>River Heights W</v>
      </c>
      <c r="B80" t="s">
        <v>206</v>
      </c>
      <c r="C80" t="str">
        <f>'orig. data'!AH94</f>
        <v> </v>
      </c>
      <c r="D80" t="str">
        <f>'orig. data'!AI94</f>
        <v> </v>
      </c>
      <c r="E80">
        <f ca="1">IF(CELL("contents",F80)="s","s",IF(CELL("contents",G80)="s","s",IF(CELL("contents",'orig. data'!AJ94)="t","t","")))</f>
      </c>
      <c r="F80" t="str">
        <f>'orig. data'!AK94</f>
        <v> </v>
      </c>
      <c r="G80" t="str">
        <f>'orig. data'!AL94</f>
        <v> </v>
      </c>
      <c r="H80" s="20">
        <f>'orig. data'!D$18</f>
        <v>0.0842705199</v>
      </c>
      <c r="I80" s="3">
        <f>'orig. data'!D94</f>
        <v>0.0835507697</v>
      </c>
      <c r="J80" s="3">
        <f>'orig. data'!R94</f>
        <v>0.0738198815</v>
      </c>
      <c r="K80" s="20">
        <f>'orig. data'!R$18</f>
        <v>0.0753055888</v>
      </c>
      <c r="L80" s="6">
        <f>'orig. data'!B94</f>
        <v>162</v>
      </c>
      <c r="M80" s="6">
        <f>'orig. data'!C94</f>
        <v>1940</v>
      </c>
      <c r="N80" s="8">
        <f>'orig. data'!G94</f>
        <v>0.9141950884</v>
      </c>
      <c r="O80" s="42"/>
      <c r="P80" s="6">
        <f>'orig. data'!P94</f>
        <v>130</v>
      </c>
      <c r="Q80" s="6">
        <f>'orig. data'!Q94</f>
        <v>1763</v>
      </c>
      <c r="R80" s="8">
        <f>'orig. data'!U94</f>
        <v>0.8224706073</v>
      </c>
      <c r="S80" s="42"/>
      <c r="T80" s="8">
        <f>'orig. data'!AD94</f>
        <v>0.2929828772</v>
      </c>
    </row>
    <row r="81" spans="1:20" ht="12.75">
      <c r="A81" s="35" t="str">
        <f ca="1" t="shared" si="1"/>
        <v>River Heights E (t)</v>
      </c>
      <c r="B81" t="s">
        <v>182</v>
      </c>
      <c r="C81" t="str">
        <f>'orig. data'!AH95</f>
        <v> </v>
      </c>
      <c r="D81" t="str">
        <f>'orig. data'!AI95</f>
        <v> </v>
      </c>
      <c r="E81" t="str">
        <f ca="1">IF(CELL("contents",F81)="s","s",IF(CELL("contents",G81)="s","s",IF(CELL("contents",'orig. data'!AJ95)="t","t","")))</f>
        <v>t</v>
      </c>
      <c r="F81" t="str">
        <f>'orig. data'!AK95</f>
        <v> </v>
      </c>
      <c r="G81" t="str">
        <f>'orig. data'!AL95</f>
        <v> </v>
      </c>
      <c r="H81" s="20">
        <f>'orig. data'!D$18</f>
        <v>0.0842705199</v>
      </c>
      <c r="I81" s="3">
        <f>'orig. data'!D95</f>
        <v>0.1026799956</v>
      </c>
      <c r="J81" s="3">
        <f>'orig. data'!R95</f>
        <v>0.0746980826</v>
      </c>
      <c r="K81" s="20">
        <f>'orig. data'!R$18</f>
        <v>0.0753055888</v>
      </c>
      <c r="L81" s="6">
        <f>'orig. data'!B95</f>
        <v>119</v>
      </c>
      <c r="M81" s="6">
        <f>'orig. data'!C95</f>
        <v>1159</v>
      </c>
      <c r="N81" s="8">
        <f>'orig. data'!G95</f>
        <v>0.0327935654</v>
      </c>
      <c r="O81" s="42"/>
      <c r="P81" s="6">
        <f>'orig. data'!P95</f>
        <v>77</v>
      </c>
      <c r="Q81" s="6">
        <f>'orig. data'!Q95</f>
        <v>1032</v>
      </c>
      <c r="R81" s="8">
        <f>'orig. data'!U95</f>
        <v>0.9437627054</v>
      </c>
      <c r="S81" s="42"/>
      <c r="T81" s="8">
        <f>'orig. data'!AD95</f>
        <v>0.0295998223</v>
      </c>
    </row>
    <row r="82" spans="1:20" ht="12.75">
      <c r="A82" s="35"/>
      <c r="H82" s="20"/>
      <c r="I82" s="3"/>
      <c r="J82" s="3"/>
      <c r="K82" s="20"/>
      <c r="L82" s="6"/>
      <c r="M82" s="6"/>
      <c r="N82" s="8"/>
      <c r="O82" s="42"/>
      <c r="P82" s="6"/>
      <c r="Q82" s="6"/>
      <c r="R82" s="8"/>
      <c r="S82" s="42"/>
      <c r="T82" s="8"/>
    </row>
    <row r="83" spans="1:20" ht="12.75">
      <c r="A83" s="35" t="str">
        <f ca="1" t="shared" si="1"/>
        <v>River East N</v>
      </c>
      <c r="B83" t="s">
        <v>215</v>
      </c>
      <c r="C83" t="str">
        <f>'orig. data'!AH96</f>
        <v> </v>
      </c>
      <c r="D83" t="str">
        <f>'orig. data'!AI96</f>
        <v> </v>
      </c>
      <c r="E83">
        <f ca="1">IF(CELL("contents",F83)="s","s",IF(CELL("contents",G83)="s","s",IF(CELL("contents",'orig. data'!AJ96)="t","t","")))</f>
      </c>
      <c r="F83" t="str">
        <f>'orig. data'!AK96</f>
        <v> </v>
      </c>
      <c r="G83" t="str">
        <f>'orig. data'!AL96</f>
        <v> </v>
      </c>
      <c r="H83" s="20">
        <f>'orig. data'!D$18</f>
        <v>0.0842705199</v>
      </c>
      <c r="I83" s="3">
        <f>'orig. data'!D96</f>
        <v>0.0600004708</v>
      </c>
      <c r="J83" s="3">
        <f>'orig. data'!R96</f>
        <v>0.0541838902</v>
      </c>
      <c r="K83" s="20">
        <f>'orig. data'!R$18</f>
        <v>0.0753055888</v>
      </c>
      <c r="L83" s="6">
        <f>'orig. data'!B96</f>
        <v>16</v>
      </c>
      <c r="M83" s="6">
        <f>'orig. data'!C96</f>
        <v>266</v>
      </c>
      <c r="N83" s="8">
        <f>'orig. data'!G96</f>
        <v>0.1748028604</v>
      </c>
      <c r="O83" s="42"/>
      <c r="P83" s="6">
        <f>'orig. data'!P96</f>
        <v>17</v>
      </c>
      <c r="Q83" s="6">
        <f>'orig. data'!Q96</f>
        <v>315</v>
      </c>
      <c r="R83" s="8">
        <f>'orig. data'!U96</f>
        <v>0.1754292457</v>
      </c>
      <c r="S83" s="42"/>
      <c r="T83" s="8">
        <f>'orig. data'!AD96</f>
        <v>0.769715408</v>
      </c>
    </row>
    <row r="84" spans="1:20" ht="12.75">
      <c r="A84" s="35" t="str">
        <f ca="1" t="shared" si="1"/>
        <v>River East E</v>
      </c>
      <c r="B84" t="s">
        <v>214</v>
      </c>
      <c r="C84" t="str">
        <f>'orig. data'!AH97</f>
        <v> </v>
      </c>
      <c r="D84" t="str">
        <f>'orig. data'!AI97</f>
        <v> </v>
      </c>
      <c r="E84">
        <f ca="1">IF(CELL("contents",F84)="s","s",IF(CELL("contents",G84)="s","s",IF(CELL("contents",'orig. data'!AJ97)="t","t","")))</f>
      </c>
      <c r="F84" t="str">
        <f>'orig. data'!AK97</f>
        <v> </v>
      </c>
      <c r="G84" t="str">
        <f>'orig. data'!AL97</f>
        <v> </v>
      </c>
      <c r="H84" s="20">
        <f>'orig. data'!D$18</f>
        <v>0.0842705199</v>
      </c>
      <c r="I84" s="3">
        <f>'orig. data'!D97</f>
        <v>0.0901864577</v>
      </c>
      <c r="J84" s="3">
        <f>'orig. data'!R97</f>
        <v>0.0799186224</v>
      </c>
      <c r="K84" s="20">
        <f>'orig. data'!R$18</f>
        <v>0.0753055888</v>
      </c>
      <c r="L84" s="6">
        <f>'orig. data'!B97</f>
        <v>157</v>
      </c>
      <c r="M84" s="6">
        <f>'orig. data'!C97</f>
        <v>1740</v>
      </c>
      <c r="N84" s="8">
        <f>'orig. data'!G97</f>
        <v>0.4012734174</v>
      </c>
      <c r="O84" s="42"/>
      <c r="P84" s="6">
        <f>'orig. data'!P97</f>
        <v>120</v>
      </c>
      <c r="Q84" s="6">
        <f>'orig. data'!Q97</f>
        <v>1503</v>
      </c>
      <c r="R84" s="8">
        <f>'orig. data'!U97</f>
        <v>0.5196727092</v>
      </c>
      <c r="S84" s="42"/>
      <c r="T84" s="8">
        <f>'orig. data'!AD97</f>
        <v>0.3188486613</v>
      </c>
    </row>
    <row r="85" spans="1:20" ht="12.75">
      <c r="A85" s="35" t="str">
        <f ca="1" t="shared" si="1"/>
        <v>River East W</v>
      </c>
      <c r="B85" t="s">
        <v>216</v>
      </c>
      <c r="C85" t="str">
        <f>'orig. data'!AH98</f>
        <v> </v>
      </c>
      <c r="D85" t="str">
        <f>'orig. data'!AI98</f>
        <v> </v>
      </c>
      <c r="E85">
        <f ca="1">IF(CELL("contents",F85)="s","s",IF(CELL("contents",G85)="s","s",IF(CELL("contents",'orig. data'!AJ98)="t","t","")))</f>
      </c>
      <c r="F85" t="str">
        <f>'orig. data'!AK98</f>
        <v> </v>
      </c>
      <c r="G85" t="str">
        <f>'orig. data'!AL98</f>
        <v> </v>
      </c>
      <c r="H85" s="20">
        <f>'orig. data'!D$18</f>
        <v>0.0842705199</v>
      </c>
      <c r="I85" s="3">
        <f>'orig. data'!D98</f>
        <v>0.0688948467</v>
      </c>
      <c r="J85" s="3">
        <f>'orig. data'!R98</f>
        <v>0.0805920107</v>
      </c>
      <c r="K85" s="20">
        <f>'orig. data'!R$18</f>
        <v>0.0753055888</v>
      </c>
      <c r="L85" s="6">
        <f>'orig. data'!B98</f>
        <v>127</v>
      </c>
      <c r="M85" s="6">
        <f>'orig. data'!C98</f>
        <v>1844</v>
      </c>
      <c r="N85" s="8">
        <f>'orig. data'!G98</f>
        <v>0.0246478801</v>
      </c>
      <c r="O85" s="42"/>
      <c r="P85" s="6">
        <f>'orig. data'!P98</f>
        <v>133</v>
      </c>
      <c r="Q85" s="6">
        <f>'orig. data'!Q98</f>
        <v>1650</v>
      </c>
      <c r="R85" s="8">
        <f>'orig. data'!U98</f>
        <v>0.4397973344</v>
      </c>
      <c r="S85" s="42"/>
      <c r="T85" s="8">
        <f>'orig. data'!AD98</f>
        <v>0.2062403272</v>
      </c>
    </row>
    <row r="86" spans="1:20" ht="12.75">
      <c r="A86" s="35" t="str">
        <f ca="1" t="shared" si="1"/>
        <v>River East S (1)</v>
      </c>
      <c r="B86" t="s">
        <v>217</v>
      </c>
      <c r="C86">
        <f>'orig. data'!AH99</f>
        <v>1</v>
      </c>
      <c r="D86" t="str">
        <f>'orig. data'!AI99</f>
        <v> </v>
      </c>
      <c r="E86">
        <f ca="1">IF(CELL("contents",F86)="s","s",IF(CELL("contents",G86)="s","s",IF(CELL("contents",'orig. data'!AJ99)="t","t","")))</f>
      </c>
      <c r="F86" t="str">
        <f>'orig. data'!AK99</f>
        <v> </v>
      </c>
      <c r="G86" t="str">
        <f>'orig. data'!AL99</f>
        <v> </v>
      </c>
      <c r="H86" s="20">
        <f>'orig. data'!D$18</f>
        <v>0.0842705199</v>
      </c>
      <c r="I86" s="3">
        <f>'orig. data'!D99</f>
        <v>0.1076149373</v>
      </c>
      <c r="J86" s="3">
        <f>'orig. data'!R99</f>
        <v>0.0953597456</v>
      </c>
      <c r="K86" s="20">
        <f>'orig. data'!R$18</f>
        <v>0.0753055888</v>
      </c>
      <c r="L86" s="6">
        <f>'orig. data'!B99</f>
        <v>150</v>
      </c>
      <c r="M86" s="6">
        <f>'orig. data'!C99</f>
        <v>1394</v>
      </c>
      <c r="N86" s="8">
        <f>'orig. data'!G99</f>
        <v>0.0030909451</v>
      </c>
      <c r="O86" s="42"/>
      <c r="P86" s="6">
        <f>'orig. data'!P99</f>
        <v>119</v>
      </c>
      <c r="Q86" s="6">
        <f>'orig. data'!Q99</f>
        <v>1247</v>
      </c>
      <c r="R86" s="8">
        <f>'orig. data'!U99</f>
        <v>0.0108857184</v>
      </c>
      <c r="S86" s="42"/>
      <c r="T86" s="8">
        <f>'orig. data'!AD99</f>
        <v>0.3246872494</v>
      </c>
    </row>
    <row r="87" spans="1:20" ht="12.75">
      <c r="A87" s="35"/>
      <c r="H87" s="20"/>
      <c r="I87" s="3"/>
      <c r="J87" s="3"/>
      <c r="K87" s="20"/>
      <c r="L87" s="6"/>
      <c r="M87" s="6"/>
      <c r="N87" s="8"/>
      <c r="O87" s="42"/>
      <c r="P87" s="6"/>
      <c r="Q87" s="6"/>
      <c r="R87" s="8"/>
      <c r="S87" s="42"/>
      <c r="T87" s="8"/>
    </row>
    <row r="88" spans="1:20" ht="12.75">
      <c r="A88" s="35" t="str">
        <f ca="1" t="shared" si="1"/>
        <v>Seven Oaks N</v>
      </c>
      <c r="B88" t="s">
        <v>161</v>
      </c>
      <c r="C88" t="str">
        <f>'orig. data'!AH100</f>
        <v> </v>
      </c>
      <c r="D88" t="str">
        <f>'orig. data'!AI100</f>
        <v> </v>
      </c>
      <c r="E88">
        <f ca="1">IF(CELL("contents",F88)="s","s",IF(CELL("contents",G88)="s","s",IF(CELL("contents",'orig. data'!AJ100)="t","t","")))</f>
      </c>
      <c r="F88" t="str">
        <f>'orig. data'!AK100</f>
        <v> </v>
      </c>
      <c r="G88" t="str">
        <f>'orig. data'!AL100</f>
        <v> </v>
      </c>
      <c r="H88" s="20">
        <f>'orig. data'!D$18</f>
        <v>0.0842705199</v>
      </c>
      <c r="I88" s="3">
        <f>'orig. data'!D100</f>
        <v>0.09716186</v>
      </c>
      <c r="J88" s="3">
        <f>'orig. data'!R100</f>
        <v>0.0991397649</v>
      </c>
      <c r="K88" s="20">
        <f>'orig. data'!R$18</f>
        <v>0.0753055888</v>
      </c>
      <c r="L88" s="6">
        <f>'orig. data'!B100</f>
        <v>16</v>
      </c>
      <c r="M88" s="6">
        <f>'orig. data'!C100</f>
        <v>165</v>
      </c>
      <c r="N88" s="8">
        <f>'orig. data'!G100</f>
        <v>0.5696031566</v>
      </c>
      <c r="O88" s="42"/>
      <c r="P88" s="6">
        <f>'orig. data'!P100</f>
        <v>16</v>
      </c>
      <c r="Q88" s="6">
        <f>'orig. data'!Q100</f>
        <v>162</v>
      </c>
      <c r="R88" s="8">
        <f>'orig. data'!U100</f>
        <v>0.2721158768</v>
      </c>
      <c r="S88" s="42"/>
      <c r="T88" s="8">
        <f>'orig. data'!AD100</f>
        <v>0.9545455934</v>
      </c>
    </row>
    <row r="89" spans="1:20" ht="12.75">
      <c r="A89" s="35" t="str">
        <f ca="1" t="shared" si="1"/>
        <v>Seven Oaks W (1,2)</v>
      </c>
      <c r="B89" t="s">
        <v>183</v>
      </c>
      <c r="C89">
        <f>'orig. data'!AH101</f>
        <v>1</v>
      </c>
      <c r="D89">
        <f>'orig. data'!AI101</f>
        <v>2</v>
      </c>
      <c r="E89">
        <f ca="1">IF(CELL("contents",F89)="s","s",IF(CELL("contents",G89)="s","s",IF(CELL("contents",'orig. data'!AJ101)="t","t","")))</f>
      </c>
      <c r="F89" t="str">
        <f>'orig. data'!AK101</f>
        <v> </v>
      </c>
      <c r="G89" t="str">
        <f>'orig. data'!AL101</f>
        <v> </v>
      </c>
      <c r="H89" s="20">
        <f>'orig. data'!D$18</f>
        <v>0.0842705199</v>
      </c>
      <c r="I89" s="3">
        <f>'orig. data'!D101</f>
        <v>0.1247692608</v>
      </c>
      <c r="J89" s="3">
        <f>'orig. data'!R101</f>
        <v>0.1054729061</v>
      </c>
      <c r="K89" s="20">
        <f>'orig. data'!R$18</f>
        <v>0.0753055888</v>
      </c>
      <c r="L89" s="6">
        <f>'orig. data'!B101</f>
        <v>149</v>
      </c>
      <c r="M89" s="6">
        <f>'orig. data'!C101</f>
        <v>1191</v>
      </c>
      <c r="N89" s="8">
        <f>'orig. data'!G101</f>
        <v>2.2173203E-06</v>
      </c>
      <c r="O89" s="42"/>
      <c r="P89" s="6">
        <f>'orig. data'!P101</f>
        <v>122</v>
      </c>
      <c r="Q89" s="6">
        <f>'orig. data'!Q101</f>
        <v>1157</v>
      </c>
      <c r="R89" s="8">
        <f>'orig. data'!U101</f>
        <v>0.0002351544</v>
      </c>
      <c r="S89" s="42"/>
      <c r="T89" s="8">
        <f>'orig. data'!AD101</f>
        <v>0.1688147568</v>
      </c>
    </row>
    <row r="90" spans="1:20" ht="12.75">
      <c r="A90" s="35" t="str">
        <f ca="1" t="shared" si="1"/>
        <v>Seven Oaks E</v>
      </c>
      <c r="B90" t="s">
        <v>184</v>
      </c>
      <c r="C90" t="str">
        <f>'orig. data'!AH102</f>
        <v> </v>
      </c>
      <c r="D90" t="str">
        <f>'orig. data'!AI102</f>
        <v> </v>
      </c>
      <c r="E90">
        <f ca="1">IF(CELL("contents",F90)="s","s",IF(CELL("contents",G90)="s","s",IF(CELL("contents",'orig. data'!AJ102)="t","t","")))</f>
      </c>
      <c r="F90" t="str">
        <f>'orig. data'!AK102</f>
        <v> </v>
      </c>
      <c r="G90" t="str">
        <f>'orig. data'!AL102</f>
        <v> </v>
      </c>
      <c r="H90" s="20">
        <f>'orig. data'!D$18</f>
        <v>0.0842705199</v>
      </c>
      <c r="I90" s="3">
        <f>'orig. data'!D102</f>
        <v>0.0992130705</v>
      </c>
      <c r="J90" s="3">
        <f>'orig. data'!R102</f>
        <v>0.0803820898</v>
      </c>
      <c r="K90" s="20">
        <f>'orig. data'!R$18</f>
        <v>0.0753055888</v>
      </c>
      <c r="L90" s="6">
        <f>'orig. data'!B102</f>
        <v>168</v>
      </c>
      <c r="M90" s="6">
        <f>'orig. data'!C102</f>
        <v>1694</v>
      </c>
      <c r="N90" s="8">
        <f>'orig. data'!G102</f>
        <v>0.0368747493</v>
      </c>
      <c r="O90" s="42"/>
      <c r="P90" s="6">
        <f>'orig. data'!P102</f>
        <v>126</v>
      </c>
      <c r="Q90" s="6">
        <f>'orig. data'!Q102</f>
        <v>1567</v>
      </c>
      <c r="R90" s="8">
        <f>'orig. data'!U102</f>
        <v>0.4693700958</v>
      </c>
      <c r="S90" s="42"/>
      <c r="T90" s="8">
        <f>'orig. data'!AD102</f>
        <v>0.0741045418</v>
      </c>
    </row>
    <row r="91" spans="1:20" ht="12.75">
      <c r="A91" s="35"/>
      <c r="H91" s="20"/>
      <c r="I91" s="3"/>
      <c r="J91" s="3"/>
      <c r="K91" s="20"/>
      <c r="L91" s="6"/>
      <c r="M91" s="6"/>
      <c r="N91" s="8"/>
      <c r="O91" s="42"/>
      <c r="P91" s="6"/>
      <c r="Q91" s="6"/>
      <c r="R91" s="8"/>
      <c r="S91" s="42"/>
      <c r="T91" s="8"/>
    </row>
    <row r="92" spans="1:20" ht="12.75">
      <c r="A92" s="35" t="str">
        <f ca="1" t="shared" si="1"/>
        <v>St. James - Assiniboia W</v>
      </c>
      <c r="B92" t="s">
        <v>233</v>
      </c>
      <c r="C92" t="str">
        <f>'orig. data'!AH103</f>
        <v> </v>
      </c>
      <c r="D92" t="str">
        <f>'orig. data'!AI103</f>
        <v> </v>
      </c>
      <c r="E92">
        <f ca="1">IF(CELL("contents",F92)="s","s",IF(CELL("contents",G92)="s","s",IF(CELL("contents",'orig. data'!AJ103)="t","t","")))</f>
      </c>
      <c r="F92" t="str">
        <f>'orig. data'!AK103</f>
        <v> </v>
      </c>
      <c r="G92" t="str">
        <f>'orig. data'!AL103</f>
        <v> </v>
      </c>
      <c r="H92" s="20">
        <f>'orig. data'!D$18</f>
        <v>0.0842705199</v>
      </c>
      <c r="I92" s="3">
        <f>'orig. data'!D103</f>
        <v>0.0777815522</v>
      </c>
      <c r="J92" s="3">
        <f>'orig. data'!R103</f>
        <v>0.0706977687</v>
      </c>
      <c r="K92" s="20">
        <f>'orig. data'!R$18</f>
        <v>0.0753055888</v>
      </c>
      <c r="L92" s="6">
        <f>'orig. data'!B103</f>
        <v>111</v>
      </c>
      <c r="M92" s="6">
        <f>'orig. data'!C103</f>
        <v>1428</v>
      </c>
      <c r="N92" s="8">
        <f>'orig. data'!G103</f>
        <v>0.4028216373</v>
      </c>
      <c r="O92" s="42"/>
      <c r="P92" s="6">
        <f>'orig. data'!P103</f>
        <v>93</v>
      </c>
      <c r="Q92" s="6">
        <f>'orig. data'!Q103</f>
        <v>1316</v>
      </c>
      <c r="R92" s="8">
        <f>'orig. data'!U103</f>
        <v>0.5461953393</v>
      </c>
      <c r="S92" s="42"/>
      <c r="T92" s="8">
        <f>'orig. data'!AD103</f>
        <v>0.4969622797</v>
      </c>
    </row>
    <row r="93" spans="1:20" ht="12.75">
      <c r="A93" s="35" t="str">
        <f ca="1" t="shared" si="1"/>
        <v>St. James - Assiniboia E</v>
      </c>
      <c r="B93" t="s">
        <v>185</v>
      </c>
      <c r="C93" t="str">
        <f>'orig. data'!AH104</f>
        <v> </v>
      </c>
      <c r="D93" t="str">
        <f>'orig. data'!AI104</f>
        <v> </v>
      </c>
      <c r="E93">
        <f ca="1">IF(CELL("contents",F93)="s","s",IF(CELL("contents",G93)="s","s",IF(CELL("contents",'orig. data'!AJ104)="t","t","")))</f>
      </c>
      <c r="F93" t="str">
        <f>'orig. data'!AK104</f>
        <v> </v>
      </c>
      <c r="G93" t="str">
        <f>'orig. data'!AL104</f>
        <v> </v>
      </c>
      <c r="H93" s="20">
        <f>'orig. data'!D$18</f>
        <v>0.0842705199</v>
      </c>
      <c r="I93" s="3">
        <f>'orig. data'!D104</f>
        <v>0.0789282835</v>
      </c>
      <c r="J93" s="3">
        <f>'orig. data'!R104</f>
        <v>0.0765838991</v>
      </c>
      <c r="K93" s="20">
        <f>'orig. data'!R$18</f>
        <v>0.0753055888</v>
      </c>
      <c r="L93" s="6">
        <f>'orig. data'!B104</f>
        <v>124</v>
      </c>
      <c r="M93" s="6">
        <f>'orig. data'!C104</f>
        <v>1570</v>
      </c>
      <c r="N93" s="8">
        <f>'orig. data'!G104</f>
        <v>0.47031654</v>
      </c>
      <c r="O93" s="42"/>
      <c r="P93" s="6">
        <f>'orig. data'!P104</f>
        <v>106</v>
      </c>
      <c r="Q93" s="6">
        <f>'orig. data'!Q104</f>
        <v>1382</v>
      </c>
      <c r="R93" s="8">
        <f>'orig. data'!U104</f>
        <v>0.8637859796</v>
      </c>
      <c r="S93" s="42"/>
      <c r="T93" s="8">
        <f>'orig. data'!AD104</f>
        <v>0.8196902829</v>
      </c>
    </row>
    <row r="94" spans="1:20" ht="12.75">
      <c r="A94" s="35"/>
      <c r="H94" s="20"/>
      <c r="I94" s="3"/>
      <c r="J94" s="3"/>
      <c r="K94" s="20"/>
      <c r="L94" s="6"/>
      <c r="M94" s="6"/>
      <c r="N94" s="8"/>
      <c r="O94" s="42"/>
      <c r="P94" s="6"/>
      <c r="Q94" s="6"/>
      <c r="R94" s="8"/>
      <c r="S94" s="42"/>
      <c r="T94" s="8"/>
    </row>
    <row r="95" spans="1:20" ht="12.75">
      <c r="A95" s="35" t="str">
        <f ca="1" t="shared" si="1"/>
        <v>Inkster West (1)</v>
      </c>
      <c r="B95" t="s">
        <v>234</v>
      </c>
      <c r="C95">
        <f>'orig. data'!AH105</f>
        <v>1</v>
      </c>
      <c r="D95" t="str">
        <f>'orig. data'!AI105</f>
        <v> </v>
      </c>
      <c r="E95">
        <f ca="1">IF(CELL("contents",F95)="s","s",IF(CELL("contents",G95)="s","s",IF(CELL("contents",'orig. data'!AJ105)="t","t","")))</f>
      </c>
      <c r="F95" t="str">
        <f>'orig. data'!AK105</f>
        <v> </v>
      </c>
      <c r="G95" t="str">
        <f>'orig. data'!AL105</f>
        <v> </v>
      </c>
      <c r="H95" s="20">
        <f>'orig. data'!D$18</f>
        <v>0.0842705199</v>
      </c>
      <c r="I95" s="3">
        <f>'orig. data'!D105</f>
        <v>0.123996093</v>
      </c>
      <c r="J95" s="3">
        <f>'orig. data'!R105</f>
        <v>0.0992779353</v>
      </c>
      <c r="K95" s="20">
        <f>'orig. data'!R$18</f>
        <v>0.0753055888</v>
      </c>
      <c r="L95" s="6">
        <f>'orig. data'!B105</f>
        <v>141</v>
      </c>
      <c r="M95" s="6">
        <f>'orig. data'!C105</f>
        <v>1137</v>
      </c>
      <c r="N95" s="8">
        <f>'orig. data'!G105</f>
        <v>5.7935008E-06</v>
      </c>
      <c r="O95" s="42"/>
      <c r="P95" s="6">
        <f>'orig. data'!P105</f>
        <v>94</v>
      </c>
      <c r="Q95" s="6">
        <f>'orig. data'!Q105</f>
        <v>948</v>
      </c>
      <c r="R95" s="8">
        <f>'orig. data'!U105</f>
        <v>0.0079215849</v>
      </c>
      <c r="S95" s="42"/>
      <c r="T95" s="8">
        <f>'orig. data'!AD105</f>
        <v>0.0949846881</v>
      </c>
    </row>
    <row r="96" spans="1:20" ht="12.75">
      <c r="A96" s="35" t="str">
        <f ca="1" t="shared" si="1"/>
        <v>Inkster East (1)</v>
      </c>
      <c r="B96" t="s">
        <v>235</v>
      </c>
      <c r="C96">
        <f>'orig. data'!AH106</f>
        <v>1</v>
      </c>
      <c r="D96" t="str">
        <f>'orig. data'!AI106</f>
        <v> </v>
      </c>
      <c r="E96">
        <f ca="1">IF(CELL("contents",F96)="s","s",IF(CELL("contents",G96)="s","s",IF(CELL("contents",'orig. data'!AJ106)="t","t","")))</f>
      </c>
      <c r="F96" t="str">
        <f>'orig. data'!AK106</f>
        <v> </v>
      </c>
      <c r="G96" t="str">
        <f>'orig. data'!AL106</f>
        <v> </v>
      </c>
      <c r="H96" s="20">
        <f>'orig. data'!D$18</f>
        <v>0.0842705199</v>
      </c>
      <c r="I96" s="3">
        <f>'orig. data'!D106</f>
        <v>0.1118863376</v>
      </c>
      <c r="J96" s="3">
        <f>'orig. data'!R106</f>
        <v>0.0980813231</v>
      </c>
      <c r="K96" s="20">
        <f>'orig. data'!R$18</f>
        <v>0.0753055888</v>
      </c>
      <c r="L96" s="6">
        <f>'orig. data'!B106</f>
        <v>120</v>
      </c>
      <c r="M96" s="6">
        <f>'orig. data'!C106</f>
        <v>1074</v>
      </c>
      <c r="N96" s="8">
        <f>'orig. data'!G106</f>
        <v>0.0021061888</v>
      </c>
      <c r="O96" s="42"/>
      <c r="P96" s="6">
        <f>'orig. data'!P106</f>
        <v>103</v>
      </c>
      <c r="Q96" s="6">
        <f>'orig. data'!Q106</f>
        <v>1049</v>
      </c>
      <c r="R96" s="8">
        <f>'orig. data'!U106</f>
        <v>0.0079221753</v>
      </c>
      <c r="S96" s="42"/>
      <c r="T96" s="8">
        <f>'orig. data'!AD106</f>
        <v>0.3268965042</v>
      </c>
    </row>
    <row r="97" spans="1:20" ht="12.75">
      <c r="A97" s="35"/>
      <c r="H97" s="20"/>
      <c r="I97" s="3"/>
      <c r="J97" s="3"/>
      <c r="K97" s="20"/>
      <c r="L97" s="6"/>
      <c r="M97" s="6"/>
      <c r="N97" s="8"/>
      <c r="O97" s="42"/>
      <c r="P97" s="6"/>
      <c r="Q97" s="6"/>
      <c r="R97" s="8"/>
      <c r="S97" s="42"/>
      <c r="T97" s="8"/>
    </row>
    <row r="98" spans="1:20" ht="12.75">
      <c r="A98" s="35" t="str">
        <f ca="1" t="shared" si="1"/>
        <v>Downtown W (1,2)</v>
      </c>
      <c r="B98" t="s">
        <v>186</v>
      </c>
      <c r="C98">
        <f>'orig. data'!AH107</f>
        <v>1</v>
      </c>
      <c r="D98">
        <f>'orig. data'!AI107</f>
        <v>2</v>
      </c>
      <c r="E98">
        <f ca="1">IF(CELL("contents",F98)="s","s",IF(CELL("contents",G98)="s","s",IF(CELL("contents",'orig. data'!AJ107)="t","t","")))</f>
      </c>
      <c r="F98" t="str">
        <f>'orig. data'!AK107</f>
        <v> </v>
      </c>
      <c r="G98" t="str">
        <f>'orig. data'!AL107</f>
        <v> </v>
      </c>
      <c r="H98" s="20">
        <f>'orig. data'!D$18</f>
        <v>0.0842705199</v>
      </c>
      <c r="I98" s="3">
        <f>'orig. data'!D107</f>
        <v>0.1152082104</v>
      </c>
      <c r="J98" s="3">
        <f>'orig. data'!R107</f>
        <v>0.1039700097</v>
      </c>
      <c r="K98" s="20">
        <f>'orig. data'!R$18</f>
        <v>0.0753055888</v>
      </c>
      <c r="L98" s="6">
        <f>'orig. data'!B107</f>
        <v>320</v>
      </c>
      <c r="M98" s="6">
        <f>'orig. data'!C107</f>
        <v>2780</v>
      </c>
      <c r="N98" s="8">
        <f>'orig. data'!G107</f>
        <v>4.9755325E-08</v>
      </c>
      <c r="O98" s="42"/>
      <c r="P98" s="6">
        <f>'orig. data'!P107</f>
        <v>266</v>
      </c>
      <c r="Q98" s="6">
        <f>'orig. data'!Q107</f>
        <v>2555</v>
      </c>
      <c r="R98" s="8">
        <f>'orig. data'!U107</f>
        <v>2.8998136E-07</v>
      </c>
      <c r="S98" s="42"/>
      <c r="T98" s="8">
        <f>'orig. data'!AD107</f>
        <v>0.2160831811</v>
      </c>
    </row>
    <row r="99" spans="1:20" ht="12.75">
      <c r="A99" s="35" t="str">
        <f ca="1" t="shared" si="1"/>
        <v>Downtown E (1,2)</v>
      </c>
      <c r="B99" t="s">
        <v>236</v>
      </c>
      <c r="C99">
        <f>'orig. data'!AH108</f>
        <v>1</v>
      </c>
      <c r="D99">
        <f>'orig. data'!AI108</f>
        <v>2</v>
      </c>
      <c r="E99">
        <f ca="1">IF(CELL("contents",F99)="s","s",IF(CELL("contents",G99)="s","s",IF(CELL("contents",'orig. data'!AJ108)="t","t","")))</f>
      </c>
      <c r="F99" t="str">
        <f>'orig. data'!AK108</f>
        <v> </v>
      </c>
      <c r="G99" t="str">
        <f>'orig. data'!AL108</f>
        <v> </v>
      </c>
      <c r="H99" s="20">
        <f>'orig. data'!D$18</f>
        <v>0.0842705199</v>
      </c>
      <c r="I99" s="3">
        <f>'orig. data'!D108</f>
        <v>0.1135781839</v>
      </c>
      <c r="J99" s="3">
        <f>'orig. data'!R108</f>
        <v>0.1127330999</v>
      </c>
      <c r="K99" s="20">
        <f>'orig. data'!R$18</f>
        <v>0.0753055888</v>
      </c>
      <c r="L99" s="6">
        <f>'orig. data'!B108</f>
        <v>288</v>
      </c>
      <c r="M99" s="6">
        <f>'orig. data'!C108</f>
        <v>2531</v>
      </c>
      <c r="N99" s="8">
        <f>'orig. data'!G108</f>
        <v>7.4578068E-07</v>
      </c>
      <c r="O99" s="42"/>
      <c r="P99" s="6">
        <f>'orig. data'!P108</f>
        <v>277</v>
      </c>
      <c r="Q99" s="6">
        <f>'orig. data'!Q108</f>
        <v>2458</v>
      </c>
      <c r="R99" s="8">
        <f>'orig. data'!U108</f>
        <v>6.088195E-11</v>
      </c>
      <c r="S99" s="42"/>
      <c r="T99" s="8">
        <f>'orig. data'!AD108</f>
        <v>0.9292862293</v>
      </c>
    </row>
    <row r="100" spans="1:20" ht="12.75">
      <c r="A100" s="35"/>
      <c r="H100" s="20"/>
      <c r="I100" s="3"/>
      <c r="J100" s="3"/>
      <c r="K100" s="20"/>
      <c r="L100" s="6"/>
      <c r="M100" s="6"/>
      <c r="N100" s="8"/>
      <c r="O100" s="42"/>
      <c r="P100" s="6"/>
      <c r="Q100" s="6"/>
      <c r="R100" s="8"/>
      <c r="S100" s="42"/>
      <c r="T100" s="8"/>
    </row>
    <row r="101" spans="1:20" ht="12.75">
      <c r="A101" s="35" t="str">
        <f ca="1" t="shared" si="1"/>
        <v>Point Douglas N (1,t)</v>
      </c>
      <c r="B101" t="s">
        <v>237</v>
      </c>
      <c r="C101">
        <f>'orig. data'!AH109</f>
        <v>1</v>
      </c>
      <c r="D101" t="str">
        <f>'orig. data'!AI109</f>
        <v> </v>
      </c>
      <c r="E101" t="str">
        <f ca="1">IF(CELL("contents",F101)="s","s",IF(CELL("contents",G101)="s","s",IF(CELL("contents",'orig. data'!AJ109)="t","t","")))</f>
        <v>t</v>
      </c>
      <c r="F101" t="str">
        <f>'orig. data'!AK109</f>
        <v> </v>
      </c>
      <c r="G101" t="str">
        <f>'orig. data'!AL109</f>
        <v> </v>
      </c>
      <c r="H101" s="20">
        <f>'orig. data'!D$18</f>
        <v>0.0842705199</v>
      </c>
      <c r="I101" s="3">
        <f>'orig. data'!D109</f>
        <v>0.1175019208</v>
      </c>
      <c r="J101" s="3">
        <f>'orig. data'!R109</f>
        <v>0.0845354282</v>
      </c>
      <c r="K101" s="20">
        <f>'orig. data'!R$18</f>
        <v>0.0753055888</v>
      </c>
      <c r="L101" s="6">
        <f>'orig. data'!B109</f>
        <v>228</v>
      </c>
      <c r="M101" s="6">
        <f>'orig. data'!C109</f>
        <v>1941</v>
      </c>
      <c r="N101" s="8">
        <f>'orig. data'!G109</f>
        <v>8.3127754E-07</v>
      </c>
      <c r="O101" s="42"/>
      <c r="P101" s="6">
        <f>'orig. data'!P109</f>
        <v>155</v>
      </c>
      <c r="Q101" s="6">
        <f>'orig. data'!Q109</f>
        <v>1832</v>
      </c>
      <c r="R101" s="8">
        <f>'orig. data'!U109</f>
        <v>0.1561174087</v>
      </c>
      <c r="S101" s="42"/>
      <c r="T101" s="8">
        <f>'orig. data'!AD109</f>
        <v>0.0015613445</v>
      </c>
    </row>
    <row r="102" spans="1:20" ht="12.75">
      <c r="A102" s="35" t="str">
        <f ca="1" t="shared" si="1"/>
        <v>Point Douglas S (1,2)</v>
      </c>
      <c r="B102" t="s">
        <v>238</v>
      </c>
      <c r="C102">
        <f>'orig. data'!AH110</f>
        <v>1</v>
      </c>
      <c r="D102">
        <f>'orig. data'!AI110</f>
        <v>2</v>
      </c>
      <c r="E102">
        <f ca="1">IF(CELL("contents",F102)="s","s",IF(CELL("contents",G102)="s","s",IF(CELL("contents",'orig. data'!AJ110)="t","t","")))</f>
      </c>
      <c r="F102" t="str">
        <f>'orig. data'!AK110</f>
        <v> </v>
      </c>
      <c r="G102" t="str">
        <f>'orig. data'!AL110</f>
        <v> </v>
      </c>
      <c r="H102" s="20">
        <f>'orig. data'!D$18</f>
        <v>0.0842705199</v>
      </c>
      <c r="I102" s="3">
        <f>'orig. data'!D110</f>
        <v>0.1137352442</v>
      </c>
      <c r="J102" s="3">
        <f>'orig. data'!R110</f>
        <v>0.1026568905</v>
      </c>
      <c r="K102" s="20">
        <f>'orig. data'!R$18</f>
        <v>0.0753055888</v>
      </c>
      <c r="L102" s="6">
        <f>'orig. data'!B110</f>
        <v>139</v>
      </c>
      <c r="M102" s="6">
        <f>'orig. data'!C110</f>
        <v>1220</v>
      </c>
      <c r="N102" s="8">
        <f>'orig. data'!G110</f>
        <v>0.0004735141</v>
      </c>
      <c r="O102" s="42"/>
      <c r="P102" s="6">
        <f>'orig. data'!P110</f>
        <v>136</v>
      </c>
      <c r="Q102" s="6">
        <f>'orig. data'!Q110</f>
        <v>1328</v>
      </c>
      <c r="R102" s="8">
        <f>'orig. data'!U110</f>
        <v>0.0003617489</v>
      </c>
      <c r="S102" s="42"/>
      <c r="T102" s="8">
        <f>'orig. data'!AD110</f>
        <v>0.3955117391</v>
      </c>
    </row>
    <row r="103" spans="1:20" ht="12.75">
      <c r="A103" s="35"/>
      <c r="H103" s="20"/>
      <c r="I103" s="3"/>
      <c r="J103" s="3"/>
      <c r="K103" s="20"/>
      <c r="L103" s="6"/>
      <c r="M103" s="6"/>
      <c r="N103" s="8"/>
      <c r="O103" s="42"/>
      <c r="P103" s="6"/>
      <c r="Q103" s="6"/>
      <c r="R103" s="8"/>
      <c r="S103" s="42"/>
      <c r="T103" s="8"/>
    </row>
    <row r="104" spans="1:20" s="44" customFormat="1" ht="12.75">
      <c r="A104" s="35" t="str">
        <f ca="1" t="shared" si="1"/>
        <v>Winnipeg (1,2,t)</v>
      </c>
      <c r="B104" s="44" t="s">
        <v>138</v>
      </c>
      <c r="C104" s="44">
        <f>'orig. data'!AH8</f>
        <v>1</v>
      </c>
      <c r="D104" s="44">
        <f>'orig. data'!AI8</f>
        <v>2</v>
      </c>
      <c r="E104" t="str">
        <f ca="1">IF(CELL("contents",F104)="s","s",IF(CELL("contents",G104)="s","s",IF(CELL("contents",'orig. data'!AJ8)="t","t","")))</f>
        <v>t</v>
      </c>
      <c r="F104" s="44" t="str">
        <f>'orig. data'!AK8</f>
        <v> </v>
      </c>
      <c r="G104" s="44" t="str">
        <f>'orig. data'!AL8</f>
        <v> </v>
      </c>
      <c r="H104" s="45">
        <f>'orig. data'!D$18</f>
        <v>0.0842705199</v>
      </c>
      <c r="I104" s="46">
        <f>'orig. data'!D8</f>
        <v>0.0939652691</v>
      </c>
      <c r="J104" s="46">
        <f>'orig. data'!R8</f>
        <v>0.085557186</v>
      </c>
      <c r="K104" s="45">
        <f>'orig. data'!R$18</f>
        <v>0.0753055888</v>
      </c>
      <c r="L104" s="47">
        <f>'orig. data'!B8</f>
        <v>3577</v>
      </c>
      <c r="M104" s="47">
        <f>'orig. data'!C8</f>
        <v>38072</v>
      </c>
      <c r="N104" s="48">
        <f>'orig. data'!G8</f>
        <v>8.10771E-10</v>
      </c>
      <c r="O104" s="42"/>
      <c r="P104" s="47">
        <f>'orig. data'!P8</f>
        <v>3025</v>
      </c>
      <c r="Q104" s="47">
        <f>'orig. data'!Q8</f>
        <v>35403</v>
      </c>
      <c r="R104" s="48">
        <f>'orig. data'!U8</f>
        <v>2.05169E-10</v>
      </c>
      <c r="S104" s="42"/>
      <c r="T104" s="48">
        <f>'orig. data'!AD8</f>
        <v>1.92209E-05</v>
      </c>
    </row>
    <row r="105" spans="1:20" s="44" customFormat="1" ht="12.75">
      <c r="A105" s="35" t="str">
        <f ca="1" t="shared" si="1"/>
        <v>Manitoba  (t)</v>
      </c>
      <c r="B105" s="44" t="s">
        <v>194</v>
      </c>
      <c r="C105" s="44" t="str">
        <f>'orig. data'!AH18</f>
        <v> </v>
      </c>
      <c r="D105" s="44" t="str">
        <f>'orig. data'!AI18</f>
        <v> </v>
      </c>
      <c r="E105" t="str">
        <f ca="1">IF(CELL("contents",F105)="s","s",IF(CELL("contents",G105)="s","s",IF(CELL("contents",'orig. data'!AJ18)="t","t","")))</f>
        <v>t</v>
      </c>
      <c r="F105" s="44" t="str">
        <f>'orig. data'!AK18</f>
        <v> </v>
      </c>
      <c r="G105" s="44" t="str">
        <f>'orig. data'!AL18</f>
        <v> </v>
      </c>
      <c r="H105" s="45">
        <f>'orig. data'!D$18</f>
        <v>0.0842705199</v>
      </c>
      <c r="I105" s="46">
        <f>'orig. data'!D18</f>
        <v>0.0842705199</v>
      </c>
      <c r="J105" s="46">
        <f>'orig. data'!R18</f>
        <v>0.0753055888</v>
      </c>
      <c r="K105" s="45">
        <f>'orig. data'!R$18</f>
        <v>0.0753055888</v>
      </c>
      <c r="L105" s="47">
        <f>'orig. data'!B18</f>
        <v>6077</v>
      </c>
      <c r="M105" s="47">
        <f>'orig. data'!C18</f>
        <v>72113</v>
      </c>
      <c r="N105" s="48" t="str">
        <f>'orig. data'!G18</f>
        <v> </v>
      </c>
      <c r="O105" s="42"/>
      <c r="P105" s="47">
        <f>'orig. data'!P18</f>
        <v>5153</v>
      </c>
      <c r="Q105" s="47">
        <f>'orig. data'!Q18</f>
        <v>68438</v>
      </c>
      <c r="R105" s="48" t="str">
        <f>'orig. data'!U18</f>
        <v> </v>
      </c>
      <c r="S105" s="42"/>
      <c r="T105" s="48">
        <f>'orig. data'!AD18</f>
        <v>2.8586431E-09</v>
      </c>
    </row>
    <row r="106" spans="8:20" ht="12.75">
      <c r="H106" s="20"/>
      <c r="I106" s="7"/>
      <c r="J106" s="7"/>
      <c r="K106" s="20"/>
      <c r="L106" s="6"/>
      <c r="M106" s="6"/>
      <c r="N106" s="8"/>
      <c r="O106" s="42"/>
      <c r="P106" s="6"/>
      <c r="Q106" s="6"/>
      <c r="R106" s="8"/>
      <c r="S106" s="42"/>
      <c r="T106" s="8"/>
    </row>
    <row r="108" ht="12.75">
      <c r="U108" t="s">
        <v>195</v>
      </c>
    </row>
  </sheetData>
  <mergeCells count="3">
    <mergeCell ref="C1:E1"/>
    <mergeCell ref="F1:G1"/>
    <mergeCell ref="I2:J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M110"/>
  <sheetViews>
    <sheetView workbookViewId="0" topLeftCell="A1">
      <pane xSplit="1" ySplit="3" topLeftCell="U4" activePane="bottomRight" state="frozen"/>
      <selection pane="topLeft" activeCell="A1" sqref="A1"/>
      <selection pane="topRight" activeCell="B1" sqref="B1"/>
      <selection pane="bottomLeft" activeCell="A4" sqref="A4"/>
      <selection pane="bottomRight" activeCell="AG49" sqref="AG49"/>
    </sheetView>
  </sheetViews>
  <sheetFormatPr defaultColWidth="9.140625" defaultRowHeight="12.75"/>
  <cols>
    <col min="1" max="1" width="19.28125" style="0" customWidth="1"/>
    <col min="30" max="30" width="12.421875" style="61" bestFit="1" customWidth="1"/>
  </cols>
  <sheetData>
    <row r="1" spans="1:39" ht="12.75">
      <c r="A1" s="61" t="s">
        <v>245</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E1" s="51"/>
      <c r="AF1" s="51"/>
      <c r="AG1" s="51"/>
      <c r="AH1" s="51"/>
      <c r="AI1" s="51"/>
      <c r="AJ1" s="51"/>
      <c r="AK1" s="51"/>
      <c r="AL1" s="51"/>
      <c r="AM1" s="51"/>
    </row>
    <row r="3" spans="1:38" ht="12.75">
      <c r="A3" t="s">
        <v>0</v>
      </c>
      <c r="B3" t="s">
        <v>246</v>
      </c>
      <c r="C3" t="s">
        <v>247</v>
      </c>
      <c r="D3" t="s">
        <v>248</v>
      </c>
      <c r="E3" t="s">
        <v>249</v>
      </c>
      <c r="F3" t="s">
        <v>250</v>
      </c>
      <c r="G3" t="s">
        <v>251</v>
      </c>
      <c r="H3" t="s">
        <v>252</v>
      </c>
      <c r="I3" t="s">
        <v>253</v>
      </c>
      <c r="J3" t="s">
        <v>254</v>
      </c>
      <c r="K3" t="s">
        <v>255</v>
      </c>
      <c r="L3" t="s">
        <v>256</v>
      </c>
      <c r="M3" t="s">
        <v>257</v>
      </c>
      <c r="N3" t="s">
        <v>258</v>
      </c>
      <c r="O3" t="s">
        <v>259</v>
      </c>
      <c r="P3" t="s">
        <v>260</v>
      </c>
      <c r="Q3" t="s">
        <v>261</v>
      </c>
      <c r="R3" t="s">
        <v>262</v>
      </c>
      <c r="S3" t="s">
        <v>263</v>
      </c>
      <c r="T3" t="s">
        <v>264</v>
      </c>
      <c r="U3" t="s">
        <v>265</v>
      </c>
      <c r="V3" t="s">
        <v>266</v>
      </c>
      <c r="W3" t="s">
        <v>267</v>
      </c>
      <c r="X3" t="s">
        <v>268</v>
      </c>
      <c r="Y3" t="s">
        <v>269</v>
      </c>
      <c r="Z3" t="s">
        <v>270</v>
      </c>
      <c r="AA3" t="s">
        <v>271</v>
      </c>
      <c r="AB3" t="s">
        <v>272</v>
      </c>
      <c r="AC3" t="s">
        <v>273</v>
      </c>
      <c r="AD3" s="61" t="s">
        <v>274</v>
      </c>
      <c r="AE3" t="s">
        <v>275</v>
      </c>
      <c r="AF3" t="s">
        <v>276</v>
      </c>
      <c r="AG3" t="s">
        <v>277</v>
      </c>
      <c r="AH3" t="s">
        <v>278</v>
      </c>
      <c r="AI3" t="s">
        <v>279</v>
      </c>
      <c r="AJ3" t="s">
        <v>280</v>
      </c>
      <c r="AK3" t="s">
        <v>281</v>
      </c>
      <c r="AL3" t="s">
        <v>282</v>
      </c>
    </row>
    <row r="4" spans="1:38" ht="12.75">
      <c r="A4" t="s">
        <v>3</v>
      </c>
      <c r="B4">
        <v>254</v>
      </c>
      <c r="C4">
        <v>3563</v>
      </c>
      <c r="D4">
        <v>0.0713723251</v>
      </c>
      <c r="E4">
        <v>0.0629528983</v>
      </c>
      <c r="F4">
        <v>0.0809177803</v>
      </c>
      <c r="G4">
        <v>0.0094898841</v>
      </c>
      <c r="H4">
        <v>0.0712882402</v>
      </c>
      <c r="I4">
        <v>0.0043106376</v>
      </c>
      <c r="J4">
        <v>-0.1661</v>
      </c>
      <c r="K4">
        <v>-0.2916</v>
      </c>
      <c r="L4">
        <v>-0.0406</v>
      </c>
      <c r="M4">
        <v>0.8469429787</v>
      </c>
      <c r="N4">
        <v>0.7470334633</v>
      </c>
      <c r="O4">
        <v>0.9602145612</v>
      </c>
      <c r="P4">
        <v>255</v>
      </c>
      <c r="Q4">
        <v>3803</v>
      </c>
      <c r="R4">
        <v>0.067134605</v>
      </c>
      <c r="S4">
        <v>0.0592023512</v>
      </c>
      <c r="T4">
        <v>0.0761296653</v>
      </c>
      <c r="U4">
        <v>0.0734035237</v>
      </c>
      <c r="V4">
        <v>0.0670523271</v>
      </c>
      <c r="W4">
        <v>0.0040557615</v>
      </c>
      <c r="X4">
        <v>-0.1149</v>
      </c>
      <c r="Y4">
        <v>-0.2406</v>
      </c>
      <c r="Z4">
        <v>0.0109</v>
      </c>
      <c r="AA4">
        <v>0.8914956514</v>
      </c>
      <c r="AB4">
        <v>0.7861614543</v>
      </c>
      <c r="AC4">
        <v>1.0109430983</v>
      </c>
      <c r="AD4" s="61">
        <v>0.4898890958</v>
      </c>
      <c r="AE4">
        <v>-0.0612</v>
      </c>
      <c r="AF4">
        <v>-0.235</v>
      </c>
      <c r="AG4">
        <v>0.1125</v>
      </c>
      <c r="AH4">
        <v>1</v>
      </c>
      <c r="AI4" t="s">
        <v>195</v>
      </c>
      <c r="AJ4">
        <f>IF(AD4&lt;0.05,"t","")</f>
      </c>
      <c r="AK4" t="s">
        <v>195</v>
      </c>
      <c r="AL4" t="s">
        <v>195</v>
      </c>
    </row>
    <row r="5" spans="1:38" ht="12.75">
      <c r="A5" t="s">
        <v>1</v>
      </c>
      <c r="B5">
        <v>529</v>
      </c>
      <c r="C5">
        <v>6791</v>
      </c>
      <c r="D5">
        <v>0.0778747004</v>
      </c>
      <c r="E5">
        <v>0.0712541913</v>
      </c>
      <c r="F5">
        <v>0.0851103471</v>
      </c>
      <c r="G5">
        <v>0.081647317</v>
      </c>
      <c r="H5">
        <v>0.0778972169</v>
      </c>
      <c r="I5">
        <v>0.0032522489</v>
      </c>
      <c r="J5">
        <v>-0.0789</v>
      </c>
      <c r="K5">
        <v>-0.1678</v>
      </c>
      <c r="L5">
        <v>0.0099</v>
      </c>
      <c r="M5">
        <v>0.9241037134</v>
      </c>
      <c r="N5">
        <v>0.8455411381</v>
      </c>
      <c r="O5">
        <v>1.0099658488</v>
      </c>
      <c r="P5">
        <v>481</v>
      </c>
      <c r="Q5">
        <v>6762</v>
      </c>
      <c r="R5">
        <v>0.0711104622</v>
      </c>
      <c r="S5">
        <v>0.0647665863</v>
      </c>
      <c r="T5">
        <v>0.0780757196</v>
      </c>
      <c r="U5">
        <v>0.2292622407</v>
      </c>
      <c r="V5">
        <v>0.0711328009</v>
      </c>
      <c r="W5">
        <v>0.0031258936</v>
      </c>
      <c r="X5">
        <v>-0.0573</v>
      </c>
      <c r="Y5">
        <v>-0.1508</v>
      </c>
      <c r="Z5">
        <v>0.0361</v>
      </c>
      <c r="AA5">
        <v>0.944291962</v>
      </c>
      <c r="AB5">
        <v>0.8600501947</v>
      </c>
      <c r="AC5">
        <v>1.0367851959</v>
      </c>
      <c r="AD5" s="61">
        <v>0.1492284117</v>
      </c>
      <c r="AE5">
        <v>-0.0909</v>
      </c>
      <c r="AF5">
        <v>-0.2144</v>
      </c>
      <c r="AG5">
        <v>0.0326</v>
      </c>
      <c r="AH5" t="s">
        <v>195</v>
      </c>
      <c r="AI5" t="s">
        <v>195</v>
      </c>
      <c r="AJ5">
        <f aca="true" t="shared" si="0" ref="AJ5:AJ68">IF(AD5&lt;0.05,"t","")</f>
      </c>
      <c r="AK5" t="s">
        <v>195</v>
      </c>
      <c r="AL5" t="s">
        <v>195</v>
      </c>
    </row>
    <row r="6" spans="1:38" ht="12.75">
      <c r="A6" t="s">
        <v>10</v>
      </c>
      <c r="B6">
        <v>282</v>
      </c>
      <c r="C6">
        <v>3761</v>
      </c>
      <c r="D6">
        <v>0.0749475275</v>
      </c>
      <c r="E6">
        <v>0.0665129509</v>
      </c>
      <c r="F6">
        <v>0.0844517015</v>
      </c>
      <c r="G6">
        <v>0.0542660378</v>
      </c>
      <c r="H6">
        <v>0.0749800585</v>
      </c>
      <c r="I6">
        <v>0.0042943434</v>
      </c>
      <c r="J6">
        <v>-0.1172</v>
      </c>
      <c r="K6">
        <v>-0.2366</v>
      </c>
      <c r="L6">
        <v>0.0021</v>
      </c>
      <c r="M6">
        <v>0.8893682816</v>
      </c>
      <c r="N6">
        <v>0.7892789905</v>
      </c>
      <c r="O6">
        <v>1.00215</v>
      </c>
      <c r="P6">
        <v>222</v>
      </c>
      <c r="Q6">
        <v>3393</v>
      </c>
      <c r="R6">
        <v>0.0654399232</v>
      </c>
      <c r="S6">
        <v>0.0572132007</v>
      </c>
      <c r="T6">
        <v>0.0748495712</v>
      </c>
      <c r="U6">
        <v>0.0405036463</v>
      </c>
      <c r="V6">
        <v>0.065428824</v>
      </c>
      <c r="W6">
        <v>0.0042452065</v>
      </c>
      <c r="X6">
        <v>-0.1404</v>
      </c>
      <c r="Y6">
        <v>-0.2748</v>
      </c>
      <c r="Z6">
        <v>-0.0061</v>
      </c>
      <c r="AA6">
        <v>0.8689915875</v>
      </c>
      <c r="AB6">
        <v>0.7597470737</v>
      </c>
      <c r="AC6">
        <v>0.9939444393</v>
      </c>
      <c r="AD6" s="61">
        <v>0.1305588135</v>
      </c>
      <c r="AE6">
        <v>-0.1357</v>
      </c>
      <c r="AF6">
        <v>-0.3115</v>
      </c>
      <c r="AG6">
        <v>0.0402</v>
      </c>
      <c r="AH6" t="s">
        <v>195</v>
      </c>
      <c r="AI6" t="s">
        <v>195</v>
      </c>
      <c r="AJ6">
        <f t="shared" si="0"/>
      </c>
      <c r="AK6" t="s">
        <v>195</v>
      </c>
      <c r="AL6" t="s">
        <v>195</v>
      </c>
    </row>
    <row r="7" spans="1:38" ht="12.75">
      <c r="A7" t="s">
        <v>9</v>
      </c>
      <c r="B7">
        <v>204</v>
      </c>
      <c r="C7">
        <v>2818</v>
      </c>
      <c r="D7">
        <v>0.0724728196</v>
      </c>
      <c r="E7">
        <v>0.0630357463</v>
      </c>
      <c r="F7">
        <v>0.0833227159</v>
      </c>
      <c r="G7">
        <v>0.0341014463</v>
      </c>
      <c r="H7">
        <v>0.0723917672</v>
      </c>
      <c r="I7">
        <v>0.0048815348</v>
      </c>
      <c r="J7">
        <v>-0.1508</v>
      </c>
      <c r="K7">
        <v>-0.2903</v>
      </c>
      <c r="L7">
        <v>-0.0113</v>
      </c>
      <c r="M7">
        <v>0.8600020466</v>
      </c>
      <c r="N7">
        <v>0.7480165824</v>
      </c>
      <c r="O7">
        <v>0.9887528399</v>
      </c>
      <c r="P7">
        <v>191</v>
      </c>
      <c r="Q7">
        <v>2979</v>
      </c>
      <c r="R7">
        <v>0.0640381299</v>
      </c>
      <c r="S7">
        <v>0.0554263803</v>
      </c>
      <c r="T7">
        <v>0.0739879107</v>
      </c>
      <c r="U7">
        <v>0.0278404099</v>
      </c>
      <c r="V7">
        <v>0.064115475</v>
      </c>
      <c r="W7">
        <v>0.0044880461</v>
      </c>
      <c r="X7">
        <v>-0.1621</v>
      </c>
      <c r="Y7">
        <v>-0.3065</v>
      </c>
      <c r="Z7">
        <v>-0.0177</v>
      </c>
      <c r="AA7">
        <v>0.8503768561</v>
      </c>
      <c r="AB7">
        <v>0.7360194793</v>
      </c>
      <c r="AC7">
        <v>0.9825022539</v>
      </c>
      <c r="AD7" s="61">
        <v>0.219110457</v>
      </c>
      <c r="AE7">
        <v>-0.1237</v>
      </c>
      <c r="AF7">
        <v>-0.3211</v>
      </c>
      <c r="AG7">
        <v>0.0736</v>
      </c>
      <c r="AH7" t="s">
        <v>195</v>
      </c>
      <c r="AI7" t="s">
        <v>195</v>
      </c>
      <c r="AJ7">
        <f t="shared" si="0"/>
      </c>
      <c r="AK7" t="s">
        <v>195</v>
      </c>
      <c r="AL7" t="s">
        <v>195</v>
      </c>
    </row>
    <row r="8" spans="1:38" ht="12.75">
      <c r="A8" t="s">
        <v>11</v>
      </c>
      <c r="B8">
        <v>3577</v>
      </c>
      <c r="C8">
        <v>38072</v>
      </c>
      <c r="D8">
        <v>0.0939652691</v>
      </c>
      <c r="E8">
        <v>0.0907565882</v>
      </c>
      <c r="F8">
        <v>0.0972873921</v>
      </c>
      <c r="G8" s="4">
        <v>8.10771E-10</v>
      </c>
      <c r="H8">
        <v>0.0939535617</v>
      </c>
      <c r="I8">
        <v>0.0014953023</v>
      </c>
      <c r="J8">
        <v>0.1089</v>
      </c>
      <c r="K8">
        <v>0.0741</v>
      </c>
      <c r="L8">
        <v>0.1436</v>
      </c>
      <c r="M8">
        <v>1.1150431869</v>
      </c>
      <c r="N8">
        <v>1.0769672284</v>
      </c>
      <c r="O8">
        <v>1.1544653133</v>
      </c>
      <c r="P8">
        <v>3025</v>
      </c>
      <c r="Q8">
        <v>35403</v>
      </c>
      <c r="R8">
        <v>0.085557186</v>
      </c>
      <c r="S8">
        <v>0.0822894978</v>
      </c>
      <c r="T8">
        <v>0.0889546331</v>
      </c>
      <c r="U8" s="4">
        <v>2.05169E-10</v>
      </c>
      <c r="V8">
        <v>0.0854447363</v>
      </c>
      <c r="W8">
        <v>0.001485688</v>
      </c>
      <c r="X8">
        <v>0.1263</v>
      </c>
      <c r="Y8">
        <v>0.0874</v>
      </c>
      <c r="Z8">
        <v>0.1653</v>
      </c>
      <c r="AA8">
        <v>1.1346364487</v>
      </c>
      <c r="AB8">
        <v>1.091301244</v>
      </c>
      <c r="AC8">
        <v>1.1796924799</v>
      </c>
      <c r="AD8" s="61">
        <v>1.92209E-05</v>
      </c>
      <c r="AE8">
        <v>-0.0937</v>
      </c>
      <c r="AF8">
        <v>-0.1367</v>
      </c>
      <c r="AG8">
        <v>-0.0508</v>
      </c>
      <c r="AH8">
        <v>1</v>
      </c>
      <c r="AI8">
        <v>2</v>
      </c>
      <c r="AJ8" t="str">
        <f t="shared" si="0"/>
        <v>t</v>
      </c>
      <c r="AK8" t="s">
        <v>195</v>
      </c>
      <c r="AL8" t="s">
        <v>195</v>
      </c>
    </row>
    <row r="9" spans="1:38" s="44" customFormat="1" ht="12.75">
      <c r="A9" s="44" t="s">
        <v>4</v>
      </c>
      <c r="B9" s="44">
        <v>316</v>
      </c>
      <c r="C9" s="44">
        <v>4144</v>
      </c>
      <c r="D9" s="44">
        <v>0.0763062736</v>
      </c>
      <c r="E9" s="44">
        <v>0.0681470632</v>
      </c>
      <c r="F9" s="44">
        <v>0.0854423818</v>
      </c>
      <c r="G9" s="44">
        <v>0.0853209052</v>
      </c>
      <c r="H9" s="44">
        <v>0.0762548263</v>
      </c>
      <c r="I9" s="44">
        <v>0.0041228723</v>
      </c>
      <c r="J9" s="44">
        <v>-0.0993</v>
      </c>
      <c r="K9" s="44">
        <v>-0.2124</v>
      </c>
      <c r="L9" s="44">
        <v>0.0138</v>
      </c>
      <c r="M9" s="44">
        <v>0.9054919055</v>
      </c>
      <c r="N9" s="44">
        <v>0.8086702596</v>
      </c>
      <c r="O9" s="44">
        <v>1.0139059539</v>
      </c>
      <c r="P9" s="44">
        <v>244</v>
      </c>
      <c r="Q9" s="44">
        <v>3920</v>
      </c>
      <c r="R9" s="44">
        <v>0.0622320114</v>
      </c>
      <c r="S9" s="44">
        <v>0.0547325903</v>
      </c>
      <c r="T9" s="44">
        <v>0.0707589979</v>
      </c>
      <c r="U9" s="44">
        <v>0.0036087296</v>
      </c>
      <c r="V9" s="44">
        <v>0.062244898</v>
      </c>
      <c r="W9" s="44">
        <v>0.0038588115</v>
      </c>
      <c r="X9" s="44">
        <v>-0.1907</v>
      </c>
      <c r="Y9" s="44">
        <v>-0.3191</v>
      </c>
      <c r="Z9" s="44">
        <v>-0.0623</v>
      </c>
      <c r="AA9" s="44">
        <v>0.8263929993</v>
      </c>
      <c r="AB9" s="44">
        <v>0.726806485</v>
      </c>
      <c r="AC9" s="44">
        <v>0.9396247879</v>
      </c>
      <c r="AD9" s="63">
        <v>0.0167394216</v>
      </c>
      <c r="AE9" s="44">
        <v>-0.2039</v>
      </c>
      <c r="AF9" s="44">
        <v>-0.3709</v>
      </c>
      <c r="AG9" s="44">
        <v>-0.0369</v>
      </c>
      <c r="AH9" s="44" t="s">
        <v>195</v>
      </c>
      <c r="AI9" s="44">
        <v>2</v>
      </c>
      <c r="AJ9" s="44" t="str">
        <f t="shared" si="0"/>
        <v>t</v>
      </c>
      <c r="AK9" s="44" t="s">
        <v>195</v>
      </c>
      <c r="AL9" s="44" t="s">
        <v>195</v>
      </c>
    </row>
    <row r="10" spans="1:38" ht="12.75">
      <c r="A10" t="s">
        <v>2</v>
      </c>
      <c r="B10">
        <v>200</v>
      </c>
      <c r="C10">
        <v>2492</v>
      </c>
      <c r="D10">
        <v>0.0801765732</v>
      </c>
      <c r="E10">
        <v>0.0696427446</v>
      </c>
      <c r="F10">
        <v>0.0923036985</v>
      </c>
      <c r="G10">
        <v>0.4883246155</v>
      </c>
      <c r="H10">
        <v>0.0802568218</v>
      </c>
      <c r="I10">
        <v>0.0054425227</v>
      </c>
      <c r="J10">
        <v>-0.0498</v>
      </c>
      <c r="K10">
        <v>-0.1907</v>
      </c>
      <c r="L10">
        <v>0.0911</v>
      </c>
      <c r="M10">
        <v>0.951418994</v>
      </c>
      <c r="N10">
        <v>0.8264188317</v>
      </c>
      <c r="O10">
        <v>1.0953260833</v>
      </c>
      <c r="P10">
        <v>127</v>
      </c>
      <c r="Q10">
        <v>2205</v>
      </c>
      <c r="R10">
        <v>0.0575839045</v>
      </c>
      <c r="S10">
        <v>0.0482885385</v>
      </c>
      <c r="T10">
        <v>0.0686685942</v>
      </c>
      <c r="U10">
        <v>0.0028161214</v>
      </c>
      <c r="V10">
        <v>0.0575963719</v>
      </c>
      <c r="W10">
        <v>0.0049614857</v>
      </c>
      <c r="X10">
        <v>-0.2683</v>
      </c>
      <c r="Y10">
        <v>-0.4444</v>
      </c>
      <c r="Z10">
        <v>-0.0923</v>
      </c>
      <c r="AA10">
        <v>0.7646697333</v>
      </c>
      <c r="AB10">
        <v>0.6412344594</v>
      </c>
      <c r="AC10">
        <v>0.9118658431</v>
      </c>
      <c r="AD10" s="61">
        <v>0.0035327198</v>
      </c>
      <c r="AE10">
        <v>-0.331</v>
      </c>
      <c r="AF10">
        <v>-0.5534</v>
      </c>
      <c r="AG10">
        <v>-0.1086</v>
      </c>
      <c r="AH10" t="s">
        <v>195</v>
      </c>
      <c r="AI10">
        <v>2</v>
      </c>
      <c r="AJ10" t="str">
        <f t="shared" si="0"/>
        <v>t</v>
      </c>
      <c r="AK10" t="s">
        <v>195</v>
      </c>
      <c r="AL10" t="s">
        <v>195</v>
      </c>
    </row>
    <row r="11" spans="1:38" s="44" customFormat="1" ht="12.75">
      <c r="A11" s="44" t="s">
        <v>6</v>
      </c>
      <c r="B11" s="44">
        <v>169</v>
      </c>
      <c r="C11" s="44">
        <v>2657</v>
      </c>
      <c r="D11" s="44">
        <v>0.0636453969</v>
      </c>
      <c r="E11" s="44">
        <v>0.0546242762</v>
      </c>
      <c r="F11" s="44">
        <v>0.0741563428</v>
      </c>
      <c r="G11" s="44">
        <v>0.0003188831</v>
      </c>
      <c r="H11" s="44">
        <v>0.0636055702</v>
      </c>
      <c r="I11" s="44">
        <v>0.0047345773</v>
      </c>
      <c r="J11" s="44">
        <v>-0.2807</v>
      </c>
      <c r="K11" s="44">
        <v>-0.4336</v>
      </c>
      <c r="L11" s="44">
        <v>-0.1279</v>
      </c>
      <c r="M11" s="44">
        <v>0.7552510301</v>
      </c>
      <c r="N11" s="44">
        <v>0.6482014857</v>
      </c>
      <c r="O11" s="44">
        <v>0.879979653</v>
      </c>
      <c r="P11" s="44">
        <v>115</v>
      </c>
      <c r="Q11" s="44">
        <v>2395</v>
      </c>
      <c r="R11" s="44">
        <v>0.0480602639</v>
      </c>
      <c r="S11" s="44">
        <v>0.0399512443</v>
      </c>
      <c r="T11" s="44">
        <v>0.0578151948</v>
      </c>
      <c r="U11" s="62">
        <v>1.9056069E-06</v>
      </c>
      <c r="V11" s="44">
        <v>0.0480167015</v>
      </c>
      <c r="W11" s="44">
        <v>0.0043687588</v>
      </c>
      <c r="X11" s="44">
        <v>-0.4491</v>
      </c>
      <c r="Y11" s="44">
        <v>-0.6339</v>
      </c>
      <c r="Z11" s="44">
        <v>-0.2643</v>
      </c>
      <c r="AA11" s="44">
        <v>0.6382031494</v>
      </c>
      <c r="AB11" s="44">
        <v>0.5305216371</v>
      </c>
      <c r="AC11" s="44">
        <v>0.7677410898</v>
      </c>
      <c r="AD11" s="63">
        <v>0.0201529588</v>
      </c>
      <c r="AE11" s="44">
        <v>-0.2809</v>
      </c>
      <c r="AF11" s="44">
        <v>-0.5178</v>
      </c>
      <c r="AG11" s="44">
        <v>-0.0439</v>
      </c>
      <c r="AH11" s="44">
        <v>1</v>
      </c>
      <c r="AI11" s="44">
        <v>2</v>
      </c>
      <c r="AJ11" s="44" t="str">
        <f t="shared" si="0"/>
        <v>t</v>
      </c>
      <c r="AK11" s="44" t="s">
        <v>195</v>
      </c>
      <c r="AL11" s="44" t="s">
        <v>195</v>
      </c>
    </row>
    <row r="12" spans="1:38" ht="12.75">
      <c r="A12" t="s">
        <v>8</v>
      </c>
      <c r="B12">
        <v>9</v>
      </c>
      <c r="C12">
        <v>86</v>
      </c>
      <c r="D12">
        <v>0.1050861631</v>
      </c>
      <c r="E12">
        <v>0.0546513754</v>
      </c>
      <c r="F12">
        <v>0.2020644785</v>
      </c>
      <c r="G12">
        <v>0.5081286455</v>
      </c>
      <c r="H12">
        <v>0.1046511628</v>
      </c>
      <c r="I12">
        <v>0.0330079795</v>
      </c>
      <c r="J12">
        <v>0.2207</v>
      </c>
      <c r="K12">
        <v>-0.4331</v>
      </c>
      <c r="L12">
        <v>0.8746</v>
      </c>
      <c r="M12">
        <v>1.2470097875</v>
      </c>
      <c r="N12">
        <v>0.6485230599</v>
      </c>
      <c r="O12">
        <v>2.3978074279</v>
      </c>
      <c r="P12">
        <v>7</v>
      </c>
      <c r="Q12">
        <v>85</v>
      </c>
      <c r="R12">
        <v>0.0827387711</v>
      </c>
      <c r="S12">
        <v>0.0394244914</v>
      </c>
      <c r="T12">
        <v>0.1736409019</v>
      </c>
      <c r="U12">
        <v>0.8034492738</v>
      </c>
      <c r="V12">
        <v>0.0823529412</v>
      </c>
      <c r="W12">
        <v>0.0298172738</v>
      </c>
      <c r="X12">
        <v>0.0941</v>
      </c>
      <c r="Y12">
        <v>-0.6472</v>
      </c>
      <c r="Z12">
        <v>0.8354</v>
      </c>
      <c r="AA12">
        <v>1.0987069145</v>
      </c>
      <c r="AB12">
        <v>0.5235267668</v>
      </c>
      <c r="AC12">
        <v>2.3058169336</v>
      </c>
      <c r="AD12" s="61">
        <v>0.6351903866</v>
      </c>
      <c r="AE12">
        <v>-0.2391</v>
      </c>
      <c r="AF12">
        <v>-1.2268</v>
      </c>
      <c r="AG12">
        <v>0.7486</v>
      </c>
      <c r="AH12" t="s">
        <v>195</v>
      </c>
      <c r="AI12" t="s">
        <v>195</v>
      </c>
      <c r="AJ12">
        <f t="shared" si="0"/>
      </c>
      <c r="AK12" t="s">
        <v>195</v>
      </c>
      <c r="AL12" t="s">
        <v>195</v>
      </c>
    </row>
    <row r="13" spans="1:38" ht="12.75">
      <c r="A13" t="s">
        <v>5</v>
      </c>
      <c r="B13">
        <v>148</v>
      </c>
      <c r="C13">
        <v>2288</v>
      </c>
      <c r="D13">
        <v>0.064739464</v>
      </c>
      <c r="E13">
        <v>0.0549988728</v>
      </c>
      <c r="F13">
        <v>0.0762051655</v>
      </c>
      <c r="G13">
        <v>0.0015285266</v>
      </c>
      <c r="H13">
        <v>0.0646853147</v>
      </c>
      <c r="I13">
        <v>0.0051422562</v>
      </c>
      <c r="J13">
        <v>-0.2637</v>
      </c>
      <c r="K13">
        <v>-0.4267</v>
      </c>
      <c r="L13">
        <v>-0.1006</v>
      </c>
      <c r="M13">
        <v>0.7682338275</v>
      </c>
      <c r="N13">
        <v>0.6526466532</v>
      </c>
      <c r="O13">
        <v>0.9042921017</v>
      </c>
      <c r="P13">
        <v>110</v>
      </c>
      <c r="Q13">
        <v>2072</v>
      </c>
      <c r="R13">
        <v>0.0530436111</v>
      </c>
      <c r="S13">
        <v>0.0439149527</v>
      </c>
      <c r="T13">
        <v>0.0640698555</v>
      </c>
      <c r="U13">
        <v>0.0002760166</v>
      </c>
      <c r="V13">
        <v>0.0530888031</v>
      </c>
      <c r="W13">
        <v>0.0049256236</v>
      </c>
      <c r="X13">
        <v>-0.3504</v>
      </c>
      <c r="Y13">
        <v>-0.5393</v>
      </c>
      <c r="Z13">
        <v>-0.1616</v>
      </c>
      <c r="AA13">
        <v>0.7043781465</v>
      </c>
      <c r="AB13">
        <v>0.5831566212</v>
      </c>
      <c r="AC13">
        <v>0.8507981479</v>
      </c>
      <c r="AD13" s="61">
        <v>0.1134646485</v>
      </c>
      <c r="AE13">
        <v>-0.1993</v>
      </c>
      <c r="AF13">
        <v>-0.446</v>
      </c>
      <c r="AG13">
        <v>0.0475</v>
      </c>
      <c r="AH13">
        <v>1</v>
      </c>
      <c r="AI13">
        <v>2</v>
      </c>
      <c r="AJ13">
        <f t="shared" si="0"/>
      </c>
      <c r="AK13" t="s">
        <v>195</v>
      </c>
      <c r="AL13" t="s">
        <v>195</v>
      </c>
    </row>
    <row r="14" spans="1:38" ht="12.75">
      <c r="A14" t="s">
        <v>7</v>
      </c>
      <c r="B14">
        <v>378</v>
      </c>
      <c r="C14">
        <v>5363</v>
      </c>
      <c r="D14">
        <v>0.0704711144</v>
      </c>
      <c r="E14">
        <v>0.0635168512</v>
      </c>
      <c r="F14">
        <v>0.0781867782</v>
      </c>
      <c r="G14">
        <v>0.0007421893</v>
      </c>
      <c r="H14">
        <v>0.0704829387</v>
      </c>
      <c r="I14">
        <v>0.0034951578</v>
      </c>
      <c r="J14">
        <v>-0.1788</v>
      </c>
      <c r="K14">
        <v>-0.2827</v>
      </c>
      <c r="L14">
        <v>-0.0749</v>
      </c>
      <c r="M14">
        <v>0.8362487197</v>
      </c>
      <c r="N14">
        <v>0.7537256361</v>
      </c>
      <c r="O14">
        <v>0.927807</v>
      </c>
      <c r="P14">
        <v>363</v>
      </c>
      <c r="Q14">
        <v>5316</v>
      </c>
      <c r="R14">
        <v>0.068346467</v>
      </c>
      <c r="S14">
        <v>0.0614458608</v>
      </c>
      <c r="T14">
        <v>0.0760220379</v>
      </c>
      <c r="U14">
        <v>0.0741649393</v>
      </c>
      <c r="V14">
        <v>0.0682844244</v>
      </c>
      <c r="W14">
        <v>0.0034594736</v>
      </c>
      <c r="X14">
        <v>-0.097</v>
      </c>
      <c r="Y14">
        <v>-0.2034</v>
      </c>
      <c r="Z14">
        <v>0.0095</v>
      </c>
      <c r="AA14">
        <v>0.9075882429</v>
      </c>
      <c r="AB14">
        <v>0.8159535268</v>
      </c>
      <c r="AC14">
        <v>1.0095138897</v>
      </c>
      <c r="AD14" s="61">
        <v>0.6769878945</v>
      </c>
      <c r="AE14">
        <v>-0.0306</v>
      </c>
      <c r="AF14">
        <v>-0.1746</v>
      </c>
      <c r="AG14">
        <v>0.1134</v>
      </c>
      <c r="AH14">
        <v>1</v>
      </c>
      <c r="AI14" t="s">
        <v>195</v>
      </c>
      <c r="AJ14">
        <f t="shared" si="0"/>
      </c>
      <c r="AK14" t="s">
        <v>195</v>
      </c>
      <c r="AL14" t="s">
        <v>195</v>
      </c>
    </row>
    <row r="15" spans="1:38" s="44" customFormat="1" ht="12.75">
      <c r="A15" s="44" t="s">
        <v>14</v>
      </c>
      <c r="B15" s="44">
        <v>1065</v>
      </c>
      <c r="C15" s="44">
        <v>14115</v>
      </c>
      <c r="D15" s="44">
        <v>0.0755015915</v>
      </c>
      <c r="E15" s="44">
        <v>0.0710206062</v>
      </c>
      <c r="F15" s="44">
        <v>0.0802653008</v>
      </c>
      <c r="G15" s="44">
        <v>0.0004317833</v>
      </c>
      <c r="H15" s="44">
        <v>0.0754516472</v>
      </c>
      <c r="I15" s="44">
        <v>0.0022230987</v>
      </c>
      <c r="J15" s="44">
        <v>-0.1099</v>
      </c>
      <c r="K15" s="44">
        <v>-0.1711</v>
      </c>
      <c r="L15" s="44">
        <v>-0.0487</v>
      </c>
      <c r="M15" s="44">
        <v>0.895943108</v>
      </c>
      <c r="N15" s="44">
        <v>0.8427692897</v>
      </c>
      <c r="O15" s="44">
        <v>0.9524718837</v>
      </c>
      <c r="P15" s="44">
        <v>958</v>
      </c>
      <c r="Q15" s="44">
        <v>13958</v>
      </c>
      <c r="R15" s="44">
        <v>0.0686995858</v>
      </c>
      <c r="S15" s="44">
        <v>0.0643592256</v>
      </c>
      <c r="T15" s="44">
        <v>0.0733326581</v>
      </c>
      <c r="U15" s="44">
        <v>0.0051603367</v>
      </c>
      <c r="V15" s="44">
        <v>0.0686344749</v>
      </c>
      <c r="W15" s="44">
        <v>0.0021400289</v>
      </c>
      <c r="X15" s="44">
        <v>-0.0931</v>
      </c>
      <c r="Y15" s="44">
        <v>-0.1584</v>
      </c>
      <c r="Z15" s="44">
        <v>-0.0279</v>
      </c>
      <c r="AA15" s="44">
        <v>0.9110754767</v>
      </c>
      <c r="AB15" s="44">
        <v>0.8535147843</v>
      </c>
      <c r="AC15" s="44">
        <v>0.9725180388</v>
      </c>
      <c r="AD15" s="63">
        <v>0.0282882535</v>
      </c>
      <c r="AE15" s="44">
        <v>-0.0944</v>
      </c>
      <c r="AF15" s="44">
        <v>-0.1788</v>
      </c>
      <c r="AG15" s="44">
        <v>-0.01</v>
      </c>
      <c r="AH15" s="44">
        <v>1</v>
      </c>
      <c r="AI15" s="44">
        <v>2</v>
      </c>
      <c r="AJ15" s="44" t="str">
        <f t="shared" si="0"/>
        <v>t</v>
      </c>
      <c r="AK15" s="44" t="s">
        <v>195</v>
      </c>
      <c r="AL15" s="44" t="s">
        <v>195</v>
      </c>
    </row>
    <row r="16" spans="1:38" ht="12.75">
      <c r="A16" t="s">
        <v>12</v>
      </c>
      <c r="B16">
        <v>685</v>
      </c>
      <c r="C16">
        <v>9293</v>
      </c>
      <c r="D16">
        <v>0.0737668319</v>
      </c>
      <c r="E16">
        <v>0.0683826925</v>
      </c>
      <c r="F16">
        <v>0.0795748937</v>
      </c>
      <c r="G16">
        <v>0.0005760561</v>
      </c>
      <c r="H16">
        <v>0.0737113957</v>
      </c>
      <c r="I16">
        <v>0.0027105817</v>
      </c>
      <c r="J16">
        <v>-0.1331</v>
      </c>
      <c r="K16">
        <v>-0.2089</v>
      </c>
      <c r="L16">
        <v>-0.0573</v>
      </c>
      <c r="M16">
        <v>0.8753575034</v>
      </c>
      <c r="N16">
        <v>0.8114663659</v>
      </c>
      <c r="O16">
        <v>0.944279136</v>
      </c>
      <c r="P16">
        <v>486</v>
      </c>
      <c r="Q16">
        <v>8520</v>
      </c>
      <c r="R16">
        <v>0.0570848074</v>
      </c>
      <c r="S16">
        <v>0.0521559168</v>
      </c>
      <c r="T16">
        <v>0.0624794931</v>
      </c>
      <c r="U16" s="4">
        <v>1.5293737E-09</v>
      </c>
      <c r="V16">
        <v>0.0570422535</v>
      </c>
      <c r="W16">
        <v>0.0025126075</v>
      </c>
      <c r="X16">
        <v>-0.2783</v>
      </c>
      <c r="Y16">
        <v>-0.3686</v>
      </c>
      <c r="Z16">
        <v>-0.188</v>
      </c>
      <c r="AA16">
        <v>0.7570434021</v>
      </c>
      <c r="AB16">
        <v>0.6916777766</v>
      </c>
      <c r="AC16">
        <v>0.8285862755</v>
      </c>
      <c r="AD16" s="61">
        <v>1.05901E-05</v>
      </c>
      <c r="AE16">
        <v>-0.2564</v>
      </c>
      <c r="AF16">
        <v>-0.3704</v>
      </c>
      <c r="AG16">
        <v>-0.1423</v>
      </c>
      <c r="AH16">
        <v>1</v>
      </c>
      <c r="AI16">
        <v>2</v>
      </c>
      <c r="AJ16" t="str">
        <f t="shared" si="0"/>
        <v>t</v>
      </c>
      <c r="AK16" t="s">
        <v>195</v>
      </c>
      <c r="AL16" t="s">
        <v>195</v>
      </c>
    </row>
    <row r="17" spans="1:38" ht="12.75">
      <c r="A17" t="s">
        <v>13</v>
      </c>
      <c r="B17">
        <v>535</v>
      </c>
      <c r="C17">
        <v>7737</v>
      </c>
      <c r="D17">
        <v>0.069213817</v>
      </c>
      <c r="E17">
        <v>0.0635389819</v>
      </c>
      <c r="F17">
        <v>0.0753954868</v>
      </c>
      <c r="G17" s="4">
        <v>6.4948182E-06</v>
      </c>
      <c r="H17">
        <v>0.0691482487</v>
      </c>
      <c r="I17">
        <v>0.0028843274</v>
      </c>
      <c r="J17">
        <v>-0.1968</v>
      </c>
      <c r="K17">
        <v>-0.2824</v>
      </c>
      <c r="L17">
        <v>-0.1113</v>
      </c>
      <c r="M17">
        <v>0.821328943</v>
      </c>
      <c r="N17">
        <v>0.7539882508</v>
      </c>
      <c r="O17">
        <v>0.8946840112</v>
      </c>
      <c r="P17">
        <v>480</v>
      </c>
      <c r="Q17">
        <v>7473</v>
      </c>
      <c r="R17">
        <v>0.0643082736</v>
      </c>
      <c r="S17">
        <v>0.0587237464</v>
      </c>
      <c r="T17">
        <v>0.0704238797</v>
      </c>
      <c r="U17">
        <v>0.0005938504</v>
      </c>
      <c r="V17">
        <v>0.0642312324</v>
      </c>
      <c r="W17">
        <v>0.0028360241</v>
      </c>
      <c r="X17">
        <v>-0.1592</v>
      </c>
      <c r="Y17">
        <v>-0.25</v>
      </c>
      <c r="Z17">
        <v>-0.0683</v>
      </c>
      <c r="AA17">
        <v>0.8528390726</v>
      </c>
      <c r="AB17">
        <v>0.7787785712</v>
      </c>
      <c r="AC17">
        <v>0.9339426002</v>
      </c>
      <c r="AD17" s="61">
        <v>0.2344477881</v>
      </c>
      <c r="AE17">
        <v>-0.0735</v>
      </c>
      <c r="AF17">
        <v>-0.1947</v>
      </c>
      <c r="AG17">
        <v>0.0477</v>
      </c>
      <c r="AH17">
        <v>1</v>
      </c>
      <c r="AI17">
        <v>2</v>
      </c>
      <c r="AJ17">
        <f t="shared" si="0"/>
      </c>
      <c r="AK17" t="s">
        <v>195</v>
      </c>
      <c r="AL17" t="s">
        <v>195</v>
      </c>
    </row>
    <row r="18" spans="1:38" ht="12.75">
      <c r="A18" t="s">
        <v>15</v>
      </c>
      <c r="B18">
        <v>6077</v>
      </c>
      <c r="C18">
        <v>72113</v>
      </c>
      <c r="D18">
        <v>0.0842705199</v>
      </c>
      <c r="E18" t="s">
        <v>195</v>
      </c>
      <c r="F18" t="s">
        <v>195</v>
      </c>
      <c r="G18" t="s">
        <v>195</v>
      </c>
      <c r="H18">
        <v>0.0842705199</v>
      </c>
      <c r="I18">
        <v>0.0010344623</v>
      </c>
      <c r="J18" t="s">
        <v>195</v>
      </c>
      <c r="K18" t="s">
        <v>195</v>
      </c>
      <c r="L18" t="s">
        <v>195</v>
      </c>
      <c r="M18" t="s">
        <v>195</v>
      </c>
      <c r="N18" t="s">
        <v>195</v>
      </c>
      <c r="O18" t="s">
        <v>195</v>
      </c>
      <c r="P18">
        <v>5153</v>
      </c>
      <c r="Q18">
        <v>68438</v>
      </c>
      <c r="R18">
        <v>0.0753055888</v>
      </c>
      <c r="S18" t="s">
        <v>195</v>
      </c>
      <c r="T18" t="s">
        <v>195</v>
      </c>
      <c r="U18" t="s">
        <v>195</v>
      </c>
      <c r="V18">
        <v>0.0752944271</v>
      </c>
      <c r="W18">
        <v>0.0010086361</v>
      </c>
      <c r="X18" t="s">
        <v>195</v>
      </c>
      <c r="Y18" t="s">
        <v>195</v>
      </c>
      <c r="Z18" t="s">
        <v>195</v>
      </c>
      <c r="AA18" t="s">
        <v>195</v>
      </c>
      <c r="AB18" t="s">
        <v>195</v>
      </c>
      <c r="AC18" t="s">
        <v>195</v>
      </c>
      <c r="AD18" s="64">
        <v>2.8586431E-09</v>
      </c>
      <c r="AE18">
        <v>-0.1125</v>
      </c>
      <c r="AF18">
        <v>-0.1496</v>
      </c>
      <c r="AG18">
        <v>-0.0754</v>
      </c>
      <c r="AH18" t="s">
        <v>195</v>
      </c>
      <c r="AI18" t="s">
        <v>195</v>
      </c>
      <c r="AJ18" t="str">
        <f t="shared" si="0"/>
        <v>t</v>
      </c>
      <c r="AK18" t="s">
        <v>195</v>
      </c>
      <c r="AL18" t="s">
        <v>195</v>
      </c>
    </row>
    <row r="19" spans="1:38" ht="12.75">
      <c r="A19" t="s">
        <v>162</v>
      </c>
      <c r="B19">
        <v>11</v>
      </c>
      <c r="C19">
        <v>78</v>
      </c>
      <c r="D19">
        <v>0.1410495641</v>
      </c>
      <c r="E19">
        <v>0.0780715231</v>
      </c>
      <c r="F19">
        <v>0.2548301706</v>
      </c>
      <c r="G19">
        <v>0.0878628451</v>
      </c>
      <c r="H19">
        <v>0.141025641</v>
      </c>
      <c r="I19">
        <v>0.0394086756</v>
      </c>
      <c r="J19">
        <v>0.5151</v>
      </c>
      <c r="K19">
        <v>-0.0764</v>
      </c>
      <c r="L19">
        <v>1.1066</v>
      </c>
      <c r="M19">
        <v>1.67377114</v>
      </c>
      <c r="N19">
        <v>0.926439319</v>
      </c>
      <c r="O19">
        <v>3.0239539403</v>
      </c>
      <c r="P19">
        <v>13</v>
      </c>
      <c r="Q19">
        <v>105</v>
      </c>
      <c r="R19">
        <v>0.1235217203</v>
      </c>
      <c r="S19">
        <v>0.0716744971</v>
      </c>
      <c r="T19">
        <v>0.2128736997</v>
      </c>
      <c r="U19">
        <v>0.0747485016</v>
      </c>
      <c r="V19">
        <v>0.1238095238</v>
      </c>
      <c r="W19">
        <v>0.0321426472</v>
      </c>
      <c r="X19">
        <v>0.4949</v>
      </c>
      <c r="Y19">
        <v>-0.0494</v>
      </c>
      <c r="Z19">
        <v>1.0391</v>
      </c>
      <c r="AA19">
        <v>1.6402729494</v>
      </c>
      <c r="AB19">
        <v>0.9517819097</v>
      </c>
      <c r="AC19">
        <v>2.8267981572</v>
      </c>
      <c r="AD19" s="61">
        <v>0.7460116984</v>
      </c>
      <c r="AE19">
        <v>-0.1327</v>
      </c>
      <c r="AF19">
        <v>-0.9356</v>
      </c>
      <c r="AG19">
        <v>0.6703</v>
      </c>
      <c r="AH19" t="s">
        <v>195</v>
      </c>
      <c r="AI19" t="s">
        <v>195</v>
      </c>
      <c r="AJ19">
        <f t="shared" si="0"/>
      </c>
      <c r="AK19" t="s">
        <v>195</v>
      </c>
      <c r="AL19" t="s">
        <v>195</v>
      </c>
    </row>
    <row r="20" spans="1:38" ht="12.75">
      <c r="A20" t="s">
        <v>72</v>
      </c>
      <c r="B20">
        <v>294</v>
      </c>
      <c r="C20">
        <v>3436</v>
      </c>
      <c r="D20">
        <v>0.0855295072</v>
      </c>
      <c r="E20">
        <v>0.0760827488</v>
      </c>
      <c r="F20">
        <v>0.0961492154</v>
      </c>
      <c r="G20">
        <v>0.8038761742</v>
      </c>
      <c r="H20">
        <v>0.08556461</v>
      </c>
      <c r="I20">
        <v>0.0047719625</v>
      </c>
      <c r="J20">
        <v>0.0148</v>
      </c>
      <c r="K20">
        <v>-0.1022</v>
      </c>
      <c r="L20">
        <v>0.1319</v>
      </c>
      <c r="M20">
        <v>1.0149398311</v>
      </c>
      <c r="N20">
        <v>0.9028394385</v>
      </c>
      <c r="O20">
        <v>1.1409590862</v>
      </c>
      <c r="P20">
        <v>270</v>
      </c>
      <c r="Q20">
        <v>3251</v>
      </c>
      <c r="R20">
        <v>0.0830934949</v>
      </c>
      <c r="S20">
        <v>0.0735232532</v>
      </c>
      <c r="T20">
        <v>0.0939094585</v>
      </c>
      <c r="U20">
        <v>0.114955478</v>
      </c>
      <c r="V20">
        <v>0.0830513688</v>
      </c>
      <c r="W20">
        <v>0.0048399114</v>
      </c>
      <c r="X20">
        <v>0.0984</v>
      </c>
      <c r="Y20">
        <v>-0.024</v>
      </c>
      <c r="Z20">
        <v>0.2208</v>
      </c>
      <c r="AA20">
        <v>1.103417372</v>
      </c>
      <c r="AB20">
        <v>0.9763319605</v>
      </c>
      <c r="AC20">
        <v>1.2470450073</v>
      </c>
      <c r="AD20" s="61">
        <v>0.731750473</v>
      </c>
      <c r="AE20">
        <v>-0.0289</v>
      </c>
      <c r="AF20">
        <v>-0.1941</v>
      </c>
      <c r="AG20">
        <v>0.1363</v>
      </c>
      <c r="AH20" t="s">
        <v>195</v>
      </c>
      <c r="AI20" t="s">
        <v>195</v>
      </c>
      <c r="AJ20">
        <f t="shared" si="0"/>
      </c>
      <c r="AK20" t="s">
        <v>195</v>
      </c>
      <c r="AL20" t="s">
        <v>195</v>
      </c>
    </row>
    <row r="21" spans="1:38" ht="12.75">
      <c r="A21" t="s">
        <v>71</v>
      </c>
      <c r="B21">
        <v>101</v>
      </c>
      <c r="C21">
        <v>1494</v>
      </c>
      <c r="D21">
        <v>0.0675104849</v>
      </c>
      <c r="E21">
        <v>0.0554590418</v>
      </c>
      <c r="F21">
        <v>0.0821807486</v>
      </c>
      <c r="G21">
        <v>0.0270874896</v>
      </c>
      <c r="H21">
        <v>0.0676037483</v>
      </c>
      <c r="I21">
        <v>0.0064954665</v>
      </c>
      <c r="J21">
        <v>-0.2217</v>
      </c>
      <c r="K21">
        <v>-0.4184</v>
      </c>
      <c r="L21">
        <v>-0.0251</v>
      </c>
      <c r="M21">
        <v>0.8011162742</v>
      </c>
      <c r="N21">
        <v>0.6581072704</v>
      </c>
      <c r="O21">
        <v>0.9752016329</v>
      </c>
      <c r="P21">
        <v>111</v>
      </c>
      <c r="Q21">
        <v>1439</v>
      </c>
      <c r="R21">
        <v>0.0769894461</v>
      </c>
      <c r="S21">
        <v>0.0637929528</v>
      </c>
      <c r="T21">
        <v>0.0929158247</v>
      </c>
      <c r="U21">
        <v>0.8176919799</v>
      </c>
      <c r="V21">
        <v>0.0771369006</v>
      </c>
      <c r="W21">
        <v>0.0070334651</v>
      </c>
      <c r="X21">
        <v>0.0221</v>
      </c>
      <c r="Y21">
        <v>-0.1659</v>
      </c>
      <c r="Z21">
        <v>0.2101</v>
      </c>
      <c r="AA21">
        <v>1.0223603234</v>
      </c>
      <c r="AB21">
        <v>0.8471210939</v>
      </c>
      <c r="AC21">
        <v>1.2338503177</v>
      </c>
      <c r="AD21" s="61">
        <v>0.3393575084</v>
      </c>
      <c r="AE21">
        <v>0.1314</v>
      </c>
      <c r="AF21">
        <v>-0.1381</v>
      </c>
      <c r="AG21">
        <v>0.4009</v>
      </c>
      <c r="AH21" t="s">
        <v>195</v>
      </c>
      <c r="AI21" t="s">
        <v>195</v>
      </c>
      <c r="AJ21">
        <f t="shared" si="0"/>
      </c>
      <c r="AK21" t="s">
        <v>195</v>
      </c>
      <c r="AL21" t="s">
        <v>195</v>
      </c>
    </row>
    <row r="22" spans="1:38" ht="12.75">
      <c r="A22" t="s">
        <v>74</v>
      </c>
      <c r="B22">
        <v>185</v>
      </c>
      <c r="C22">
        <v>2580</v>
      </c>
      <c r="D22">
        <v>0.0717872452</v>
      </c>
      <c r="E22">
        <v>0.0620183321</v>
      </c>
      <c r="F22">
        <v>0.0830949238</v>
      </c>
      <c r="G22">
        <v>0.0316978907</v>
      </c>
      <c r="H22">
        <v>0.0717054264</v>
      </c>
      <c r="I22">
        <v>0.0050793608</v>
      </c>
      <c r="J22">
        <v>-0.1603</v>
      </c>
      <c r="K22">
        <v>-0.3066</v>
      </c>
      <c r="L22">
        <v>-0.014</v>
      </c>
      <c r="M22">
        <v>0.8518666473</v>
      </c>
      <c r="N22">
        <v>0.7359433905</v>
      </c>
      <c r="O22">
        <v>0.9860497345</v>
      </c>
      <c r="P22">
        <v>189</v>
      </c>
      <c r="Q22">
        <v>2563</v>
      </c>
      <c r="R22">
        <v>0.0738558134</v>
      </c>
      <c r="S22">
        <v>0.0638768302</v>
      </c>
      <c r="T22">
        <v>0.0853937359</v>
      </c>
      <c r="U22">
        <v>0.7929519693</v>
      </c>
      <c r="V22">
        <v>0.0737417089</v>
      </c>
      <c r="W22">
        <v>0.0051623607</v>
      </c>
      <c r="X22">
        <v>-0.0194</v>
      </c>
      <c r="Y22">
        <v>-0.1646</v>
      </c>
      <c r="Z22">
        <v>0.1257</v>
      </c>
      <c r="AA22">
        <v>0.9807481029</v>
      </c>
      <c r="AB22">
        <v>0.8482349214</v>
      </c>
      <c r="AC22">
        <v>1.1339627939</v>
      </c>
      <c r="AD22" s="61">
        <v>0.7835654609</v>
      </c>
      <c r="AE22">
        <v>0.0284</v>
      </c>
      <c r="AF22">
        <v>-0.1743</v>
      </c>
      <c r="AG22">
        <v>0.2311</v>
      </c>
      <c r="AH22" t="s">
        <v>195</v>
      </c>
      <c r="AI22" t="s">
        <v>195</v>
      </c>
      <c r="AJ22">
        <f t="shared" si="0"/>
      </c>
      <c r="AK22" t="s">
        <v>195</v>
      </c>
      <c r="AL22" t="s">
        <v>195</v>
      </c>
    </row>
    <row r="23" spans="1:38" ht="12.75">
      <c r="A23" t="s">
        <v>73</v>
      </c>
      <c r="B23">
        <v>291</v>
      </c>
      <c r="C23">
        <v>3470</v>
      </c>
      <c r="D23">
        <v>0.0838386687</v>
      </c>
      <c r="E23">
        <v>0.0745358672</v>
      </c>
      <c r="F23">
        <v>0.0943025503</v>
      </c>
      <c r="G23">
        <v>0.9317704004</v>
      </c>
      <c r="H23">
        <v>0.0838616715</v>
      </c>
      <c r="I23">
        <v>0.0047054108</v>
      </c>
      <c r="J23">
        <v>-0.0051</v>
      </c>
      <c r="K23">
        <v>-0.1228</v>
      </c>
      <c r="L23">
        <v>0.1125</v>
      </c>
      <c r="M23">
        <v>0.994875418</v>
      </c>
      <c r="N23">
        <v>0.8844832968</v>
      </c>
      <c r="O23">
        <v>1.1190455499</v>
      </c>
      <c r="P23">
        <v>223</v>
      </c>
      <c r="Q23">
        <v>3126</v>
      </c>
      <c r="R23">
        <v>0.0713095474</v>
      </c>
      <c r="S23">
        <v>0.0623629502</v>
      </c>
      <c r="T23">
        <v>0.0815396247</v>
      </c>
      <c r="U23">
        <v>0.4253626198</v>
      </c>
      <c r="V23">
        <v>0.0713371721</v>
      </c>
      <c r="W23">
        <v>0.004603546</v>
      </c>
      <c r="X23">
        <v>-0.0545</v>
      </c>
      <c r="Y23">
        <v>-0.1886</v>
      </c>
      <c r="Z23">
        <v>0.0795</v>
      </c>
      <c r="AA23">
        <v>0.9469356597</v>
      </c>
      <c r="AB23">
        <v>0.8281317649</v>
      </c>
      <c r="AC23">
        <v>1.0827831772</v>
      </c>
      <c r="AD23" s="61">
        <v>0.0689528167</v>
      </c>
      <c r="AE23">
        <v>-0.1619</v>
      </c>
      <c r="AF23">
        <v>-0.3363</v>
      </c>
      <c r="AG23">
        <v>0.0126</v>
      </c>
      <c r="AH23" t="s">
        <v>195</v>
      </c>
      <c r="AI23" t="s">
        <v>195</v>
      </c>
      <c r="AJ23">
        <f t="shared" si="0"/>
      </c>
      <c r="AK23" t="s">
        <v>195</v>
      </c>
      <c r="AL23" t="s">
        <v>195</v>
      </c>
    </row>
    <row r="24" spans="1:38" ht="12.75">
      <c r="A24" t="s">
        <v>75</v>
      </c>
      <c r="B24">
        <v>171</v>
      </c>
      <c r="C24">
        <v>2018</v>
      </c>
      <c r="D24">
        <v>0.0846884171</v>
      </c>
      <c r="E24">
        <v>0.0727480725</v>
      </c>
      <c r="F24">
        <v>0.0985885638</v>
      </c>
      <c r="G24">
        <v>0.9491329453</v>
      </c>
      <c r="H24">
        <v>0.0847373637</v>
      </c>
      <c r="I24">
        <v>0.0061994014</v>
      </c>
      <c r="J24">
        <v>0.0049</v>
      </c>
      <c r="K24">
        <v>-0.147</v>
      </c>
      <c r="L24">
        <v>0.1569</v>
      </c>
      <c r="M24">
        <v>1.0049589965</v>
      </c>
      <c r="N24">
        <v>0.8632683481</v>
      </c>
      <c r="O24">
        <v>1.1699057273</v>
      </c>
      <c r="P24">
        <v>142</v>
      </c>
      <c r="Q24">
        <v>1760</v>
      </c>
      <c r="R24">
        <v>0.0807855298</v>
      </c>
      <c r="S24">
        <v>0.0683792993</v>
      </c>
      <c r="T24">
        <v>0.0954426542</v>
      </c>
      <c r="U24">
        <v>0.4089481998</v>
      </c>
      <c r="V24">
        <v>0.0806818182</v>
      </c>
      <c r="W24">
        <v>0.0064917895</v>
      </c>
      <c r="X24">
        <v>0.0702</v>
      </c>
      <c r="Y24">
        <v>-0.0965</v>
      </c>
      <c r="Z24">
        <v>0.237</v>
      </c>
      <c r="AA24">
        <v>1.0727693796</v>
      </c>
      <c r="AB24">
        <v>0.9080242306</v>
      </c>
      <c r="AC24">
        <v>1.2674046605</v>
      </c>
      <c r="AD24" s="61">
        <v>0.6777307722</v>
      </c>
      <c r="AE24">
        <v>-0.0472</v>
      </c>
      <c r="AF24">
        <v>-0.2697</v>
      </c>
      <c r="AG24">
        <v>0.1753</v>
      </c>
      <c r="AH24" t="s">
        <v>195</v>
      </c>
      <c r="AI24" t="s">
        <v>195</v>
      </c>
      <c r="AJ24">
        <f t="shared" si="0"/>
      </c>
      <c r="AK24" t="s">
        <v>195</v>
      </c>
      <c r="AL24" t="s">
        <v>195</v>
      </c>
    </row>
    <row r="25" spans="1:38" s="44" customFormat="1" ht="12.75">
      <c r="A25" s="44" t="s">
        <v>81</v>
      </c>
      <c r="B25" s="44">
        <v>281</v>
      </c>
      <c r="C25" s="44">
        <v>3099</v>
      </c>
      <c r="D25" s="44">
        <v>0.0907074084</v>
      </c>
      <c r="E25" s="44">
        <v>0.0804828931</v>
      </c>
      <c r="F25" s="44">
        <v>0.1022308421</v>
      </c>
      <c r="G25" s="44">
        <v>0.2277010627</v>
      </c>
      <c r="H25" s="44">
        <v>0.0906744111</v>
      </c>
      <c r="I25" s="44">
        <v>0.0051581182</v>
      </c>
      <c r="J25" s="44">
        <v>0.0736</v>
      </c>
      <c r="K25" s="44">
        <v>-0.046</v>
      </c>
      <c r="L25" s="44">
        <v>0.1932</v>
      </c>
      <c r="M25" s="44">
        <v>1.0763836335</v>
      </c>
      <c r="N25" s="44">
        <v>0.9550539524</v>
      </c>
      <c r="O25" s="44">
        <v>1.2131269898</v>
      </c>
      <c r="P25" s="44">
        <v>207</v>
      </c>
      <c r="Q25" s="44">
        <v>2795</v>
      </c>
      <c r="R25" s="44">
        <v>0.0741447769</v>
      </c>
      <c r="S25" s="44">
        <v>0.0645269611</v>
      </c>
      <c r="T25" s="44">
        <v>0.0851961388</v>
      </c>
      <c r="U25" s="44">
        <v>0.8265355932</v>
      </c>
      <c r="V25" s="44">
        <v>0.0740608229</v>
      </c>
      <c r="W25" s="44">
        <v>0.0049532995</v>
      </c>
      <c r="X25" s="44">
        <v>-0.0155</v>
      </c>
      <c r="Y25" s="44">
        <v>-0.1545</v>
      </c>
      <c r="Z25" s="44">
        <v>0.1234</v>
      </c>
      <c r="AA25" s="44">
        <v>0.9845853147</v>
      </c>
      <c r="AB25" s="44">
        <v>0.8568681568</v>
      </c>
      <c r="AC25" s="44">
        <v>1.1313388579</v>
      </c>
      <c r="AD25" s="63">
        <v>0.02772156</v>
      </c>
      <c r="AE25" s="44">
        <v>-0.2016</v>
      </c>
      <c r="AF25" s="44">
        <v>-0.3811</v>
      </c>
      <c r="AG25" s="44">
        <v>-0.0221</v>
      </c>
      <c r="AH25" s="44" t="s">
        <v>195</v>
      </c>
      <c r="AI25" s="44" t="s">
        <v>195</v>
      </c>
      <c r="AJ25" s="44" t="str">
        <f t="shared" si="0"/>
        <v>t</v>
      </c>
      <c r="AK25" s="44" t="s">
        <v>195</v>
      </c>
      <c r="AL25" s="44" t="s">
        <v>195</v>
      </c>
    </row>
    <row r="26" spans="1:38" ht="12.75">
      <c r="A26" t="s">
        <v>76</v>
      </c>
      <c r="B26">
        <v>450</v>
      </c>
      <c r="C26">
        <v>5244</v>
      </c>
      <c r="D26">
        <v>0.085799992</v>
      </c>
      <c r="E26">
        <v>0.0779654315</v>
      </c>
      <c r="F26">
        <v>0.0944218288</v>
      </c>
      <c r="G26">
        <v>0.7127465603</v>
      </c>
      <c r="H26">
        <v>0.085812357</v>
      </c>
      <c r="I26">
        <v>0.0038677754</v>
      </c>
      <c r="J26">
        <v>0.018</v>
      </c>
      <c r="K26">
        <v>-0.0778</v>
      </c>
      <c r="L26">
        <v>0.1137</v>
      </c>
      <c r="M26">
        <v>1.0181495511</v>
      </c>
      <c r="N26">
        <v>0.9251803787</v>
      </c>
      <c r="O26">
        <v>1.1204609743</v>
      </c>
      <c r="P26">
        <v>389</v>
      </c>
      <c r="Q26">
        <v>4715</v>
      </c>
      <c r="R26">
        <v>0.0825296837</v>
      </c>
      <c r="S26">
        <v>0.0744480269</v>
      </c>
      <c r="T26">
        <v>0.0914886394</v>
      </c>
      <c r="U26">
        <v>0.0814829635</v>
      </c>
      <c r="V26">
        <v>0.0825026511</v>
      </c>
      <c r="W26">
        <v>0.0040067801</v>
      </c>
      <c r="X26">
        <v>0.0916</v>
      </c>
      <c r="Y26">
        <v>-0.0115</v>
      </c>
      <c r="Z26">
        <v>0.1947</v>
      </c>
      <c r="AA26">
        <v>1.0959303947</v>
      </c>
      <c r="AB26">
        <v>0.9886122408</v>
      </c>
      <c r="AC26">
        <v>1.2148984004</v>
      </c>
      <c r="AD26" s="61">
        <v>0.5745776829</v>
      </c>
      <c r="AE26">
        <v>-0.0389</v>
      </c>
      <c r="AF26">
        <v>-0.1746</v>
      </c>
      <c r="AG26">
        <v>0.0968</v>
      </c>
      <c r="AH26" t="s">
        <v>195</v>
      </c>
      <c r="AI26" t="s">
        <v>195</v>
      </c>
      <c r="AJ26">
        <f t="shared" si="0"/>
      </c>
      <c r="AK26" t="s">
        <v>195</v>
      </c>
      <c r="AL26" t="s">
        <v>195</v>
      </c>
    </row>
    <row r="27" spans="1:38" s="44" customFormat="1" ht="12.75">
      <c r="A27" s="44" t="s">
        <v>77</v>
      </c>
      <c r="B27" s="44">
        <v>333</v>
      </c>
      <c r="C27" s="44">
        <v>3050</v>
      </c>
      <c r="D27" s="44">
        <v>0.1091009039</v>
      </c>
      <c r="E27" s="44">
        <v>0.0977061093</v>
      </c>
      <c r="F27" s="44">
        <v>0.1218245954</v>
      </c>
      <c r="G27" s="62">
        <v>4.4663704E-06</v>
      </c>
      <c r="H27" s="44">
        <v>0.1091803279</v>
      </c>
      <c r="I27" s="44">
        <v>0.0056469921</v>
      </c>
      <c r="J27" s="44">
        <v>0.2582</v>
      </c>
      <c r="K27" s="44">
        <v>0.1479</v>
      </c>
      <c r="L27" s="44">
        <v>0.3686</v>
      </c>
      <c r="M27" s="44">
        <v>1.2946508941</v>
      </c>
      <c r="N27" s="44">
        <v>1.1594340397</v>
      </c>
      <c r="O27" s="44">
        <v>1.4456371645</v>
      </c>
      <c r="P27" s="44">
        <v>264</v>
      </c>
      <c r="Q27" s="44">
        <v>2886</v>
      </c>
      <c r="R27" s="44">
        <v>0.0914889706</v>
      </c>
      <c r="S27" s="44">
        <v>0.0808454708</v>
      </c>
      <c r="T27" s="44">
        <v>0.1035337126</v>
      </c>
      <c r="U27" s="44">
        <v>0.0020363358</v>
      </c>
      <c r="V27" s="44">
        <v>0.0914760915</v>
      </c>
      <c r="W27" s="44">
        <v>0.005366286</v>
      </c>
      <c r="X27" s="44">
        <v>0.1947</v>
      </c>
      <c r="Y27" s="44">
        <v>0.071</v>
      </c>
      <c r="Z27" s="44">
        <v>0.3183</v>
      </c>
      <c r="AA27" s="44">
        <v>1.2149027989</v>
      </c>
      <c r="AB27" s="44">
        <v>1.0735653504</v>
      </c>
      <c r="AC27" s="44">
        <v>1.3748476609</v>
      </c>
      <c r="AD27" s="63">
        <v>0.0326462309</v>
      </c>
      <c r="AE27" s="44">
        <v>-0.1761</v>
      </c>
      <c r="AF27" s="44">
        <v>-0.3376</v>
      </c>
      <c r="AG27" s="44">
        <v>-0.0145</v>
      </c>
      <c r="AH27" s="44">
        <v>1</v>
      </c>
      <c r="AI27" s="44">
        <v>2</v>
      </c>
      <c r="AJ27" s="44" t="str">
        <f t="shared" si="0"/>
        <v>t</v>
      </c>
      <c r="AK27" s="44" t="s">
        <v>195</v>
      </c>
      <c r="AL27" s="44" t="s">
        <v>195</v>
      </c>
    </row>
    <row r="28" spans="1:38" ht="12.75">
      <c r="A28" t="s">
        <v>70</v>
      </c>
      <c r="B28">
        <v>235</v>
      </c>
      <c r="C28">
        <v>2998</v>
      </c>
      <c r="D28">
        <v>0.0783824272</v>
      </c>
      <c r="E28">
        <v>0.0688064281</v>
      </c>
      <c r="F28">
        <v>0.0892911471</v>
      </c>
      <c r="G28">
        <v>0.2759330911</v>
      </c>
      <c r="H28">
        <v>0.0783855904</v>
      </c>
      <c r="I28">
        <v>0.004908818</v>
      </c>
      <c r="J28">
        <v>-0.0724</v>
      </c>
      <c r="K28">
        <v>-0.2027</v>
      </c>
      <c r="L28">
        <v>0.0579</v>
      </c>
      <c r="M28">
        <v>0.9301286777</v>
      </c>
      <c r="N28">
        <v>0.8164946439</v>
      </c>
      <c r="O28">
        <v>1.0595775044</v>
      </c>
      <c r="P28">
        <v>199</v>
      </c>
      <c r="Q28">
        <v>2698</v>
      </c>
      <c r="R28">
        <v>0.0737153405</v>
      </c>
      <c r="S28">
        <v>0.0639828586</v>
      </c>
      <c r="T28">
        <v>0.0849282378</v>
      </c>
      <c r="U28">
        <v>0.7676615011</v>
      </c>
      <c r="V28">
        <v>0.0737583395</v>
      </c>
      <c r="W28">
        <v>0.0050320709</v>
      </c>
      <c r="X28">
        <v>-0.0213</v>
      </c>
      <c r="Y28">
        <v>-0.1629</v>
      </c>
      <c r="Z28">
        <v>0.1203</v>
      </c>
      <c r="AA28">
        <v>0.9788827323</v>
      </c>
      <c r="AB28">
        <v>0.8496428965</v>
      </c>
      <c r="AC28">
        <v>1.1277813392</v>
      </c>
      <c r="AD28" s="61">
        <v>0.5239668239</v>
      </c>
      <c r="AE28">
        <v>-0.0614</v>
      </c>
      <c r="AF28">
        <v>-0.2502</v>
      </c>
      <c r="AG28">
        <v>0.1274</v>
      </c>
      <c r="AH28" t="s">
        <v>195</v>
      </c>
      <c r="AI28" t="s">
        <v>195</v>
      </c>
      <c r="AJ28">
        <f t="shared" si="0"/>
      </c>
      <c r="AK28" t="s">
        <v>195</v>
      </c>
      <c r="AL28" t="s">
        <v>195</v>
      </c>
    </row>
    <row r="29" spans="1:38" ht="12.75">
      <c r="A29" t="s">
        <v>78</v>
      </c>
      <c r="B29">
        <v>261</v>
      </c>
      <c r="C29">
        <v>2211</v>
      </c>
      <c r="D29">
        <v>0.1181188323</v>
      </c>
      <c r="E29">
        <v>0.1043545708</v>
      </c>
      <c r="F29">
        <v>0.1336985858</v>
      </c>
      <c r="G29" s="4">
        <v>9.2159252E-08</v>
      </c>
      <c r="H29">
        <v>0.118046133</v>
      </c>
      <c r="I29">
        <v>0.006862059</v>
      </c>
      <c r="J29">
        <v>0.3377</v>
      </c>
      <c r="K29">
        <v>0.2138</v>
      </c>
      <c r="L29">
        <v>0.4616</v>
      </c>
      <c r="M29">
        <v>1.4016625557</v>
      </c>
      <c r="N29">
        <v>1.2383283137</v>
      </c>
      <c r="O29">
        <v>1.5865404177</v>
      </c>
      <c r="P29">
        <v>197</v>
      </c>
      <c r="Q29">
        <v>1997</v>
      </c>
      <c r="R29">
        <v>0.0986486818</v>
      </c>
      <c r="S29">
        <v>0.085565228</v>
      </c>
      <c r="T29">
        <v>0.1137326768</v>
      </c>
      <c r="U29">
        <v>0.0001997368</v>
      </c>
      <c r="V29">
        <v>0.098647972</v>
      </c>
      <c r="W29">
        <v>0.0066727103</v>
      </c>
      <c r="X29">
        <v>0.27</v>
      </c>
      <c r="Y29">
        <v>0.1277</v>
      </c>
      <c r="Z29">
        <v>0.4123</v>
      </c>
      <c r="AA29">
        <v>1.309978228</v>
      </c>
      <c r="AB29">
        <v>1.136240076</v>
      </c>
      <c r="AC29">
        <v>1.5102820206</v>
      </c>
      <c r="AD29" s="61">
        <v>0.0563235804</v>
      </c>
      <c r="AE29">
        <v>-0.1801</v>
      </c>
      <c r="AF29">
        <v>-0.3651</v>
      </c>
      <c r="AG29">
        <v>0.0049</v>
      </c>
      <c r="AH29">
        <v>1</v>
      </c>
      <c r="AI29">
        <v>2</v>
      </c>
      <c r="AJ29">
        <f t="shared" si="0"/>
      </c>
      <c r="AK29" t="s">
        <v>195</v>
      </c>
      <c r="AL29" t="s">
        <v>195</v>
      </c>
    </row>
    <row r="30" spans="1:38" ht="12.75">
      <c r="A30" t="s">
        <v>80</v>
      </c>
      <c r="B30">
        <v>608</v>
      </c>
      <c r="C30">
        <v>5311</v>
      </c>
      <c r="D30">
        <v>0.1144299209</v>
      </c>
      <c r="E30">
        <v>0.1052768876</v>
      </c>
      <c r="F30">
        <v>0.1243787416</v>
      </c>
      <c r="G30" s="4">
        <v>6.370809E-13</v>
      </c>
      <c r="H30">
        <v>0.1144793824</v>
      </c>
      <c r="I30">
        <v>0.0043689274</v>
      </c>
      <c r="J30">
        <v>0.3059</v>
      </c>
      <c r="K30">
        <v>0.2226</v>
      </c>
      <c r="L30">
        <v>0.3893</v>
      </c>
      <c r="M30">
        <v>1.3578879194</v>
      </c>
      <c r="N30">
        <v>1.2492730284</v>
      </c>
      <c r="O30">
        <v>1.475946058</v>
      </c>
      <c r="P30">
        <v>543</v>
      </c>
      <c r="Q30">
        <v>5013</v>
      </c>
      <c r="R30">
        <v>0.1082626341</v>
      </c>
      <c r="S30">
        <v>0.0990999683</v>
      </c>
      <c r="T30">
        <v>0.1182724692</v>
      </c>
      <c r="U30" s="4">
        <v>8.583914E-16</v>
      </c>
      <c r="V30">
        <v>0.1083183722</v>
      </c>
      <c r="W30">
        <v>0.0043894198</v>
      </c>
      <c r="X30">
        <v>0.363</v>
      </c>
      <c r="Y30">
        <v>0.2746</v>
      </c>
      <c r="Z30">
        <v>0.4514</v>
      </c>
      <c r="AA30">
        <v>1.437644082</v>
      </c>
      <c r="AB30">
        <v>1.3159709635</v>
      </c>
      <c r="AC30">
        <v>1.5705669531</v>
      </c>
      <c r="AD30" s="61">
        <v>0.3480882333</v>
      </c>
      <c r="AE30">
        <v>-0.0554</v>
      </c>
      <c r="AF30">
        <v>-0.1711</v>
      </c>
      <c r="AG30">
        <v>0.0603</v>
      </c>
      <c r="AH30">
        <v>1</v>
      </c>
      <c r="AI30">
        <v>2</v>
      </c>
      <c r="AJ30">
        <f t="shared" si="0"/>
      </c>
      <c r="AK30" t="s">
        <v>195</v>
      </c>
      <c r="AL30" t="s">
        <v>195</v>
      </c>
    </row>
    <row r="31" spans="1:38" ht="12.75">
      <c r="A31" t="s">
        <v>79</v>
      </c>
      <c r="B31">
        <v>367</v>
      </c>
      <c r="C31">
        <v>3161</v>
      </c>
      <c r="D31">
        <v>0.1160458828</v>
      </c>
      <c r="E31">
        <v>0.1044420349</v>
      </c>
      <c r="F31">
        <v>0.1289389556</v>
      </c>
      <c r="G31" s="4">
        <v>2.6436572E-09</v>
      </c>
      <c r="H31">
        <v>0.1161024992</v>
      </c>
      <c r="I31">
        <v>0.00569783</v>
      </c>
      <c r="J31">
        <v>0.32</v>
      </c>
      <c r="K31">
        <v>0.2146</v>
      </c>
      <c r="L31">
        <v>0.4253</v>
      </c>
      <c r="M31">
        <v>1.377063805</v>
      </c>
      <c r="N31">
        <v>1.2393662107</v>
      </c>
      <c r="O31">
        <v>1.5300600474</v>
      </c>
      <c r="P31">
        <v>291</v>
      </c>
      <c r="Q31">
        <v>3160</v>
      </c>
      <c r="R31">
        <v>0.0921370224</v>
      </c>
      <c r="S31">
        <v>0.0818740455</v>
      </c>
      <c r="T31">
        <v>0.1036864717</v>
      </c>
      <c r="U31">
        <v>0.0008142835</v>
      </c>
      <c r="V31">
        <v>0.0920886076</v>
      </c>
      <c r="W31">
        <v>0.0051437653</v>
      </c>
      <c r="X31">
        <v>0.2017</v>
      </c>
      <c r="Y31">
        <v>0.0836</v>
      </c>
      <c r="Z31">
        <v>0.3198</v>
      </c>
      <c r="AA31">
        <v>1.2235084261</v>
      </c>
      <c r="AB31">
        <v>1.0872240269</v>
      </c>
      <c r="AC31">
        <v>1.3768761834</v>
      </c>
      <c r="AD31" s="61">
        <v>0.0032905568</v>
      </c>
      <c r="AE31">
        <v>-0.2307</v>
      </c>
      <c r="AF31">
        <v>-0.3846</v>
      </c>
      <c r="AG31">
        <v>-0.0769</v>
      </c>
      <c r="AH31">
        <v>1</v>
      </c>
      <c r="AI31">
        <v>2</v>
      </c>
      <c r="AJ31" t="str">
        <f t="shared" si="0"/>
        <v>t</v>
      </c>
      <c r="AK31" t="s">
        <v>195</v>
      </c>
      <c r="AL31" t="s">
        <v>195</v>
      </c>
    </row>
    <row r="32" spans="1:38" ht="12.75">
      <c r="A32" t="s">
        <v>32</v>
      </c>
      <c r="B32">
        <v>80</v>
      </c>
      <c r="C32">
        <v>924</v>
      </c>
      <c r="D32">
        <v>0.0868029638</v>
      </c>
      <c r="E32">
        <v>0.0696213298</v>
      </c>
      <c r="F32">
        <v>0.1082248003</v>
      </c>
      <c r="G32">
        <v>0.7924734657</v>
      </c>
      <c r="H32">
        <v>0.0865800866</v>
      </c>
      <c r="I32">
        <v>0.0092514171</v>
      </c>
      <c r="J32">
        <v>0.0296</v>
      </c>
      <c r="K32">
        <v>-0.191</v>
      </c>
      <c r="L32">
        <v>0.2502</v>
      </c>
      <c r="M32">
        <v>1.0300513619</v>
      </c>
      <c r="N32">
        <v>0.8261647124</v>
      </c>
      <c r="O32">
        <v>1.2842545707</v>
      </c>
      <c r="P32">
        <v>69</v>
      </c>
      <c r="Q32">
        <v>944</v>
      </c>
      <c r="R32">
        <v>0.073247173</v>
      </c>
      <c r="S32">
        <v>0.0577609206</v>
      </c>
      <c r="T32">
        <v>0.0928854369</v>
      </c>
      <c r="U32">
        <v>0.8191180901</v>
      </c>
      <c r="V32">
        <v>0.0730932203</v>
      </c>
      <c r="W32">
        <v>0.0084717002</v>
      </c>
      <c r="X32">
        <v>-0.0277</v>
      </c>
      <c r="Y32">
        <v>-0.2652</v>
      </c>
      <c r="Z32">
        <v>0.2098</v>
      </c>
      <c r="AA32">
        <v>0.9726669337</v>
      </c>
      <c r="AB32">
        <v>0.7670212412</v>
      </c>
      <c r="AC32">
        <v>1.233448193</v>
      </c>
      <c r="AD32" s="61">
        <v>0.3013628348</v>
      </c>
      <c r="AE32">
        <v>-0.1698</v>
      </c>
      <c r="AF32">
        <v>-0.4918</v>
      </c>
      <c r="AG32">
        <v>0.1522</v>
      </c>
      <c r="AH32" t="s">
        <v>195</v>
      </c>
      <c r="AI32" t="s">
        <v>195</v>
      </c>
      <c r="AJ32">
        <f t="shared" si="0"/>
      </c>
      <c r="AK32" t="s">
        <v>195</v>
      </c>
      <c r="AL32" t="s">
        <v>195</v>
      </c>
    </row>
    <row r="33" spans="1:38" ht="12.75">
      <c r="A33" t="s">
        <v>31</v>
      </c>
      <c r="B33">
        <v>110</v>
      </c>
      <c r="C33">
        <v>1676</v>
      </c>
      <c r="D33">
        <v>0.0656580256</v>
      </c>
      <c r="E33">
        <v>0.0543748013</v>
      </c>
      <c r="F33">
        <v>0.0792826129</v>
      </c>
      <c r="G33">
        <v>0.0094821756</v>
      </c>
      <c r="H33">
        <v>0.0656324582</v>
      </c>
      <c r="I33">
        <v>0.0060489668</v>
      </c>
      <c r="J33">
        <v>-0.2496</v>
      </c>
      <c r="K33">
        <v>-0.4381</v>
      </c>
      <c r="L33">
        <v>-0.061</v>
      </c>
      <c r="M33">
        <v>0.7791339804</v>
      </c>
      <c r="N33">
        <v>0.6452410804</v>
      </c>
      <c r="O33">
        <v>0.9408107728</v>
      </c>
      <c r="P33">
        <v>112</v>
      </c>
      <c r="Q33">
        <v>1800</v>
      </c>
      <c r="R33">
        <v>0.0622643437</v>
      </c>
      <c r="S33">
        <v>0.0516343858</v>
      </c>
      <c r="T33">
        <v>0.0750826885</v>
      </c>
      <c r="U33">
        <v>0.0464821883</v>
      </c>
      <c r="V33">
        <v>0.0622222222</v>
      </c>
      <c r="W33">
        <v>0.0056935937</v>
      </c>
      <c r="X33">
        <v>-0.1902</v>
      </c>
      <c r="Y33">
        <v>-0.3774</v>
      </c>
      <c r="Z33">
        <v>-0.003</v>
      </c>
      <c r="AA33">
        <v>0.8268232871</v>
      </c>
      <c r="AB33">
        <v>0.6856655031</v>
      </c>
      <c r="AC33">
        <v>0.9970411884</v>
      </c>
      <c r="AD33" s="61">
        <v>0.692582159</v>
      </c>
      <c r="AE33">
        <v>-0.0531</v>
      </c>
      <c r="AF33">
        <v>-0.3162</v>
      </c>
      <c r="AG33">
        <v>0.21</v>
      </c>
      <c r="AH33" t="s">
        <v>195</v>
      </c>
      <c r="AI33" t="s">
        <v>195</v>
      </c>
      <c r="AJ33">
        <f t="shared" si="0"/>
      </c>
      <c r="AK33" t="s">
        <v>195</v>
      </c>
      <c r="AL33" t="s">
        <v>195</v>
      </c>
    </row>
    <row r="34" spans="1:38" ht="12.75">
      <c r="A34" t="s">
        <v>34</v>
      </c>
      <c r="B34">
        <v>48</v>
      </c>
      <c r="C34">
        <v>635</v>
      </c>
      <c r="D34">
        <v>0.0756982018</v>
      </c>
      <c r="E34">
        <v>0.0569824067</v>
      </c>
      <c r="F34">
        <v>0.1005611748</v>
      </c>
      <c r="G34">
        <v>0.4591042067</v>
      </c>
      <c r="H34">
        <v>0.0755905512</v>
      </c>
      <c r="I34">
        <v>0.0104900868</v>
      </c>
      <c r="J34">
        <v>-0.1073</v>
      </c>
      <c r="K34">
        <v>-0.3913</v>
      </c>
      <c r="L34">
        <v>0.1767</v>
      </c>
      <c r="M34">
        <v>0.8982761934</v>
      </c>
      <c r="N34">
        <v>0.6761843494</v>
      </c>
      <c r="O34">
        <v>1.193313806</v>
      </c>
      <c r="P34">
        <v>46</v>
      </c>
      <c r="Q34">
        <v>713</v>
      </c>
      <c r="R34">
        <v>0.064561699</v>
      </c>
      <c r="S34">
        <v>0.0482962243</v>
      </c>
      <c r="T34">
        <v>0.0863051521</v>
      </c>
      <c r="U34">
        <v>0.2986244768</v>
      </c>
      <c r="V34">
        <v>0.064516129</v>
      </c>
      <c r="W34">
        <v>0.0092004176</v>
      </c>
      <c r="X34">
        <v>-0.1539</v>
      </c>
      <c r="Y34">
        <v>-0.4442</v>
      </c>
      <c r="Z34">
        <v>0.1363</v>
      </c>
      <c r="AA34">
        <v>0.8573304238</v>
      </c>
      <c r="AB34">
        <v>0.6413372489</v>
      </c>
      <c r="AC34">
        <v>1.146066998</v>
      </c>
      <c r="AD34" s="61">
        <v>0.4405579306</v>
      </c>
      <c r="AE34">
        <v>-0.1591</v>
      </c>
      <c r="AF34">
        <v>-0.5635</v>
      </c>
      <c r="AG34">
        <v>0.2453</v>
      </c>
      <c r="AH34" t="s">
        <v>195</v>
      </c>
      <c r="AI34" t="s">
        <v>195</v>
      </c>
      <c r="AJ34">
        <f t="shared" si="0"/>
      </c>
      <c r="AK34" t="s">
        <v>195</v>
      </c>
      <c r="AL34" t="s">
        <v>195</v>
      </c>
    </row>
    <row r="35" spans="1:38" ht="12.75">
      <c r="A35" t="s">
        <v>33</v>
      </c>
      <c r="B35">
        <v>16</v>
      </c>
      <c r="C35">
        <v>328</v>
      </c>
      <c r="D35">
        <v>0.0488158057</v>
      </c>
      <c r="E35">
        <v>0.0298868468</v>
      </c>
      <c r="F35">
        <v>0.0797334994</v>
      </c>
      <c r="G35">
        <v>0.0291802917</v>
      </c>
      <c r="H35">
        <v>0.0487804878</v>
      </c>
      <c r="I35">
        <v>0.0118939613</v>
      </c>
      <c r="J35">
        <v>-0.546</v>
      </c>
      <c r="K35">
        <v>-1.0366</v>
      </c>
      <c r="L35">
        <v>-0.0553</v>
      </c>
      <c r="M35">
        <v>0.579275003</v>
      </c>
      <c r="N35">
        <v>0.3546536424</v>
      </c>
      <c r="O35">
        <v>0.9461612373</v>
      </c>
      <c r="P35">
        <v>28</v>
      </c>
      <c r="Q35">
        <v>346</v>
      </c>
      <c r="R35">
        <v>0.0811406133</v>
      </c>
      <c r="S35">
        <v>0.0559679624</v>
      </c>
      <c r="T35">
        <v>0.1176351408</v>
      </c>
      <c r="U35">
        <v>0.69370102</v>
      </c>
      <c r="V35">
        <v>0.0809248555</v>
      </c>
      <c r="W35">
        <v>0.0146615008</v>
      </c>
      <c r="X35">
        <v>0.0746</v>
      </c>
      <c r="Y35">
        <v>-0.2968</v>
      </c>
      <c r="Z35">
        <v>0.446</v>
      </c>
      <c r="AA35">
        <v>1.0774858385</v>
      </c>
      <c r="AB35">
        <v>0.7432121149</v>
      </c>
      <c r="AC35">
        <v>1.5621054996</v>
      </c>
      <c r="AD35" s="61">
        <v>0.1049345483</v>
      </c>
      <c r="AE35">
        <v>0.5081</v>
      </c>
      <c r="AF35">
        <v>-0.1061</v>
      </c>
      <c r="AG35">
        <v>1.1224</v>
      </c>
      <c r="AH35" t="s">
        <v>195</v>
      </c>
      <c r="AI35" t="s">
        <v>195</v>
      </c>
      <c r="AJ35">
        <f t="shared" si="0"/>
      </c>
      <c r="AK35" t="s">
        <v>195</v>
      </c>
      <c r="AL35" t="s">
        <v>195</v>
      </c>
    </row>
    <row r="36" spans="1:38" ht="12.75">
      <c r="A36" t="s">
        <v>23</v>
      </c>
      <c r="B36">
        <v>45</v>
      </c>
      <c r="C36">
        <v>696</v>
      </c>
      <c r="D36">
        <v>0.0646654659</v>
      </c>
      <c r="E36">
        <v>0.0482296194</v>
      </c>
      <c r="F36">
        <v>0.0867023737</v>
      </c>
      <c r="G36">
        <v>0.0767564824</v>
      </c>
      <c r="H36">
        <v>0.0646551724</v>
      </c>
      <c r="I36">
        <v>0.0093214375</v>
      </c>
      <c r="J36">
        <v>-0.2648</v>
      </c>
      <c r="K36">
        <v>-0.5581</v>
      </c>
      <c r="L36">
        <v>0.0284</v>
      </c>
      <c r="M36">
        <v>0.7673557257</v>
      </c>
      <c r="N36">
        <v>0.5723189967</v>
      </c>
      <c r="O36">
        <v>1.0288577055</v>
      </c>
      <c r="P36">
        <v>52</v>
      </c>
      <c r="Q36">
        <v>711</v>
      </c>
      <c r="R36">
        <v>0.0732135075</v>
      </c>
      <c r="S36">
        <v>0.0557130125</v>
      </c>
      <c r="T36">
        <v>0.096211234</v>
      </c>
      <c r="U36">
        <v>0.8398049703</v>
      </c>
      <c r="V36">
        <v>0.0731364276</v>
      </c>
      <c r="W36">
        <v>0.0097642745</v>
      </c>
      <c r="X36">
        <v>-0.0282</v>
      </c>
      <c r="Y36">
        <v>-0.3013</v>
      </c>
      <c r="Z36">
        <v>0.245</v>
      </c>
      <c r="AA36">
        <v>0.9722198825</v>
      </c>
      <c r="AB36">
        <v>0.7398265744</v>
      </c>
      <c r="AC36">
        <v>1.2776122575</v>
      </c>
      <c r="AD36" s="61">
        <v>0.5420031764</v>
      </c>
      <c r="AE36">
        <v>0.1242</v>
      </c>
      <c r="AF36">
        <v>-0.2749</v>
      </c>
      <c r="AG36">
        <v>0.5232</v>
      </c>
      <c r="AH36" t="s">
        <v>195</v>
      </c>
      <c r="AI36" t="s">
        <v>195</v>
      </c>
      <c r="AJ36">
        <f t="shared" si="0"/>
      </c>
      <c r="AK36" t="s">
        <v>195</v>
      </c>
      <c r="AL36" t="s">
        <v>195</v>
      </c>
    </row>
    <row r="37" spans="1:38" ht="12.75">
      <c r="A37" t="s">
        <v>16</v>
      </c>
      <c r="B37">
        <v>28</v>
      </c>
      <c r="C37">
        <v>354</v>
      </c>
      <c r="D37">
        <v>0.0792858095</v>
      </c>
      <c r="E37">
        <v>0.0546969354</v>
      </c>
      <c r="F37">
        <v>0.1149285522</v>
      </c>
      <c r="G37">
        <v>0.7475306966</v>
      </c>
      <c r="H37">
        <v>0.0790960452</v>
      </c>
      <c r="I37">
        <v>0.0143444177</v>
      </c>
      <c r="J37">
        <v>-0.061</v>
      </c>
      <c r="K37">
        <v>-0.4322</v>
      </c>
      <c r="L37">
        <v>0.3103</v>
      </c>
      <c r="M37">
        <v>0.940848705</v>
      </c>
      <c r="N37">
        <v>0.6490636991</v>
      </c>
      <c r="O37">
        <v>1.3638049502</v>
      </c>
      <c r="P37">
        <v>33</v>
      </c>
      <c r="Q37">
        <v>394</v>
      </c>
      <c r="R37">
        <v>0.0834564318</v>
      </c>
      <c r="S37">
        <v>0.0592666062</v>
      </c>
      <c r="T37">
        <v>0.1175194002</v>
      </c>
      <c r="U37">
        <v>0.5562017758</v>
      </c>
      <c r="V37">
        <v>0.0837563452</v>
      </c>
      <c r="W37">
        <v>0.0139561696</v>
      </c>
      <c r="X37">
        <v>0.1028</v>
      </c>
      <c r="Y37">
        <v>-0.2395</v>
      </c>
      <c r="Z37">
        <v>0.4451</v>
      </c>
      <c r="AA37">
        <v>1.1082381526</v>
      </c>
      <c r="AB37">
        <v>0.7870156047</v>
      </c>
      <c r="AC37">
        <v>1.5605685524</v>
      </c>
      <c r="AD37" s="61">
        <v>0.8418533996</v>
      </c>
      <c r="AE37">
        <v>0.0513</v>
      </c>
      <c r="AF37">
        <v>-0.4523</v>
      </c>
      <c r="AG37">
        <v>0.5549</v>
      </c>
      <c r="AH37" t="s">
        <v>195</v>
      </c>
      <c r="AI37" t="s">
        <v>195</v>
      </c>
      <c r="AJ37">
        <f t="shared" si="0"/>
      </c>
      <c r="AK37" t="s">
        <v>195</v>
      </c>
      <c r="AL37" t="s">
        <v>195</v>
      </c>
    </row>
    <row r="38" spans="1:38" ht="12.75">
      <c r="A38" t="s">
        <v>21</v>
      </c>
      <c r="B38">
        <v>22</v>
      </c>
      <c r="C38">
        <v>266</v>
      </c>
      <c r="D38">
        <v>0.0827055446</v>
      </c>
      <c r="E38">
        <v>0.0544163806</v>
      </c>
      <c r="F38">
        <v>0.1257012509</v>
      </c>
      <c r="G38">
        <v>0.9300632535</v>
      </c>
      <c r="H38">
        <v>0.0827067669</v>
      </c>
      <c r="I38">
        <v>0.0168882169</v>
      </c>
      <c r="J38">
        <v>-0.0187</v>
      </c>
      <c r="K38">
        <v>-0.4374</v>
      </c>
      <c r="L38">
        <v>0.3999</v>
      </c>
      <c r="M38">
        <v>0.9814291487</v>
      </c>
      <c r="N38">
        <v>0.6457344827</v>
      </c>
      <c r="O38">
        <v>1.4916396749</v>
      </c>
      <c r="P38">
        <v>11</v>
      </c>
      <c r="Q38">
        <v>227</v>
      </c>
      <c r="R38">
        <v>0.048491189</v>
      </c>
      <c r="S38">
        <v>0.0268375037</v>
      </c>
      <c r="T38">
        <v>0.0876160256</v>
      </c>
      <c r="U38">
        <v>0.1447505312</v>
      </c>
      <c r="V38">
        <v>0.0484581498</v>
      </c>
      <c r="W38">
        <v>0.0142522828</v>
      </c>
      <c r="X38">
        <v>-0.4402</v>
      </c>
      <c r="Y38">
        <v>-1.0318</v>
      </c>
      <c r="Z38">
        <v>0.1514</v>
      </c>
      <c r="AA38">
        <v>0.6439262329</v>
      </c>
      <c r="AB38">
        <v>0.3563817061</v>
      </c>
      <c r="AC38">
        <v>1.1634744051</v>
      </c>
      <c r="AD38" s="61">
        <v>0.1482276274</v>
      </c>
      <c r="AE38">
        <v>-0.5339</v>
      </c>
      <c r="AF38">
        <v>-1.2577</v>
      </c>
      <c r="AG38">
        <v>0.1899</v>
      </c>
      <c r="AH38" t="s">
        <v>195</v>
      </c>
      <c r="AI38" t="s">
        <v>195</v>
      </c>
      <c r="AJ38">
        <f t="shared" si="0"/>
      </c>
      <c r="AK38" t="s">
        <v>195</v>
      </c>
      <c r="AL38" t="s">
        <v>195</v>
      </c>
    </row>
    <row r="39" spans="1:38" ht="12.75">
      <c r="A39" t="s">
        <v>22</v>
      </c>
      <c r="B39">
        <v>107</v>
      </c>
      <c r="C39">
        <v>1478</v>
      </c>
      <c r="D39">
        <v>0.0724152012</v>
      </c>
      <c r="E39">
        <v>0.05981632</v>
      </c>
      <c r="F39">
        <v>0.0876677364</v>
      </c>
      <c r="G39">
        <v>0.1200177435</v>
      </c>
      <c r="H39">
        <v>0.0723951286</v>
      </c>
      <c r="I39">
        <v>0.0067406063</v>
      </c>
      <c r="J39">
        <v>-0.1516</v>
      </c>
      <c r="K39">
        <v>-0.3428</v>
      </c>
      <c r="L39">
        <v>0.0395</v>
      </c>
      <c r="M39">
        <v>0.8593183162</v>
      </c>
      <c r="N39">
        <v>0.7098131121</v>
      </c>
      <c r="O39">
        <v>1.040313226</v>
      </c>
      <c r="P39">
        <v>102</v>
      </c>
      <c r="Q39">
        <v>1699</v>
      </c>
      <c r="R39">
        <v>0.0600725277</v>
      </c>
      <c r="S39">
        <v>0.0493815038</v>
      </c>
      <c r="T39">
        <v>0.0730781428</v>
      </c>
      <c r="U39">
        <v>0.0238067839</v>
      </c>
      <c r="V39">
        <v>0.0600353149</v>
      </c>
      <c r="W39">
        <v>0.0057631839</v>
      </c>
      <c r="X39">
        <v>-0.226</v>
      </c>
      <c r="Y39">
        <v>-0.422</v>
      </c>
      <c r="Z39">
        <v>-0.03</v>
      </c>
      <c r="AA39">
        <v>0.7977176316</v>
      </c>
      <c r="AB39">
        <v>0.6557489377</v>
      </c>
      <c r="AC39">
        <v>0.9704223419</v>
      </c>
      <c r="AD39" s="61">
        <v>0.1769065451</v>
      </c>
      <c r="AE39">
        <v>-0.1869</v>
      </c>
      <c r="AF39">
        <v>-0.4581</v>
      </c>
      <c r="AG39">
        <v>0.0844</v>
      </c>
      <c r="AH39" t="s">
        <v>195</v>
      </c>
      <c r="AI39" t="s">
        <v>195</v>
      </c>
      <c r="AJ39">
        <f t="shared" si="0"/>
      </c>
      <c r="AK39" t="s">
        <v>195</v>
      </c>
      <c r="AL39" t="s">
        <v>195</v>
      </c>
    </row>
    <row r="40" spans="1:38" ht="12.75">
      <c r="A40" t="s">
        <v>19</v>
      </c>
      <c r="B40">
        <v>53</v>
      </c>
      <c r="C40">
        <v>573</v>
      </c>
      <c r="D40">
        <v>0.0922167284</v>
      </c>
      <c r="E40">
        <v>0.0703685663</v>
      </c>
      <c r="F40">
        <v>0.1208483481</v>
      </c>
      <c r="G40">
        <v>0.5136527666</v>
      </c>
      <c r="H40">
        <v>0.092495637</v>
      </c>
      <c r="I40">
        <v>0.012103408</v>
      </c>
      <c r="J40">
        <v>0.0901</v>
      </c>
      <c r="K40">
        <v>-0.1803</v>
      </c>
      <c r="L40">
        <v>0.3605</v>
      </c>
      <c r="M40">
        <v>1.0942940492</v>
      </c>
      <c r="N40">
        <v>0.8350318287</v>
      </c>
      <c r="O40">
        <v>1.4340524814</v>
      </c>
      <c r="P40">
        <v>38</v>
      </c>
      <c r="Q40">
        <v>541</v>
      </c>
      <c r="R40">
        <v>0.070000292</v>
      </c>
      <c r="S40">
        <v>0.0508753795</v>
      </c>
      <c r="T40">
        <v>0.0963145814</v>
      </c>
      <c r="U40">
        <v>0.653662691</v>
      </c>
      <c r="V40">
        <v>0.0702402957</v>
      </c>
      <c r="W40">
        <v>0.0109870194</v>
      </c>
      <c r="X40">
        <v>-0.0731</v>
      </c>
      <c r="Y40">
        <v>-0.3922</v>
      </c>
      <c r="Z40">
        <v>0.2461</v>
      </c>
      <c r="AA40">
        <v>0.9295508162</v>
      </c>
      <c r="AB40">
        <v>0.6755864753</v>
      </c>
      <c r="AC40">
        <v>1.2789846325</v>
      </c>
      <c r="AD40" s="61">
        <v>0.1947188971</v>
      </c>
      <c r="AE40">
        <v>-0.2756</v>
      </c>
      <c r="AF40">
        <v>-0.6923</v>
      </c>
      <c r="AG40">
        <v>0.141</v>
      </c>
      <c r="AH40" t="s">
        <v>195</v>
      </c>
      <c r="AI40" t="s">
        <v>195</v>
      </c>
      <c r="AJ40">
        <f t="shared" si="0"/>
      </c>
      <c r="AK40" t="s">
        <v>195</v>
      </c>
      <c r="AL40" t="s">
        <v>195</v>
      </c>
    </row>
    <row r="41" spans="1:38" ht="12.75">
      <c r="A41" t="s">
        <v>24</v>
      </c>
      <c r="B41">
        <v>55</v>
      </c>
      <c r="C41">
        <v>828</v>
      </c>
      <c r="D41">
        <v>0.0664205032</v>
      </c>
      <c r="E41">
        <v>0.0509340191</v>
      </c>
      <c r="F41">
        <v>0.0866156513</v>
      </c>
      <c r="G41">
        <v>0.0788639724</v>
      </c>
      <c r="H41">
        <v>0.0664251208</v>
      </c>
      <c r="I41">
        <v>0.0086541733</v>
      </c>
      <c r="J41">
        <v>-0.238</v>
      </c>
      <c r="K41">
        <v>-0.5035</v>
      </c>
      <c r="L41">
        <v>0.0274</v>
      </c>
      <c r="M41">
        <v>0.7881819556</v>
      </c>
      <c r="N41">
        <v>0.6044108804</v>
      </c>
      <c r="O41">
        <v>1.02782861</v>
      </c>
      <c r="P41">
        <v>54</v>
      </c>
      <c r="Q41">
        <v>744</v>
      </c>
      <c r="R41">
        <v>0.0725810868</v>
      </c>
      <c r="S41">
        <v>0.0555116655</v>
      </c>
      <c r="T41">
        <v>0.0948992271</v>
      </c>
      <c r="U41">
        <v>0.7876412616</v>
      </c>
      <c r="V41">
        <v>0.0725806452</v>
      </c>
      <c r="W41">
        <v>0.0095117849</v>
      </c>
      <c r="X41">
        <v>-0.0368</v>
      </c>
      <c r="Y41">
        <v>-0.305</v>
      </c>
      <c r="Z41">
        <v>0.2313</v>
      </c>
      <c r="AA41">
        <v>0.9638218141</v>
      </c>
      <c r="AB41">
        <v>0.7371528391</v>
      </c>
      <c r="AC41">
        <v>1.2601898006</v>
      </c>
      <c r="AD41" s="61">
        <v>0.6433638552</v>
      </c>
      <c r="AE41">
        <v>0.0887</v>
      </c>
      <c r="AF41">
        <v>-0.2868</v>
      </c>
      <c r="AG41">
        <v>0.4642</v>
      </c>
      <c r="AH41" t="s">
        <v>195</v>
      </c>
      <c r="AI41" t="s">
        <v>195</v>
      </c>
      <c r="AJ41">
        <f t="shared" si="0"/>
      </c>
      <c r="AK41" t="s">
        <v>195</v>
      </c>
      <c r="AL41" t="s">
        <v>195</v>
      </c>
    </row>
    <row r="42" spans="1:38" ht="12.75">
      <c r="A42" t="s">
        <v>20</v>
      </c>
      <c r="B42">
        <v>27</v>
      </c>
      <c r="C42">
        <v>255</v>
      </c>
      <c r="D42">
        <v>0.1058237145</v>
      </c>
      <c r="E42">
        <v>0.0725112952</v>
      </c>
      <c r="F42">
        <v>0.1544401945</v>
      </c>
      <c r="G42">
        <v>0.2376962222</v>
      </c>
      <c r="H42">
        <v>0.1058823529</v>
      </c>
      <c r="I42">
        <v>0.0192681064</v>
      </c>
      <c r="J42">
        <v>0.2277</v>
      </c>
      <c r="K42">
        <v>-0.1503</v>
      </c>
      <c r="L42">
        <v>0.6058</v>
      </c>
      <c r="M42">
        <v>1.2557619749</v>
      </c>
      <c r="N42">
        <v>0.8604586201</v>
      </c>
      <c r="O42">
        <v>1.8326716717</v>
      </c>
      <c r="P42">
        <v>18</v>
      </c>
      <c r="Q42">
        <v>199</v>
      </c>
      <c r="R42">
        <v>0.0904694133</v>
      </c>
      <c r="S42">
        <v>0.0569536471</v>
      </c>
      <c r="T42">
        <v>0.1437083516</v>
      </c>
      <c r="U42">
        <v>0.4371628696</v>
      </c>
      <c r="V42">
        <v>0.0904522613</v>
      </c>
      <c r="W42">
        <v>0.0203327408</v>
      </c>
      <c r="X42">
        <v>0.1835</v>
      </c>
      <c r="Y42">
        <v>-0.2793</v>
      </c>
      <c r="Z42">
        <v>0.6462</v>
      </c>
      <c r="AA42">
        <v>1.2013652307</v>
      </c>
      <c r="AB42">
        <v>0.7563012612</v>
      </c>
      <c r="AC42">
        <v>1.9083379753</v>
      </c>
      <c r="AD42" s="61">
        <v>0.606430629</v>
      </c>
      <c r="AE42">
        <v>-0.1568</v>
      </c>
      <c r="AF42">
        <v>-0.7532</v>
      </c>
      <c r="AG42">
        <v>0.4396</v>
      </c>
      <c r="AH42" t="s">
        <v>195</v>
      </c>
      <c r="AI42" t="s">
        <v>195</v>
      </c>
      <c r="AJ42">
        <f t="shared" si="0"/>
      </c>
      <c r="AK42" t="s">
        <v>195</v>
      </c>
      <c r="AL42" t="s">
        <v>195</v>
      </c>
    </row>
    <row r="43" spans="1:38" ht="12.75">
      <c r="A43" t="s">
        <v>17</v>
      </c>
      <c r="B43">
        <v>136</v>
      </c>
      <c r="C43">
        <v>1741</v>
      </c>
      <c r="D43">
        <v>0.0780729527</v>
      </c>
      <c r="E43">
        <v>0.065871631</v>
      </c>
      <c r="F43">
        <v>0.0925343103</v>
      </c>
      <c r="G43">
        <v>0.3783015956</v>
      </c>
      <c r="H43">
        <v>0.0781160253</v>
      </c>
      <c r="I43">
        <v>0.0064314488</v>
      </c>
      <c r="J43">
        <v>-0.0764</v>
      </c>
      <c r="K43">
        <v>-0.2463</v>
      </c>
      <c r="L43">
        <v>0.0935</v>
      </c>
      <c r="M43">
        <v>0.926456284</v>
      </c>
      <c r="N43">
        <v>0.781668739</v>
      </c>
      <c r="O43">
        <v>1.0980626489</v>
      </c>
      <c r="P43">
        <v>122</v>
      </c>
      <c r="Q43">
        <v>1707</v>
      </c>
      <c r="R43">
        <v>0.0714422952</v>
      </c>
      <c r="S43">
        <v>0.0597013656</v>
      </c>
      <c r="T43">
        <v>0.0854922075</v>
      </c>
      <c r="U43">
        <v>0.5653471915</v>
      </c>
      <c r="V43">
        <v>0.0714704159</v>
      </c>
      <c r="W43">
        <v>0.0062351121</v>
      </c>
      <c r="X43">
        <v>-0.0527</v>
      </c>
      <c r="Y43">
        <v>-0.2322</v>
      </c>
      <c r="Z43">
        <v>0.1269</v>
      </c>
      <c r="AA43">
        <v>0.9486995247</v>
      </c>
      <c r="AB43">
        <v>0.7927888803</v>
      </c>
      <c r="AC43">
        <v>1.1352717106</v>
      </c>
      <c r="AD43" s="61">
        <v>0.4766215338</v>
      </c>
      <c r="AE43">
        <v>-0.0888</v>
      </c>
      <c r="AF43">
        <v>-0.3332</v>
      </c>
      <c r="AG43">
        <v>0.1557</v>
      </c>
      <c r="AH43" t="s">
        <v>195</v>
      </c>
      <c r="AI43" t="s">
        <v>195</v>
      </c>
      <c r="AJ43">
        <f t="shared" si="0"/>
      </c>
      <c r="AK43" t="s">
        <v>195</v>
      </c>
      <c r="AL43" t="s">
        <v>195</v>
      </c>
    </row>
    <row r="44" spans="1:38" ht="12.75">
      <c r="A44" t="s">
        <v>18</v>
      </c>
      <c r="B44">
        <v>56</v>
      </c>
      <c r="C44">
        <v>600</v>
      </c>
      <c r="D44">
        <v>0.0932680602</v>
      </c>
      <c r="E44">
        <v>0.0716907994</v>
      </c>
      <c r="F44">
        <v>0.1213395738</v>
      </c>
      <c r="G44">
        <v>0.4498438441</v>
      </c>
      <c r="H44">
        <v>0.0933333333</v>
      </c>
      <c r="I44">
        <v>0.0118759015</v>
      </c>
      <c r="J44">
        <v>0.1014</v>
      </c>
      <c r="K44">
        <v>-0.1617</v>
      </c>
      <c r="L44">
        <v>0.3646</v>
      </c>
      <c r="M44">
        <v>1.1067697257</v>
      </c>
      <c r="N44">
        <v>0.8507221688</v>
      </c>
      <c r="O44">
        <v>1.439881633</v>
      </c>
      <c r="P44">
        <v>51</v>
      </c>
      <c r="Q44">
        <v>540</v>
      </c>
      <c r="R44">
        <v>0.0944159086</v>
      </c>
      <c r="S44">
        <v>0.0716580071</v>
      </c>
      <c r="T44">
        <v>0.1244015032</v>
      </c>
      <c r="U44">
        <v>0.1080223913</v>
      </c>
      <c r="V44">
        <v>0.0944444444</v>
      </c>
      <c r="W44">
        <v>0.0125848742</v>
      </c>
      <c r="X44">
        <v>0.2262</v>
      </c>
      <c r="Y44">
        <v>-0.0496</v>
      </c>
      <c r="Z44">
        <v>0.502</v>
      </c>
      <c r="AA44">
        <v>1.2537716967</v>
      </c>
      <c r="AB44">
        <v>0.9515640158</v>
      </c>
      <c r="AC44">
        <v>1.6519576628</v>
      </c>
      <c r="AD44" s="61">
        <v>0.9496115448</v>
      </c>
      <c r="AE44">
        <v>0.0122</v>
      </c>
      <c r="AF44">
        <v>-0.3671</v>
      </c>
      <c r="AG44">
        <v>0.3916</v>
      </c>
      <c r="AH44" t="s">
        <v>195</v>
      </c>
      <c r="AI44" t="s">
        <v>195</v>
      </c>
      <c r="AJ44">
        <f t="shared" si="0"/>
      </c>
      <c r="AK44" t="s">
        <v>195</v>
      </c>
      <c r="AL44" t="s">
        <v>195</v>
      </c>
    </row>
    <row r="45" spans="1:38" ht="12.75">
      <c r="A45" t="s">
        <v>67</v>
      </c>
      <c r="B45">
        <v>58</v>
      </c>
      <c r="C45">
        <v>692</v>
      </c>
      <c r="D45">
        <v>0.0837678671</v>
      </c>
      <c r="E45">
        <v>0.0646810544</v>
      </c>
      <c r="F45">
        <v>0.108487031</v>
      </c>
      <c r="G45">
        <v>0.96383126</v>
      </c>
      <c r="H45">
        <v>0.0838150289</v>
      </c>
      <c r="I45">
        <v>0.0105341497</v>
      </c>
      <c r="J45">
        <v>-0.006</v>
      </c>
      <c r="K45">
        <v>-0.2646</v>
      </c>
      <c r="L45">
        <v>0.2526</v>
      </c>
      <c r="M45">
        <v>0.9940352472</v>
      </c>
      <c r="N45">
        <v>0.7675407067</v>
      </c>
      <c r="O45">
        <v>1.2873663431</v>
      </c>
      <c r="P45">
        <v>53</v>
      </c>
      <c r="Q45">
        <v>644</v>
      </c>
      <c r="R45">
        <v>0.0822830374</v>
      </c>
      <c r="S45">
        <v>0.0627753345</v>
      </c>
      <c r="T45">
        <v>0.1078528422</v>
      </c>
      <c r="U45">
        <v>0.5209957986</v>
      </c>
      <c r="V45">
        <v>0.0822981366</v>
      </c>
      <c r="W45">
        <v>0.0108293621</v>
      </c>
      <c r="X45">
        <v>0.0886</v>
      </c>
      <c r="Y45">
        <v>-0.182</v>
      </c>
      <c r="Z45">
        <v>0.3592</v>
      </c>
      <c r="AA45">
        <v>1.0926563643</v>
      </c>
      <c r="AB45">
        <v>0.833608857</v>
      </c>
      <c r="AC45">
        <v>1.4322039891</v>
      </c>
      <c r="AD45" s="61">
        <v>0.9250163367</v>
      </c>
      <c r="AE45">
        <v>-0.0179</v>
      </c>
      <c r="AF45">
        <v>-0.3903</v>
      </c>
      <c r="AG45">
        <v>0.3546</v>
      </c>
      <c r="AH45" t="s">
        <v>195</v>
      </c>
      <c r="AI45" t="s">
        <v>195</v>
      </c>
      <c r="AJ45">
        <f t="shared" si="0"/>
      </c>
      <c r="AK45" t="s">
        <v>195</v>
      </c>
      <c r="AL45" t="s">
        <v>195</v>
      </c>
    </row>
    <row r="46" spans="1:38" ht="12.75">
      <c r="A46" t="s">
        <v>68</v>
      </c>
      <c r="B46">
        <v>40</v>
      </c>
      <c r="C46">
        <v>493</v>
      </c>
      <c r="D46">
        <v>0.0810249544</v>
      </c>
      <c r="E46">
        <v>0.0593730927</v>
      </c>
      <c r="F46">
        <v>0.1105727011</v>
      </c>
      <c r="G46">
        <v>0.8044573452</v>
      </c>
      <c r="H46">
        <v>0.0811359026</v>
      </c>
      <c r="I46">
        <v>0.0122972703</v>
      </c>
      <c r="J46">
        <v>-0.0393</v>
      </c>
      <c r="K46">
        <v>-0.3502</v>
      </c>
      <c r="L46">
        <v>0.2716</v>
      </c>
      <c r="M46">
        <v>0.9614863476</v>
      </c>
      <c r="N46">
        <v>0.7045535351</v>
      </c>
      <c r="O46">
        <v>1.312116043</v>
      </c>
      <c r="P46">
        <v>30</v>
      </c>
      <c r="Q46">
        <v>442</v>
      </c>
      <c r="R46">
        <v>0.067918573</v>
      </c>
      <c r="S46">
        <v>0.0474383292</v>
      </c>
      <c r="T46">
        <v>0.0972406203</v>
      </c>
      <c r="U46">
        <v>0.572856254</v>
      </c>
      <c r="V46">
        <v>0.0678733032</v>
      </c>
      <c r="W46">
        <v>0.0119639842</v>
      </c>
      <c r="X46">
        <v>-0.1032</v>
      </c>
      <c r="Y46">
        <v>-0.4621</v>
      </c>
      <c r="Z46">
        <v>0.2556</v>
      </c>
      <c r="AA46">
        <v>0.9019071652</v>
      </c>
      <c r="AB46">
        <v>0.6299450521</v>
      </c>
      <c r="AC46">
        <v>1.2912817267</v>
      </c>
      <c r="AD46" s="61">
        <v>0.4650467171</v>
      </c>
      <c r="AE46">
        <v>-0.1764</v>
      </c>
      <c r="AF46">
        <v>-0.6498</v>
      </c>
      <c r="AG46">
        <v>0.2969</v>
      </c>
      <c r="AH46" t="s">
        <v>195</v>
      </c>
      <c r="AI46" t="s">
        <v>195</v>
      </c>
      <c r="AJ46">
        <f t="shared" si="0"/>
      </c>
      <c r="AK46" t="s">
        <v>195</v>
      </c>
      <c r="AL46" t="s">
        <v>195</v>
      </c>
    </row>
    <row r="47" spans="1:38" ht="12.75">
      <c r="A47" t="s">
        <v>64</v>
      </c>
      <c r="B47">
        <v>46</v>
      </c>
      <c r="C47">
        <v>768</v>
      </c>
      <c r="D47">
        <v>0.0598534304</v>
      </c>
      <c r="E47">
        <v>0.0447828867</v>
      </c>
      <c r="F47">
        <v>0.0799955828</v>
      </c>
      <c r="G47">
        <v>0.0207926906</v>
      </c>
      <c r="H47">
        <v>0.0598958333</v>
      </c>
      <c r="I47">
        <v>0.0085626006</v>
      </c>
      <c r="J47">
        <v>-0.3421</v>
      </c>
      <c r="K47">
        <v>-0.6322</v>
      </c>
      <c r="L47">
        <v>-0.0521</v>
      </c>
      <c r="M47">
        <v>0.7102534842</v>
      </c>
      <c r="N47">
        <v>0.5314181851</v>
      </c>
      <c r="O47">
        <v>0.9492712631</v>
      </c>
      <c r="P47">
        <v>31</v>
      </c>
      <c r="Q47">
        <v>633</v>
      </c>
      <c r="R47">
        <v>0.048991714</v>
      </c>
      <c r="S47">
        <v>0.0344178036</v>
      </c>
      <c r="T47">
        <v>0.0697368161</v>
      </c>
      <c r="U47">
        <v>0.017013046</v>
      </c>
      <c r="V47">
        <v>0.0489731438</v>
      </c>
      <c r="W47">
        <v>0.0085777528</v>
      </c>
      <c r="X47">
        <v>-0.4299</v>
      </c>
      <c r="Y47">
        <v>-0.783</v>
      </c>
      <c r="Z47">
        <v>-0.0768</v>
      </c>
      <c r="AA47">
        <v>0.6505728254</v>
      </c>
      <c r="AB47">
        <v>0.4570423429</v>
      </c>
      <c r="AC47">
        <v>0.9260520555</v>
      </c>
      <c r="AD47" s="61">
        <v>0.3888248581</v>
      </c>
      <c r="AE47">
        <v>-0.2002</v>
      </c>
      <c r="AF47">
        <v>-0.6557</v>
      </c>
      <c r="AG47">
        <v>0.2552</v>
      </c>
      <c r="AH47" t="s">
        <v>195</v>
      </c>
      <c r="AI47" t="s">
        <v>195</v>
      </c>
      <c r="AJ47">
        <f t="shared" si="0"/>
      </c>
      <c r="AK47" t="s">
        <v>195</v>
      </c>
      <c r="AL47" t="s">
        <v>195</v>
      </c>
    </row>
    <row r="48" spans="1:38" ht="12.75">
      <c r="A48" t="s">
        <v>69</v>
      </c>
      <c r="B48">
        <v>51</v>
      </c>
      <c r="C48">
        <v>808</v>
      </c>
      <c r="D48">
        <v>0.0631575787</v>
      </c>
      <c r="E48">
        <v>0.0479440019</v>
      </c>
      <c r="F48">
        <v>0.0831987231</v>
      </c>
      <c r="G48">
        <v>0.040267553</v>
      </c>
      <c r="H48">
        <v>0.0631188119</v>
      </c>
      <c r="I48">
        <v>0.0085549207</v>
      </c>
      <c r="J48">
        <v>-0.2884</v>
      </c>
      <c r="K48">
        <v>-0.564</v>
      </c>
      <c r="L48">
        <v>-0.0128</v>
      </c>
      <c r="M48">
        <v>0.7494623119</v>
      </c>
      <c r="N48">
        <v>0.5689297042</v>
      </c>
      <c r="O48">
        <v>0.9872814741</v>
      </c>
      <c r="P48">
        <v>39</v>
      </c>
      <c r="Q48">
        <v>685</v>
      </c>
      <c r="R48">
        <v>0.056904658</v>
      </c>
      <c r="S48">
        <v>0.0415271031</v>
      </c>
      <c r="T48">
        <v>0.0779765471</v>
      </c>
      <c r="U48">
        <v>0.0813136345</v>
      </c>
      <c r="V48">
        <v>0.0569343066</v>
      </c>
      <c r="W48">
        <v>0.0088534534</v>
      </c>
      <c r="X48">
        <v>-0.2802</v>
      </c>
      <c r="Y48">
        <v>-0.5952</v>
      </c>
      <c r="Z48">
        <v>0.0349</v>
      </c>
      <c r="AA48">
        <v>0.7556507237</v>
      </c>
      <c r="AB48">
        <v>0.5514484502</v>
      </c>
      <c r="AC48">
        <v>1.0354694369</v>
      </c>
      <c r="AD48" s="61">
        <v>0.6240544537</v>
      </c>
      <c r="AE48">
        <v>-0.1043</v>
      </c>
      <c r="AF48">
        <v>-0.5212</v>
      </c>
      <c r="AG48">
        <v>0.3127</v>
      </c>
      <c r="AH48" t="s">
        <v>195</v>
      </c>
      <c r="AI48" t="s">
        <v>195</v>
      </c>
      <c r="AJ48">
        <f t="shared" si="0"/>
      </c>
      <c r="AK48" t="s">
        <v>195</v>
      </c>
      <c r="AL48" t="s">
        <v>195</v>
      </c>
    </row>
    <row r="49" spans="1:38" ht="12.75">
      <c r="A49" t="s">
        <v>66</v>
      </c>
      <c r="B49">
        <v>44</v>
      </c>
      <c r="C49">
        <v>572</v>
      </c>
      <c r="D49">
        <v>0.0768842177</v>
      </c>
      <c r="E49">
        <v>0.0571544435</v>
      </c>
      <c r="F49">
        <v>0.1034247308</v>
      </c>
      <c r="G49">
        <v>0.5443243548</v>
      </c>
      <c r="H49">
        <v>0.0769230769</v>
      </c>
      <c r="I49">
        <v>0.0111416435</v>
      </c>
      <c r="J49">
        <v>-0.0917</v>
      </c>
      <c r="K49">
        <v>-0.3883</v>
      </c>
      <c r="L49">
        <v>0.2048</v>
      </c>
      <c r="M49">
        <v>0.9123501059</v>
      </c>
      <c r="N49">
        <v>0.6782258329</v>
      </c>
      <c r="O49">
        <v>1.2272943251</v>
      </c>
      <c r="P49">
        <v>40</v>
      </c>
      <c r="Q49">
        <v>538</v>
      </c>
      <c r="R49">
        <v>0.0742354255</v>
      </c>
      <c r="S49">
        <v>0.0543879727</v>
      </c>
      <c r="T49">
        <v>0.1013256816</v>
      </c>
      <c r="U49">
        <v>0.9281552817</v>
      </c>
      <c r="V49">
        <v>0.0743494424</v>
      </c>
      <c r="W49">
        <v>0.0113102252</v>
      </c>
      <c r="X49">
        <v>-0.0143</v>
      </c>
      <c r="Y49">
        <v>-0.3254</v>
      </c>
      <c r="Z49">
        <v>0.2968</v>
      </c>
      <c r="AA49">
        <v>0.985790179</v>
      </c>
      <c r="AB49">
        <v>0.7222310502</v>
      </c>
      <c r="AC49">
        <v>1.3455282445</v>
      </c>
      <c r="AD49" s="61">
        <v>0.8725038209</v>
      </c>
      <c r="AE49">
        <v>-0.0351</v>
      </c>
      <c r="AF49">
        <v>-0.4632</v>
      </c>
      <c r="AG49">
        <v>0.3931</v>
      </c>
      <c r="AH49" t="s">
        <v>195</v>
      </c>
      <c r="AI49" t="s">
        <v>195</v>
      </c>
      <c r="AJ49">
        <f t="shared" si="0"/>
      </c>
      <c r="AK49" t="s">
        <v>195</v>
      </c>
      <c r="AL49" t="s">
        <v>195</v>
      </c>
    </row>
    <row r="50" spans="1:38" ht="12.75">
      <c r="A50" t="s">
        <v>65</v>
      </c>
      <c r="B50">
        <v>43</v>
      </c>
      <c r="C50">
        <v>428</v>
      </c>
      <c r="D50">
        <v>0.1004161305</v>
      </c>
      <c r="E50">
        <v>0.0743940164</v>
      </c>
      <c r="F50">
        <v>0.1355404607</v>
      </c>
      <c r="G50">
        <v>0.2520381356</v>
      </c>
      <c r="H50">
        <v>0.1004672897</v>
      </c>
      <c r="I50">
        <v>0.014531115</v>
      </c>
      <c r="J50">
        <v>0.1753</v>
      </c>
      <c r="K50">
        <v>-0.1247</v>
      </c>
      <c r="L50">
        <v>0.4752</v>
      </c>
      <c r="M50">
        <v>1.1915926306</v>
      </c>
      <c r="N50">
        <v>0.882800017</v>
      </c>
      <c r="O50">
        <v>1.6083971113</v>
      </c>
      <c r="P50">
        <v>29</v>
      </c>
      <c r="Q50">
        <v>451</v>
      </c>
      <c r="R50">
        <v>0.0644928721</v>
      </c>
      <c r="S50">
        <v>0.0447716326</v>
      </c>
      <c r="T50">
        <v>0.0929010247</v>
      </c>
      <c r="U50">
        <v>0.4052107688</v>
      </c>
      <c r="V50">
        <v>0.0643015521</v>
      </c>
      <c r="W50">
        <v>0.0115502241</v>
      </c>
      <c r="X50">
        <v>-0.155</v>
      </c>
      <c r="Y50">
        <v>-0.52</v>
      </c>
      <c r="Z50">
        <v>0.21</v>
      </c>
      <c r="AA50">
        <v>0.8564164544</v>
      </c>
      <c r="AB50">
        <v>0.5945333436</v>
      </c>
      <c r="AC50">
        <v>1.2336551873</v>
      </c>
      <c r="AD50" s="61">
        <v>0.0653805567</v>
      </c>
      <c r="AE50">
        <v>-0.4428</v>
      </c>
      <c r="AF50">
        <v>-0.9137</v>
      </c>
      <c r="AG50">
        <v>0.0282</v>
      </c>
      <c r="AH50" t="s">
        <v>195</v>
      </c>
      <c r="AI50" t="s">
        <v>195</v>
      </c>
      <c r="AJ50">
        <f t="shared" si="0"/>
      </c>
      <c r="AK50" t="s">
        <v>195</v>
      </c>
      <c r="AL50" t="s">
        <v>195</v>
      </c>
    </row>
    <row r="51" spans="1:38" ht="12.75">
      <c r="A51" t="s">
        <v>57</v>
      </c>
      <c r="B51">
        <v>19</v>
      </c>
      <c r="C51">
        <v>367</v>
      </c>
      <c r="D51">
        <v>0.0518288817</v>
      </c>
      <c r="E51">
        <v>0.0330360196</v>
      </c>
      <c r="F51">
        <v>0.0813122467</v>
      </c>
      <c r="G51">
        <v>0.0343883552</v>
      </c>
      <c r="H51">
        <v>0.0517711172</v>
      </c>
      <c r="I51">
        <v>0.0115655776</v>
      </c>
      <c r="J51">
        <v>-0.4861</v>
      </c>
      <c r="K51">
        <v>-0.9364</v>
      </c>
      <c r="L51">
        <v>-0.0357</v>
      </c>
      <c r="M51">
        <v>0.6150298083</v>
      </c>
      <c r="N51">
        <v>0.3920234464</v>
      </c>
      <c r="O51">
        <v>0.9648955147</v>
      </c>
      <c r="P51">
        <v>17</v>
      </c>
      <c r="Q51">
        <v>320</v>
      </c>
      <c r="R51">
        <v>0.0530395178</v>
      </c>
      <c r="S51">
        <v>0.0329467416</v>
      </c>
      <c r="T51">
        <v>0.0853859991</v>
      </c>
      <c r="U51">
        <v>0.1490668672</v>
      </c>
      <c r="V51">
        <v>0.053125</v>
      </c>
      <c r="W51">
        <v>0.0125377847</v>
      </c>
      <c r="X51">
        <v>-0.3505</v>
      </c>
      <c r="Y51">
        <v>-0.8267</v>
      </c>
      <c r="Z51">
        <v>0.1256</v>
      </c>
      <c r="AA51">
        <v>0.7043245912</v>
      </c>
      <c r="AB51">
        <v>0.4375077539</v>
      </c>
      <c r="AC51">
        <v>1.1338613439</v>
      </c>
      <c r="AD51" s="61">
        <v>0.9448606236</v>
      </c>
      <c r="AE51">
        <v>0.0231</v>
      </c>
      <c r="AF51">
        <v>-0.6312</v>
      </c>
      <c r="AG51">
        <v>0.6774</v>
      </c>
      <c r="AH51" t="s">
        <v>195</v>
      </c>
      <c r="AI51" t="s">
        <v>195</v>
      </c>
      <c r="AJ51">
        <f t="shared" si="0"/>
      </c>
      <c r="AK51" t="s">
        <v>195</v>
      </c>
      <c r="AL51" t="s">
        <v>195</v>
      </c>
    </row>
    <row r="52" spans="1:38" ht="12.75">
      <c r="A52" t="s">
        <v>61</v>
      </c>
      <c r="B52">
        <v>27</v>
      </c>
      <c r="C52">
        <v>243</v>
      </c>
      <c r="D52">
        <v>0.1110398155</v>
      </c>
      <c r="E52">
        <v>0.0760854103</v>
      </c>
      <c r="F52">
        <v>0.1620526272</v>
      </c>
      <c r="G52">
        <v>0.1526539608</v>
      </c>
      <c r="H52">
        <v>0.1111111111</v>
      </c>
      <c r="I52">
        <v>0.0201604094</v>
      </c>
      <c r="J52">
        <v>0.2759</v>
      </c>
      <c r="K52">
        <v>-0.1022</v>
      </c>
      <c r="L52">
        <v>0.6539</v>
      </c>
      <c r="M52">
        <v>1.3176590777</v>
      </c>
      <c r="N52">
        <v>0.9028710206</v>
      </c>
      <c r="O52">
        <v>1.9230049535</v>
      </c>
      <c r="P52">
        <v>15</v>
      </c>
      <c r="Q52">
        <v>261</v>
      </c>
      <c r="R52">
        <v>0.0572968317</v>
      </c>
      <c r="S52">
        <v>0.0345168561</v>
      </c>
      <c r="T52">
        <v>0.0951108326</v>
      </c>
      <c r="U52">
        <v>0.2905218395</v>
      </c>
      <c r="V52">
        <v>0.0574712644</v>
      </c>
      <c r="W52">
        <v>0.0144062989</v>
      </c>
      <c r="X52">
        <v>-0.2733</v>
      </c>
      <c r="Y52">
        <v>-0.7801</v>
      </c>
      <c r="Z52">
        <v>0.2335</v>
      </c>
      <c r="AA52">
        <v>0.7608584925</v>
      </c>
      <c r="AB52">
        <v>0.4583576845</v>
      </c>
      <c r="AC52">
        <v>1.2629997601</v>
      </c>
      <c r="AD52" s="61">
        <v>0.0399179645</v>
      </c>
      <c r="AE52">
        <v>-0.6616</v>
      </c>
      <c r="AF52">
        <v>-1.2928</v>
      </c>
      <c r="AG52">
        <v>-0.0305</v>
      </c>
      <c r="AH52" t="s">
        <v>195</v>
      </c>
      <c r="AI52" t="s">
        <v>195</v>
      </c>
      <c r="AJ52" t="str">
        <f t="shared" si="0"/>
        <v>t</v>
      </c>
      <c r="AK52" t="s">
        <v>195</v>
      </c>
      <c r="AL52" t="s">
        <v>195</v>
      </c>
    </row>
    <row r="53" spans="1:38" ht="12.75">
      <c r="A53" t="s">
        <v>59</v>
      </c>
      <c r="B53">
        <v>34</v>
      </c>
      <c r="C53">
        <v>563</v>
      </c>
      <c r="D53">
        <v>0.0604072922</v>
      </c>
      <c r="E53">
        <v>0.0431222789</v>
      </c>
      <c r="F53">
        <v>0.0846207817</v>
      </c>
      <c r="G53">
        <v>0.0528865858</v>
      </c>
      <c r="H53">
        <v>0.0603907638</v>
      </c>
      <c r="I53">
        <v>0.0100393294</v>
      </c>
      <c r="J53">
        <v>-0.3329</v>
      </c>
      <c r="K53">
        <v>-0.67</v>
      </c>
      <c r="L53">
        <v>0.0041</v>
      </c>
      <c r="M53">
        <v>0.716825911</v>
      </c>
      <c r="N53">
        <v>0.5117125058</v>
      </c>
      <c r="O53">
        <v>1.004156398</v>
      </c>
      <c r="P53">
        <v>37</v>
      </c>
      <c r="Q53">
        <v>595</v>
      </c>
      <c r="R53">
        <v>0.0621016209</v>
      </c>
      <c r="S53">
        <v>0.0449432652</v>
      </c>
      <c r="T53">
        <v>0.0858106614</v>
      </c>
      <c r="U53">
        <v>0.2426240181</v>
      </c>
      <c r="V53">
        <v>0.0621848739</v>
      </c>
      <c r="W53">
        <v>0.0099001668</v>
      </c>
      <c r="X53">
        <v>-0.1928</v>
      </c>
      <c r="Y53">
        <v>-0.5162</v>
      </c>
      <c r="Z53">
        <v>0.1306</v>
      </c>
      <c r="AA53">
        <v>0.8246624504</v>
      </c>
      <c r="AB53">
        <v>0.5968124939</v>
      </c>
      <c r="AC53">
        <v>1.1395005366</v>
      </c>
      <c r="AD53" s="61">
        <v>0.907304611</v>
      </c>
      <c r="AE53">
        <v>0.0277</v>
      </c>
      <c r="AF53">
        <v>-0.438</v>
      </c>
      <c r="AG53">
        <v>0.4933</v>
      </c>
      <c r="AH53" t="s">
        <v>195</v>
      </c>
      <c r="AI53" t="s">
        <v>195</v>
      </c>
      <c r="AJ53">
        <f t="shared" si="0"/>
      </c>
      <c r="AK53" t="s">
        <v>195</v>
      </c>
      <c r="AL53" t="s">
        <v>195</v>
      </c>
    </row>
    <row r="54" spans="1:38" ht="12.75">
      <c r="A54" t="s">
        <v>58</v>
      </c>
      <c r="B54">
        <v>16</v>
      </c>
      <c r="C54">
        <v>306</v>
      </c>
      <c r="D54">
        <v>0.0524368315</v>
      </c>
      <c r="E54">
        <v>0.0321037484</v>
      </c>
      <c r="F54">
        <v>0.0856479831</v>
      </c>
      <c r="G54">
        <v>0.058066573</v>
      </c>
      <c r="H54">
        <v>0.0522875817</v>
      </c>
      <c r="I54">
        <v>0.0127255585</v>
      </c>
      <c r="J54">
        <v>-0.4744</v>
      </c>
      <c r="K54">
        <v>-0.9651</v>
      </c>
      <c r="L54">
        <v>0.0162</v>
      </c>
      <c r="M54">
        <v>0.6222440727</v>
      </c>
      <c r="N54">
        <v>0.3809606067</v>
      </c>
      <c r="O54">
        <v>1.0163457301</v>
      </c>
      <c r="P54">
        <v>32</v>
      </c>
      <c r="Q54">
        <v>379</v>
      </c>
      <c r="R54">
        <v>0.0842698765</v>
      </c>
      <c r="S54">
        <v>0.0595296049</v>
      </c>
      <c r="T54">
        <v>0.1192921085</v>
      </c>
      <c r="U54">
        <v>0.5259072548</v>
      </c>
      <c r="V54">
        <v>0.0844327177</v>
      </c>
      <c r="W54">
        <v>0.0142817331</v>
      </c>
      <c r="X54">
        <v>0.1125</v>
      </c>
      <c r="Y54">
        <v>-0.2351</v>
      </c>
      <c r="Z54">
        <v>0.46</v>
      </c>
      <c r="AA54">
        <v>1.1190400813</v>
      </c>
      <c r="AB54">
        <v>0.7905080277</v>
      </c>
      <c r="AC54">
        <v>1.5841087751</v>
      </c>
      <c r="AD54" s="61">
        <v>0.1212786899</v>
      </c>
      <c r="AE54">
        <v>0.4744</v>
      </c>
      <c r="AF54">
        <v>-0.1257</v>
      </c>
      <c r="AG54">
        <v>1.0745</v>
      </c>
      <c r="AH54" t="s">
        <v>195</v>
      </c>
      <c r="AI54" t="s">
        <v>195</v>
      </c>
      <c r="AJ54">
        <f t="shared" si="0"/>
      </c>
      <c r="AK54" t="s">
        <v>195</v>
      </c>
      <c r="AL54" t="s">
        <v>195</v>
      </c>
    </row>
    <row r="55" spans="1:38" ht="12.75">
      <c r="A55" t="s">
        <v>63</v>
      </c>
      <c r="B55">
        <v>28</v>
      </c>
      <c r="C55">
        <v>325</v>
      </c>
      <c r="D55">
        <v>0.0865790695</v>
      </c>
      <c r="E55">
        <v>0.05972819</v>
      </c>
      <c r="F55">
        <v>0.125500794</v>
      </c>
      <c r="G55">
        <v>0.8865440654</v>
      </c>
      <c r="H55">
        <v>0.0861538462</v>
      </c>
      <c r="I55">
        <v>0.0155643934</v>
      </c>
      <c r="J55">
        <v>0.027</v>
      </c>
      <c r="K55">
        <v>-0.3442</v>
      </c>
      <c r="L55">
        <v>0.3983</v>
      </c>
      <c r="M55">
        <v>1.0273945099</v>
      </c>
      <c r="N55">
        <v>0.708767314</v>
      </c>
      <c r="O55">
        <v>1.4892609438</v>
      </c>
      <c r="P55">
        <v>19</v>
      </c>
      <c r="Q55">
        <v>357</v>
      </c>
      <c r="R55">
        <v>0.0532188822</v>
      </c>
      <c r="S55">
        <v>0.0339177502</v>
      </c>
      <c r="T55">
        <v>0.0835034577</v>
      </c>
      <c r="U55">
        <v>0.1309500485</v>
      </c>
      <c r="V55">
        <v>0.0532212885</v>
      </c>
      <c r="W55">
        <v>0.0118804482</v>
      </c>
      <c r="X55">
        <v>-0.3471</v>
      </c>
      <c r="Y55">
        <v>-0.7976</v>
      </c>
      <c r="Z55">
        <v>0.1033</v>
      </c>
      <c r="AA55">
        <v>0.7067064141</v>
      </c>
      <c r="AB55">
        <v>0.4504020121</v>
      </c>
      <c r="AC55">
        <v>1.1088626211</v>
      </c>
      <c r="AD55" s="61">
        <v>0.1015763408</v>
      </c>
      <c r="AE55">
        <v>-0.4866</v>
      </c>
      <c r="AF55">
        <v>-1.0692</v>
      </c>
      <c r="AG55">
        <v>0.0959</v>
      </c>
      <c r="AH55" t="s">
        <v>195</v>
      </c>
      <c r="AI55" t="s">
        <v>195</v>
      </c>
      <c r="AJ55">
        <f t="shared" si="0"/>
      </c>
      <c r="AK55" t="s">
        <v>195</v>
      </c>
      <c r="AL55" t="s">
        <v>195</v>
      </c>
    </row>
    <row r="56" spans="1:38" ht="12.75">
      <c r="A56" t="s">
        <v>62</v>
      </c>
      <c r="B56">
        <v>28</v>
      </c>
      <c r="C56">
        <v>361</v>
      </c>
      <c r="D56">
        <v>0.0777733989</v>
      </c>
      <c r="E56">
        <v>0.0536535561</v>
      </c>
      <c r="F56">
        <v>0.1127362661</v>
      </c>
      <c r="G56">
        <v>0.6718754974</v>
      </c>
      <c r="H56">
        <v>0.0775623269</v>
      </c>
      <c r="I56">
        <v>0.0140779795</v>
      </c>
      <c r="J56">
        <v>-0.0802</v>
      </c>
      <c r="K56">
        <v>-0.4515</v>
      </c>
      <c r="L56">
        <v>0.291</v>
      </c>
      <c r="M56">
        <v>0.9229016147</v>
      </c>
      <c r="N56">
        <v>0.6366823907</v>
      </c>
      <c r="O56">
        <v>1.3377900864</v>
      </c>
      <c r="P56">
        <v>26</v>
      </c>
      <c r="Q56">
        <v>402</v>
      </c>
      <c r="R56">
        <v>0.0646098987</v>
      </c>
      <c r="S56">
        <v>0.0439484955</v>
      </c>
      <c r="T56">
        <v>0.094984799</v>
      </c>
      <c r="U56">
        <v>0.4359014864</v>
      </c>
      <c r="V56">
        <v>0.0646766169</v>
      </c>
      <c r="W56">
        <v>0.012267089</v>
      </c>
      <c r="X56">
        <v>-0.1532</v>
      </c>
      <c r="Y56">
        <v>-0.5385</v>
      </c>
      <c r="Z56">
        <v>0.2322</v>
      </c>
      <c r="AA56">
        <v>0.8579704789</v>
      </c>
      <c r="AB56">
        <v>0.5836027064</v>
      </c>
      <c r="AC56">
        <v>1.2613261293</v>
      </c>
      <c r="AD56" s="61">
        <v>0.4959658436</v>
      </c>
      <c r="AE56">
        <v>-0.1854</v>
      </c>
      <c r="AF56">
        <v>-0.7192</v>
      </c>
      <c r="AG56">
        <v>0.3484</v>
      </c>
      <c r="AH56" t="s">
        <v>195</v>
      </c>
      <c r="AI56" t="s">
        <v>195</v>
      </c>
      <c r="AJ56">
        <f t="shared" si="0"/>
      </c>
      <c r="AK56" t="s">
        <v>195</v>
      </c>
      <c r="AL56" t="s">
        <v>195</v>
      </c>
    </row>
    <row r="57" spans="1:38" ht="12.75">
      <c r="A57" t="s">
        <v>60</v>
      </c>
      <c r="B57">
        <v>52</v>
      </c>
      <c r="C57">
        <v>653</v>
      </c>
      <c r="D57">
        <v>0.07954397</v>
      </c>
      <c r="E57">
        <v>0.0605428411</v>
      </c>
      <c r="F57">
        <v>0.1045085274</v>
      </c>
      <c r="G57">
        <v>0.6785295812</v>
      </c>
      <c r="H57">
        <v>0.0796324655</v>
      </c>
      <c r="I57">
        <v>0.0105942236</v>
      </c>
      <c r="J57">
        <v>-0.0577</v>
      </c>
      <c r="K57">
        <v>-0.3307</v>
      </c>
      <c r="L57">
        <v>0.2152</v>
      </c>
      <c r="M57">
        <v>0.9439121787</v>
      </c>
      <c r="N57">
        <v>0.7184344082</v>
      </c>
      <c r="O57">
        <v>1.2401552471</v>
      </c>
      <c r="P57">
        <v>45</v>
      </c>
      <c r="Q57">
        <v>665</v>
      </c>
      <c r="R57">
        <v>0.0676387752</v>
      </c>
      <c r="S57">
        <v>0.0504374625</v>
      </c>
      <c r="T57">
        <v>0.0907064647</v>
      </c>
      <c r="U57">
        <v>0.4732832437</v>
      </c>
      <c r="V57">
        <v>0.0676691729</v>
      </c>
      <c r="W57">
        <v>0.0097402395</v>
      </c>
      <c r="X57">
        <v>-0.1074</v>
      </c>
      <c r="Y57">
        <v>-0.4008</v>
      </c>
      <c r="Z57">
        <v>0.1861</v>
      </c>
      <c r="AA57">
        <v>0.8981916626</v>
      </c>
      <c r="AB57">
        <v>0.6697712691</v>
      </c>
      <c r="AC57">
        <v>1.2045130929</v>
      </c>
      <c r="AD57" s="61">
        <v>0.4258526314</v>
      </c>
      <c r="AE57">
        <v>-0.1621</v>
      </c>
      <c r="AF57">
        <v>-0.5612</v>
      </c>
      <c r="AG57">
        <v>0.2369</v>
      </c>
      <c r="AH57" t="s">
        <v>195</v>
      </c>
      <c r="AI57" t="s">
        <v>195</v>
      </c>
      <c r="AJ57">
        <f t="shared" si="0"/>
      </c>
      <c r="AK57" t="s">
        <v>195</v>
      </c>
      <c r="AL57" t="s">
        <v>195</v>
      </c>
    </row>
    <row r="58" spans="1:38" ht="12.75">
      <c r="A58" t="s">
        <v>38</v>
      </c>
      <c r="B58">
        <v>67</v>
      </c>
      <c r="C58">
        <v>905</v>
      </c>
      <c r="D58">
        <v>0.0740057798</v>
      </c>
      <c r="E58">
        <v>0.0581705433</v>
      </c>
      <c r="F58">
        <v>0.0941516983</v>
      </c>
      <c r="G58">
        <v>0.2903411688</v>
      </c>
      <c r="H58">
        <v>0.0740331492</v>
      </c>
      <c r="I58">
        <v>0.0087033519</v>
      </c>
      <c r="J58">
        <v>-0.1299</v>
      </c>
      <c r="K58">
        <v>-0.3707</v>
      </c>
      <c r="L58">
        <v>0.1109</v>
      </c>
      <c r="M58">
        <v>0.8781929899</v>
      </c>
      <c r="N58">
        <v>0.6902834277</v>
      </c>
      <c r="O58">
        <v>1.1172554584</v>
      </c>
      <c r="P58">
        <v>68</v>
      </c>
      <c r="Q58">
        <v>941</v>
      </c>
      <c r="R58">
        <v>0.0722539238</v>
      </c>
      <c r="S58">
        <v>0.0568799538</v>
      </c>
      <c r="T58">
        <v>0.0917832937</v>
      </c>
      <c r="U58">
        <v>0.7346934523</v>
      </c>
      <c r="V58">
        <v>0.0722635494</v>
      </c>
      <c r="W58">
        <v>0.0084406743</v>
      </c>
      <c r="X58">
        <v>-0.0414</v>
      </c>
      <c r="Y58">
        <v>-0.2806</v>
      </c>
      <c r="Z58">
        <v>0.1979</v>
      </c>
      <c r="AA58">
        <v>0.9594773373</v>
      </c>
      <c r="AB58">
        <v>0.7553226694</v>
      </c>
      <c r="AC58">
        <v>1.2188125658</v>
      </c>
      <c r="AD58" s="61">
        <v>0.8893148446</v>
      </c>
      <c r="AE58">
        <v>-0.024</v>
      </c>
      <c r="AF58">
        <v>-0.3613</v>
      </c>
      <c r="AG58">
        <v>0.3134</v>
      </c>
      <c r="AH58" t="s">
        <v>195</v>
      </c>
      <c r="AI58" t="s">
        <v>195</v>
      </c>
      <c r="AJ58">
        <f t="shared" si="0"/>
      </c>
      <c r="AK58" t="s">
        <v>195</v>
      </c>
      <c r="AL58" t="s">
        <v>195</v>
      </c>
    </row>
    <row r="59" spans="1:38" ht="12.75">
      <c r="A59" t="s">
        <v>35</v>
      </c>
      <c r="B59">
        <v>79</v>
      </c>
      <c r="C59">
        <v>1111</v>
      </c>
      <c r="D59">
        <v>0.0711230123</v>
      </c>
      <c r="E59">
        <v>0.0569668243</v>
      </c>
      <c r="F59">
        <v>0.0887969962</v>
      </c>
      <c r="G59">
        <v>0.1341538321</v>
      </c>
      <c r="H59">
        <v>0.0711071107</v>
      </c>
      <c r="I59">
        <v>0.0077104958</v>
      </c>
      <c r="J59">
        <v>-0.1696</v>
      </c>
      <c r="K59">
        <v>-0.3916</v>
      </c>
      <c r="L59">
        <v>0.0523</v>
      </c>
      <c r="M59">
        <v>0.8439844968</v>
      </c>
      <c r="N59">
        <v>0.6759994407</v>
      </c>
      <c r="O59">
        <v>1.0537136395</v>
      </c>
      <c r="P59">
        <v>63</v>
      </c>
      <c r="Q59">
        <v>1080</v>
      </c>
      <c r="R59">
        <v>0.0582355805</v>
      </c>
      <c r="S59">
        <v>0.0454248222</v>
      </c>
      <c r="T59">
        <v>0.0746592431</v>
      </c>
      <c r="U59">
        <v>0.0425643651</v>
      </c>
      <c r="V59">
        <v>0.0583333333</v>
      </c>
      <c r="W59">
        <v>0.0071317337</v>
      </c>
      <c r="X59">
        <v>-0.2571</v>
      </c>
      <c r="Y59">
        <v>-0.5055</v>
      </c>
      <c r="Z59">
        <v>-0.0086</v>
      </c>
      <c r="AA59">
        <v>0.7733243654</v>
      </c>
      <c r="AB59">
        <v>0.6032072052</v>
      </c>
      <c r="AC59">
        <v>0.9914181543</v>
      </c>
      <c r="AD59" s="61">
        <v>0.2365950602</v>
      </c>
      <c r="AE59">
        <v>-0.1999</v>
      </c>
      <c r="AF59">
        <v>-0.531</v>
      </c>
      <c r="AG59">
        <v>0.1311</v>
      </c>
      <c r="AH59" t="s">
        <v>195</v>
      </c>
      <c r="AI59" t="s">
        <v>195</v>
      </c>
      <c r="AJ59">
        <f t="shared" si="0"/>
      </c>
      <c r="AK59" t="s">
        <v>195</v>
      </c>
      <c r="AL59" t="s">
        <v>195</v>
      </c>
    </row>
    <row r="60" spans="1:38" ht="12.75">
      <c r="A60" t="s">
        <v>37</v>
      </c>
      <c r="B60">
        <v>118</v>
      </c>
      <c r="C60">
        <v>1449</v>
      </c>
      <c r="D60">
        <v>0.0815937174</v>
      </c>
      <c r="E60">
        <v>0.0680048211</v>
      </c>
      <c r="F60">
        <v>0.0978979815</v>
      </c>
      <c r="G60">
        <v>0.7283725687</v>
      </c>
      <c r="H60">
        <v>0.0814354727</v>
      </c>
      <c r="I60">
        <v>0.0071850113</v>
      </c>
      <c r="J60">
        <v>-0.0323</v>
      </c>
      <c r="K60">
        <v>-0.2145</v>
      </c>
      <c r="L60">
        <v>0.1499</v>
      </c>
      <c r="M60">
        <v>0.9682356004</v>
      </c>
      <c r="N60">
        <v>0.8069823375</v>
      </c>
      <c r="O60">
        <v>1.1617109006</v>
      </c>
      <c r="P60">
        <v>76</v>
      </c>
      <c r="Q60">
        <v>1252</v>
      </c>
      <c r="R60">
        <v>0.0606572774</v>
      </c>
      <c r="S60">
        <v>0.048364414</v>
      </c>
      <c r="T60">
        <v>0.0760746382</v>
      </c>
      <c r="U60">
        <v>0.0612035124</v>
      </c>
      <c r="V60">
        <v>0.0607028754</v>
      </c>
      <c r="W60">
        <v>0.0067484489</v>
      </c>
      <c r="X60">
        <v>-0.2163</v>
      </c>
      <c r="Y60">
        <v>-0.4428</v>
      </c>
      <c r="Z60">
        <v>0.0102</v>
      </c>
      <c r="AA60">
        <v>0.8054826637</v>
      </c>
      <c r="AB60">
        <v>0.6422427565</v>
      </c>
      <c r="AC60">
        <v>1.0102135289</v>
      </c>
      <c r="AD60" s="61">
        <v>0.0438010757</v>
      </c>
      <c r="AE60">
        <v>-0.2965</v>
      </c>
      <c r="AF60">
        <v>-0.5848</v>
      </c>
      <c r="AG60">
        <v>-0.0082</v>
      </c>
      <c r="AH60" t="s">
        <v>195</v>
      </c>
      <c r="AI60" t="s">
        <v>195</v>
      </c>
      <c r="AJ60" t="str">
        <f t="shared" si="0"/>
        <v>t</v>
      </c>
      <c r="AK60" t="s">
        <v>195</v>
      </c>
      <c r="AL60" t="s">
        <v>195</v>
      </c>
    </row>
    <row r="61" spans="1:38" ht="12.75">
      <c r="A61" t="s">
        <v>36</v>
      </c>
      <c r="B61">
        <v>52</v>
      </c>
      <c r="C61">
        <v>679</v>
      </c>
      <c r="D61">
        <v>0.0765886971</v>
      </c>
      <c r="E61">
        <v>0.0582935244</v>
      </c>
      <c r="F61">
        <v>0.1006257311</v>
      </c>
      <c r="G61">
        <v>0.4925077306</v>
      </c>
      <c r="H61">
        <v>0.0765832106</v>
      </c>
      <c r="I61">
        <v>0.0102054176</v>
      </c>
      <c r="J61">
        <v>-0.0956</v>
      </c>
      <c r="K61">
        <v>-0.3685</v>
      </c>
      <c r="L61">
        <v>0.1774</v>
      </c>
      <c r="M61">
        <v>0.9088432962</v>
      </c>
      <c r="N61">
        <v>0.6917427888</v>
      </c>
      <c r="O61">
        <v>1.1940798667</v>
      </c>
      <c r="P61">
        <v>37</v>
      </c>
      <c r="Q61">
        <v>647</v>
      </c>
      <c r="R61">
        <v>0.057370913</v>
      </c>
      <c r="S61">
        <v>0.0415195811</v>
      </c>
      <c r="T61">
        <v>0.0792739611</v>
      </c>
      <c r="U61">
        <v>0.099210848</v>
      </c>
      <c r="V61">
        <v>0.057187017</v>
      </c>
      <c r="W61">
        <v>0.0091287089</v>
      </c>
      <c r="X61">
        <v>-0.272</v>
      </c>
      <c r="Y61">
        <v>-0.5954</v>
      </c>
      <c r="Z61">
        <v>0.0514</v>
      </c>
      <c r="AA61">
        <v>0.7618422356</v>
      </c>
      <c r="AB61">
        <v>0.5513485638</v>
      </c>
      <c r="AC61">
        <v>1.0526981115</v>
      </c>
      <c r="AD61" s="61">
        <v>0.1791758512</v>
      </c>
      <c r="AE61">
        <v>-0.2889</v>
      </c>
      <c r="AF61">
        <v>-0.7105</v>
      </c>
      <c r="AG61">
        <v>0.1326</v>
      </c>
      <c r="AH61" t="s">
        <v>195</v>
      </c>
      <c r="AI61" t="s">
        <v>195</v>
      </c>
      <c r="AJ61">
        <f t="shared" si="0"/>
      </c>
      <c r="AK61" t="s">
        <v>195</v>
      </c>
      <c r="AL61" t="s">
        <v>195</v>
      </c>
    </row>
    <row r="62" spans="1:38" ht="12.75">
      <c r="A62" t="s">
        <v>27</v>
      </c>
      <c r="B62">
        <v>16</v>
      </c>
      <c r="C62">
        <v>171</v>
      </c>
      <c r="D62">
        <v>0.0933886932</v>
      </c>
      <c r="E62">
        <v>0.0571760037</v>
      </c>
      <c r="F62">
        <v>0.1525368593</v>
      </c>
      <c r="G62">
        <v>0.6815033875</v>
      </c>
      <c r="H62">
        <v>0.0935672515</v>
      </c>
      <c r="I62">
        <v>0.0222705875</v>
      </c>
      <c r="J62">
        <v>0.1027</v>
      </c>
      <c r="K62">
        <v>-0.3879</v>
      </c>
      <c r="L62">
        <v>0.5934</v>
      </c>
      <c r="M62">
        <v>1.1082012236</v>
      </c>
      <c r="N62">
        <v>0.6784816771</v>
      </c>
      <c r="O62">
        <v>1.8100856565</v>
      </c>
      <c r="P62">
        <v>14</v>
      </c>
      <c r="Q62">
        <v>138</v>
      </c>
      <c r="R62">
        <v>0.1013916651</v>
      </c>
      <c r="S62">
        <v>0.0600067669</v>
      </c>
      <c r="T62">
        <v>0.1713185076</v>
      </c>
      <c r="U62">
        <v>0.2663957713</v>
      </c>
      <c r="V62">
        <v>0.1014492754</v>
      </c>
      <c r="W62">
        <v>0.0257013675</v>
      </c>
      <c r="X62">
        <v>0.2974</v>
      </c>
      <c r="Y62">
        <v>-0.2271</v>
      </c>
      <c r="Z62">
        <v>0.822</v>
      </c>
      <c r="AA62">
        <v>1.3464044557</v>
      </c>
      <c r="AB62">
        <v>0.7968443783</v>
      </c>
      <c r="AC62">
        <v>2.2749799178</v>
      </c>
      <c r="AD62" s="61">
        <v>0.8222364424</v>
      </c>
      <c r="AE62">
        <v>0.0822</v>
      </c>
      <c r="AF62">
        <v>-0.6351</v>
      </c>
      <c r="AG62">
        <v>0.7995</v>
      </c>
      <c r="AH62" t="s">
        <v>195</v>
      </c>
      <c r="AI62" t="s">
        <v>195</v>
      </c>
      <c r="AJ62">
        <f t="shared" si="0"/>
      </c>
      <c r="AK62" t="s">
        <v>195</v>
      </c>
      <c r="AL62" t="s">
        <v>195</v>
      </c>
    </row>
    <row r="63" spans="1:38" ht="12.75">
      <c r="A63" t="s">
        <v>28</v>
      </c>
      <c r="B63">
        <v>42</v>
      </c>
      <c r="C63">
        <v>590</v>
      </c>
      <c r="D63">
        <v>0.0708568449</v>
      </c>
      <c r="E63">
        <v>0.052309905</v>
      </c>
      <c r="F63">
        <v>0.0959797666</v>
      </c>
      <c r="G63">
        <v>0.262844295</v>
      </c>
      <c r="H63">
        <v>0.0711864407</v>
      </c>
      <c r="I63">
        <v>0.0105861223</v>
      </c>
      <c r="J63">
        <v>-0.1734</v>
      </c>
      <c r="K63">
        <v>-0.4768</v>
      </c>
      <c r="L63">
        <v>0.1301</v>
      </c>
      <c r="M63">
        <v>0.8408260087</v>
      </c>
      <c r="N63">
        <v>0.6207378931</v>
      </c>
      <c r="O63">
        <v>1.1389483142</v>
      </c>
      <c r="P63">
        <v>25</v>
      </c>
      <c r="Q63">
        <v>480</v>
      </c>
      <c r="R63">
        <v>0.0521114141</v>
      </c>
      <c r="S63">
        <v>0.0351787236</v>
      </c>
      <c r="T63">
        <v>0.0771943723</v>
      </c>
      <c r="U63">
        <v>0.0662990114</v>
      </c>
      <c r="V63">
        <v>0.0520833333</v>
      </c>
      <c r="W63">
        <v>0.0101417721</v>
      </c>
      <c r="X63">
        <v>-0.3682</v>
      </c>
      <c r="Y63">
        <v>-0.7611</v>
      </c>
      <c r="Z63">
        <v>0.0248</v>
      </c>
      <c r="AA63">
        <v>0.6920000782</v>
      </c>
      <c r="AB63">
        <v>0.4671467825</v>
      </c>
      <c r="AC63">
        <v>1.0250827494</v>
      </c>
      <c r="AD63" s="61">
        <v>0.2238226417</v>
      </c>
      <c r="AE63">
        <v>-0.3073</v>
      </c>
      <c r="AF63">
        <v>-0.8024</v>
      </c>
      <c r="AG63">
        <v>0.1878</v>
      </c>
      <c r="AH63" t="s">
        <v>195</v>
      </c>
      <c r="AI63" t="s">
        <v>195</v>
      </c>
      <c r="AJ63">
        <f t="shared" si="0"/>
      </c>
      <c r="AK63" t="s">
        <v>195</v>
      </c>
      <c r="AL63" t="s">
        <v>195</v>
      </c>
    </row>
    <row r="64" spans="1:38" ht="12.75">
      <c r="A64" t="s">
        <v>30</v>
      </c>
      <c r="B64">
        <v>20</v>
      </c>
      <c r="C64">
        <v>192</v>
      </c>
      <c r="D64">
        <v>0.1037584556</v>
      </c>
      <c r="E64">
        <v>0.0668921786</v>
      </c>
      <c r="F64">
        <v>0.1609428389</v>
      </c>
      <c r="G64">
        <v>0.3529805778</v>
      </c>
      <c r="H64">
        <v>0.1041666667</v>
      </c>
      <c r="I64">
        <v>0.0220458769</v>
      </c>
      <c r="J64">
        <v>0.208</v>
      </c>
      <c r="K64">
        <v>-0.231</v>
      </c>
      <c r="L64">
        <v>0.647</v>
      </c>
      <c r="M64">
        <v>1.231254486</v>
      </c>
      <c r="N64">
        <v>0.7937791135</v>
      </c>
      <c r="O64">
        <v>1.9098355998</v>
      </c>
      <c r="P64">
        <v>10</v>
      </c>
      <c r="Q64">
        <v>178</v>
      </c>
      <c r="R64">
        <v>0.0563272872</v>
      </c>
      <c r="S64">
        <v>0.030288935</v>
      </c>
      <c r="T64">
        <v>0.1047499122</v>
      </c>
      <c r="U64">
        <v>0.3589575936</v>
      </c>
      <c r="V64">
        <v>0.0561797753</v>
      </c>
      <c r="W64">
        <v>0.017259358</v>
      </c>
      <c r="X64">
        <v>-0.2904</v>
      </c>
      <c r="Y64">
        <v>-0.9108</v>
      </c>
      <c r="Z64">
        <v>0.33</v>
      </c>
      <c r="AA64">
        <v>0.7479836762</v>
      </c>
      <c r="AB64">
        <v>0.4022140968</v>
      </c>
      <c r="AC64">
        <v>1.3909994313</v>
      </c>
      <c r="AD64" s="61">
        <v>0.1147273264</v>
      </c>
      <c r="AE64">
        <v>-0.6109</v>
      </c>
      <c r="AF64">
        <v>-1.37</v>
      </c>
      <c r="AG64">
        <v>0.1482</v>
      </c>
      <c r="AH64" t="s">
        <v>195</v>
      </c>
      <c r="AI64" t="s">
        <v>195</v>
      </c>
      <c r="AJ64">
        <f t="shared" si="0"/>
      </c>
      <c r="AK64" t="s">
        <v>195</v>
      </c>
      <c r="AL64" t="s">
        <v>195</v>
      </c>
    </row>
    <row r="65" spans="1:38" ht="12.75">
      <c r="A65" t="s">
        <v>26</v>
      </c>
      <c r="B65">
        <v>27</v>
      </c>
      <c r="C65">
        <v>334</v>
      </c>
      <c r="D65">
        <v>0.0808775725</v>
      </c>
      <c r="E65">
        <v>0.0554179904</v>
      </c>
      <c r="F65">
        <v>0.1180335426</v>
      </c>
      <c r="G65">
        <v>0.8312755904</v>
      </c>
      <c r="H65">
        <v>0.0808383234</v>
      </c>
      <c r="I65">
        <v>0.0149152786</v>
      </c>
      <c r="J65">
        <v>-0.0411</v>
      </c>
      <c r="K65">
        <v>-0.4191</v>
      </c>
      <c r="L65">
        <v>0.3369</v>
      </c>
      <c r="M65">
        <v>0.959737434</v>
      </c>
      <c r="N65">
        <v>0.6576201321</v>
      </c>
      <c r="O65">
        <v>1.4006504626</v>
      </c>
      <c r="P65">
        <v>13</v>
      </c>
      <c r="Q65">
        <v>309</v>
      </c>
      <c r="R65">
        <v>0.0421059838</v>
      </c>
      <c r="S65">
        <v>0.024432357</v>
      </c>
      <c r="T65">
        <v>0.0725641769</v>
      </c>
      <c r="U65">
        <v>0.0363048875</v>
      </c>
      <c r="V65">
        <v>0.0420711974</v>
      </c>
      <c r="W65">
        <v>0.0114203605</v>
      </c>
      <c r="X65">
        <v>-0.5814</v>
      </c>
      <c r="Y65">
        <v>-1.1256</v>
      </c>
      <c r="Z65">
        <v>-0.0371</v>
      </c>
      <c r="AA65">
        <v>0.5591355475</v>
      </c>
      <c r="AB65">
        <v>0.3244431801</v>
      </c>
      <c r="AC65">
        <v>0.9635972633</v>
      </c>
      <c r="AD65" s="61">
        <v>0.0531614488</v>
      </c>
      <c r="AE65">
        <v>-0.6527</v>
      </c>
      <c r="AF65">
        <v>-1.3144</v>
      </c>
      <c r="AG65">
        <v>0.0089</v>
      </c>
      <c r="AH65" t="s">
        <v>195</v>
      </c>
      <c r="AI65" t="s">
        <v>195</v>
      </c>
      <c r="AJ65">
        <f t="shared" si="0"/>
      </c>
      <c r="AK65" t="s">
        <v>195</v>
      </c>
      <c r="AL65" t="s">
        <v>195</v>
      </c>
    </row>
    <row r="66" spans="1:38" ht="12.75">
      <c r="A66" t="s">
        <v>25</v>
      </c>
      <c r="B66">
        <v>49</v>
      </c>
      <c r="C66">
        <v>696</v>
      </c>
      <c r="D66">
        <v>0.0706230262</v>
      </c>
      <c r="E66">
        <v>0.053315819</v>
      </c>
      <c r="F66">
        <v>0.0935484426</v>
      </c>
      <c r="G66">
        <v>0.2180360258</v>
      </c>
      <c r="H66">
        <v>0.0704022989</v>
      </c>
      <c r="I66">
        <v>0.009696976</v>
      </c>
      <c r="J66">
        <v>-0.1767</v>
      </c>
      <c r="K66">
        <v>-0.4578</v>
      </c>
      <c r="L66">
        <v>0.1044</v>
      </c>
      <c r="M66">
        <v>0.838051389</v>
      </c>
      <c r="N66">
        <v>0.6326746183</v>
      </c>
      <c r="O66">
        <v>1.1100968971</v>
      </c>
      <c r="P66">
        <v>37</v>
      </c>
      <c r="Q66">
        <v>649</v>
      </c>
      <c r="R66">
        <v>0.0570699198</v>
      </c>
      <c r="S66">
        <v>0.0413018061</v>
      </c>
      <c r="T66">
        <v>0.0788579497</v>
      </c>
      <c r="U66">
        <v>0.0928443445</v>
      </c>
      <c r="V66">
        <v>0.0570107858</v>
      </c>
      <c r="W66">
        <v>0.0091014278</v>
      </c>
      <c r="X66">
        <v>-0.2773</v>
      </c>
      <c r="Y66">
        <v>-0.6006</v>
      </c>
      <c r="Z66">
        <v>0.0461</v>
      </c>
      <c r="AA66">
        <v>0.7578452747</v>
      </c>
      <c r="AB66">
        <v>0.5484566773</v>
      </c>
      <c r="AC66">
        <v>1.0471737953</v>
      </c>
      <c r="AD66" s="61">
        <v>0.3279060601</v>
      </c>
      <c r="AE66">
        <v>-0.2131</v>
      </c>
      <c r="AF66">
        <v>-0.64</v>
      </c>
      <c r="AG66">
        <v>0.2138</v>
      </c>
      <c r="AH66" t="s">
        <v>195</v>
      </c>
      <c r="AI66" t="s">
        <v>195</v>
      </c>
      <c r="AJ66">
        <f t="shared" si="0"/>
      </c>
      <c r="AK66" t="s">
        <v>195</v>
      </c>
      <c r="AL66" t="s">
        <v>195</v>
      </c>
    </row>
    <row r="67" spans="1:38" ht="12.75">
      <c r="A67" t="s">
        <v>29</v>
      </c>
      <c r="B67">
        <v>46</v>
      </c>
      <c r="C67">
        <v>509</v>
      </c>
      <c r="D67">
        <v>0.0901985971</v>
      </c>
      <c r="E67">
        <v>0.0674873818</v>
      </c>
      <c r="F67">
        <v>0.1205527124</v>
      </c>
      <c r="G67">
        <v>0.6459910349</v>
      </c>
      <c r="H67">
        <v>0.0903732809</v>
      </c>
      <c r="I67">
        <v>0.0127084545</v>
      </c>
      <c r="J67">
        <v>0.068</v>
      </c>
      <c r="K67">
        <v>-0.2221</v>
      </c>
      <c r="L67">
        <v>0.3581</v>
      </c>
      <c r="M67">
        <v>1.0703458013</v>
      </c>
      <c r="N67">
        <v>0.8008421198</v>
      </c>
      <c r="O67">
        <v>1.4305443058</v>
      </c>
      <c r="P67">
        <v>28</v>
      </c>
      <c r="Q67">
        <v>451</v>
      </c>
      <c r="R67">
        <v>0.0618036206</v>
      </c>
      <c r="S67">
        <v>0.0426298912</v>
      </c>
      <c r="T67">
        <v>0.0896011557</v>
      </c>
      <c r="U67">
        <v>0.2970792106</v>
      </c>
      <c r="V67">
        <v>0.0620842572</v>
      </c>
      <c r="W67">
        <v>0.0113627745</v>
      </c>
      <c r="X67">
        <v>-0.1976</v>
      </c>
      <c r="Y67">
        <v>-0.569</v>
      </c>
      <c r="Z67">
        <v>0.1738</v>
      </c>
      <c r="AA67">
        <v>0.8207052332</v>
      </c>
      <c r="AB67">
        <v>0.566092641</v>
      </c>
      <c r="AC67">
        <v>1.189835428</v>
      </c>
      <c r="AD67" s="61">
        <v>0.1147444187</v>
      </c>
      <c r="AE67">
        <v>-0.3781</v>
      </c>
      <c r="AF67">
        <v>-0.8478</v>
      </c>
      <c r="AG67">
        <v>0.0917</v>
      </c>
      <c r="AH67" t="s">
        <v>195</v>
      </c>
      <c r="AI67" t="s">
        <v>195</v>
      </c>
      <c r="AJ67">
        <f t="shared" si="0"/>
      </c>
      <c r="AK67" t="s">
        <v>195</v>
      </c>
      <c r="AL67" t="s">
        <v>195</v>
      </c>
    </row>
    <row r="68" spans="1:38" ht="12.75">
      <c r="A68" t="s">
        <v>45</v>
      </c>
      <c r="B68">
        <v>16</v>
      </c>
      <c r="C68">
        <v>306</v>
      </c>
      <c r="D68">
        <v>0.0523094167</v>
      </c>
      <c r="E68">
        <v>0.0320257662</v>
      </c>
      <c r="F68">
        <v>0.0854398004</v>
      </c>
      <c r="G68">
        <v>0.0567909072</v>
      </c>
      <c r="H68">
        <v>0.0522875817</v>
      </c>
      <c r="I68">
        <v>0.0127255585</v>
      </c>
      <c r="J68">
        <v>-0.4769</v>
      </c>
      <c r="K68">
        <v>-0.9675</v>
      </c>
      <c r="L68">
        <v>0.0138</v>
      </c>
      <c r="M68">
        <v>0.6207320987</v>
      </c>
      <c r="N68">
        <v>0.3800352276</v>
      </c>
      <c r="O68">
        <v>1.013875321</v>
      </c>
      <c r="P68">
        <v>10</v>
      </c>
      <c r="Q68">
        <v>268</v>
      </c>
      <c r="R68">
        <v>0.0373938835</v>
      </c>
      <c r="S68">
        <v>0.0201078581</v>
      </c>
      <c r="T68">
        <v>0.0695401029</v>
      </c>
      <c r="U68">
        <v>0.0269947306</v>
      </c>
      <c r="V68">
        <v>0.0373134328</v>
      </c>
      <c r="W68">
        <v>0.01157731</v>
      </c>
      <c r="X68">
        <v>-0.7</v>
      </c>
      <c r="Y68">
        <v>-1.3204</v>
      </c>
      <c r="Z68">
        <v>-0.0796</v>
      </c>
      <c r="AA68">
        <v>0.4965624271</v>
      </c>
      <c r="AB68">
        <v>0.2670171133</v>
      </c>
      <c r="AC68">
        <v>0.9234398533</v>
      </c>
      <c r="AD68" s="61">
        <v>0.405018037</v>
      </c>
      <c r="AE68">
        <v>-0.3357</v>
      </c>
      <c r="AF68">
        <v>-1.1258</v>
      </c>
      <c r="AG68">
        <v>0.4544</v>
      </c>
      <c r="AH68" t="s">
        <v>195</v>
      </c>
      <c r="AI68" t="s">
        <v>195</v>
      </c>
      <c r="AJ68">
        <f t="shared" si="0"/>
      </c>
      <c r="AK68" t="s">
        <v>195</v>
      </c>
      <c r="AL68" t="s">
        <v>195</v>
      </c>
    </row>
    <row r="69" spans="1:38" ht="12.75">
      <c r="A69" t="s">
        <v>43</v>
      </c>
      <c r="B69">
        <v>51</v>
      </c>
      <c r="C69">
        <v>596</v>
      </c>
      <c r="D69">
        <v>0.0857707868</v>
      </c>
      <c r="E69">
        <v>0.0651100161</v>
      </c>
      <c r="F69">
        <v>0.1129876525</v>
      </c>
      <c r="G69">
        <v>0.9001322056</v>
      </c>
      <c r="H69">
        <v>0.0855704698</v>
      </c>
      <c r="I69">
        <v>0.0114581354</v>
      </c>
      <c r="J69">
        <v>0.0176</v>
      </c>
      <c r="K69">
        <v>-0.258</v>
      </c>
      <c r="L69">
        <v>0.2932</v>
      </c>
      <c r="M69">
        <v>1.017802987</v>
      </c>
      <c r="N69">
        <v>0.7726310007</v>
      </c>
      <c r="O69">
        <v>1.3407731755</v>
      </c>
      <c r="P69">
        <v>26</v>
      </c>
      <c r="Q69">
        <v>521</v>
      </c>
      <c r="R69">
        <v>0.0500010476</v>
      </c>
      <c r="S69">
        <v>0.0340113564</v>
      </c>
      <c r="T69">
        <v>0.0735079405</v>
      </c>
      <c r="U69">
        <v>0.0372653144</v>
      </c>
      <c r="V69">
        <v>0.0499040307</v>
      </c>
      <c r="W69">
        <v>0.0095396554</v>
      </c>
      <c r="X69">
        <v>-0.4095</v>
      </c>
      <c r="Y69">
        <v>-0.7949</v>
      </c>
      <c r="Z69">
        <v>-0.0242</v>
      </c>
      <c r="AA69">
        <v>0.6639760103</v>
      </c>
      <c r="AB69">
        <v>0.4516450316</v>
      </c>
      <c r="AC69">
        <v>0.9761297289</v>
      </c>
      <c r="AD69" s="61">
        <v>0.0251317696</v>
      </c>
      <c r="AE69">
        <v>-0.5396</v>
      </c>
      <c r="AF69">
        <v>-1.0119</v>
      </c>
      <c r="AG69">
        <v>-0.0673</v>
      </c>
      <c r="AH69" t="s">
        <v>195</v>
      </c>
      <c r="AI69" t="s">
        <v>195</v>
      </c>
      <c r="AJ69" t="str">
        <f aca="true" t="shared" si="1" ref="AJ69:AJ110">IF(AD69&lt;0.05,"t","")</f>
        <v>t</v>
      </c>
      <c r="AK69" t="s">
        <v>195</v>
      </c>
      <c r="AL69" t="s">
        <v>195</v>
      </c>
    </row>
    <row r="70" spans="1:38" ht="12.75">
      <c r="A70" t="s">
        <v>42</v>
      </c>
      <c r="B70">
        <v>54</v>
      </c>
      <c r="C70">
        <v>660</v>
      </c>
      <c r="D70">
        <v>0.0818981789</v>
      </c>
      <c r="E70">
        <v>0.0626508258</v>
      </c>
      <c r="F70">
        <v>0.1070586322</v>
      </c>
      <c r="G70">
        <v>0.8345171034</v>
      </c>
      <c r="H70">
        <v>0.0818181818</v>
      </c>
      <c r="I70">
        <v>0.0106688421</v>
      </c>
      <c r="J70">
        <v>-0.0286</v>
      </c>
      <c r="K70">
        <v>-0.2965</v>
      </c>
      <c r="L70">
        <v>0.2393</v>
      </c>
      <c r="M70">
        <v>0.971848507</v>
      </c>
      <c r="N70">
        <v>0.7434489057</v>
      </c>
      <c r="O70">
        <v>1.2704161824</v>
      </c>
      <c r="P70">
        <v>54</v>
      </c>
      <c r="Q70">
        <v>622</v>
      </c>
      <c r="R70">
        <v>0.0868887278</v>
      </c>
      <c r="S70">
        <v>0.0664544692</v>
      </c>
      <c r="T70">
        <v>0.1136063701</v>
      </c>
      <c r="U70">
        <v>0.2955995365</v>
      </c>
      <c r="V70">
        <v>0.0868167203</v>
      </c>
      <c r="W70">
        <v>0.0112897798</v>
      </c>
      <c r="X70">
        <v>0.1431</v>
      </c>
      <c r="Y70">
        <v>-0.125</v>
      </c>
      <c r="Z70">
        <v>0.4112</v>
      </c>
      <c r="AA70">
        <v>1.153816442</v>
      </c>
      <c r="AB70">
        <v>0.8824649773</v>
      </c>
      <c r="AC70">
        <v>1.5086064784</v>
      </c>
      <c r="AD70" s="61">
        <v>0.7585689977</v>
      </c>
      <c r="AE70">
        <v>0.0592</v>
      </c>
      <c r="AF70">
        <v>-0.318</v>
      </c>
      <c r="AG70">
        <v>0.4363</v>
      </c>
      <c r="AH70" t="s">
        <v>195</v>
      </c>
      <c r="AI70" t="s">
        <v>195</v>
      </c>
      <c r="AJ70">
        <f t="shared" si="1"/>
      </c>
      <c r="AK70" t="s">
        <v>195</v>
      </c>
      <c r="AL70" t="s">
        <v>195</v>
      </c>
    </row>
    <row r="71" spans="1:38" ht="12.75">
      <c r="A71" t="s">
        <v>44</v>
      </c>
      <c r="B71">
        <v>48</v>
      </c>
      <c r="C71">
        <v>1095</v>
      </c>
      <c r="D71">
        <v>0.043815031</v>
      </c>
      <c r="E71">
        <v>0.0329821138</v>
      </c>
      <c r="F71">
        <v>0.0582060007</v>
      </c>
      <c r="G71" s="4">
        <v>6.3725617E-06</v>
      </c>
      <c r="H71">
        <v>0.0438356164</v>
      </c>
      <c r="I71">
        <v>0.0061868955</v>
      </c>
      <c r="J71">
        <v>-0.6541</v>
      </c>
      <c r="K71">
        <v>-0.9381</v>
      </c>
      <c r="L71">
        <v>-0.37</v>
      </c>
      <c r="M71">
        <v>0.5199330804</v>
      </c>
      <c r="N71">
        <v>0.3913837706</v>
      </c>
      <c r="O71">
        <v>0.6907041844</v>
      </c>
      <c r="P71">
        <v>25</v>
      </c>
      <c r="Q71">
        <v>984</v>
      </c>
      <c r="R71">
        <v>0.025407828</v>
      </c>
      <c r="S71">
        <v>0.017152</v>
      </c>
      <c r="T71">
        <v>0.0376374606</v>
      </c>
      <c r="U71" s="4">
        <v>5.9816348E-08</v>
      </c>
      <c r="V71">
        <v>0.0254065041</v>
      </c>
      <c r="W71">
        <v>0.0050163365</v>
      </c>
      <c r="X71">
        <v>-1.0865</v>
      </c>
      <c r="Y71">
        <v>-1.4794</v>
      </c>
      <c r="Z71">
        <v>-0.6936</v>
      </c>
      <c r="AA71">
        <v>0.3373966959</v>
      </c>
      <c r="AB71">
        <v>0.2277655578</v>
      </c>
      <c r="AC71">
        <v>0.4997969468</v>
      </c>
      <c r="AD71" s="61">
        <v>0.0271513352</v>
      </c>
      <c r="AE71">
        <v>-0.5449</v>
      </c>
      <c r="AF71">
        <v>-1.0283</v>
      </c>
      <c r="AG71">
        <v>-0.0615</v>
      </c>
      <c r="AH71">
        <v>1</v>
      </c>
      <c r="AI71">
        <v>2</v>
      </c>
      <c r="AJ71" t="str">
        <f t="shared" si="1"/>
        <v>t</v>
      </c>
      <c r="AK71" t="s">
        <v>195</v>
      </c>
      <c r="AL71" t="s">
        <v>195</v>
      </c>
    </row>
    <row r="72" spans="1:38" ht="12.75">
      <c r="A72" t="s">
        <v>39</v>
      </c>
      <c r="B72">
        <v>36</v>
      </c>
      <c r="C72">
        <v>464</v>
      </c>
      <c r="D72">
        <v>0.0776123744</v>
      </c>
      <c r="E72">
        <v>0.0559299526</v>
      </c>
      <c r="F72">
        <v>0.1077004428</v>
      </c>
      <c r="G72">
        <v>0.6224542387</v>
      </c>
      <c r="H72">
        <v>0.0775862069</v>
      </c>
      <c r="I72">
        <v>0.0124192727</v>
      </c>
      <c r="J72">
        <v>-0.0823</v>
      </c>
      <c r="K72">
        <v>-0.4099</v>
      </c>
      <c r="L72">
        <v>0.2453</v>
      </c>
      <c r="M72">
        <v>0.9209908103</v>
      </c>
      <c r="N72">
        <v>0.6636953544</v>
      </c>
      <c r="O72">
        <v>1.2780322583</v>
      </c>
      <c r="P72">
        <v>25</v>
      </c>
      <c r="Q72">
        <v>415</v>
      </c>
      <c r="R72">
        <v>0.0601173454</v>
      </c>
      <c r="S72">
        <v>0.0405832436</v>
      </c>
      <c r="T72">
        <v>0.0890538779</v>
      </c>
      <c r="U72">
        <v>0.2612039372</v>
      </c>
      <c r="V72">
        <v>0.0602409639</v>
      </c>
      <c r="W72">
        <v>0.011679659</v>
      </c>
      <c r="X72">
        <v>-0.2253</v>
      </c>
      <c r="Y72">
        <v>-0.6182</v>
      </c>
      <c r="Z72">
        <v>0.1677</v>
      </c>
      <c r="AA72">
        <v>0.7983127767</v>
      </c>
      <c r="AB72">
        <v>0.5389147119</v>
      </c>
      <c r="AC72">
        <v>1.1825679933</v>
      </c>
      <c r="AD72" s="61">
        <v>0.3265301909</v>
      </c>
      <c r="AE72">
        <v>-0.2554</v>
      </c>
      <c r="AF72">
        <v>-0.7657</v>
      </c>
      <c r="AG72">
        <v>0.2548</v>
      </c>
      <c r="AH72" t="s">
        <v>195</v>
      </c>
      <c r="AI72" t="s">
        <v>195</v>
      </c>
      <c r="AJ72">
        <f t="shared" si="1"/>
      </c>
      <c r="AK72" t="s">
        <v>195</v>
      </c>
      <c r="AL72" t="s">
        <v>195</v>
      </c>
    </row>
    <row r="73" spans="1:38" ht="12.75">
      <c r="A73" t="s">
        <v>40</v>
      </c>
      <c r="B73">
        <v>58</v>
      </c>
      <c r="C73">
        <v>1022</v>
      </c>
      <c r="D73">
        <v>0.0567614915</v>
      </c>
      <c r="E73">
        <v>0.043828182</v>
      </c>
      <c r="F73">
        <v>0.0735113065</v>
      </c>
      <c r="G73">
        <v>0.0027417923</v>
      </c>
      <c r="H73">
        <v>0.0567514677</v>
      </c>
      <c r="I73">
        <v>0.0072372932</v>
      </c>
      <c r="J73">
        <v>-0.3952</v>
      </c>
      <c r="K73">
        <v>-0.6538</v>
      </c>
      <c r="L73">
        <v>-0.1366</v>
      </c>
      <c r="M73">
        <v>0.67356285</v>
      </c>
      <c r="N73">
        <v>0.5200891375</v>
      </c>
      <c r="O73">
        <v>0.8723252998</v>
      </c>
      <c r="P73">
        <v>38</v>
      </c>
      <c r="Q73">
        <v>896</v>
      </c>
      <c r="R73">
        <v>0.0424510655</v>
      </c>
      <c r="S73">
        <v>0.0308529877</v>
      </c>
      <c r="T73">
        <v>0.058409026</v>
      </c>
      <c r="U73">
        <v>0.0004307476</v>
      </c>
      <c r="V73">
        <v>0.0424107143</v>
      </c>
      <c r="W73">
        <v>0.0067324545</v>
      </c>
      <c r="X73">
        <v>-0.5732</v>
      </c>
      <c r="Y73">
        <v>-0.8923</v>
      </c>
      <c r="Z73">
        <v>-0.2541</v>
      </c>
      <c r="AA73">
        <v>0.5637179706</v>
      </c>
      <c r="AB73">
        <v>0.4097042892</v>
      </c>
      <c r="AC73">
        <v>0.7756275898</v>
      </c>
      <c r="AD73" s="61">
        <v>0.1639358426</v>
      </c>
      <c r="AE73">
        <v>-0.2905</v>
      </c>
      <c r="AF73">
        <v>-0.6996</v>
      </c>
      <c r="AG73">
        <v>0.1185</v>
      </c>
      <c r="AH73">
        <v>1</v>
      </c>
      <c r="AI73">
        <v>2</v>
      </c>
      <c r="AJ73">
        <f t="shared" si="1"/>
      </c>
      <c r="AK73" t="s">
        <v>195</v>
      </c>
      <c r="AL73" t="s">
        <v>195</v>
      </c>
    </row>
    <row r="74" spans="1:38" ht="12.75">
      <c r="A74" t="s">
        <v>41</v>
      </c>
      <c r="B74">
        <v>54</v>
      </c>
      <c r="C74">
        <v>802</v>
      </c>
      <c r="D74">
        <v>0.0674630759</v>
      </c>
      <c r="E74">
        <v>0.0516081703</v>
      </c>
      <c r="F74">
        <v>0.0881888776</v>
      </c>
      <c r="G74">
        <v>0.1036394033</v>
      </c>
      <c r="H74">
        <v>0.0673316708</v>
      </c>
      <c r="I74">
        <v>0.0088488356</v>
      </c>
      <c r="J74">
        <v>-0.2225</v>
      </c>
      <c r="K74">
        <v>-0.4904</v>
      </c>
      <c r="L74">
        <v>0.0454</v>
      </c>
      <c r="M74">
        <v>0.8005536931</v>
      </c>
      <c r="N74">
        <v>0.6124107264</v>
      </c>
      <c r="O74">
        <v>1.0464973718</v>
      </c>
      <c r="P74">
        <v>47</v>
      </c>
      <c r="Q74">
        <v>761</v>
      </c>
      <c r="R74">
        <v>0.0616191338</v>
      </c>
      <c r="S74">
        <v>0.0462370045</v>
      </c>
      <c r="T74">
        <v>0.0821185909</v>
      </c>
      <c r="U74">
        <v>0.1710370872</v>
      </c>
      <c r="V74">
        <v>0.061760841</v>
      </c>
      <c r="W74">
        <v>0.0087261174</v>
      </c>
      <c r="X74">
        <v>-0.2006</v>
      </c>
      <c r="Y74">
        <v>-0.4878</v>
      </c>
      <c r="Z74">
        <v>0.0866</v>
      </c>
      <c r="AA74">
        <v>0.8182553884</v>
      </c>
      <c r="AB74">
        <v>0.6139923705</v>
      </c>
      <c r="AC74">
        <v>1.090472639</v>
      </c>
      <c r="AD74" s="61">
        <v>0.6496834389</v>
      </c>
      <c r="AE74">
        <v>-0.0906</v>
      </c>
      <c r="AF74">
        <v>-0.4816</v>
      </c>
      <c r="AG74">
        <v>0.3004</v>
      </c>
      <c r="AH74" t="s">
        <v>195</v>
      </c>
      <c r="AI74" t="s">
        <v>195</v>
      </c>
      <c r="AJ74">
        <f t="shared" si="1"/>
      </c>
      <c r="AK74" t="s">
        <v>195</v>
      </c>
      <c r="AL74" t="s">
        <v>195</v>
      </c>
    </row>
    <row r="75" spans="1:38" ht="12.75">
      <c r="A75" t="s">
        <v>46</v>
      </c>
      <c r="B75">
        <v>84</v>
      </c>
      <c r="C75">
        <v>1356</v>
      </c>
      <c r="D75">
        <v>0.0620267889</v>
      </c>
      <c r="E75">
        <v>0.0500110246</v>
      </c>
      <c r="F75">
        <v>0.0769294884</v>
      </c>
      <c r="G75">
        <v>0.0052775438</v>
      </c>
      <c r="H75">
        <v>0.0619469027</v>
      </c>
      <c r="I75">
        <v>0.0065462662</v>
      </c>
      <c r="J75">
        <v>-0.3065</v>
      </c>
      <c r="K75">
        <v>-0.5218</v>
      </c>
      <c r="L75">
        <v>-0.0911</v>
      </c>
      <c r="M75">
        <v>0.7360437431</v>
      </c>
      <c r="N75">
        <v>0.593458124</v>
      </c>
      <c r="O75">
        <v>0.9128873121</v>
      </c>
      <c r="P75">
        <v>97</v>
      </c>
      <c r="Q75">
        <v>1143</v>
      </c>
      <c r="R75">
        <v>0.0847571273</v>
      </c>
      <c r="S75">
        <v>0.0693329914</v>
      </c>
      <c r="T75">
        <v>0.1036125873</v>
      </c>
      <c r="U75">
        <v>0.2486293466</v>
      </c>
      <c r="V75">
        <v>0.084864392</v>
      </c>
      <c r="W75">
        <v>0.0082429443</v>
      </c>
      <c r="X75">
        <v>0.1182</v>
      </c>
      <c r="Y75">
        <v>-0.0826</v>
      </c>
      <c r="Z75">
        <v>0.3191</v>
      </c>
      <c r="AA75">
        <v>1.1255104028</v>
      </c>
      <c r="AB75">
        <v>0.9206895703</v>
      </c>
      <c r="AC75">
        <v>1.3758966189</v>
      </c>
      <c r="AD75" s="61">
        <v>0.036185539</v>
      </c>
      <c r="AE75">
        <v>0.3122</v>
      </c>
      <c r="AF75">
        <v>0.0201</v>
      </c>
      <c r="AG75">
        <v>0.6043</v>
      </c>
      <c r="AH75" t="s">
        <v>195</v>
      </c>
      <c r="AI75" t="s">
        <v>195</v>
      </c>
      <c r="AJ75" t="str">
        <f t="shared" si="1"/>
        <v>t</v>
      </c>
      <c r="AK75" t="s">
        <v>195</v>
      </c>
      <c r="AL75" t="s">
        <v>195</v>
      </c>
    </row>
    <row r="76" spans="1:38" ht="12.75">
      <c r="A76" t="s">
        <v>48</v>
      </c>
      <c r="B76">
        <v>6</v>
      </c>
      <c r="C76">
        <v>138</v>
      </c>
      <c r="D76">
        <v>0.0433757459</v>
      </c>
      <c r="E76">
        <v>0.0194793169</v>
      </c>
      <c r="F76">
        <v>0.096587336</v>
      </c>
      <c r="G76">
        <v>0.1039538023</v>
      </c>
      <c r="H76">
        <v>0.0434782609</v>
      </c>
      <c r="I76">
        <v>0.0173597698</v>
      </c>
      <c r="J76">
        <v>-0.6641</v>
      </c>
      <c r="K76">
        <v>-1.4647</v>
      </c>
      <c r="L76">
        <v>0.1364</v>
      </c>
      <c r="M76">
        <v>0.5147202835</v>
      </c>
      <c r="N76">
        <v>0.2311522104</v>
      </c>
      <c r="O76">
        <v>1.1461580652</v>
      </c>
      <c r="P76" t="s">
        <v>195</v>
      </c>
      <c r="Q76" t="s">
        <v>195</v>
      </c>
      <c r="R76" t="s">
        <v>195</v>
      </c>
      <c r="S76" t="s">
        <v>195</v>
      </c>
      <c r="T76" t="s">
        <v>195</v>
      </c>
      <c r="U76" t="s">
        <v>195</v>
      </c>
      <c r="V76" t="s">
        <v>195</v>
      </c>
      <c r="W76" t="s">
        <v>195</v>
      </c>
      <c r="X76" t="s">
        <v>195</v>
      </c>
      <c r="Y76" t="s">
        <v>195</v>
      </c>
      <c r="Z76" t="s">
        <v>195</v>
      </c>
      <c r="AA76" t="s">
        <v>195</v>
      </c>
      <c r="AB76" t="s">
        <v>195</v>
      </c>
      <c r="AC76" t="s">
        <v>195</v>
      </c>
      <c r="AD76" s="61" t="s">
        <v>195</v>
      </c>
      <c r="AE76" t="s">
        <v>195</v>
      </c>
      <c r="AF76" t="s">
        <v>195</v>
      </c>
      <c r="AG76" t="s">
        <v>195</v>
      </c>
      <c r="AH76" t="s">
        <v>195</v>
      </c>
      <c r="AI76" t="s">
        <v>195</v>
      </c>
      <c r="AJ76">
        <f t="shared" si="1"/>
      </c>
      <c r="AK76" t="s">
        <v>195</v>
      </c>
      <c r="AL76" t="s">
        <v>241</v>
      </c>
    </row>
    <row r="77" spans="1:38" ht="12.75">
      <c r="A77" t="s">
        <v>47</v>
      </c>
      <c r="B77">
        <v>29</v>
      </c>
      <c r="C77">
        <v>371</v>
      </c>
      <c r="D77">
        <v>0.0779937286</v>
      </c>
      <c r="E77">
        <v>0.0541525026</v>
      </c>
      <c r="F77">
        <v>0.1123313126</v>
      </c>
      <c r="G77">
        <v>0.6775272609</v>
      </c>
      <c r="H77">
        <v>0.0781671159</v>
      </c>
      <c r="I77">
        <v>0.0139364188</v>
      </c>
      <c r="J77">
        <v>-0.0774</v>
      </c>
      <c r="K77">
        <v>-0.4422</v>
      </c>
      <c r="L77">
        <v>0.2874</v>
      </c>
      <c r="M77">
        <v>0.9255161674</v>
      </c>
      <c r="N77">
        <v>0.6426031629</v>
      </c>
      <c r="O77">
        <v>1.3329846872</v>
      </c>
      <c r="P77">
        <v>25</v>
      </c>
      <c r="Q77">
        <v>246</v>
      </c>
      <c r="R77">
        <v>0.1020251972</v>
      </c>
      <c r="S77">
        <v>0.0688737738</v>
      </c>
      <c r="T77">
        <v>0.1511335926</v>
      </c>
      <c r="U77">
        <v>0.1298594936</v>
      </c>
      <c r="V77">
        <v>0.1016260163</v>
      </c>
      <c r="W77">
        <v>0.0192647546</v>
      </c>
      <c r="X77">
        <v>0.3037</v>
      </c>
      <c r="Y77">
        <v>-0.0893</v>
      </c>
      <c r="Z77">
        <v>0.6966</v>
      </c>
      <c r="AA77">
        <v>1.3548172815</v>
      </c>
      <c r="AB77">
        <v>0.9145915075</v>
      </c>
      <c r="AC77">
        <v>2.0069395474</v>
      </c>
      <c r="AD77" s="61">
        <v>0.3250417084</v>
      </c>
      <c r="AE77">
        <v>0.2686</v>
      </c>
      <c r="AF77">
        <v>-0.2663</v>
      </c>
      <c r="AG77">
        <v>0.8035</v>
      </c>
      <c r="AH77" t="s">
        <v>195</v>
      </c>
      <c r="AI77" t="s">
        <v>195</v>
      </c>
      <c r="AJ77">
        <f t="shared" si="1"/>
      </c>
      <c r="AK77" t="s">
        <v>195</v>
      </c>
      <c r="AL77" t="s">
        <v>195</v>
      </c>
    </row>
    <row r="78" spans="1:38" ht="12.75">
      <c r="A78" t="s">
        <v>53</v>
      </c>
      <c r="B78">
        <v>12</v>
      </c>
      <c r="C78">
        <v>107</v>
      </c>
      <c r="D78">
        <v>0.1125918225</v>
      </c>
      <c r="E78">
        <v>0.0639062075</v>
      </c>
      <c r="F78">
        <v>0.1983675609</v>
      </c>
      <c r="G78">
        <v>0.3160121708</v>
      </c>
      <c r="H78">
        <v>0.1121495327</v>
      </c>
      <c r="I78">
        <v>0.0305054025</v>
      </c>
      <c r="J78">
        <v>0.2897</v>
      </c>
      <c r="K78">
        <v>-0.2766</v>
      </c>
      <c r="L78">
        <v>0.8561</v>
      </c>
      <c r="M78">
        <v>1.3360760405</v>
      </c>
      <c r="N78">
        <v>0.7583459501</v>
      </c>
      <c r="O78">
        <v>2.3539377851</v>
      </c>
      <c r="P78" t="s">
        <v>195</v>
      </c>
      <c r="Q78" t="s">
        <v>195</v>
      </c>
      <c r="R78" t="s">
        <v>195</v>
      </c>
      <c r="S78" t="s">
        <v>195</v>
      </c>
      <c r="T78" t="s">
        <v>195</v>
      </c>
      <c r="U78" t="s">
        <v>195</v>
      </c>
      <c r="V78" t="s">
        <v>195</v>
      </c>
      <c r="W78" t="s">
        <v>195</v>
      </c>
      <c r="X78" t="s">
        <v>195</v>
      </c>
      <c r="Y78" t="s">
        <v>195</v>
      </c>
      <c r="Z78" t="s">
        <v>195</v>
      </c>
      <c r="AA78" t="s">
        <v>195</v>
      </c>
      <c r="AB78" t="s">
        <v>195</v>
      </c>
      <c r="AC78" t="s">
        <v>195</v>
      </c>
      <c r="AD78" s="61" t="s">
        <v>195</v>
      </c>
      <c r="AE78" t="s">
        <v>195</v>
      </c>
      <c r="AF78" t="s">
        <v>195</v>
      </c>
      <c r="AG78" t="s">
        <v>195</v>
      </c>
      <c r="AH78" t="s">
        <v>195</v>
      </c>
      <c r="AI78" t="s">
        <v>195</v>
      </c>
      <c r="AJ78">
        <f t="shared" si="1"/>
      </c>
      <c r="AK78" t="s">
        <v>195</v>
      </c>
      <c r="AL78" t="s">
        <v>241</v>
      </c>
    </row>
    <row r="79" spans="1:38" ht="12.75">
      <c r="A79" t="s">
        <v>55</v>
      </c>
      <c r="B79">
        <v>24</v>
      </c>
      <c r="C79">
        <v>496</v>
      </c>
      <c r="D79">
        <v>0.0484869554</v>
      </c>
      <c r="E79">
        <v>0.0324736523</v>
      </c>
      <c r="F79">
        <v>0.0723966871</v>
      </c>
      <c r="G79">
        <v>0.0068817325</v>
      </c>
      <c r="H79">
        <v>0.0483870968</v>
      </c>
      <c r="I79">
        <v>0.0096350529</v>
      </c>
      <c r="J79">
        <v>-0.5527</v>
      </c>
      <c r="K79">
        <v>-0.9536</v>
      </c>
      <c r="L79">
        <v>-0.1519</v>
      </c>
      <c r="M79">
        <v>0.5753726863</v>
      </c>
      <c r="N79">
        <v>0.3853500884</v>
      </c>
      <c r="O79">
        <v>0.8590986175</v>
      </c>
      <c r="P79">
        <v>28</v>
      </c>
      <c r="Q79">
        <v>465</v>
      </c>
      <c r="R79">
        <v>0.0602087372</v>
      </c>
      <c r="S79">
        <v>0.0415299201</v>
      </c>
      <c r="T79">
        <v>0.0872886832</v>
      </c>
      <c r="U79">
        <v>0.2377239968</v>
      </c>
      <c r="V79">
        <v>0.0602150538</v>
      </c>
      <c r="W79">
        <v>0.0110316457</v>
      </c>
      <c r="X79">
        <v>-0.2237</v>
      </c>
      <c r="Y79">
        <v>-0.5951</v>
      </c>
      <c r="Z79">
        <v>0.1477</v>
      </c>
      <c r="AA79">
        <v>0.7995263906</v>
      </c>
      <c r="AB79">
        <v>0.5514858583</v>
      </c>
      <c r="AC79">
        <v>1.1591275454</v>
      </c>
      <c r="AD79" s="61">
        <v>0.4363510031</v>
      </c>
      <c r="AE79">
        <v>0.2165</v>
      </c>
      <c r="AF79">
        <v>-0.3287</v>
      </c>
      <c r="AG79">
        <v>0.7617</v>
      </c>
      <c r="AH79" t="s">
        <v>195</v>
      </c>
      <c r="AI79" t="s">
        <v>195</v>
      </c>
      <c r="AJ79">
        <f t="shared" si="1"/>
      </c>
      <c r="AK79" t="s">
        <v>195</v>
      </c>
      <c r="AL79" t="s">
        <v>195</v>
      </c>
    </row>
    <row r="80" spans="1:38" ht="12.75">
      <c r="A80" t="s">
        <v>51</v>
      </c>
      <c r="B80">
        <v>59</v>
      </c>
      <c r="C80">
        <v>488</v>
      </c>
      <c r="D80">
        <v>0.1206413663</v>
      </c>
      <c r="E80">
        <v>0.0933559935</v>
      </c>
      <c r="F80">
        <v>0.1559014982</v>
      </c>
      <c r="G80">
        <v>0.006094969</v>
      </c>
      <c r="H80">
        <v>0.1209016393</v>
      </c>
      <c r="I80">
        <v>0.0147579121</v>
      </c>
      <c r="J80">
        <v>0.3588</v>
      </c>
      <c r="K80">
        <v>0.1024</v>
      </c>
      <c r="L80">
        <v>0.6152</v>
      </c>
      <c r="M80">
        <v>1.4315963219</v>
      </c>
      <c r="N80">
        <v>1.1078131911</v>
      </c>
      <c r="O80">
        <v>1.8500122993</v>
      </c>
      <c r="P80">
        <v>44</v>
      </c>
      <c r="Q80">
        <v>535</v>
      </c>
      <c r="R80">
        <v>0.0824523418</v>
      </c>
      <c r="S80">
        <v>0.0612819278</v>
      </c>
      <c r="T80">
        <v>0.1109362729</v>
      </c>
      <c r="U80">
        <v>0.5492628508</v>
      </c>
      <c r="V80">
        <v>0.0822429907</v>
      </c>
      <c r="W80">
        <v>0.011877811</v>
      </c>
      <c r="X80">
        <v>0.0907</v>
      </c>
      <c r="Y80">
        <v>-0.2061</v>
      </c>
      <c r="Z80">
        <v>0.3874</v>
      </c>
      <c r="AA80">
        <v>1.0949045978</v>
      </c>
      <c r="AB80">
        <v>0.8137775474</v>
      </c>
      <c r="AC80">
        <v>1.4731496119</v>
      </c>
      <c r="AD80" s="61">
        <v>0.0560381125</v>
      </c>
      <c r="AE80">
        <v>-0.3806</v>
      </c>
      <c r="AF80">
        <v>-0.771</v>
      </c>
      <c r="AG80">
        <v>0.0098</v>
      </c>
      <c r="AH80" t="s">
        <v>195</v>
      </c>
      <c r="AI80" t="s">
        <v>195</v>
      </c>
      <c r="AJ80">
        <f t="shared" si="1"/>
      </c>
      <c r="AK80" t="s">
        <v>195</v>
      </c>
      <c r="AL80" t="s">
        <v>195</v>
      </c>
    </row>
    <row r="81" spans="1:38" ht="12.75">
      <c r="A81" t="s">
        <v>54</v>
      </c>
      <c r="B81">
        <v>8</v>
      </c>
      <c r="C81">
        <v>191</v>
      </c>
      <c r="D81">
        <v>0.0419635356</v>
      </c>
      <c r="E81">
        <v>0.0209762956</v>
      </c>
      <c r="F81">
        <v>0.0839489655</v>
      </c>
      <c r="G81">
        <v>0.0487501833</v>
      </c>
      <c r="H81">
        <v>0.0418848168</v>
      </c>
      <c r="I81">
        <v>0.0144950757</v>
      </c>
      <c r="J81">
        <v>-0.6972</v>
      </c>
      <c r="K81">
        <v>-1.3906</v>
      </c>
      <c r="L81">
        <v>-0.0038</v>
      </c>
      <c r="M81">
        <v>0.4979622247</v>
      </c>
      <c r="N81">
        <v>0.2489161764</v>
      </c>
      <c r="O81">
        <v>0.9961842608</v>
      </c>
      <c r="P81">
        <v>6</v>
      </c>
      <c r="Q81">
        <v>169</v>
      </c>
      <c r="R81">
        <v>0.035695015</v>
      </c>
      <c r="S81">
        <v>0.0160288731</v>
      </c>
      <c r="T81">
        <v>0.0794899358</v>
      </c>
      <c r="U81">
        <v>0.0676126449</v>
      </c>
      <c r="V81">
        <v>0.0355029586</v>
      </c>
      <c r="W81">
        <v>0.0142344067</v>
      </c>
      <c r="X81">
        <v>-0.7465</v>
      </c>
      <c r="Y81">
        <v>-1.5472</v>
      </c>
      <c r="Z81">
        <v>0.0541</v>
      </c>
      <c r="AA81">
        <v>0.4740027414</v>
      </c>
      <c r="AB81">
        <v>0.2128512847</v>
      </c>
      <c r="AC81">
        <v>1.0555660924</v>
      </c>
      <c r="AD81" s="61">
        <v>0.7645000466</v>
      </c>
      <c r="AE81">
        <v>-0.1618</v>
      </c>
      <c r="AF81">
        <v>-1.2203</v>
      </c>
      <c r="AG81">
        <v>0.8967</v>
      </c>
      <c r="AH81" t="s">
        <v>195</v>
      </c>
      <c r="AI81" t="s">
        <v>195</v>
      </c>
      <c r="AJ81">
        <f t="shared" si="1"/>
      </c>
      <c r="AK81" t="s">
        <v>195</v>
      </c>
      <c r="AL81" t="s">
        <v>195</v>
      </c>
    </row>
    <row r="82" spans="1:38" ht="12.75">
      <c r="A82" t="s">
        <v>50</v>
      </c>
      <c r="B82">
        <v>32</v>
      </c>
      <c r="C82">
        <v>474</v>
      </c>
      <c r="D82">
        <v>0.0674640394</v>
      </c>
      <c r="E82">
        <v>0.0476654897</v>
      </c>
      <c r="F82">
        <v>0.0954862026</v>
      </c>
      <c r="G82">
        <v>0.2094803023</v>
      </c>
      <c r="H82">
        <v>0.0675105485</v>
      </c>
      <c r="I82">
        <v>0.0115244076</v>
      </c>
      <c r="J82">
        <v>-0.2224</v>
      </c>
      <c r="K82">
        <v>-0.5698</v>
      </c>
      <c r="L82">
        <v>0.1249</v>
      </c>
      <c r="M82">
        <v>0.8005651262</v>
      </c>
      <c r="N82">
        <v>0.5656247262</v>
      </c>
      <c r="O82">
        <v>1.1330914149</v>
      </c>
      <c r="P82">
        <v>32</v>
      </c>
      <c r="Q82">
        <v>584</v>
      </c>
      <c r="R82">
        <v>0.054784275</v>
      </c>
      <c r="S82">
        <v>0.038700522</v>
      </c>
      <c r="T82">
        <v>0.0775523592</v>
      </c>
      <c r="U82">
        <v>0.0727866848</v>
      </c>
      <c r="V82">
        <v>0.0547945205</v>
      </c>
      <c r="W82">
        <v>0.0094172751</v>
      </c>
      <c r="X82">
        <v>-0.3182</v>
      </c>
      <c r="Y82">
        <v>-0.6657</v>
      </c>
      <c r="Z82">
        <v>0.0294</v>
      </c>
      <c r="AA82">
        <v>0.7274936438</v>
      </c>
      <c r="AB82">
        <v>0.5139135966</v>
      </c>
      <c r="AC82">
        <v>1.029836543</v>
      </c>
      <c r="AD82" s="61">
        <v>0.4049767238</v>
      </c>
      <c r="AE82">
        <v>-0.2082</v>
      </c>
      <c r="AF82">
        <v>-0.6982</v>
      </c>
      <c r="AG82">
        <v>0.2818</v>
      </c>
      <c r="AH82" t="s">
        <v>195</v>
      </c>
      <c r="AI82" t="s">
        <v>195</v>
      </c>
      <c r="AJ82">
        <f t="shared" si="1"/>
      </c>
      <c r="AK82" t="s">
        <v>195</v>
      </c>
      <c r="AL82" t="s">
        <v>195</v>
      </c>
    </row>
    <row r="83" spans="1:38" ht="12.75">
      <c r="A83" t="s">
        <v>52</v>
      </c>
      <c r="B83">
        <v>80</v>
      </c>
      <c r="C83">
        <v>1003</v>
      </c>
      <c r="D83">
        <v>0.0796387799</v>
      </c>
      <c r="E83">
        <v>0.0638752747</v>
      </c>
      <c r="F83">
        <v>0.099292493</v>
      </c>
      <c r="G83">
        <v>0.61543453</v>
      </c>
      <c r="H83">
        <v>0.0797607178</v>
      </c>
      <c r="I83">
        <v>0.0085544963</v>
      </c>
      <c r="J83">
        <v>-0.0565</v>
      </c>
      <c r="K83">
        <v>-0.2771</v>
      </c>
      <c r="L83">
        <v>0.164</v>
      </c>
      <c r="M83">
        <v>0.9450372447</v>
      </c>
      <c r="N83">
        <v>0.7579788852</v>
      </c>
      <c r="O83">
        <v>1.1782589348</v>
      </c>
      <c r="P83">
        <v>77</v>
      </c>
      <c r="Q83">
        <v>1178</v>
      </c>
      <c r="R83">
        <v>0.0654683045</v>
      </c>
      <c r="S83">
        <v>0.052276369</v>
      </c>
      <c r="T83">
        <v>0.0819892232</v>
      </c>
      <c r="U83">
        <v>0.2227291472</v>
      </c>
      <c r="V83">
        <v>0.0653650255</v>
      </c>
      <c r="W83">
        <v>0.0072014688</v>
      </c>
      <c r="X83">
        <v>-0.14</v>
      </c>
      <c r="Y83">
        <v>-0.365</v>
      </c>
      <c r="Z83">
        <v>0.085</v>
      </c>
      <c r="AA83">
        <v>0.8693694568</v>
      </c>
      <c r="AB83">
        <v>0.694190554</v>
      </c>
      <c r="AC83">
        <v>1.0887547346</v>
      </c>
      <c r="AD83" s="61">
        <v>0.2197101214</v>
      </c>
      <c r="AE83">
        <v>-0.1959</v>
      </c>
      <c r="AF83">
        <v>-0.5088</v>
      </c>
      <c r="AG83">
        <v>0.117</v>
      </c>
      <c r="AH83" t="s">
        <v>195</v>
      </c>
      <c r="AI83" t="s">
        <v>195</v>
      </c>
      <c r="AJ83">
        <f t="shared" si="1"/>
      </c>
      <c r="AK83" t="s">
        <v>195</v>
      </c>
      <c r="AL83" t="s">
        <v>195</v>
      </c>
    </row>
    <row r="84" spans="1:38" ht="12.75">
      <c r="A84" t="s">
        <v>56</v>
      </c>
      <c r="B84">
        <v>16</v>
      </c>
      <c r="C84">
        <v>414</v>
      </c>
      <c r="D84">
        <v>0.0386948227</v>
      </c>
      <c r="E84">
        <v>0.0236904033</v>
      </c>
      <c r="F84">
        <v>0.0632023561</v>
      </c>
      <c r="G84">
        <v>0.0018758594</v>
      </c>
      <c r="H84">
        <v>0.038647343</v>
      </c>
      <c r="I84">
        <v>0.009473294</v>
      </c>
      <c r="J84">
        <v>-0.7783</v>
      </c>
      <c r="K84">
        <v>-1.269</v>
      </c>
      <c r="L84">
        <v>-0.2877</v>
      </c>
      <c r="M84">
        <v>0.4591738938</v>
      </c>
      <c r="N84">
        <v>0.2811232605</v>
      </c>
      <c r="O84">
        <v>0.749993666</v>
      </c>
      <c r="P84">
        <v>28</v>
      </c>
      <c r="Q84">
        <v>508</v>
      </c>
      <c r="R84">
        <v>0.0551409514</v>
      </c>
      <c r="S84">
        <v>0.0380343354</v>
      </c>
      <c r="T84">
        <v>0.079941571</v>
      </c>
      <c r="U84">
        <v>0.1000337008</v>
      </c>
      <c r="V84">
        <v>0.0551181102</v>
      </c>
      <c r="W84">
        <v>0.0101252106</v>
      </c>
      <c r="X84">
        <v>-0.3117</v>
      </c>
      <c r="Y84">
        <v>-0.6831</v>
      </c>
      <c r="Z84">
        <v>0.0597</v>
      </c>
      <c r="AA84">
        <v>0.7322300361</v>
      </c>
      <c r="AB84">
        <v>0.5050671426</v>
      </c>
      <c r="AC84">
        <v>1.0615634647</v>
      </c>
      <c r="AD84" s="61">
        <v>0.2584031889</v>
      </c>
      <c r="AE84">
        <v>0.3542</v>
      </c>
      <c r="AF84">
        <v>-0.26</v>
      </c>
      <c r="AG84">
        <v>0.9684</v>
      </c>
      <c r="AH84">
        <v>1</v>
      </c>
      <c r="AI84" t="s">
        <v>195</v>
      </c>
      <c r="AJ84">
        <f t="shared" si="1"/>
      </c>
      <c r="AK84" t="s">
        <v>195</v>
      </c>
      <c r="AL84" t="s">
        <v>195</v>
      </c>
    </row>
    <row r="85" spans="1:38" ht="12.75">
      <c r="A85" t="s">
        <v>49</v>
      </c>
      <c r="B85">
        <v>28</v>
      </c>
      <c r="C85">
        <v>325</v>
      </c>
      <c r="D85">
        <v>0.0859208787</v>
      </c>
      <c r="E85">
        <v>0.059274261</v>
      </c>
      <c r="F85">
        <v>0.1245464267</v>
      </c>
      <c r="G85">
        <v>0.9184459073</v>
      </c>
      <c r="H85">
        <v>0.0861538462</v>
      </c>
      <c r="I85">
        <v>0.0155643934</v>
      </c>
      <c r="J85">
        <v>0.0194</v>
      </c>
      <c r="K85">
        <v>-0.3519</v>
      </c>
      <c r="L85">
        <v>0.3906</v>
      </c>
      <c r="M85">
        <v>1.0195840589</v>
      </c>
      <c r="N85">
        <v>0.7033807439</v>
      </c>
      <c r="O85">
        <v>1.4779359005</v>
      </c>
      <c r="P85">
        <v>22</v>
      </c>
      <c r="Q85">
        <v>308</v>
      </c>
      <c r="R85">
        <v>0.0714013191</v>
      </c>
      <c r="S85">
        <v>0.0469723686</v>
      </c>
      <c r="T85">
        <v>0.10853505</v>
      </c>
      <c r="U85">
        <v>0.8032279612</v>
      </c>
      <c r="V85">
        <v>0.0714285714</v>
      </c>
      <c r="W85">
        <v>0.0146746679</v>
      </c>
      <c r="X85">
        <v>-0.0532</v>
      </c>
      <c r="Y85">
        <v>-0.472</v>
      </c>
      <c r="Z85">
        <v>0.3655</v>
      </c>
      <c r="AA85">
        <v>0.948155394</v>
      </c>
      <c r="AB85">
        <v>0.6237574486</v>
      </c>
      <c r="AC85">
        <v>1.4412631918</v>
      </c>
      <c r="AD85" s="61">
        <v>0.5158636037</v>
      </c>
      <c r="AE85">
        <v>-0.1851</v>
      </c>
      <c r="AF85">
        <v>-0.7435</v>
      </c>
      <c r="AG85">
        <v>0.3733</v>
      </c>
      <c r="AH85" t="s">
        <v>195</v>
      </c>
      <c r="AI85" t="s">
        <v>195</v>
      </c>
      <c r="AJ85">
        <f t="shared" si="1"/>
      </c>
      <c r="AK85" t="s">
        <v>195</v>
      </c>
      <c r="AL85" t="s">
        <v>195</v>
      </c>
    </row>
    <row r="86" spans="1:38" ht="12.75">
      <c r="A86" t="s">
        <v>87</v>
      </c>
      <c r="B86">
        <v>186</v>
      </c>
      <c r="C86">
        <v>2015</v>
      </c>
      <c r="D86">
        <v>0.092214875</v>
      </c>
      <c r="E86">
        <v>0.0796965936</v>
      </c>
      <c r="F86">
        <v>0.1066994559</v>
      </c>
      <c r="G86">
        <v>0.2261752512</v>
      </c>
      <c r="H86">
        <v>0.0923076923</v>
      </c>
      <c r="I86">
        <v>0.0064483819</v>
      </c>
      <c r="J86">
        <v>0.0901</v>
      </c>
      <c r="K86">
        <v>-0.0558</v>
      </c>
      <c r="L86">
        <v>0.236</v>
      </c>
      <c r="M86">
        <v>1.0942720555</v>
      </c>
      <c r="N86">
        <v>0.9457232935</v>
      </c>
      <c r="O86">
        <v>1.2661540004</v>
      </c>
      <c r="P86">
        <v>156</v>
      </c>
      <c r="Q86">
        <v>1877</v>
      </c>
      <c r="R86">
        <v>0.0830543068</v>
      </c>
      <c r="S86">
        <v>0.0708251503</v>
      </c>
      <c r="T86">
        <v>0.0973950334</v>
      </c>
      <c r="U86">
        <v>0.2281336696</v>
      </c>
      <c r="V86">
        <v>0.0831113479</v>
      </c>
      <c r="W86">
        <v>0.0063717148</v>
      </c>
      <c r="X86">
        <v>0.0979</v>
      </c>
      <c r="Y86">
        <v>-0.0613</v>
      </c>
      <c r="Z86">
        <v>0.2572</v>
      </c>
      <c r="AA86">
        <v>1.1028982372</v>
      </c>
      <c r="AB86">
        <v>0.9405043089</v>
      </c>
      <c r="AC86">
        <v>1.2933322157</v>
      </c>
      <c r="AD86" s="61">
        <v>0.3351890293</v>
      </c>
      <c r="AE86">
        <v>-0.1046</v>
      </c>
      <c r="AF86">
        <v>-0.3174</v>
      </c>
      <c r="AG86">
        <v>0.1082</v>
      </c>
      <c r="AH86" t="s">
        <v>195</v>
      </c>
      <c r="AI86" t="s">
        <v>195</v>
      </c>
      <c r="AJ86">
        <f t="shared" si="1"/>
      </c>
      <c r="AK86" t="s">
        <v>195</v>
      </c>
      <c r="AL86" t="s">
        <v>195</v>
      </c>
    </row>
    <row r="87" spans="1:38" ht="12.75">
      <c r="A87" t="s">
        <v>86</v>
      </c>
      <c r="B87">
        <v>108</v>
      </c>
      <c r="C87">
        <v>1421</v>
      </c>
      <c r="D87">
        <v>0.0760364602</v>
      </c>
      <c r="E87">
        <v>0.0628623113</v>
      </c>
      <c r="F87">
        <v>0.0919715352</v>
      </c>
      <c r="G87">
        <v>0.2895281397</v>
      </c>
      <c r="H87">
        <v>0.0760028149</v>
      </c>
      <c r="I87">
        <v>0.0070299644</v>
      </c>
      <c r="J87">
        <v>-0.1028</v>
      </c>
      <c r="K87">
        <v>-0.2931</v>
      </c>
      <c r="L87">
        <v>0.0874</v>
      </c>
      <c r="M87">
        <v>0.9022901516</v>
      </c>
      <c r="N87">
        <v>0.7459585079</v>
      </c>
      <c r="O87">
        <v>1.0913844526</v>
      </c>
      <c r="P87">
        <v>114</v>
      </c>
      <c r="Q87">
        <v>1374</v>
      </c>
      <c r="R87">
        <v>0.0831464148</v>
      </c>
      <c r="S87">
        <v>0.0690627251</v>
      </c>
      <c r="T87">
        <v>0.1001021358</v>
      </c>
      <c r="U87">
        <v>0.2955381515</v>
      </c>
      <c r="V87">
        <v>0.0829694323</v>
      </c>
      <c r="W87">
        <v>0.0074414505</v>
      </c>
      <c r="X87">
        <v>0.099</v>
      </c>
      <c r="Y87">
        <v>-0.0865</v>
      </c>
      <c r="Z87">
        <v>0.2846</v>
      </c>
      <c r="AA87">
        <v>1.1041213609</v>
      </c>
      <c r="AB87">
        <v>0.9171006383</v>
      </c>
      <c r="AC87">
        <v>1.3292804832</v>
      </c>
      <c r="AD87" s="61">
        <v>0.5056049347</v>
      </c>
      <c r="AE87">
        <v>0.0894</v>
      </c>
      <c r="AF87">
        <v>-0.1738</v>
      </c>
      <c r="AG87">
        <v>0.3526</v>
      </c>
      <c r="AH87" t="s">
        <v>195</v>
      </c>
      <c r="AI87" t="s">
        <v>195</v>
      </c>
      <c r="AJ87">
        <f t="shared" si="1"/>
      </c>
      <c r="AK87" t="s">
        <v>195</v>
      </c>
      <c r="AL87" t="s">
        <v>195</v>
      </c>
    </row>
    <row r="88" spans="1:38" ht="12.75">
      <c r="A88" t="s">
        <v>82</v>
      </c>
      <c r="B88">
        <v>101</v>
      </c>
      <c r="C88">
        <v>1494</v>
      </c>
      <c r="D88">
        <v>0.0675111986</v>
      </c>
      <c r="E88">
        <v>0.0554596281</v>
      </c>
      <c r="F88">
        <v>0.0821816174</v>
      </c>
      <c r="G88">
        <v>0.0270947995</v>
      </c>
      <c r="H88">
        <v>0.0676037483</v>
      </c>
      <c r="I88">
        <v>0.0064954665</v>
      </c>
      <c r="J88">
        <v>-0.2217</v>
      </c>
      <c r="K88">
        <v>-0.4184</v>
      </c>
      <c r="L88">
        <v>-0.0251</v>
      </c>
      <c r="M88">
        <v>0.8011247433</v>
      </c>
      <c r="N88">
        <v>0.6581142275</v>
      </c>
      <c r="O88">
        <v>0.9752119426</v>
      </c>
      <c r="P88">
        <v>111</v>
      </c>
      <c r="Q88">
        <v>1439</v>
      </c>
      <c r="R88">
        <v>0.0769905739</v>
      </c>
      <c r="S88">
        <v>0.0637938872</v>
      </c>
      <c r="T88">
        <v>0.0929171858</v>
      </c>
      <c r="U88">
        <v>0.8175641429</v>
      </c>
      <c r="V88">
        <v>0.0771369006</v>
      </c>
      <c r="W88">
        <v>0.0070334651</v>
      </c>
      <c r="X88">
        <v>0.0221</v>
      </c>
      <c r="Y88">
        <v>-0.1659</v>
      </c>
      <c r="Z88">
        <v>0.2102</v>
      </c>
      <c r="AA88">
        <v>1.022376461</v>
      </c>
      <c r="AB88">
        <v>0.8471344649</v>
      </c>
      <c r="AC88">
        <v>1.2338697944</v>
      </c>
      <c r="AD88" s="61">
        <v>0.3393425217</v>
      </c>
      <c r="AE88">
        <v>0.1314</v>
      </c>
      <c r="AF88">
        <v>-0.1381</v>
      </c>
      <c r="AG88">
        <v>0.4009</v>
      </c>
      <c r="AH88" t="s">
        <v>195</v>
      </c>
      <c r="AI88" t="s">
        <v>195</v>
      </c>
      <c r="AJ88">
        <f t="shared" si="1"/>
      </c>
      <c r="AK88" t="s">
        <v>195</v>
      </c>
      <c r="AL88" t="s">
        <v>195</v>
      </c>
    </row>
    <row r="89" spans="1:38" ht="12.75">
      <c r="A89" t="s">
        <v>91</v>
      </c>
      <c r="B89">
        <v>110</v>
      </c>
      <c r="C89">
        <v>1680</v>
      </c>
      <c r="D89">
        <v>0.0655695386</v>
      </c>
      <c r="E89">
        <v>0.0543014936</v>
      </c>
      <c r="F89">
        <v>0.0791758037</v>
      </c>
      <c r="G89">
        <v>0.009102688</v>
      </c>
      <c r="H89">
        <v>0.0654761905</v>
      </c>
      <c r="I89">
        <v>0.0060350691</v>
      </c>
      <c r="J89">
        <v>-0.2509</v>
      </c>
      <c r="K89">
        <v>-0.4395</v>
      </c>
      <c r="L89">
        <v>-0.0624</v>
      </c>
      <c r="M89">
        <v>0.7780839458</v>
      </c>
      <c r="N89">
        <v>0.644371171</v>
      </c>
      <c r="O89">
        <v>0.9395433159</v>
      </c>
      <c r="P89">
        <v>134</v>
      </c>
      <c r="Q89">
        <v>1842</v>
      </c>
      <c r="R89">
        <v>0.0728461962</v>
      </c>
      <c r="S89">
        <v>0.0613654796</v>
      </c>
      <c r="T89">
        <v>0.0864748117</v>
      </c>
      <c r="U89">
        <v>0.7043549052</v>
      </c>
      <c r="V89">
        <v>0.0727470141</v>
      </c>
      <c r="W89">
        <v>0.0060514841</v>
      </c>
      <c r="X89">
        <v>-0.0332</v>
      </c>
      <c r="Y89">
        <v>-0.2047</v>
      </c>
      <c r="Z89">
        <v>0.1383</v>
      </c>
      <c r="AA89">
        <v>0.9673422659</v>
      </c>
      <c r="AB89">
        <v>0.8148870529</v>
      </c>
      <c r="AC89">
        <v>1.1483199493</v>
      </c>
      <c r="AD89" s="61">
        <v>0.4133813194</v>
      </c>
      <c r="AE89">
        <v>0.1052</v>
      </c>
      <c r="AF89">
        <v>-0.1469</v>
      </c>
      <c r="AG89">
        <v>0.3574</v>
      </c>
      <c r="AH89" t="s">
        <v>195</v>
      </c>
      <c r="AI89" t="s">
        <v>195</v>
      </c>
      <c r="AJ89">
        <f t="shared" si="1"/>
      </c>
      <c r="AK89" t="s">
        <v>195</v>
      </c>
      <c r="AL89" t="s">
        <v>195</v>
      </c>
    </row>
    <row r="90" spans="1:38" ht="12.75">
      <c r="A90" t="s">
        <v>90</v>
      </c>
      <c r="B90">
        <v>75</v>
      </c>
      <c r="C90">
        <v>900</v>
      </c>
      <c r="D90">
        <v>0.0833820901</v>
      </c>
      <c r="E90">
        <v>0.0664017917</v>
      </c>
      <c r="F90">
        <v>0.1047045986</v>
      </c>
      <c r="G90">
        <v>0.9273138242</v>
      </c>
      <c r="H90">
        <v>0.0833333333</v>
      </c>
      <c r="I90">
        <v>0.0092128466</v>
      </c>
      <c r="J90">
        <v>-0.0106</v>
      </c>
      <c r="K90">
        <v>-0.2383</v>
      </c>
      <c r="L90">
        <v>0.2171</v>
      </c>
      <c r="M90">
        <v>0.9894574072</v>
      </c>
      <c r="N90">
        <v>0.7879599158</v>
      </c>
      <c r="O90">
        <v>1.2424819348</v>
      </c>
      <c r="P90">
        <v>55</v>
      </c>
      <c r="Q90">
        <v>721</v>
      </c>
      <c r="R90">
        <v>0.0764336304</v>
      </c>
      <c r="S90">
        <v>0.0585999604</v>
      </c>
      <c r="T90">
        <v>0.099694604</v>
      </c>
      <c r="U90">
        <v>0.9126539709</v>
      </c>
      <c r="V90">
        <v>0.0762829404</v>
      </c>
      <c r="W90">
        <v>0.0098858852</v>
      </c>
      <c r="X90">
        <v>0.0149</v>
      </c>
      <c r="Y90">
        <v>-0.2508</v>
      </c>
      <c r="Z90">
        <v>0.2806</v>
      </c>
      <c r="AA90">
        <v>1.0149806727</v>
      </c>
      <c r="AB90">
        <v>0.7781630545</v>
      </c>
      <c r="AC90">
        <v>1.3238687703</v>
      </c>
      <c r="AD90" s="61">
        <v>0.6240406413</v>
      </c>
      <c r="AE90">
        <v>-0.087</v>
      </c>
      <c r="AF90">
        <v>-0.435</v>
      </c>
      <c r="AG90">
        <v>0.2609</v>
      </c>
      <c r="AH90" t="s">
        <v>195</v>
      </c>
      <c r="AI90" t="s">
        <v>195</v>
      </c>
      <c r="AJ90">
        <f t="shared" si="1"/>
      </c>
      <c r="AK90" t="s">
        <v>195</v>
      </c>
      <c r="AL90" t="s">
        <v>195</v>
      </c>
    </row>
    <row r="91" spans="1:38" ht="12.75">
      <c r="A91" t="s">
        <v>89</v>
      </c>
      <c r="B91">
        <v>148</v>
      </c>
      <c r="C91">
        <v>1857</v>
      </c>
      <c r="D91">
        <v>0.0796456385</v>
      </c>
      <c r="E91">
        <v>0.0676622944</v>
      </c>
      <c r="F91">
        <v>0.0937512951</v>
      </c>
      <c r="G91">
        <v>0.4974748242</v>
      </c>
      <c r="H91">
        <v>0.0796984383</v>
      </c>
      <c r="I91">
        <v>0.0062846925</v>
      </c>
      <c r="J91">
        <v>-0.0564</v>
      </c>
      <c r="K91">
        <v>-0.2195</v>
      </c>
      <c r="L91">
        <v>0.1066</v>
      </c>
      <c r="M91">
        <v>0.9451186321</v>
      </c>
      <c r="N91">
        <v>0.8029177283</v>
      </c>
      <c r="O91">
        <v>1.1125040552</v>
      </c>
      <c r="P91">
        <v>116</v>
      </c>
      <c r="Q91">
        <v>1616</v>
      </c>
      <c r="R91">
        <v>0.071741893</v>
      </c>
      <c r="S91">
        <v>0.0596837486</v>
      </c>
      <c r="T91">
        <v>0.0862361922</v>
      </c>
      <c r="U91">
        <v>0.6056113416</v>
      </c>
      <c r="V91">
        <v>0.0717821782</v>
      </c>
      <c r="W91">
        <v>0.0064211467</v>
      </c>
      <c r="X91">
        <v>-0.0485</v>
      </c>
      <c r="Y91">
        <v>-0.2325</v>
      </c>
      <c r="Z91">
        <v>0.1355</v>
      </c>
      <c r="AA91">
        <v>0.9526779574</v>
      </c>
      <c r="AB91">
        <v>0.7925549399</v>
      </c>
      <c r="AC91">
        <v>1.1451512631</v>
      </c>
      <c r="AD91" s="61">
        <v>0.3993389514</v>
      </c>
      <c r="AE91">
        <v>-0.1045</v>
      </c>
      <c r="AF91">
        <v>-0.3476</v>
      </c>
      <c r="AG91">
        <v>0.1385</v>
      </c>
      <c r="AH91" t="s">
        <v>195</v>
      </c>
      <c r="AI91" t="s">
        <v>195</v>
      </c>
      <c r="AJ91">
        <f t="shared" si="1"/>
      </c>
      <c r="AK91" t="s">
        <v>195</v>
      </c>
      <c r="AL91" t="s">
        <v>195</v>
      </c>
    </row>
    <row r="92" spans="1:38" ht="12.75">
      <c r="A92" t="s">
        <v>88</v>
      </c>
      <c r="B92">
        <v>143</v>
      </c>
      <c r="C92">
        <v>1613</v>
      </c>
      <c r="D92">
        <v>0.0886704195</v>
      </c>
      <c r="E92">
        <v>0.0751216445</v>
      </c>
      <c r="F92">
        <v>0.1046628218</v>
      </c>
      <c r="G92">
        <v>0.5474604707</v>
      </c>
      <c r="H92">
        <v>0.0886546807</v>
      </c>
      <c r="I92">
        <v>0.0070774227</v>
      </c>
      <c r="J92">
        <v>0.0509</v>
      </c>
      <c r="K92">
        <v>-0.1149</v>
      </c>
      <c r="L92">
        <v>0.2167</v>
      </c>
      <c r="M92">
        <v>1.0522116109</v>
      </c>
      <c r="N92">
        <v>0.8914344496</v>
      </c>
      <c r="O92">
        <v>1.2419861882</v>
      </c>
      <c r="P92">
        <v>107</v>
      </c>
      <c r="Q92">
        <v>1510</v>
      </c>
      <c r="R92">
        <v>0.0708471203</v>
      </c>
      <c r="S92">
        <v>0.0585037187</v>
      </c>
      <c r="T92">
        <v>0.0857947932</v>
      </c>
      <c r="U92">
        <v>0.5320801202</v>
      </c>
      <c r="V92">
        <v>0.0708609272</v>
      </c>
      <c r="W92">
        <v>0.006603213</v>
      </c>
      <c r="X92">
        <v>-0.061</v>
      </c>
      <c r="Y92">
        <v>-0.2525</v>
      </c>
      <c r="Z92">
        <v>0.1304</v>
      </c>
      <c r="AA92">
        <v>0.9407960531</v>
      </c>
      <c r="AB92">
        <v>0.7768850376</v>
      </c>
      <c r="AC92">
        <v>1.1392898187</v>
      </c>
      <c r="AD92" s="61">
        <v>0.0791629118</v>
      </c>
      <c r="AE92">
        <v>-0.2244</v>
      </c>
      <c r="AF92">
        <v>-0.4749</v>
      </c>
      <c r="AG92">
        <v>0.0261</v>
      </c>
      <c r="AH92" t="s">
        <v>195</v>
      </c>
      <c r="AI92" t="s">
        <v>195</v>
      </c>
      <c r="AJ92">
        <f t="shared" si="1"/>
      </c>
      <c r="AK92" t="s">
        <v>195</v>
      </c>
      <c r="AL92" t="s">
        <v>195</v>
      </c>
    </row>
    <row r="93" spans="1:38" ht="12.75">
      <c r="A93" t="s">
        <v>83</v>
      </c>
      <c r="B93">
        <v>171</v>
      </c>
      <c r="C93">
        <v>2018</v>
      </c>
      <c r="D93">
        <v>0.084688792</v>
      </c>
      <c r="E93">
        <v>0.0727483945</v>
      </c>
      <c r="F93">
        <v>0.0985890002</v>
      </c>
      <c r="G93">
        <v>0.949087491</v>
      </c>
      <c r="H93">
        <v>0.0847373637</v>
      </c>
      <c r="I93">
        <v>0.0061994014</v>
      </c>
      <c r="J93">
        <v>0.005</v>
      </c>
      <c r="K93">
        <v>-0.147</v>
      </c>
      <c r="L93">
        <v>0.1569</v>
      </c>
      <c r="M93">
        <v>1.0049634448</v>
      </c>
      <c r="N93">
        <v>0.8632721692</v>
      </c>
      <c r="O93">
        <v>1.1699109058</v>
      </c>
      <c r="P93">
        <v>142</v>
      </c>
      <c r="Q93">
        <v>1760</v>
      </c>
      <c r="R93">
        <v>0.080784734</v>
      </c>
      <c r="S93">
        <v>0.0683786258</v>
      </c>
      <c r="T93">
        <v>0.0954417141</v>
      </c>
      <c r="U93">
        <v>0.409006326</v>
      </c>
      <c r="V93">
        <v>0.0806818182</v>
      </c>
      <c r="W93">
        <v>0.0064917895</v>
      </c>
      <c r="X93">
        <v>0.0702</v>
      </c>
      <c r="Y93">
        <v>-0.0965</v>
      </c>
      <c r="Z93">
        <v>0.237</v>
      </c>
      <c r="AA93">
        <v>1.0727600312</v>
      </c>
      <c r="AB93">
        <v>0.9080163177</v>
      </c>
      <c r="AC93">
        <v>1.2673936162</v>
      </c>
      <c r="AD93" s="61">
        <v>0.6776387439</v>
      </c>
      <c r="AE93">
        <v>-0.0472</v>
      </c>
      <c r="AF93">
        <v>-0.2697</v>
      </c>
      <c r="AG93">
        <v>0.1753</v>
      </c>
      <c r="AH93" t="s">
        <v>195</v>
      </c>
      <c r="AI93" t="s">
        <v>195</v>
      </c>
      <c r="AJ93">
        <f t="shared" si="1"/>
      </c>
      <c r="AK93" t="s">
        <v>195</v>
      </c>
      <c r="AL93" t="s">
        <v>195</v>
      </c>
    </row>
    <row r="94" spans="1:38" ht="12.75">
      <c r="A94" t="s">
        <v>105</v>
      </c>
      <c r="B94">
        <v>162</v>
      </c>
      <c r="C94">
        <v>1940</v>
      </c>
      <c r="D94">
        <v>0.0835507697</v>
      </c>
      <c r="E94">
        <v>0.071480597</v>
      </c>
      <c r="F94">
        <v>0.0976591048</v>
      </c>
      <c r="G94">
        <v>0.9141950884</v>
      </c>
      <c r="H94">
        <v>0.0835051546</v>
      </c>
      <c r="I94">
        <v>0.0062808843</v>
      </c>
      <c r="J94">
        <v>-0.0086</v>
      </c>
      <c r="K94">
        <v>-0.1646</v>
      </c>
      <c r="L94">
        <v>0.1475</v>
      </c>
      <c r="M94">
        <v>0.9914590509</v>
      </c>
      <c r="N94">
        <v>0.8482277916</v>
      </c>
      <c r="O94">
        <v>1.1588762585</v>
      </c>
      <c r="P94">
        <v>130</v>
      </c>
      <c r="Q94">
        <v>1763</v>
      </c>
      <c r="R94">
        <v>0.0738198815</v>
      </c>
      <c r="S94">
        <v>0.0620271856</v>
      </c>
      <c r="T94">
        <v>0.0878546213</v>
      </c>
      <c r="U94">
        <v>0.8224706073</v>
      </c>
      <c r="V94">
        <v>0.0737379467</v>
      </c>
      <c r="W94">
        <v>0.0062242396</v>
      </c>
      <c r="X94">
        <v>-0.0199</v>
      </c>
      <c r="Y94">
        <v>-0.194</v>
      </c>
      <c r="Z94">
        <v>0.1541</v>
      </c>
      <c r="AA94">
        <v>0.9802720691</v>
      </c>
      <c r="AB94">
        <v>0.8236740072</v>
      </c>
      <c r="AC94">
        <v>1.166642775</v>
      </c>
      <c r="AD94" s="61">
        <v>0.2929828772</v>
      </c>
      <c r="AE94">
        <v>-0.1238</v>
      </c>
      <c r="AF94">
        <v>-0.3546</v>
      </c>
      <c r="AG94">
        <v>0.107</v>
      </c>
      <c r="AH94" t="s">
        <v>195</v>
      </c>
      <c r="AI94" t="s">
        <v>195</v>
      </c>
      <c r="AJ94">
        <f t="shared" si="1"/>
      </c>
      <c r="AK94" t="s">
        <v>195</v>
      </c>
      <c r="AL94" t="s">
        <v>195</v>
      </c>
    </row>
    <row r="95" spans="1:38" ht="12.75">
      <c r="A95" t="s">
        <v>106</v>
      </c>
      <c r="B95">
        <v>119</v>
      </c>
      <c r="C95">
        <v>1159</v>
      </c>
      <c r="D95">
        <v>0.1026799956</v>
      </c>
      <c r="E95">
        <v>0.0856438218</v>
      </c>
      <c r="F95">
        <v>0.1231049861</v>
      </c>
      <c r="G95">
        <v>0.0327935654</v>
      </c>
      <c r="H95">
        <v>0.1026747196</v>
      </c>
      <c r="I95">
        <v>0.008915896</v>
      </c>
      <c r="J95">
        <v>0.1976</v>
      </c>
      <c r="K95">
        <v>0.0162</v>
      </c>
      <c r="L95">
        <v>0.379</v>
      </c>
      <c r="M95">
        <v>1.2184568899</v>
      </c>
      <c r="N95">
        <v>1.0162963503</v>
      </c>
      <c r="O95">
        <v>1.4608309792</v>
      </c>
      <c r="P95">
        <v>77</v>
      </c>
      <c r="Q95">
        <v>1032</v>
      </c>
      <c r="R95">
        <v>0.0746980826</v>
      </c>
      <c r="S95">
        <v>0.0596463507</v>
      </c>
      <c r="T95">
        <v>0.093548113</v>
      </c>
      <c r="U95">
        <v>0.9437627054</v>
      </c>
      <c r="V95">
        <v>0.0746124031</v>
      </c>
      <c r="W95">
        <v>0.008179514</v>
      </c>
      <c r="X95">
        <v>-0.0081</v>
      </c>
      <c r="Y95">
        <v>-0.2331</v>
      </c>
      <c r="Z95">
        <v>0.2169</v>
      </c>
      <c r="AA95">
        <v>0.9919339146</v>
      </c>
      <c r="AB95">
        <v>0.7920583236</v>
      </c>
      <c r="AC95">
        <v>1.2422480283</v>
      </c>
      <c r="AD95" s="61">
        <v>0.0295998223</v>
      </c>
      <c r="AE95">
        <v>-0.3182</v>
      </c>
      <c r="AF95">
        <v>-0.6048</v>
      </c>
      <c r="AG95">
        <v>-0.0315</v>
      </c>
      <c r="AH95" t="s">
        <v>195</v>
      </c>
      <c r="AI95" t="s">
        <v>195</v>
      </c>
      <c r="AJ95" t="str">
        <f t="shared" si="1"/>
        <v>t</v>
      </c>
      <c r="AK95" t="s">
        <v>195</v>
      </c>
      <c r="AL95" t="s">
        <v>195</v>
      </c>
    </row>
    <row r="96" spans="1:38" ht="12.75">
      <c r="A96" t="s">
        <v>95</v>
      </c>
      <c r="B96">
        <v>16</v>
      </c>
      <c r="C96">
        <v>266</v>
      </c>
      <c r="D96">
        <v>0.0600004708</v>
      </c>
      <c r="E96">
        <v>0.0367344923</v>
      </c>
      <c r="F96">
        <v>0.0980020755</v>
      </c>
      <c r="G96">
        <v>0.1748028604</v>
      </c>
      <c r="H96">
        <v>0.0601503759</v>
      </c>
      <c r="I96">
        <v>0.0145783221</v>
      </c>
      <c r="J96">
        <v>-0.3397</v>
      </c>
      <c r="K96">
        <v>-0.8303</v>
      </c>
      <c r="L96">
        <v>0.151</v>
      </c>
      <c r="M96">
        <v>0.7119983458</v>
      </c>
      <c r="N96">
        <v>0.4359115429</v>
      </c>
      <c r="O96">
        <v>1.1629461359</v>
      </c>
      <c r="P96">
        <v>17</v>
      </c>
      <c r="Q96">
        <v>315</v>
      </c>
      <c r="R96">
        <v>0.0541838902</v>
      </c>
      <c r="S96">
        <v>0.0336575539</v>
      </c>
      <c r="T96">
        <v>0.0872283816</v>
      </c>
      <c r="U96">
        <v>0.1754292457</v>
      </c>
      <c r="V96">
        <v>0.053968254</v>
      </c>
      <c r="W96">
        <v>0.0127311244</v>
      </c>
      <c r="X96">
        <v>-0.3292</v>
      </c>
      <c r="Y96">
        <v>-0.8053</v>
      </c>
      <c r="Z96">
        <v>0.147</v>
      </c>
      <c r="AA96">
        <v>0.7195209889</v>
      </c>
      <c r="AB96">
        <v>0.4469468025</v>
      </c>
      <c r="AC96">
        <v>1.1583267866</v>
      </c>
      <c r="AD96" s="61">
        <v>0.769715408</v>
      </c>
      <c r="AE96">
        <v>-0.102</v>
      </c>
      <c r="AF96">
        <v>-0.7847</v>
      </c>
      <c r="AG96">
        <v>0.5807</v>
      </c>
      <c r="AH96" t="s">
        <v>195</v>
      </c>
      <c r="AI96" t="s">
        <v>195</v>
      </c>
      <c r="AJ96">
        <f t="shared" si="1"/>
      </c>
      <c r="AK96" t="s">
        <v>195</v>
      </c>
      <c r="AL96" t="s">
        <v>195</v>
      </c>
    </row>
    <row r="97" spans="1:38" ht="12.75">
      <c r="A97" t="s">
        <v>94</v>
      </c>
      <c r="B97">
        <v>157</v>
      </c>
      <c r="C97">
        <v>1740</v>
      </c>
      <c r="D97">
        <v>0.0901864577</v>
      </c>
      <c r="E97">
        <v>0.0769725868</v>
      </c>
      <c r="F97">
        <v>0.1056687515</v>
      </c>
      <c r="G97">
        <v>0.4012734174</v>
      </c>
      <c r="H97">
        <v>0.0902298851</v>
      </c>
      <c r="I97">
        <v>0.0068685713</v>
      </c>
      <c r="J97">
        <v>0.0678</v>
      </c>
      <c r="K97">
        <v>-0.0906</v>
      </c>
      <c r="L97">
        <v>0.2263</v>
      </c>
      <c r="M97">
        <v>1.070201748</v>
      </c>
      <c r="N97">
        <v>0.913398742</v>
      </c>
      <c r="O97">
        <v>1.2539230993</v>
      </c>
      <c r="P97">
        <v>120</v>
      </c>
      <c r="Q97">
        <v>1503</v>
      </c>
      <c r="R97">
        <v>0.0799186224</v>
      </c>
      <c r="S97">
        <v>0.0666875311</v>
      </c>
      <c r="T97">
        <v>0.0957748188</v>
      </c>
      <c r="U97">
        <v>0.5196727092</v>
      </c>
      <c r="V97">
        <v>0.0798403194</v>
      </c>
      <c r="W97">
        <v>0.0069913854</v>
      </c>
      <c r="X97">
        <v>0.0595</v>
      </c>
      <c r="Y97">
        <v>-0.1215</v>
      </c>
      <c r="Z97">
        <v>0.2404</v>
      </c>
      <c r="AA97">
        <v>1.0612587249</v>
      </c>
      <c r="AB97">
        <v>0.885559862</v>
      </c>
      <c r="AC97">
        <v>1.2718169934</v>
      </c>
      <c r="AD97" s="61">
        <v>0.3188486613</v>
      </c>
      <c r="AE97">
        <v>-0.1209</v>
      </c>
      <c r="AF97">
        <v>-0.3585</v>
      </c>
      <c r="AG97">
        <v>0.1168</v>
      </c>
      <c r="AH97" t="s">
        <v>195</v>
      </c>
      <c r="AI97" t="s">
        <v>195</v>
      </c>
      <c r="AJ97">
        <f t="shared" si="1"/>
      </c>
      <c r="AK97" t="s">
        <v>195</v>
      </c>
      <c r="AL97" t="s">
        <v>195</v>
      </c>
    </row>
    <row r="98" spans="1:38" ht="12.75">
      <c r="A98" t="s">
        <v>93</v>
      </c>
      <c r="B98">
        <v>127</v>
      </c>
      <c r="C98">
        <v>1844</v>
      </c>
      <c r="D98">
        <v>0.0688948467</v>
      </c>
      <c r="E98">
        <v>0.0577922538</v>
      </c>
      <c r="F98">
        <v>0.0821303823</v>
      </c>
      <c r="G98">
        <v>0.0246478801</v>
      </c>
      <c r="H98">
        <v>0.0688720174</v>
      </c>
      <c r="I98">
        <v>0.005897197</v>
      </c>
      <c r="J98">
        <v>-0.2015</v>
      </c>
      <c r="K98">
        <v>-0.3772</v>
      </c>
      <c r="L98">
        <v>-0.0257</v>
      </c>
      <c r="M98">
        <v>0.8175438671</v>
      </c>
      <c r="N98">
        <v>0.6857944381</v>
      </c>
      <c r="O98">
        <v>0.9746039594</v>
      </c>
      <c r="P98">
        <v>133</v>
      </c>
      <c r="Q98">
        <v>1650</v>
      </c>
      <c r="R98">
        <v>0.0805920107</v>
      </c>
      <c r="S98">
        <v>0.067847993</v>
      </c>
      <c r="T98">
        <v>0.0957297617</v>
      </c>
      <c r="U98">
        <v>0.4397973344</v>
      </c>
      <c r="V98">
        <v>0.0806060606</v>
      </c>
      <c r="W98">
        <v>0.006701819</v>
      </c>
      <c r="X98">
        <v>0.0678</v>
      </c>
      <c r="Y98">
        <v>-0.1043</v>
      </c>
      <c r="Z98">
        <v>0.24</v>
      </c>
      <c r="AA98">
        <v>1.070200812</v>
      </c>
      <c r="AB98">
        <v>0.9009699162</v>
      </c>
      <c r="AC98">
        <v>1.2712186693</v>
      </c>
      <c r="AD98" s="61">
        <v>0.2062403272</v>
      </c>
      <c r="AE98">
        <v>0.1568</v>
      </c>
      <c r="AF98">
        <v>-0.0864</v>
      </c>
      <c r="AG98">
        <v>0.4</v>
      </c>
      <c r="AH98" t="s">
        <v>195</v>
      </c>
      <c r="AI98" t="s">
        <v>195</v>
      </c>
      <c r="AJ98">
        <f t="shared" si="1"/>
      </c>
      <c r="AK98" t="s">
        <v>195</v>
      </c>
      <c r="AL98" t="s">
        <v>195</v>
      </c>
    </row>
    <row r="99" spans="1:38" ht="12.75">
      <c r="A99" t="s">
        <v>92</v>
      </c>
      <c r="B99">
        <v>150</v>
      </c>
      <c r="C99">
        <v>1394</v>
      </c>
      <c r="D99">
        <v>0.1076149373</v>
      </c>
      <c r="E99">
        <v>0.0915207821</v>
      </c>
      <c r="F99">
        <v>0.1265392892</v>
      </c>
      <c r="G99">
        <v>0.0030909451</v>
      </c>
      <c r="H99">
        <v>0.1076040172</v>
      </c>
      <c r="I99">
        <v>0.0082996859</v>
      </c>
      <c r="J99">
        <v>0.2445</v>
      </c>
      <c r="K99">
        <v>0.0825</v>
      </c>
      <c r="L99">
        <v>0.4065</v>
      </c>
      <c r="M99">
        <v>1.2770176026</v>
      </c>
      <c r="N99">
        <v>1.0860355706</v>
      </c>
      <c r="O99">
        <v>1.5015842957</v>
      </c>
      <c r="P99">
        <v>119</v>
      </c>
      <c r="Q99">
        <v>1247</v>
      </c>
      <c r="R99">
        <v>0.0953597456</v>
      </c>
      <c r="S99">
        <v>0.079513274</v>
      </c>
      <c r="T99">
        <v>0.1143643145</v>
      </c>
      <c r="U99">
        <v>0.0108857184</v>
      </c>
      <c r="V99">
        <v>0.0954290297</v>
      </c>
      <c r="W99">
        <v>0.0083200962</v>
      </c>
      <c r="X99">
        <v>0.2361</v>
      </c>
      <c r="Y99">
        <v>0.0544</v>
      </c>
      <c r="Z99">
        <v>0.4178</v>
      </c>
      <c r="AA99">
        <v>1.2663051364</v>
      </c>
      <c r="AB99">
        <v>1.0558760062</v>
      </c>
      <c r="AC99">
        <v>1.5186714057</v>
      </c>
      <c r="AD99" s="61">
        <v>0.3246872494</v>
      </c>
      <c r="AE99">
        <v>-0.1209</v>
      </c>
      <c r="AF99">
        <v>-0.3615</v>
      </c>
      <c r="AG99">
        <v>0.1197</v>
      </c>
      <c r="AH99">
        <v>1</v>
      </c>
      <c r="AI99" t="s">
        <v>195</v>
      </c>
      <c r="AJ99">
        <f t="shared" si="1"/>
      </c>
      <c r="AK99" t="s">
        <v>195</v>
      </c>
      <c r="AL99" t="s">
        <v>195</v>
      </c>
    </row>
    <row r="100" spans="1:38" ht="12.75">
      <c r="A100" t="s">
        <v>98</v>
      </c>
      <c r="B100">
        <v>16</v>
      </c>
      <c r="C100">
        <v>165</v>
      </c>
      <c r="D100">
        <v>0.09716186</v>
      </c>
      <c r="E100">
        <v>0.0594860738</v>
      </c>
      <c r="F100">
        <v>0.1586997835</v>
      </c>
      <c r="G100">
        <v>0.5696031566</v>
      </c>
      <c r="H100">
        <v>0.096969697</v>
      </c>
      <c r="I100">
        <v>0.0230370683</v>
      </c>
      <c r="J100">
        <v>0.1423</v>
      </c>
      <c r="K100">
        <v>-0.3483</v>
      </c>
      <c r="L100">
        <v>0.633</v>
      </c>
      <c r="M100">
        <v>1.1529756804</v>
      </c>
      <c r="N100">
        <v>0.705894231</v>
      </c>
      <c r="O100">
        <v>1.8832182799</v>
      </c>
      <c r="P100">
        <v>16</v>
      </c>
      <c r="Q100">
        <v>162</v>
      </c>
      <c r="R100">
        <v>0.0991397649</v>
      </c>
      <c r="S100">
        <v>0.0606899523</v>
      </c>
      <c r="T100">
        <v>0.1619492619</v>
      </c>
      <c r="U100">
        <v>0.2721158768</v>
      </c>
      <c r="V100">
        <v>0.0987654321</v>
      </c>
      <c r="W100">
        <v>0.0234403395</v>
      </c>
      <c r="X100">
        <v>0.275</v>
      </c>
      <c r="Y100">
        <v>-0.2158</v>
      </c>
      <c r="Z100">
        <v>0.7657</v>
      </c>
      <c r="AA100">
        <v>1.3165009272</v>
      </c>
      <c r="AB100">
        <v>0.805916562</v>
      </c>
      <c r="AC100">
        <v>2.1505634366</v>
      </c>
      <c r="AD100" s="61">
        <v>0.9545455934</v>
      </c>
      <c r="AE100">
        <v>0.0202</v>
      </c>
      <c r="AF100">
        <v>-0.6728</v>
      </c>
      <c r="AG100">
        <v>0.7131</v>
      </c>
      <c r="AH100" t="s">
        <v>195</v>
      </c>
      <c r="AI100" t="s">
        <v>195</v>
      </c>
      <c r="AJ100">
        <f t="shared" si="1"/>
      </c>
      <c r="AK100" t="s">
        <v>195</v>
      </c>
      <c r="AL100" t="s">
        <v>195</v>
      </c>
    </row>
    <row r="101" spans="1:38" ht="12.75">
      <c r="A101" t="s">
        <v>96</v>
      </c>
      <c r="B101">
        <v>149</v>
      </c>
      <c r="C101">
        <v>1191</v>
      </c>
      <c r="D101">
        <v>0.1247692608</v>
      </c>
      <c r="E101">
        <v>0.1060532023</v>
      </c>
      <c r="F101">
        <v>0.1467882921</v>
      </c>
      <c r="G101" s="4">
        <v>2.2173203E-06</v>
      </c>
      <c r="H101">
        <v>0.1251049538</v>
      </c>
      <c r="I101">
        <v>0.009586484</v>
      </c>
      <c r="J101">
        <v>0.3924</v>
      </c>
      <c r="K101">
        <v>0.2299</v>
      </c>
      <c r="L101">
        <v>0.555</v>
      </c>
      <c r="M101">
        <v>1.4805801718</v>
      </c>
      <c r="N101">
        <v>1.2584852034</v>
      </c>
      <c r="O101">
        <v>1.7418700189</v>
      </c>
      <c r="P101">
        <v>122</v>
      </c>
      <c r="Q101">
        <v>1157</v>
      </c>
      <c r="R101">
        <v>0.1054729061</v>
      </c>
      <c r="S101">
        <v>0.0881393438</v>
      </c>
      <c r="T101">
        <v>0.1262153022</v>
      </c>
      <c r="U101">
        <v>0.0002351544</v>
      </c>
      <c r="V101">
        <v>0.1054451167</v>
      </c>
      <c r="W101">
        <v>0.0090292162</v>
      </c>
      <c r="X101">
        <v>0.3369</v>
      </c>
      <c r="Y101">
        <v>0.1574</v>
      </c>
      <c r="Z101">
        <v>0.5164</v>
      </c>
      <c r="AA101">
        <v>1.4006002416</v>
      </c>
      <c r="AB101">
        <v>1.1704236742</v>
      </c>
      <c r="AC101">
        <v>1.6760435387</v>
      </c>
      <c r="AD101" s="61">
        <v>0.1688147568</v>
      </c>
      <c r="AE101">
        <v>-0.168</v>
      </c>
      <c r="AF101">
        <v>-0.4073</v>
      </c>
      <c r="AG101">
        <v>0.0713</v>
      </c>
      <c r="AH101">
        <v>1</v>
      </c>
      <c r="AI101">
        <v>2</v>
      </c>
      <c r="AJ101">
        <f t="shared" si="1"/>
      </c>
      <c r="AK101" t="s">
        <v>195</v>
      </c>
      <c r="AL101" t="s">
        <v>195</v>
      </c>
    </row>
    <row r="102" spans="1:38" ht="12.75">
      <c r="A102" t="s">
        <v>97</v>
      </c>
      <c r="B102">
        <v>168</v>
      </c>
      <c r="C102">
        <v>1694</v>
      </c>
      <c r="D102">
        <v>0.0992130705</v>
      </c>
      <c r="E102">
        <v>0.0851129569</v>
      </c>
      <c r="F102">
        <v>0.1156490588</v>
      </c>
      <c r="G102">
        <v>0.0368747493</v>
      </c>
      <c r="H102">
        <v>0.0991735537</v>
      </c>
      <c r="I102">
        <v>0.0072620929</v>
      </c>
      <c r="J102">
        <v>0.1632</v>
      </c>
      <c r="K102">
        <v>0.0099</v>
      </c>
      <c r="L102">
        <v>0.3165</v>
      </c>
      <c r="M102">
        <v>1.1773164642</v>
      </c>
      <c r="N102">
        <v>1.0099968178</v>
      </c>
      <c r="O102">
        <v>1.3723548754</v>
      </c>
      <c r="P102">
        <v>126</v>
      </c>
      <c r="Q102">
        <v>1567</v>
      </c>
      <c r="R102">
        <v>0.0803820898</v>
      </c>
      <c r="S102">
        <v>0.0673607171</v>
      </c>
      <c r="T102">
        <v>0.0959205994</v>
      </c>
      <c r="U102">
        <v>0.4693700958</v>
      </c>
      <c r="V102">
        <v>0.0804084237</v>
      </c>
      <c r="W102">
        <v>0.0068693203</v>
      </c>
      <c r="X102">
        <v>0.0652</v>
      </c>
      <c r="Y102">
        <v>-0.1115</v>
      </c>
      <c r="Z102">
        <v>0.242</v>
      </c>
      <c r="AA102">
        <v>1.0674132211</v>
      </c>
      <c r="AB102">
        <v>0.8944992619</v>
      </c>
      <c r="AC102">
        <v>1.2737528505</v>
      </c>
      <c r="AD102" s="61">
        <v>0.0741045418</v>
      </c>
      <c r="AE102">
        <v>-0.2105</v>
      </c>
      <c r="AF102">
        <v>-0.4415</v>
      </c>
      <c r="AG102">
        <v>0.0205</v>
      </c>
      <c r="AH102" t="s">
        <v>195</v>
      </c>
      <c r="AI102" t="s">
        <v>195</v>
      </c>
      <c r="AJ102">
        <f t="shared" si="1"/>
      </c>
      <c r="AK102" t="s">
        <v>195</v>
      </c>
      <c r="AL102" t="s">
        <v>195</v>
      </c>
    </row>
    <row r="103" spans="1:38" ht="12.75">
      <c r="A103" t="s">
        <v>84</v>
      </c>
      <c r="B103">
        <v>111</v>
      </c>
      <c r="C103">
        <v>1428</v>
      </c>
      <c r="D103">
        <v>0.0777815522</v>
      </c>
      <c r="E103">
        <v>0.064468796</v>
      </c>
      <c r="F103">
        <v>0.0938433822</v>
      </c>
      <c r="G103">
        <v>0.4028216373</v>
      </c>
      <c r="H103">
        <v>0.0777310924</v>
      </c>
      <c r="I103">
        <v>0.0070853624</v>
      </c>
      <c r="J103">
        <v>-0.0801</v>
      </c>
      <c r="K103">
        <v>-0.2679</v>
      </c>
      <c r="L103">
        <v>0.1076</v>
      </c>
      <c r="M103">
        <v>0.9229983667</v>
      </c>
      <c r="N103">
        <v>0.765021933</v>
      </c>
      <c r="O103">
        <v>1.113596811</v>
      </c>
      <c r="P103">
        <v>93</v>
      </c>
      <c r="Q103">
        <v>1316</v>
      </c>
      <c r="R103">
        <v>0.0706977687</v>
      </c>
      <c r="S103">
        <v>0.0575900263</v>
      </c>
      <c r="T103">
        <v>0.0867888907</v>
      </c>
      <c r="U103">
        <v>0.5461953393</v>
      </c>
      <c r="V103">
        <v>0.070668693</v>
      </c>
      <c r="W103">
        <v>0.0070643282</v>
      </c>
      <c r="X103">
        <v>-0.0631</v>
      </c>
      <c r="Y103">
        <v>-0.2682</v>
      </c>
      <c r="Z103">
        <v>0.1419</v>
      </c>
      <c r="AA103">
        <v>0.9388127776</v>
      </c>
      <c r="AB103">
        <v>0.7647518946</v>
      </c>
      <c r="AC103">
        <v>1.1524906803</v>
      </c>
      <c r="AD103" s="61">
        <v>0.4969622797</v>
      </c>
      <c r="AE103">
        <v>-0.0955</v>
      </c>
      <c r="AF103">
        <v>-0.371</v>
      </c>
      <c r="AG103">
        <v>0.18</v>
      </c>
      <c r="AH103" t="s">
        <v>195</v>
      </c>
      <c r="AI103" t="s">
        <v>195</v>
      </c>
      <c r="AJ103">
        <f t="shared" si="1"/>
      </c>
      <c r="AK103" t="s">
        <v>195</v>
      </c>
      <c r="AL103" t="s">
        <v>195</v>
      </c>
    </row>
    <row r="104" spans="1:38" ht="12.75">
      <c r="A104" t="s">
        <v>85</v>
      </c>
      <c r="B104">
        <v>124</v>
      </c>
      <c r="C104">
        <v>1570</v>
      </c>
      <c r="D104">
        <v>0.0789282835</v>
      </c>
      <c r="E104">
        <v>0.0660718571</v>
      </c>
      <c r="F104">
        <v>0.0942863454</v>
      </c>
      <c r="G104">
        <v>0.47031654</v>
      </c>
      <c r="H104">
        <v>0.0789808917</v>
      </c>
      <c r="I104">
        <v>0.0068068395</v>
      </c>
      <c r="J104">
        <v>-0.0655</v>
      </c>
      <c r="K104">
        <v>-0.2433</v>
      </c>
      <c r="L104">
        <v>0.1123</v>
      </c>
      <c r="M104">
        <v>0.9366061061</v>
      </c>
      <c r="N104">
        <v>0.7840447308</v>
      </c>
      <c r="O104">
        <v>1.1188532537</v>
      </c>
      <c r="P104">
        <v>106</v>
      </c>
      <c r="Q104">
        <v>1382</v>
      </c>
      <c r="R104">
        <v>0.0765838991</v>
      </c>
      <c r="S104">
        <v>0.0631851675</v>
      </c>
      <c r="T104">
        <v>0.0928238989</v>
      </c>
      <c r="U104">
        <v>0.8637859796</v>
      </c>
      <c r="V104">
        <v>0.0767004342</v>
      </c>
      <c r="W104">
        <v>0.007158404</v>
      </c>
      <c r="X104">
        <v>0.0168</v>
      </c>
      <c r="Y104">
        <v>-0.1755</v>
      </c>
      <c r="Z104">
        <v>0.2092</v>
      </c>
      <c r="AA104">
        <v>1.0169761277</v>
      </c>
      <c r="AB104">
        <v>0.8390511285</v>
      </c>
      <c r="AC104">
        <v>1.2326310151</v>
      </c>
      <c r="AD104" s="61">
        <v>0.8196902829</v>
      </c>
      <c r="AE104">
        <v>-0.0302</v>
      </c>
      <c r="AF104">
        <v>-0.2894</v>
      </c>
      <c r="AG104">
        <v>0.2291</v>
      </c>
      <c r="AH104" t="s">
        <v>195</v>
      </c>
      <c r="AI104" t="s">
        <v>195</v>
      </c>
      <c r="AJ104">
        <f t="shared" si="1"/>
      </c>
      <c r="AK104" t="s">
        <v>195</v>
      </c>
      <c r="AL104" t="s">
        <v>195</v>
      </c>
    </row>
    <row r="105" spans="1:38" ht="12.75">
      <c r="A105" t="s">
        <v>99</v>
      </c>
      <c r="B105">
        <v>141</v>
      </c>
      <c r="C105">
        <v>1137</v>
      </c>
      <c r="D105">
        <v>0.123996093</v>
      </c>
      <c r="E105">
        <v>0.1049293665</v>
      </c>
      <c r="F105">
        <v>0.1465274365</v>
      </c>
      <c r="G105" s="4">
        <v>5.7935008E-06</v>
      </c>
      <c r="H105">
        <v>0.1240105541</v>
      </c>
      <c r="I105">
        <v>0.0097745895</v>
      </c>
      <c r="J105">
        <v>0.3862</v>
      </c>
      <c r="K105">
        <v>0.2193</v>
      </c>
      <c r="L105">
        <v>0.5532</v>
      </c>
      <c r="M105">
        <v>1.4714053407</v>
      </c>
      <c r="N105">
        <v>1.2451491535</v>
      </c>
      <c r="O105">
        <v>1.738774564</v>
      </c>
      <c r="P105">
        <v>94</v>
      </c>
      <c r="Q105">
        <v>948</v>
      </c>
      <c r="R105">
        <v>0.0992779353</v>
      </c>
      <c r="S105">
        <v>0.0809581784</v>
      </c>
      <c r="T105">
        <v>0.1217432089</v>
      </c>
      <c r="U105">
        <v>0.0079215849</v>
      </c>
      <c r="V105">
        <v>0.0991561181</v>
      </c>
      <c r="W105">
        <v>0.0097068955</v>
      </c>
      <c r="X105">
        <v>0.2764</v>
      </c>
      <c r="Y105">
        <v>0.0724</v>
      </c>
      <c r="Z105">
        <v>0.4804</v>
      </c>
      <c r="AA105">
        <v>1.3183357251</v>
      </c>
      <c r="AB105">
        <v>1.0750632414</v>
      </c>
      <c r="AC105">
        <v>1.6166575295</v>
      </c>
      <c r="AD105" s="61">
        <v>0.0949846881</v>
      </c>
      <c r="AE105">
        <v>-0.2223</v>
      </c>
      <c r="AF105">
        <v>-0.4833</v>
      </c>
      <c r="AG105">
        <v>0.0387</v>
      </c>
      <c r="AH105">
        <v>1</v>
      </c>
      <c r="AI105" t="s">
        <v>195</v>
      </c>
      <c r="AJ105">
        <f t="shared" si="1"/>
      </c>
      <c r="AK105" t="s">
        <v>195</v>
      </c>
      <c r="AL105" t="s">
        <v>195</v>
      </c>
    </row>
    <row r="106" spans="1:38" ht="12.75">
      <c r="A106" t="s">
        <v>100</v>
      </c>
      <c r="B106">
        <v>120</v>
      </c>
      <c r="C106">
        <v>1074</v>
      </c>
      <c r="D106">
        <v>0.1118863376</v>
      </c>
      <c r="E106">
        <v>0.0933919993</v>
      </c>
      <c r="F106">
        <v>0.1340430939</v>
      </c>
      <c r="G106">
        <v>0.0021061888</v>
      </c>
      <c r="H106">
        <v>0.1117318436</v>
      </c>
      <c r="I106">
        <v>0.0096129877</v>
      </c>
      <c r="J106">
        <v>0.2835</v>
      </c>
      <c r="K106">
        <v>0.1028</v>
      </c>
      <c r="L106">
        <v>0.4641</v>
      </c>
      <c r="M106">
        <v>1.3277043709</v>
      </c>
      <c r="N106">
        <v>1.1082404553</v>
      </c>
      <c r="O106">
        <v>1.5906285391</v>
      </c>
      <c r="P106">
        <v>103</v>
      </c>
      <c r="Q106">
        <v>1049</v>
      </c>
      <c r="R106">
        <v>0.0980813231</v>
      </c>
      <c r="S106">
        <v>0.0807013288</v>
      </c>
      <c r="T106">
        <v>0.1192043065</v>
      </c>
      <c r="U106">
        <v>0.0079221753</v>
      </c>
      <c r="V106">
        <v>0.0981887512</v>
      </c>
      <c r="W106">
        <v>0.0091875761</v>
      </c>
      <c r="X106">
        <v>0.2642</v>
      </c>
      <c r="Y106">
        <v>0.0692</v>
      </c>
      <c r="Z106">
        <v>0.4593</v>
      </c>
      <c r="AA106">
        <v>1.3024456223</v>
      </c>
      <c r="AB106">
        <v>1.0716524727</v>
      </c>
      <c r="AC106">
        <v>1.582942831</v>
      </c>
      <c r="AD106" s="61">
        <v>0.3268965042</v>
      </c>
      <c r="AE106">
        <v>-0.1317</v>
      </c>
      <c r="AF106">
        <v>-0.395</v>
      </c>
      <c r="AG106">
        <v>0.1316</v>
      </c>
      <c r="AH106">
        <v>1</v>
      </c>
      <c r="AI106" t="s">
        <v>195</v>
      </c>
      <c r="AJ106">
        <f t="shared" si="1"/>
      </c>
      <c r="AK106" t="s">
        <v>195</v>
      </c>
      <c r="AL106" t="s">
        <v>195</v>
      </c>
    </row>
    <row r="107" spans="1:38" ht="12.75">
      <c r="A107" t="s">
        <v>103</v>
      </c>
      <c r="B107">
        <v>320</v>
      </c>
      <c r="C107">
        <v>2780</v>
      </c>
      <c r="D107">
        <v>0.1152082104</v>
      </c>
      <c r="E107">
        <v>0.1029586702</v>
      </c>
      <c r="F107">
        <v>0.1289151435</v>
      </c>
      <c r="G107" s="4">
        <v>4.9755325E-08</v>
      </c>
      <c r="H107">
        <v>0.1151079137</v>
      </c>
      <c r="I107">
        <v>0.0060530652</v>
      </c>
      <c r="J107">
        <v>0.3127</v>
      </c>
      <c r="K107">
        <v>0.2003</v>
      </c>
      <c r="L107">
        <v>0.4251</v>
      </c>
      <c r="M107">
        <v>1.367123527</v>
      </c>
      <c r="N107">
        <v>1.2217637948</v>
      </c>
      <c r="O107">
        <v>1.5297774791</v>
      </c>
      <c r="P107">
        <v>266</v>
      </c>
      <c r="Q107">
        <v>2555</v>
      </c>
      <c r="R107">
        <v>0.1039700097</v>
      </c>
      <c r="S107">
        <v>0.0919151458</v>
      </c>
      <c r="T107">
        <v>0.1176058944</v>
      </c>
      <c r="U107" s="4">
        <v>2.8998136E-07</v>
      </c>
      <c r="V107">
        <v>0.104109589</v>
      </c>
      <c r="W107">
        <v>0.0060419532</v>
      </c>
      <c r="X107">
        <v>0.3225</v>
      </c>
      <c r="Y107">
        <v>0.1993</v>
      </c>
      <c r="Z107">
        <v>0.4458</v>
      </c>
      <c r="AA107">
        <v>1.3806429175</v>
      </c>
      <c r="AB107">
        <v>1.220563462</v>
      </c>
      <c r="AC107">
        <v>1.561717129</v>
      </c>
      <c r="AD107" s="61">
        <v>0.2160831811</v>
      </c>
      <c r="AE107">
        <v>-0.1026</v>
      </c>
      <c r="AF107">
        <v>-0.2653</v>
      </c>
      <c r="AG107">
        <v>0.06</v>
      </c>
      <c r="AH107">
        <v>1</v>
      </c>
      <c r="AI107">
        <v>2</v>
      </c>
      <c r="AJ107">
        <f t="shared" si="1"/>
      </c>
      <c r="AK107" t="s">
        <v>195</v>
      </c>
      <c r="AL107" t="s">
        <v>195</v>
      </c>
    </row>
    <row r="108" spans="1:38" ht="12.75">
      <c r="A108" t="s">
        <v>104</v>
      </c>
      <c r="B108">
        <v>288</v>
      </c>
      <c r="C108">
        <v>2531</v>
      </c>
      <c r="D108">
        <v>0.1135781839</v>
      </c>
      <c r="E108">
        <v>0.1009164551</v>
      </c>
      <c r="F108">
        <v>0.1278285473</v>
      </c>
      <c r="G108" s="4">
        <v>7.4578068E-07</v>
      </c>
      <c r="H108">
        <v>0.1137890162</v>
      </c>
      <c r="I108">
        <v>0.0063120824</v>
      </c>
      <c r="J108">
        <v>0.2985</v>
      </c>
      <c r="K108">
        <v>0.1803</v>
      </c>
      <c r="L108">
        <v>0.4167</v>
      </c>
      <c r="M108">
        <v>1.3477807428</v>
      </c>
      <c r="N108">
        <v>1.1975297561</v>
      </c>
      <c r="O108">
        <v>1.5168833355</v>
      </c>
      <c r="P108">
        <v>277</v>
      </c>
      <c r="Q108">
        <v>2458</v>
      </c>
      <c r="R108">
        <v>0.1127330999</v>
      </c>
      <c r="S108">
        <v>0.0998966839</v>
      </c>
      <c r="T108">
        <v>0.1272189558</v>
      </c>
      <c r="U108" s="4">
        <v>6.088195E-11</v>
      </c>
      <c r="V108">
        <v>0.1126932465</v>
      </c>
      <c r="W108">
        <v>0.0063781525</v>
      </c>
      <c r="X108">
        <v>0.4035</v>
      </c>
      <c r="Y108">
        <v>0.2826</v>
      </c>
      <c r="Z108">
        <v>0.5244</v>
      </c>
      <c r="AA108">
        <v>1.4970101128</v>
      </c>
      <c r="AB108">
        <v>1.3265522386</v>
      </c>
      <c r="AC108">
        <v>1.6893712985</v>
      </c>
      <c r="AD108" s="61">
        <v>0.9292862293</v>
      </c>
      <c r="AE108">
        <v>-0.0075</v>
      </c>
      <c r="AF108">
        <v>-0.1724</v>
      </c>
      <c r="AG108">
        <v>0.1575</v>
      </c>
      <c r="AH108">
        <v>1</v>
      </c>
      <c r="AI108">
        <v>2</v>
      </c>
      <c r="AJ108">
        <f t="shared" si="1"/>
      </c>
      <c r="AK108" t="s">
        <v>195</v>
      </c>
      <c r="AL108" t="s">
        <v>195</v>
      </c>
    </row>
    <row r="109" spans="1:38" ht="12.75">
      <c r="A109" t="s">
        <v>101</v>
      </c>
      <c r="B109">
        <v>228</v>
      </c>
      <c r="C109">
        <v>1941</v>
      </c>
      <c r="D109">
        <v>0.1175019208</v>
      </c>
      <c r="E109">
        <v>0.1029496768</v>
      </c>
      <c r="F109">
        <v>0.134111168</v>
      </c>
      <c r="G109" s="4">
        <v>8.3127754E-07</v>
      </c>
      <c r="H109">
        <v>0.1174652241</v>
      </c>
      <c r="I109">
        <v>0.0073081559</v>
      </c>
      <c r="J109">
        <v>0.3324</v>
      </c>
      <c r="K109">
        <v>0.2002</v>
      </c>
      <c r="L109">
        <v>0.4646</v>
      </c>
      <c r="M109">
        <v>1.3943419479</v>
      </c>
      <c r="N109">
        <v>1.2216570746</v>
      </c>
      <c r="O109">
        <v>1.5914363435</v>
      </c>
      <c r="P109">
        <v>155</v>
      </c>
      <c r="Q109">
        <v>1832</v>
      </c>
      <c r="R109">
        <v>0.0845354282</v>
      </c>
      <c r="S109">
        <v>0.0720522945</v>
      </c>
      <c r="T109">
        <v>0.0991812775</v>
      </c>
      <c r="U109">
        <v>0.1561174087</v>
      </c>
      <c r="V109">
        <v>0.0846069869</v>
      </c>
      <c r="W109">
        <v>0.0065019582</v>
      </c>
      <c r="X109">
        <v>0.1156</v>
      </c>
      <c r="Y109">
        <v>-0.0442</v>
      </c>
      <c r="Z109">
        <v>0.2754</v>
      </c>
      <c r="AA109">
        <v>1.122566406</v>
      </c>
      <c r="AB109">
        <v>0.9567998536</v>
      </c>
      <c r="AC109">
        <v>1.317052183</v>
      </c>
      <c r="AD109" s="61">
        <v>0.0015613445</v>
      </c>
      <c r="AE109">
        <v>-0.3293</v>
      </c>
      <c r="AF109">
        <v>-0.5333</v>
      </c>
      <c r="AG109">
        <v>-0.1252</v>
      </c>
      <c r="AH109">
        <v>1</v>
      </c>
      <c r="AI109" t="s">
        <v>195</v>
      </c>
      <c r="AJ109" t="str">
        <f t="shared" si="1"/>
        <v>t</v>
      </c>
      <c r="AK109" t="s">
        <v>195</v>
      </c>
      <c r="AL109" t="s">
        <v>195</v>
      </c>
    </row>
    <row r="110" spans="1:38" ht="12.75">
      <c r="A110" t="s">
        <v>102</v>
      </c>
      <c r="B110">
        <v>139</v>
      </c>
      <c r="C110">
        <v>1220</v>
      </c>
      <c r="D110">
        <v>0.1137352442</v>
      </c>
      <c r="E110">
        <v>0.0961337024</v>
      </c>
      <c r="F110">
        <v>0.1345595296</v>
      </c>
      <c r="G110">
        <v>0.0004735141</v>
      </c>
      <c r="H110">
        <v>0.1139344262</v>
      </c>
      <c r="I110">
        <v>0.0090966294</v>
      </c>
      <c r="J110">
        <v>0.2998</v>
      </c>
      <c r="K110">
        <v>0.1317</v>
      </c>
      <c r="L110">
        <v>0.468</v>
      </c>
      <c r="M110">
        <v>1.3496445061</v>
      </c>
      <c r="N110">
        <v>1.1407750006</v>
      </c>
      <c r="O110">
        <v>1.5967568467</v>
      </c>
      <c r="P110">
        <v>136</v>
      </c>
      <c r="Q110">
        <v>1328</v>
      </c>
      <c r="R110">
        <v>0.1026568905</v>
      </c>
      <c r="S110">
        <v>0.0865845896</v>
      </c>
      <c r="T110">
        <v>0.1217126191</v>
      </c>
      <c r="U110">
        <v>0.0003617489</v>
      </c>
      <c r="V110">
        <v>0.1024096386</v>
      </c>
      <c r="W110">
        <v>0.0083197537</v>
      </c>
      <c r="X110">
        <v>0.3098</v>
      </c>
      <c r="Y110">
        <v>0.1396</v>
      </c>
      <c r="Z110">
        <v>0.4801</v>
      </c>
      <c r="AA110">
        <v>1.3632056896</v>
      </c>
      <c r="AB110">
        <v>1.1497777162</v>
      </c>
      <c r="AC110">
        <v>1.6162513205</v>
      </c>
      <c r="AD110" s="61">
        <v>0.3955117391</v>
      </c>
      <c r="AE110">
        <v>-0.1025</v>
      </c>
      <c r="AF110">
        <v>-0.3389</v>
      </c>
      <c r="AG110">
        <v>0.1339</v>
      </c>
      <c r="AH110">
        <v>1</v>
      </c>
      <c r="AI110">
        <v>2</v>
      </c>
      <c r="AJ110">
        <f t="shared" si="1"/>
      </c>
      <c r="AK110" t="s">
        <v>195</v>
      </c>
      <c r="AL110" t="s">
        <v>195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elaineb</dc:creator>
  <cp:keywords/>
  <dc:description/>
  <cp:lastModifiedBy>AngelaB</cp:lastModifiedBy>
  <cp:lastPrinted>2008-11-13T16:35:26Z</cp:lastPrinted>
  <dcterms:created xsi:type="dcterms:W3CDTF">2006-01-23T20:42:54Z</dcterms:created>
  <dcterms:modified xsi:type="dcterms:W3CDTF">2008-11-13T16:44:39Z</dcterms:modified>
  <cp:category/>
  <cp:version/>
  <cp:contentType/>
  <cp:contentStatus/>
</cp:coreProperties>
</file>