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46" windowWidth="15150" windowHeight="4170" tabRatio="649" activeTab="1"/>
  </bookViews>
  <sheets>
    <sheet name="all-rha " sheetId="1" r:id="rId1"/>
    <sheet name="districts " sheetId="2" r:id="rId2"/>
    <sheet name="wpg comm areas " sheetId="3" r:id="rId3"/>
    <sheet name="wpg nbhd clus" sheetId="4" r:id="rId4"/>
    <sheet name="crude rate table" sheetId="5" r:id="rId5"/>
    <sheet name="rha graph data" sheetId="6" r:id="rId6"/>
    <sheet name="district graph data" sheetId="7" r:id="rId7"/>
    <sheet name="orig. data" sheetId="8" r:id="rId8"/>
    <sheet name="agg rha "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<sst xmlns="http://schemas.openxmlformats.org/spreadsheetml/2006/main" count="410" uniqueCount="259">
  <si>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</si>
  <si>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</si>
  <si>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</si>
  <si>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</si>
  <si>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</si>
  <si>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</si>
  <si>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</si>
  <si>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</si>
  <si>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</si>
  <si>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</si>
  <si>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</si>
  <si>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</si>
  <si>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</si>
  <si>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</si>
  <si>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</si>
  <si>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</si>
  <si>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</si>
  <si>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</si>
  <si>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</si>
  <si>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</si>
  <si>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</si>
  <si>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</si>
  <si>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</si>
  <si>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</si>
  <si>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</si>
  <si>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</si>
  <si>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</si>
  <si>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</si>
  <si>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</si>
  <si>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</si>
  <si>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</si>
  <si>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</si>
  <si>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</si>
  <si>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</si>
  <si>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</si>
  <si>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</si>
  <si>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</si>
  <si>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</si>
  <si>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</si>
  <si>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</si>
  <si>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</si>
  <si>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</si>
  <si>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</si>
  <si>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</si>
  <si>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</si>
  <si>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</si>
  <si>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</si>
  <si>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</si>
  <si>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</si>
  <si>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</si>
  <si>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</si>
  <si>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</si>
  <si>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</si>
  <si>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</si>
  <si>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</si>
  <si>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</si>
  <si>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</si>
  <si>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</si>
  <si>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</si>
  <si>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</si>
  <si>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</si>
  <si>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</si>
  <si>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</si>
  <si>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</si>
  <si>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</si>
  <si>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</si>
  <si>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</si>
  <si>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</si>
  <si>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</si>
  <si>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</si>
  <si>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</si>
  <si>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</si>
  <si>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</si>
  <si>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</si>
  <si>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</si>
  <si>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</si>
  <si>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</si>
  <si>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</si>
  <si>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</si>
  <si>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</si>
  <si>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</si>
  <si>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</si>
  <si>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</si>
  <si>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</si>
  <si>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</si>
  <si>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</si>
  <si>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</si>
  <si>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</si>
  <si>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</si>
  <si>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</si>
  <si>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</si>
  <si>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</si>
  <si>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</si>
  <si>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</si>
  <si>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</si>
  <si>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</si>
  <si>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</si>
  <si>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</si>
  <si>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</si>
  <si>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</si>
  <si>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</si>
  <si>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</si>
  <si>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</si>
  <si>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</si>
  <si>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</si>
  <si>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</si>
  <si>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</si>
  <si>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</si>
  <si>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</si>
  <si>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T1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</si>
  <si>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</si>
  <si>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</si>
  <si>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</si>
  <si>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</si>
  <si>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</si>
  <si>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</si>
  <si>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</si>
  <si>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</si>
  <si>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</si>
  <si>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</si>
  <si>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</si>
  <si>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</si>
  <si>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</si>
  <si>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</si>
  <si>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</si>
  <si>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</si>
  <si>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</si>
  <si>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</si>
  <si>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</si>
  <si>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</si>
  <si>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</si>
  <si>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</si>
  <si>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</si>
  <si>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</si>
  <si>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</si>
  <si>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</si>
  <si>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</si>
  <si>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</si>
  <si>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</si>
  <si>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</si>
  <si>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</si>
  <si>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</si>
  <si>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</si>
  <si>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</si>
  <si>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</si>
  <si>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</si>
  <si>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</si>
  <si>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</si>
  <si>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</si>
  <si>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</si>
  <si>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</si>
  <si>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</si>
  <si>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</si>
  <si>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</si>
  <si>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</si>
  <si>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</si>
  <si>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</si>
  <si>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</si>
  <si>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</si>
  <si>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</si>
  <si>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</si>
  <si>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</si>
  <si>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</si>
  <si>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</si>
  <si>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</si>
  <si>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</si>
  <si>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</si>
  <si>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</si>
  <si>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</si>
  <si>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</si>
  <si>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</si>
  <si>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</si>
  <si>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</si>
  <si>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</si>
  <si>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</si>
  <si>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</si>
  <si>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</si>
  <si>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</si>
  <si>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</si>
  <si>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</si>
  <si>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</si>
  <si>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</si>
  <si>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</si>
  <si>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</si>
  <si>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</si>
  <si>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</si>
  <si>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</si>
  <si>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</si>
  <si>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</si>
  <si>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</si>
  <si>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</si>
  <si>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</si>
  <si>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</si>
  <si>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</si>
  <si>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</si>
  <si>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</si>
  <si>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</si>
  <si>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</si>
  <si>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</si>
  <si>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</si>
  <si>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</si>
  <si>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</si>
  <si>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</si>
  <si>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</si>
  <si>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</si>
  <si>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</si>
  <si>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</si>
  <si>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</si>
  <si>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</si>
  <si>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</si>
  <si>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</si>
  <si>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</si>
  <si>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</si>
  <si>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</si>
  <si>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</si>
  <si>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</si>
  <si>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</si>
  <si>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</si>
  <si>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</si>
  <si>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</si>
  <si>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</si>
  <si>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</si>
  <si>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</si>
  <si>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</si>
  <si>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</si>
  <si>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</si>
  <si>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</si>
  <si>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</si>
  <si>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</si>
  <si>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</si>
  <si>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</si>
  <si>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</si>
  <si>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</si>
  <si>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</si>
  <si>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</si>
  <si>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</si>
  <si>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</si>
  <si>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</si>
  <si>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</si>
  <si>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</si>
  <si>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</si>
  <si>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</si>
  <si>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FLU</t>
  </si>
  <si>
    <t>T1 CRD</t>
  </si>
  <si>
    <t>T1 CRD PER 1000</t>
  </si>
  <si>
    <t>sum_pop</t>
  </si>
  <si>
    <t>crd_rate</t>
  </si>
  <si>
    <t>suppress</t>
  </si>
  <si>
    <t>.</t>
  </si>
  <si>
    <t>MB Avg 2000-02</t>
  </si>
  <si>
    <t>Item # 13: Grade &lt; 12 - Low education</t>
  </si>
  <si>
    <t>sum_13</t>
  </si>
  <si>
    <t>2000-2002</t>
  </si>
  <si>
    <t>Crude Percent of Parents with Less than a Grade 12 Education</t>
  </si>
  <si>
    <t>percent</t>
  </si>
  <si>
    <t>lc_ltgr1</t>
  </si>
  <si>
    <t>uc_ltgr1</t>
  </si>
  <si>
    <t>Tsign</t>
  </si>
  <si>
    <t>Table A.3.24: Crude Percent of Parents with Less than a Grade 12 Education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</si>
</sst>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sz val="7"/>
      <name val="Univers 45 Light"/>
      <family val="2"/>
    </font>
    <font>
      <b/>
      <sz val="11"/>
      <name val="Univers 45 Light"/>
      <family val="2"/>
    </font>
    <font>
      <b/>
      <sz val="8"/>
      <name val="Univers 45 Light"/>
      <family val="0"/>
    </font>
    <font>
      <sz val="8.25"/>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b/>
      <sz val="10"/>
      <name val="Univers 45 Light"/>
      <family val="0"/>
    </font>
    <font>
      <b/>
      <sz val="8.5"/>
      <name val="Univers 45 Light"/>
      <family val="0"/>
    </font>
    <font>
      <sz val="5.5"/>
      <name val="Arial MT"/>
      <family val="3"/>
    </font>
  </fonts>
  <fills count="3">
    <fill>
      <patternFill/>
    </fill>
    <fill>
      <patternFill patternType="gray125"/>
    </fill>
    <fill>
      <patternFill patternType="solid">
        <fgColor indexed="22"/>
        <bgColor indexed="64"/>
      </patternFill>
    </fill>
  </fills>
  <borders count="19">
    <border>
      <left/>
      <right/>
      <top/>
      <bottom/>
      <diagonal/>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3">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7" fillId="0" borderId="0" xfId="17" applyFont="1" applyAlignment="1">
      <alignment/>
      <protection/>
    </xf>
    <xf numFmtId="0" fontId="4" fillId="0" borderId="0" xfId="0" applyFont="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0" fontId="6" fillId="0" borderId="0" xfId="0" applyFont="1" applyAlignment="1">
      <alignment horizontal="left"/>
    </xf>
    <xf numFmtId="0" fontId="1"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2" borderId="3" xfId="0" applyFont="1" applyFill="1" applyBorder="1" applyAlignment="1">
      <alignment/>
    </xf>
    <xf numFmtId="0" fontId="1" fillId="2" borderId="4" xfId="0" applyFont="1" applyFill="1" applyBorder="1" applyAlignment="1">
      <alignment/>
    </xf>
    <xf numFmtId="0" fontId="8" fillId="0" borderId="5" xfId="0" applyFont="1" applyBorder="1" applyAlignment="1">
      <alignment/>
    </xf>
    <xf numFmtId="1" fontId="1" fillId="0" borderId="0" xfId="0" applyNumberFormat="1" applyFont="1" applyAlignment="1">
      <alignment/>
    </xf>
    <xf numFmtId="0" fontId="0" fillId="0" borderId="0" xfId="0" applyNumberFormat="1" applyAlignment="1">
      <alignment/>
    </xf>
    <xf numFmtId="0" fontId="3" fillId="0" borderId="0" xfId="0" applyNumberFormat="1" applyFont="1" applyAlignment="1">
      <alignment horizontal="center"/>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quotePrefix="1">
      <alignment horizontal="center"/>
    </xf>
    <xf numFmtId="174" fontId="4" fillId="0" borderId="6" xfId="0" applyNumberFormat="1" applyFont="1" applyBorder="1" applyAlignment="1">
      <alignment horizontal="center"/>
    </xf>
    <xf numFmtId="174" fontId="4" fillId="0" borderId="8" xfId="0" applyNumberFormat="1" applyFont="1" applyFill="1" applyBorder="1" applyAlignment="1" quotePrefix="1">
      <alignment horizontal="center"/>
    </xf>
    <xf numFmtId="49" fontId="14" fillId="0" borderId="0" xfId="0" applyNumberFormat="1" applyFont="1" applyAlignment="1">
      <alignment/>
    </xf>
    <xf numFmtId="0" fontId="0" fillId="0" borderId="0" xfId="0" applyFill="1" applyAlignment="1">
      <alignment/>
    </xf>
    <xf numFmtId="0" fontId="3" fillId="0" borderId="0" xfId="0" applyFont="1" applyFill="1" applyAlignment="1">
      <alignment/>
    </xf>
    <xf numFmtId="0" fontId="15" fillId="0" borderId="0" xfId="0" applyFont="1" applyAlignment="1">
      <alignment horizontal="center" vertical="center" wrapText="1"/>
    </xf>
    <xf numFmtId="0" fontId="0" fillId="0" borderId="0" xfId="0" applyAlignment="1">
      <alignment wrapText="1"/>
    </xf>
    <xf numFmtId="0" fontId="8" fillId="0" borderId="6" xfId="0" applyFont="1" applyBorder="1" applyAlignment="1">
      <alignment horizontal="center"/>
    </xf>
    <xf numFmtId="2" fontId="8" fillId="0" borderId="9" xfId="0" applyNumberFormat="1" applyFont="1" applyBorder="1" applyAlignment="1">
      <alignment horizontal="center"/>
    </xf>
    <xf numFmtId="0" fontId="8" fillId="0" borderId="10" xfId="0" applyFont="1" applyBorder="1" applyAlignment="1">
      <alignment horizontal="center"/>
    </xf>
    <xf numFmtId="1" fontId="8" fillId="0" borderId="11" xfId="0" applyNumberFormat="1" applyFont="1" applyBorder="1" applyAlignment="1">
      <alignment horizontal="center"/>
    </xf>
    <xf numFmtId="175" fontId="4" fillId="0" borderId="12" xfId="0" applyNumberFormat="1" applyFont="1" applyFill="1" applyBorder="1" applyAlignment="1" quotePrefix="1">
      <alignment horizontal="center"/>
    </xf>
    <xf numFmtId="175" fontId="4" fillId="2" borderId="12" xfId="0" applyNumberFormat="1" applyFont="1" applyFill="1" applyBorder="1" applyAlignment="1" quotePrefix="1">
      <alignment horizontal="center"/>
    </xf>
    <xf numFmtId="175" fontId="4" fillId="0" borderId="13" xfId="0" applyNumberFormat="1" applyFont="1" applyFill="1" applyBorder="1" applyAlignment="1" quotePrefix="1">
      <alignment horizontal="center"/>
    </xf>
    <xf numFmtId="0" fontId="3" fillId="0" borderId="0" xfId="0" applyFont="1" applyAlignment="1">
      <alignment horizontal="center" vertical="center" wrapText="1"/>
    </xf>
    <xf numFmtId="0" fontId="0" fillId="0" borderId="0" xfId="0" applyFont="1" applyFill="1" applyAlignment="1">
      <alignment/>
    </xf>
    <xf numFmtId="0" fontId="15" fillId="0" borderId="0" xfId="0" applyFont="1" applyFill="1" applyAlignment="1">
      <alignment horizontal="center" vertical="center" wrapText="1"/>
    </xf>
    <xf numFmtId="0" fontId="0" fillId="0" borderId="0" xfId="0" applyFill="1" applyAlignment="1">
      <alignment wrapText="1"/>
    </xf>
    <xf numFmtId="0" fontId="0" fillId="0" borderId="0" xfId="0" applyFont="1" applyAlignment="1">
      <alignment/>
    </xf>
    <xf numFmtId="0" fontId="0" fillId="0" borderId="0" xfId="0" applyFont="1" applyFill="1" applyAlignment="1">
      <alignment/>
    </xf>
    <xf numFmtId="2" fontId="0" fillId="0" borderId="0" xfId="0" applyNumberFormat="1" applyFill="1" applyAlignment="1">
      <alignment/>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wrapText="1"/>
    </xf>
    <xf numFmtId="0" fontId="0" fillId="0" borderId="17" xfId="0" applyBorder="1" applyAlignment="1">
      <alignment horizont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5" fillId="0" borderId="0" xfId="0" applyFont="1" applyAlignment="1">
      <alignment horizont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chartsheet" Target="chart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175"/>
          <c:w val="0.935"/>
          <c:h val="0.74425"/>
        </c:manualLayout>
      </c:layout>
      <c:barChart>
        <c:barDir val="bar"/>
        <c:grouping val="clustered"/>
        <c:varyColors val="0"/>
        <c:ser>
          <c:idx val="0"/>
          <c:order val="0"/>
          <c:tx>
            <c:strRef>
              <c:f>'rha graph data'!$H$3</c:f>
              <c:strCache>
                <c:ptCount val="1"/>
                <c:pt idx="0">
                  <c:v>MB Avg 2000-02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2000-2002</c:name>
            <c:spPr>
              <a:ln w="25400">
                <a:solidFill>
                  <a:srgbClr val="C0C0C0"/>
                </a:solidFill>
                <a:prstDash val="sysDot"/>
              </a:ln>
            </c:spPr>
            <c:trendlineType val="linear"/>
            <c:forward val="0.5"/>
            <c:backward val="0.5"/>
            <c:dispEq val="0"/>
            <c:dispRSqr val="0"/>
          </c:trendline>
          <c:cat>
            <c:strRef>
              <c:f>'rha graph data'!$A$4:$A$20</c:f>
              <c:strCache>
                <c:ptCount val="16"/>
                <c:pt idx="0">
                  <c:v>South Eastman</c:v>
                </c:pt>
                <c:pt idx="1">
                  <c:v>Central (1)</c:v>
                </c:pt>
                <c:pt idx="2">
                  <c:v>Assiniboine (1)</c:v>
                </c:pt>
                <c:pt idx="3">
                  <c:v>Brandon</c:v>
                </c:pt>
                <c:pt idx="4">
                  <c:v>Winnipeg (1)</c:v>
                </c:pt>
                <c:pt idx="5">
                  <c:v>Interlake (1)</c:v>
                </c:pt>
                <c:pt idx="6">
                  <c:v>North Eastman (1)</c:v>
                </c:pt>
                <c:pt idx="7">
                  <c:v>Parkland (1)</c:v>
                </c:pt>
                <c:pt idx="8">
                  <c:v>Churchill (1)</c:v>
                </c:pt>
                <c:pt idx="9">
                  <c:v>Nor-Man (1)</c:v>
                </c:pt>
                <c:pt idx="10">
                  <c:v>Burntwood (1)</c:v>
                </c:pt>
                <c:pt idx="12">
                  <c:v>South (1)</c:v>
                </c:pt>
                <c:pt idx="13">
                  <c:v>Mid</c:v>
                </c:pt>
                <c:pt idx="14">
                  <c:v>North (1)</c:v>
                </c:pt>
                <c:pt idx="15">
                  <c:v>Manitoba</c:v>
                </c:pt>
              </c:strCache>
            </c:strRef>
          </c:cat>
          <c:val>
            <c:numRef>
              <c:f>'rha graph data'!$H$4:$H$20</c:f>
              <c:numCache>
                <c:ptCount val="16"/>
                <c:pt idx="0">
                  <c:v>0.17715</c:v>
                </c:pt>
                <c:pt idx="1">
                  <c:v>0.17715</c:v>
                </c:pt>
                <c:pt idx="2">
                  <c:v>0.17715</c:v>
                </c:pt>
                <c:pt idx="3">
                  <c:v>0.17715</c:v>
                </c:pt>
                <c:pt idx="4">
                  <c:v>0.17715</c:v>
                </c:pt>
                <c:pt idx="5">
                  <c:v>0.17715</c:v>
                </c:pt>
                <c:pt idx="6">
                  <c:v>0.17715</c:v>
                </c:pt>
                <c:pt idx="7">
                  <c:v>0.17715</c:v>
                </c:pt>
                <c:pt idx="8">
                  <c:v>0.17715</c:v>
                </c:pt>
                <c:pt idx="9">
                  <c:v>0.17715</c:v>
                </c:pt>
                <c:pt idx="10">
                  <c:v>0.17715</c:v>
                </c:pt>
                <c:pt idx="12">
                  <c:v>0.17715</c:v>
                </c:pt>
                <c:pt idx="13">
                  <c:v>0.17715</c:v>
                </c:pt>
                <c:pt idx="14">
                  <c:v>0.17715</c:v>
                </c:pt>
                <c:pt idx="15">
                  <c:v>0.17715</c:v>
                </c:pt>
              </c:numCache>
            </c:numRef>
          </c:val>
        </c:ser>
        <c:ser>
          <c:idx val="1"/>
          <c:order val="1"/>
          <c:tx>
            <c:strRef>
              <c:f>'rha graph data'!$I$3</c:f>
              <c:strCache>
                <c:ptCount val="1"/>
                <c:pt idx="0">
                  <c:v>2000-2002</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c:v>
                </c:pt>
                <c:pt idx="1">
                  <c:v>Central (1)</c:v>
                </c:pt>
                <c:pt idx="2">
                  <c:v>Assiniboine (1)</c:v>
                </c:pt>
                <c:pt idx="3">
                  <c:v>Brandon</c:v>
                </c:pt>
                <c:pt idx="4">
                  <c:v>Winnipeg (1)</c:v>
                </c:pt>
                <c:pt idx="5">
                  <c:v>Interlake (1)</c:v>
                </c:pt>
                <c:pt idx="6">
                  <c:v>North Eastman (1)</c:v>
                </c:pt>
                <c:pt idx="7">
                  <c:v>Parkland (1)</c:v>
                </c:pt>
                <c:pt idx="8">
                  <c:v>Churchill (1)</c:v>
                </c:pt>
                <c:pt idx="9">
                  <c:v>Nor-Man (1)</c:v>
                </c:pt>
                <c:pt idx="10">
                  <c:v>Burntwood (1)</c:v>
                </c:pt>
                <c:pt idx="12">
                  <c:v>South (1)</c:v>
                </c:pt>
                <c:pt idx="13">
                  <c:v>Mid</c:v>
                </c:pt>
                <c:pt idx="14">
                  <c:v>North (1)</c:v>
                </c:pt>
                <c:pt idx="15">
                  <c:v>Manitoba</c:v>
                </c:pt>
              </c:strCache>
            </c:strRef>
          </c:cat>
          <c:val>
            <c:numRef>
              <c:f>'rha graph data'!$I$4:$I$20</c:f>
              <c:numCache>
                <c:ptCount val="16"/>
                <c:pt idx="0">
                  <c:v>0.19576</c:v>
                </c:pt>
                <c:pt idx="1">
                  <c:v>0.35624</c:v>
                </c:pt>
                <c:pt idx="2">
                  <c:v>0.25479</c:v>
                </c:pt>
                <c:pt idx="3">
                  <c:v>0.1809</c:v>
                </c:pt>
                <c:pt idx="4">
                  <c:v>0.12277</c:v>
                </c:pt>
                <c:pt idx="5">
                  <c:v>0.14553</c:v>
                </c:pt>
                <c:pt idx="6">
                  <c:v>0.1199</c:v>
                </c:pt>
                <c:pt idx="7">
                  <c:v>0.25581</c:v>
                </c:pt>
                <c:pt idx="8">
                  <c:v>0.36667</c:v>
                </c:pt>
                <c:pt idx="9">
                  <c:v>0.37631</c:v>
                </c:pt>
                <c:pt idx="10">
                  <c:v>0.35179</c:v>
                </c:pt>
                <c:pt idx="12">
                  <c:v>0.28797</c:v>
                </c:pt>
                <c:pt idx="13">
                  <c:v>0.17162</c:v>
                </c:pt>
                <c:pt idx="14">
                  <c:v>0.36166</c:v>
                </c:pt>
                <c:pt idx="15">
                  <c:v>0.17715</c:v>
                </c:pt>
              </c:numCache>
            </c:numRef>
          </c:val>
        </c:ser>
        <c:axId val="30974327"/>
        <c:axId val="10333488"/>
      </c:barChart>
      <c:catAx>
        <c:axId val="30974327"/>
        <c:scaling>
          <c:orientation val="maxMin"/>
        </c:scaling>
        <c:axPos val="l"/>
        <c:delete val="0"/>
        <c:numFmt formatCode="General" sourceLinked="1"/>
        <c:majorTickMark val="none"/>
        <c:minorTickMark val="none"/>
        <c:tickLblPos val="nextTo"/>
        <c:crossAx val="10333488"/>
        <c:crosses val="autoZero"/>
        <c:auto val="1"/>
        <c:lblOffset val="100"/>
        <c:noMultiLvlLbl val="0"/>
      </c:catAx>
      <c:valAx>
        <c:axId val="10333488"/>
        <c:scaling>
          <c:orientation val="minMax"/>
          <c:max val="0.6"/>
          <c:min val="0"/>
        </c:scaling>
        <c:axPos val="t"/>
        <c:title>
          <c:tx>
            <c:rich>
              <a:bodyPr vert="horz" rot="0" anchor="ctr"/>
              <a:lstStyle/>
              <a:p>
                <a:pPr algn="ctr">
                  <a:defRPr/>
                </a:pPr>
                <a:r>
                  <a:rPr lang="en-US" cap="none" sz="800" b="1" i="0" u="none" baseline="0"/>
                  <a:t>Crude percent</a:t>
                </a:r>
              </a:p>
            </c:rich>
          </c:tx>
          <c:layout/>
          <c:overlay val="0"/>
          <c:spPr>
            <a:noFill/>
            <a:ln>
              <a:noFill/>
            </a:ln>
          </c:spPr>
        </c:title>
        <c:majorGridlines>
          <c:spPr>
            <a:ln w="12700">
              <a:solidFill/>
            </a:ln>
          </c:spPr>
        </c:majorGridlines>
        <c:delete val="0"/>
        <c:numFmt formatCode="0%" sourceLinked="0"/>
        <c:majorTickMark val="none"/>
        <c:minorTickMark val="none"/>
        <c:tickLblPos val="nextTo"/>
        <c:crossAx val="30974327"/>
        <c:crosses val="max"/>
        <c:crossBetween val="between"/>
        <c:dispUnits/>
        <c:majorUnit val="0.1"/>
      </c:valAx>
      <c:spPr>
        <a:solidFill>
          <a:srgbClr val="FFFFFF"/>
        </a:solidFill>
        <a:ln w="12700">
          <a:solidFill/>
        </a:ln>
      </c:spPr>
    </c:plotArea>
    <c:legend>
      <c:legendPos val="r"/>
      <c:legendEntry>
        <c:idx val="0"/>
        <c:delete val="1"/>
      </c:legendEntry>
      <c:layout>
        <c:manualLayout>
          <c:xMode val="edge"/>
          <c:yMode val="edge"/>
          <c:x val="0.678"/>
          <c:y val="0.171"/>
          <c:w val="0.24225"/>
          <c:h val="0.099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A.3.87: Percent of Families with Newborns Where the Mother Had Less Than a Grade 12 Education by District</a:t>
            </a:r>
          </a:p>
        </c:rich>
      </c:tx>
      <c:layout>
        <c:manualLayout>
          <c:xMode val="factor"/>
          <c:yMode val="factor"/>
          <c:x val="-0.0015"/>
          <c:y val="-0.02"/>
        </c:manualLayout>
      </c:layout>
      <c:spPr>
        <a:noFill/>
        <a:ln>
          <a:noFill/>
        </a:ln>
      </c:spPr>
    </c:title>
    <c:plotArea>
      <c:layout>
        <c:manualLayout>
          <c:xMode val="edge"/>
          <c:yMode val="edge"/>
          <c:x val="0.012"/>
          <c:y val="0.04325"/>
          <c:w val="0.988"/>
          <c:h val="0.948"/>
        </c:manualLayout>
      </c:layout>
      <c:barChart>
        <c:barDir val="bar"/>
        <c:grouping val="clustered"/>
        <c:varyColors val="0"/>
        <c:ser>
          <c:idx val="0"/>
          <c:order val="0"/>
          <c:tx>
            <c:strRef>
              <c:f>'district graph data'!$H$3</c:f>
              <c:strCache>
                <c:ptCount val="1"/>
                <c:pt idx="0">
                  <c:v>MB Avg 2000-02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2000-2002</c:name>
            <c:spPr>
              <a:ln w="25400">
                <a:solidFill>
                  <a:srgbClr val="969696"/>
                </a:solidFill>
                <a:prstDash val="sysDot"/>
              </a:ln>
            </c:spPr>
            <c:trendlineType val="linear"/>
            <c:forward val="0.5"/>
            <c:backward val="0.5"/>
            <c:dispEq val="0"/>
            <c:dispRSqr val="0"/>
          </c:trendline>
          <c:cat>
            <c:strRef>
              <c:f>'district graph data'!$A$4:$A$65</c:f>
              <c:strCache>
                <c:ptCount val="62"/>
                <c:pt idx="0">
                  <c:v>SE Northern</c:v>
                </c:pt>
                <c:pt idx="1">
                  <c:v>SE Central (1)</c:v>
                </c:pt>
                <c:pt idx="2">
                  <c:v>SE Western (1)</c:v>
                </c:pt>
                <c:pt idx="3">
                  <c:v>SE Southern (1)</c:v>
                </c:pt>
                <c:pt idx="5">
                  <c:v>CE Altona (1)</c:v>
                </c:pt>
                <c:pt idx="6">
                  <c:v>CE Cartier/SFX (1)</c:v>
                </c:pt>
                <c:pt idx="7">
                  <c:v>CE Louise/Pembina (1)</c:v>
                </c:pt>
                <c:pt idx="8">
                  <c:v>CE Morden/Winkler  (1)</c:v>
                </c:pt>
                <c:pt idx="9">
                  <c:v>CE Carman (1)</c:v>
                </c:pt>
                <c:pt idx="10">
                  <c:v>CE Red River (1)</c:v>
                </c:pt>
                <c:pt idx="11">
                  <c:v>CE Swan Lake (1)</c:v>
                </c:pt>
                <c:pt idx="12">
                  <c:v>CE Portage (1)</c:v>
                </c:pt>
                <c:pt idx="13">
                  <c:v>CE Seven Regions (1)</c:v>
                </c:pt>
                <c:pt idx="15">
                  <c:v>AS East 2 (1)</c:v>
                </c:pt>
                <c:pt idx="16">
                  <c:v>AS West 1</c:v>
                </c:pt>
                <c:pt idx="17">
                  <c:v>AS North 1</c:v>
                </c:pt>
                <c:pt idx="18">
                  <c:v>AS West 2</c:v>
                </c:pt>
                <c:pt idx="19">
                  <c:v>AS East 1 (1)</c:v>
                </c:pt>
                <c:pt idx="20">
                  <c:v>AS North 2 (1)</c:v>
                </c:pt>
                <c:pt idx="22">
                  <c:v>BDN Rural</c:v>
                </c:pt>
                <c:pt idx="23">
                  <c:v>BDN Southeast</c:v>
                </c:pt>
                <c:pt idx="24">
                  <c:v>BDN West</c:v>
                </c:pt>
                <c:pt idx="25">
                  <c:v>BDN Southwest</c:v>
                </c:pt>
                <c:pt idx="26">
                  <c:v>BDN North End</c:v>
                </c:pt>
                <c:pt idx="27">
                  <c:v>BDN East</c:v>
                </c:pt>
                <c:pt idx="28">
                  <c:v>BDN Central (1)</c:v>
                </c:pt>
                <c:pt idx="30">
                  <c:v>IL Southwest (1)</c:v>
                </c:pt>
                <c:pt idx="31">
                  <c:v>IL Northeast (1)</c:v>
                </c:pt>
                <c:pt idx="32">
                  <c:v>IL Southeast (1)</c:v>
                </c:pt>
                <c:pt idx="33">
                  <c:v>IL Northwest</c:v>
                </c:pt>
                <c:pt idx="35">
                  <c:v>NE Iron Rose</c:v>
                </c:pt>
                <c:pt idx="36">
                  <c:v>NE Springfield (1)</c:v>
                </c:pt>
                <c:pt idx="37">
                  <c:v>NE Winnipeg River</c:v>
                </c:pt>
                <c:pt idx="38">
                  <c:v>NE Brokenhead (1)</c:v>
                </c:pt>
                <c:pt idx="39">
                  <c:v>NE Blue Water (1)</c:v>
                </c:pt>
                <c:pt idx="40">
                  <c:v>NE Northern Remote</c:v>
                </c:pt>
                <c:pt idx="42">
                  <c:v>PL West (1)</c:v>
                </c:pt>
                <c:pt idx="43">
                  <c:v>PL East</c:v>
                </c:pt>
                <c:pt idx="44">
                  <c:v>PL Central</c:v>
                </c:pt>
                <c:pt idx="45">
                  <c:v>PL North (1)</c:v>
                </c:pt>
                <c:pt idx="47">
                  <c:v>NM F Flon/Snow L/Cran (1)</c:v>
                </c:pt>
                <c:pt idx="48">
                  <c:v>NM The Pas/OCN/Kelsey (1)</c:v>
                </c:pt>
                <c:pt idx="49">
                  <c:v>NM Nor-Man Other (1)</c:v>
                </c:pt>
                <c:pt idx="51">
                  <c:v>BW Thompson (1)</c:v>
                </c:pt>
                <c:pt idx="52">
                  <c:v>BW Gillam/Fox Lake</c:v>
                </c:pt>
                <c:pt idx="53">
                  <c:v>BW Lynn/Leaf/SIL (1)</c:v>
                </c:pt>
                <c:pt idx="54">
                  <c:v>BW Thick Por/Pik/Wab (1)</c:v>
                </c:pt>
                <c:pt idx="55">
                  <c:v>BW Oxford H &amp; Gods (s)</c:v>
                </c:pt>
                <c:pt idx="56">
                  <c:v>BW Cross Lake (s)</c:v>
                </c:pt>
                <c:pt idx="57">
                  <c:v>BW Tad/Broch/Lac Br (1)</c:v>
                </c:pt>
                <c:pt idx="58">
                  <c:v>BW Norway House</c:v>
                </c:pt>
                <c:pt idx="59">
                  <c:v>BW Island Lake (1)</c:v>
                </c:pt>
                <c:pt idx="60">
                  <c:v>BW Sha/York/Split/War (s)</c:v>
                </c:pt>
                <c:pt idx="61">
                  <c:v>BW Nelson House  (1)</c:v>
                </c:pt>
              </c:strCache>
            </c:strRef>
          </c:cat>
          <c:val>
            <c:numRef>
              <c:f>'district graph data'!$H$4:$H$65</c:f>
              <c:numCache>
                <c:ptCount val="62"/>
                <c:pt idx="0">
                  <c:v>0.17715</c:v>
                </c:pt>
                <c:pt idx="1">
                  <c:v>0.17715</c:v>
                </c:pt>
                <c:pt idx="2">
                  <c:v>0.17715</c:v>
                </c:pt>
                <c:pt idx="3">
                  <c:v>0.17715</c:v>
                </c:pt>
                <c:pt idx="5">
                  <c:v>0.17715</c:v>
                </c:pt>
                <c:pt idx="6">
                  <c:v>0.17715</c:v>
                </c:pt>
                <c:pt idx="7">
                  <c:v>0.17715</c:v>
                </c:pt>
                <c:pt idx="8">
                  <c:v>0.17715</c:v>
                </c:pt>
                <c:pt idx="9">
                  <c:v>0.17715</c:v>
                </c:pt>
                <c:pt idx="10">
                  <c:v>0.17715</c:v>
                </c:pt>
                <c:pt idx="11">
                  <c:v>0.17715</c:v>
                </c:pt>
                <c:pt idx="12">
                  <c:v>0.17715</c:v>
                </c:pt>
                <c:pt idx="13">
                  <c:v>0.17715</c:v>
                </c:pt>
                <c:pt idx="15">
                  <c:v>0.17715</c:v>
                </c:pt>
                <c:pt idx="16">
                  <c:v>0.17715</c:v>
                </c:pt>
                <c:pt idx="17">
                  <c:v>0.17715</c:v>
                </c:pt>
                <c:pt idx="18">
                  <c:v>0.17715</c:v>
                </c:pt>
                <c:pt idx="19">
                  <c:v>0.17715</c:v>
                </c:pt>
                <c:pt idx="20">
                  <c:v>0.17715</c:v>
                </c:pt>
                <c:pt idx="22">
                  <c:v>0.17715</c:v>
                </c:pt>
                <c:pt idx="23">
                  <c:v>0.17715</c:v>
                </c:pt>
                <c:pt idx="24">
                  <c:v>0.17715</c:v>
                </c:pt>
                <c:pt idx="25">
                  <c:v>0.17715</c:v>
                </c:pt>
                <c:pt idx="26">
                  <c:v>0.17715</c:v>
                </c:pt>
                <c:pt idx="27">
                  <c:v>0.17715</c:v>
                </c:pt>
                <c:pt idx="28">
                  <c:v>0.17715</c:v>
                </c:pt>
                <c:pt idx="30">
                  <c:v>0.17715</c:v>
                </c:pt>
                <c:pt idx="31">
                  <c:v>0.17715</c:v>
                </c:pt>
                <c:pt idx="32">
                  <c:v>0.17715</c:v>
                </c:pt>
                <c:pt idx="33">
                  <c:v>0.17715</c:v>
                </c:pt>
                <c:pt idx="35">
                  <c:v>0.17715</c:v>
                </c:pt>
                <c:pt idx="36">
                  <c:v>0.17715</c:v>
                </c:pt>
                <c:pt idx="37">
                  <c:v>0.17715</c:v>
                </c:pt>
                <c:pt idx="38">
                  <c:v>0.17715</c:v>
                </c:pt>
                <c:pt idx="39">
                  <c:v>0.17715</c:v>
                </c:pt>
                <c:pt idx="40">
                  <c:v>0.17715</c:v>
                </c:pt>
                <c:pt idx="42">
                  <c:v>0.17715</c:v>
                </c:pt>
                <c:pt idx="43">
                  <c:v>0.17715</c:v>
                </c:pt>
                <c:pt idx="44">
                  <c:v>0.17715</c:v>
                </c:pt>
                <c:pt idx="45">
                  <c:v>0.17715</c:v>
                </c:pt>
                <c:pt idx="47">
                  <c:v>0.17715</c:v>
                </c:pt>
                <c:pt idx="48">
                  <c:v>0.17715</c:v>
                </c:pt>
                <c:pt idx="49">
                  <c:v>0.17715</c:v>
                </c:pt>
                <c:pt idx="51">
                  <c:v>0.17715</c:v>
                </c:pt>
                <c:pt idx="52">
                  <c:v>0.17715</c:v>
                </c:pt>
                <c:pt idx="53">
                  <c:v>0.17715</c:v>
                </c:pt>
                <c:pt idx="54">
                  <c:v>0.17715</c:v>
                </c:pt>
                <c:pt idx="55">
                  <c:v>0.17715</c:v>
                </c:pt>
                <c:pt idx="56">
                  <c:v>0.17715</c:v>
                </c:pt>
                <c:pt idx="57">
                  <c:v>0.17715</c:v>
                </c:pt>
                <c:pt idx="58">
                  <c:v>0.17715</c:v>
                </c:pt>
                <c:pt idx="59">
                  <c:v>0.17715</c:v>
                </c:pt>
                <c:pt idx="60">
                  <c:v>0.17715</c:v>
                </c:pt>
                <c:pt idx="61">
                  <c:v>0.17715</c:v>
                </c:pt>
              </c:numCache>
            </c:numRef>
          </c:val>
        </c:ser>
        <c:ser>
          <c:idx val="1"/>
          <c:order val="1"/>
          <c:tx>
            <c:strRef>
              <c:f>'district graph data'!$I$3</c:f>
              <c:strCache>
                <c:ptCount val="1"/>
                <c:pt idx="0">
                  <c:v>2000-2002</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 (1)</c:v>
                </c:pt>
                <c:pt idx="2">
                  <c:v>SE Western (1)</c:v>
                </c:pt>
                <c:pt idx="3">
                  <c:v>SE Southern (1)</c:v>
                </c:pt>
                <c:pt idx="5">
                  <c:v>CE Altona (1)</c:v>
                </c:pt>
                <c:pt idx="6">
                  <c:v>CE Cartier/SFX (1)</c:v>
                </c:pt>
                <c:pt idx="7">
                  <c:v>CE Louise/Pembina (1)</c:v>
                </c:pt>
                <c:pt idx="8">
                  <c:v>CE Morden/Winkler  (1)</c:v>
                </c:pt>
                <c:pt idx="9">
                  <c:v>CE Carman (1)</c:v>
                </c:pt>
                <c:pt idx="10">
                  <c:v>CE Red River (1)</c:v>
                </c:pt>
                <c:pt idx="11">
                  <c:v>CE Swan Lake (1)</c:v>
                </c:pt>
                <c:pt idx="12">
                  <c:v>CE Portage (1)</c:v>
                </c:pt>
                <c:pt idx="13">
                  <c:v>CE Seven Regions (1)</c:v>
                </c:pt>
                <c:pt idx="15">
                  <c:v>AS East 2 (1)</c:v>
                </c:pt>
                <c:pt idx="16">
                  <c:v>AS West 1</c:v>
                </c:pt>
                <c:pt idx="17">
                  <c:v>AS North 1</c:v>
                </c:pt>
                <c:pt idx="18">
                  <c:v>AS West 2</c:v>
                </c:pt>
                <c:pt idx="19">
                  <c:v>AS East 1 (1)</c:v>
                </c:pt>
                <c:pt idx="20">
                  <c:v>AS North 2 (1)</c:v>
                </c:pt>
                <c:pt idx="22">
                  <c:v>BDN Rural</c:v>
                </c:pt>
                <c:pt idx="23">
                  <c:v>BDN Southeast</c:v>
                </c:pt>
                <c:pt idx="24">
                  <c:v>BDN West</c:v>
                </c:pt>
                <c:pt idx="25">
                  <c:v>BDN Southwest</c:v>
                </c:pt>
                <c:pt idx="26">
                  <c:v>BDN North End</c:v>
                </c:pt>
                <c:pt idx="27">
                  <c:v>BDN East</c:v>
                </c:pt>
                <c:pt idx="28">
                  <c:v>BDN Central (1)</c:v>
                </c:pt>
                <c:pt idx="30">
                  <c:v>IL Southwest (1)</c:v>
                </c:pt>
                <c:pt idx="31">
                  <c:v>IL Northeast (1)</c:v>
                </c:pt>
                <c:pt idx="32">
                  <c:v>IL Southeast (1)</c:v>
                </c:pt>
                <c:pt idx="33">
                  <c:v>IL Northwest</c:v>
                </c:pt>
                <c:pt idx="35">
                  <c:v>NE Iron Rose</c:v>
                </c:pt>
                <c:pt idx="36">
                  <c:v>NE Springfield (1)</c:v>
                </c:pt>
                <c:pt idx="37">
                  <c:v>NE Winnipeg River</c:v>
                </c:pt>
                <c:pt idx="38">
                  <c:v>NE Brokenhead (1)</c:v>
                </c:pt>
                <c:pt idx="39">
                  <c:v>NE Blue Water (1)</c:v>
                </c:pt>
                <c:pt idx="40">
                  <c:v>NE Northern Remote</c:v>
                </c:pt>
                <c:pt idx="42">
                  <c:v>PL West (1)</c:v>
                </c:pt>
                <c:pt idx="43">
                  <c:v>PL East</c:v>
                </c:pt>
                <c:pt idx="44">
                  <c:v>PL Central</c:v>
                </c:pt>
                <c:pt idx="45">
                  <c:v>PL North (1)</c:v>
                </c:pt>
                <c:pt idx="47">
                  <c:v>NM F Flon/Snow L/Cran (1)</c:v>
                </c:pt>
                <c:pt idx="48">
                  <c:v>NM The Pas/OCN/Kelsey (1)</c:v>
                </c:pt>
                <c:pt idx="49">
                  <c:v>NM Nor-Man Other (1)</c:v>
                </c:pt>
                <c:pt idx="51">
                  <c:v>BW Thompson (1)</c:v>
                </c:pt>
                <c:pt idx="52">
                  <c:v>BW Gillam/Fox Lake</c:v>
                </c:pt>
                <c:pt idx="53">
                  <c:v>BW Lynn/Leaf/SIL (1)</c:v>
                </c:pt>
                <c:pt idx="54">
                  <c:v>BW Thick Por/Pik/Wab (1)</c:v>
                </c:pt>
                <c:pt idx="55">
                  <c:v>BW Oxford H &amp; Gods (s)</c:v>
                </c:pt>
                <c:pt idx="56">
                  <c:v>BW Cross Lake (s)</c:v>
                </c:pt>
                <c:pt idx="57">
                  <c:v>BW Tad/Broch/Lac Br (1)</c:v>
                </c:pt>
                <c:pt idx="58">
                  <c:v>BW Norway House</c:v>
                </c:pt>
                <c:pt idx="59">
                  <c:v>BW Island Lake (1)</c:v>
                </c:pt>
                <c:pt idx="60">
                  <c:v>BW Sha/York/Split/War (s)</c:v>
                </c:pt>
                <c:pt idx="61">
                  <c:v>BW Nelson House  (1)</c:v>
                </c:pt>
              </c:strCache>
            </c:strRef>
          </c:cat>
          <c:val>
            <c:numRef>
              <c:f>'district graph data'!$I$4:$I$65</c:f>
              <c:numCache>
                <c:ptCount val="62"/>
                <c:pt idx="0">
                  <c:v>0.17478</c:v>
                </c:pt>
                <c:pt idx="1">
                  <c:v>0.22633</c:v>
                </c:pt>
                <c:pt idx="2">
                  <c:v>0.09581</c:v>
                </c:pt>
                <c:pt idx="3">
                  <c:v>0.31206</c:v>
                </c:pt>
                <c:pt idx="5">
                  <c:v>0.44258</c:v>
                </c:pt>
                <c:pt idx="6">
                  <c:v>0.37368</c:v>
                </c:pt>
                <c:pt idx="7">
                  <c:v>0.27857</c:v>
                </c:pt>
                <c:pt idx="8">
                  <c:v>0.44194</c:v>
                </c:pt>
                <c:pt idx="9">
                  <c:v>0.33083</c:v>
                </c:pt>
                <c:pt idx="10">
                  <c:v>0.27195</c:v>
                </c:pt>
                <c:pt idx="11">
                  <c:v>0.34343</c:v>
                </c:pt>
                <c:pt idx="12">
                  <c:v>0.27261</c:v>
                </c:pt>
                <c:pt idx="13">
                  <c:v>0.43363</c:v>
                </c:pt>
                <c:pt idx="15">
                  <c:v>0.34513</c:v>
                </c:pt>
                <c:pt idx="16">
                  <c:v>0.15111</c:v>
                </c:pt>
                <c:pt idx="17">
                  <c:v>0.19255</c:v>
                </c:pt>
                <c:pt idx="18">
                  <c:v>0.17162</c:v>
                </c:pt>
                <c:pt idx="19">
                  <c:v>0.33784</c:v>
                </c:pt>
                <c:pt idx="20">
                  <c:v>0.27225</c:v>
                </c:pt>
                <c:pt idx="22">
                  <c:v>0.11972</c:v>
                </c:pt>
                <c:pt idx="23">
                  <c:v>0.17323</c:v>
                </c:pt>
                <c:pt idx="24">
                  <c:v>0.12461</c:v>
                </c:pt>
                <c:pt idx="25">
                  <c:v>0.09341</c:v>
                </c:pt>
                <c:pt idx="26">
                  <c:v>0.18857</c:v>
                </c:pt>
                <c:pt idx="27">
                  <c:v>0.18782</c:v>
                </c:pt>
                <c:pt idx="28">
                  <c:v>0.30029</c:v>
                </c:pt>
                <c:pt idx="30">
                  <c:v>0.0601</c:v>
                </c:pt>
                <c:pt idx="31">
                  <c:v>0.32248</c:v>
                </c:pt>
                <c:pt idx="32">
                  <c:v>0.09656</c:v>
                </c:pt>
                <c:pt idx="33">
                  <c:v>0.21341</c:v>
                </c:pt>
                <c:pt idx="35">
                  <c:v>0.15714</c:v>
                </c:pt>
                <c:pt idx="36">
                  <c:v>0.03806</c:v>
                </c:pt>
                <c:pt idx="37">
                  <c:v>0.15385</c:v>
                </c:pt>
                <c:pt idx="38">
                  <c:v>0.06173</c:v>
                </c:pt>
                <c:pt idx="39">
                  <c:v>0.28889</c:v>
                </c:pt>
                <c:pt idx="40">
                  <c:v>0.24324</c:v>
                </c:pt>
                <c:pt idx="42">
                  <c:v>0.34177</c:v>
                </c:pt>
                <c:pt idx="43">
                  <c:v>0.17964</c:v>
                </c:pt>
                <c:pt idx="44">
                  <c:v>0.13433</c:v>
                </c:pt>
                <c:pt idx="45">
                  <c:v>0.38356</c:v>
                </c:pt>
                <c:pt idx="47">
                  <c:v>0.26596</c:v>
                </c:pt>
                <c:pt idx="48">
                  <c:v>0.41813</c:v>
                </c:pt>
                <c:pt idx="49">
                  <c:v>0.52273</c:v>
                </c:pt>
                <c:pt idx="51">
                  <c:v>0.31388</c:v>
                </c:pt>
                <c:pt idx="52">
                  <c:v>0.29412</c:v>
                </c:pt>
                <c:pt idx="53">
                  <c:v>0.47222</c:v>
                </c:pt>
                <c:pt idx="54">
                  <c:v>0.57895</c:v>
                </c:pt>
                <c:pt idx="55">
                  <c:v>0</c:v>
                </c:pt>
                <c:pt idx="56">
                  <c:v>0</c:v>
                </c:pt>
                <c:pt idx="57">
                  <c:v>0.5</c:v>
                </c:pt>
                <c:pt idx="58">
                  <c:v>0.20588</c:v>
                </c:pt>
                <c:pt idx="59">
                  <c:v>0.45918</c:v>
                </c:pt>
                <c:pt idx="60">
                  <c:v>0</c:v>
                </c:pt>
                <c:pt idx="61">
                  <c:v>0.46667</c:v>
                </c:pt>
              </c:numCache>
            </c:numRef>
          </c:val>
        </c:ser>
        <c:axId val="25892529"/>
        <c:axId val="31706170"/>
      </c:barChart>
      <c:catAx>
        <c:axId val="25892529"/>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31706170"/>
        <c:crosses val="autoZero"/>
        <c:auto val="1"/>
        <c:lblOffset val="100"/>
        <c:noMultiLvlLbl val="0"/>
      </c:catAx>
      <c:valAx>
        <c:axId val="31706170"/>
        <c:scaling>
          <c:orientation val="minMax"/>
          <c:max val="0.6"/>
        </c:scaling>
        <c:axPos val="t"/>
        <c:title>
          <c:tx>
            <c:rich>
              <a:bodyPr vert="horz" rot="0" anchor="ctr"/>
              <a:lstStyle/>
              <a:p>
                <a:pPr algn="ctr">
                  <a:defRPr/>
                </a:pPr>
                <a:r>
                  <a:rPr lang="en-US" cap="none" sz="850" b="1" i="0" u="none" baseline="0"/>
                  <a:t>Crude percent</a:t>
                </a:r>
              </a:p>
            </c:rich>
          </c:tx>
          <c:layout/>
          <c:overlay val="0"/>
          <c:spPr>
            <a:noFill/>
            <a:ln>
              <a:noFill/>
            </a:ln>
          </c:spPr>
        </c:title>
        <c:majorGridlines/>
        <c:delete val="0"/>
        <c:numFmt formatCode="0%" sourceLinked="0"/>
        <c:majorTickMark val="none"/>
        <c:minorTickMark val="none"/>
        <c:tickLblPos val="nextTo"/>
        <c:crossAx val="25892529"/>
        <c:crosses val="max"/>
        <c:crossBetween val="between"/>
        <c:dispUnits/>
        <c:majorUnit val="0.1"/>
      </c:valAx>
      <c:spPr>
        <a:solidFill>
          <a:srgbClr val="FFFFFF"/>
        </a:solidFill>
        <a:ln w="12700">
          <a:solidFill/>
        </a:ln>
      </c:spPr>
    </c:plotArea>
    <c:legend>
      <c:legendPos val="r"/>
      <c:legendEntry>
        <c:idx val="0"/>
        <c:delete val="1"/>
      </c:legendEntry>
      <c:layout>
        <c:manualLayout>
          <c:xMode val="edge"/>
          <c:yMode val="edge"/>
          <c:x val="0.768"/>
          <c:y val="0.0505"/>
          <c:w val="0.207"/>
          <c:h val="0.052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A.3.88: Percent of Families with Newborns Where the Mother Had Less Than a Grade 12 Education* 
by Winnipeg Community Areas</a:t>
            </a:r>
          </a:p>
        </c:rich>
      </c:tx>
      <c:layout>
        <c:manualLayout>
          <c:xMode val="factor"/>
          <c:yMode val="factor"/>
          <c:x val="0.03575"/>
          <c:y val="-0.016"/>
        </c:manualLayout>
      </c:layout>
      <c:spPr>
        <a:noFill/>
        <a:ln>
          <a:noFill/>
        </a:ln>
      </c:spPr>
    </c:title>
    <c:plotArea>
      <c:layout>
        <c:manualLayout>
          <c:xMode val="edge"/>
          <c:yMode val="edge"/>
          <c:x val="0.017"/>
          <c:y val="0.128"/>
          <c:w val="0.9545"/>
          <c:h val="0.729"/>
        </c:manualLayout>
      </c:layout>
      <c:barChart>
        <c:barDir val="bar"/>
        <c:grouping val="clustered"/>
        <c:varyColors val="0"/>
        <c:ser>
          <c:idx val="0"/>
          <c:order val="0"/>
          <c:tx>
            <c:strRef>
              <c:f>'rha graph data'!$H$3</c:f>
              <c:strCache>
                <c:ptCount val="1"/>
                <c:pt idx="0">
                  <c:v>MB Avg 2000-02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2000-2002</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(1)</c:v>
                </c:pt>
                <c:pt idx="1">
                  <c:v>Assiniboine South (1)</c:v>
                </c:pt>
                <c:pt idx="2">
                  <c:v>St. Boniface (1)</c:v>
                </c:pt>
                <c:pt idx="3">
                  <c:v>St. Vital (1)</c:v>
                </c:pt>
                <c:pt idx="4">
                  <c:v>Transcona (1)</c:v>
                </c:pt>
                <c:pt idx="5">
                  <c:v>River Heights (1)</c:v>
                </c:pt>
                <c:pt idx="6">
                  <c:v>River East (1)</c:v>
                </c:pt>
                <c:pt idx="7">
                  <c:v>Seven Oaks (1)</c:v>
                </c:pt>
                <c:pt idx="8">
                  <c:v>St. James - Assiniboia (1)</c:v>
                </c:pt>
                <c:pt idx="9">
                  <c:v>Inkster</c:v>
                </c:pt>
                <c:pt idx="10">
                  <c:v>Downtown (1)</c:v>
                </c:pt>
                <c:pt idx="11">
                  <c:v>Point Douglas (1)</c:v>
                </c:pt>
                <c:pt idx="12">
                  <c:v>0</c:v>
                </c:pt>
                <c:pt idx="13">
                  <c:v>Winnipeg (1)</c:v>
                </c:pt>
                <c:pt idx="14">
                  <c:v>Manitoba</c:v>
                </c:pt>
              </c:strCache>
            </c:strRef>
          </c:cat>
          <c:val>
            <c:numRef>
              <c:f>('rha graph data'!$H$22:$H$34,'rha graph data'!$H$8,'rha graph data'!$H$19)</c:f>
              <c:numCache>
                <c:ptCount val="15"/>
                <c:pt idx="0">
                  <c:v>0.17715</c:v>
                </c:pt>
                <c:pt idx="1">
                  <c:v>0.17715</c:v>
                </c:pt>
                <c:pt idx="2">
                  <c:v>0.17715</c:v>
                </c:pt>
                <c:pt idx="3">
                  <c:v>0.17715</c:v>
                </c:pt>
                <c:pt idx="4">
                  <c:v>0.17715</c:v>
                </c:pt>
                <c:pt idx="5">
                  <c:v>0.17715</c:v>
                </c:pt>
                <c:pt idx="6">
                  <c:v>0.17715</c:v>
                </c:pt>
                <c:pt idx="7">
                  <c:v>0.17715</c:v>
                </c:pt>
                <c:pt idx="8">
                  <c:v>0.17715</c:v>
                </c:pt>
                <c:pt idx="9">
                  <c:v>0.17715</c:v>
                </c:pt>
                <c:pt idx="10">
                  <c:v>0.17715</c:v>
                </c:pt>
                <c:pt idx="11">
                  <c:v>0.17715</c:v>
                </c:pt>
                <c:pt idx="13">
                  <c:v>0.17715</c:v>
                </c:pt>
                <c:pt idx="14">
                  <c:v>0.17715</c:v>
                </c:pt>
              </c:numCache>
            </c:numRef>
          </c:val>
        </c:ser>
        <c:ser>
          <c:idx val="1"/>
          <c:order val="1"/>
          <c:tx>
            <c:strRef>
              <c:f>'rha graph data'!$I$3</c:f>
              <c:strCache>
                <c:ptCount val="1"/>
                <c:pt idx="0">
                  <c:v>2000-2002</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c:v>
                </c:pt>
                <c:pt idx="1">
                  <c:v>Assiniboine South (1)</c:v>
                </c:pt>
                <c:pt idx="2">
                  <c:v>St. Boniface (1)</c:v>
                </c:pt>
                <c:pt idx="3">
                  <c:v>St. Vital (1)</c:v>
                </c:pt>
                <c:pt idx="4">
                  <c:v>Transcona (1)</c:v>
                </c:pt>
                <c:pt idx="5">
                  <c:v>River Heights (1)</c:v>
                </c:pt>
                <c:pt idx="6">
                  <c:v>River East (1)</c:v>
                </c:pt>
                <c:pt idx="7">
                  <c:v>Seven Oaks (1)</c:v>
                </c:pt>
                <c:pt idx="8">
                  <c:v>St. James - Assiniboia (1)</c:v>
                </c:pt>
                <c:pt idx="9">
                  <c:v>Inkster</c:v>
                </c:pt>
                <c:pt idx="10">
                  <c:v>Downtown (1)</c:v>
                </c:pt>
                <c:pt idx="11">
                  <c:v>Point Douglas (1)</c:v>
                </c:pt>
                <c:pt idx="12">
                  <c:v>0</c:v>
                </c:pt>
                <c:pt idx="13">
                  <c:v>Winnipeg (1)</c:v>
                </c:pt>
                <c:pt idx="14">
                  <c:v>Manitoba</c:v>
                </c:pt>
              </c:strCache>
            </c:strRef>
          </c:cat>
          <c:val>
            <c:numRef>
              <c:f>('rha graph data'!$I$22:$I$34,'rha graph data'!$I$8,'rha graph data'!$I$19)</c:f>
              <c:numCache>
                <c:ptCount val="15"/>
                <c:pt idx="0">
                  <c:v>0.02855</c:v>
                </c:pt>
                <c:pt idx="1">
                  <c:v>0.04194</c:v>
                </c:pt>
                <c:pt idx="2">
                  <c:v>0.0705</c:v>
                </c:pt>
                <c:pt idx="3">
                  <c:v>0.07193</c:v>
                </c:pt>
                <c:pt idx="4">
                  <c:v>0.06143</c:v>
                </c:pt>
                <c:pt idx="5">
                  <c:v>0.06141</c:v>
                </c:pt>
                <c:pt idx="6">
                  <c:v>0.1011</c:v>
                </c:pt>
                <c:pt idx="7">
                  <c:v>0.08782</c:v>
                </c:pt>
                <c:pt idx="8">
                  <c:v>0.08207</c:v>
                </c:pt>
                <c:pt idx="9">
                  <c:v>0.15842</c:v>
                </c:pt>
                <c:pt idx="10">
                  <c:v>0.26156</c:v>
                </c:pt>
                <c:pt idx="11">
                  <c:v>0.31554</c:v>
                </c:pt>
                <c:pt idx="13">
                  <c:v>0.12277</c:v>
                </c:pt>
                <c:pt idx="14">
                  <c:v>0.17715</c:v>
                </c:pt>
              </c:numCache>
            </c:numRef>
          </c:val>
        </c:ser>
        <c:axId val="16920075"/>
        <c:axId val="18062948"/>
      </c:barChart>
      <c:catAx>
        <c:axId val="16920075"/>
        <c:scaling>
          <c:orientation val="maxMin"/>
        </c:scaling>
        <c:axPos val="l"/>
        <c:delete val="0"/>
        <c:numFmt formatCode="General" sourceLinked="1"/>
        <c:majorTickMark val="none"/>
        <c:minorTickMark val="none"/>
        <c:tickLblPos val="nextTo"/>
        <c:crossAx val="18062948"/>
        <c:crosses val="autoZero"/>
        <c:auto val="1"/>
        <c:lblOffset val="100"/>
        <c:noMultiLvlLbl val="0"/>
      </c:catAx>
      <c:valAx>
        <c:axId val="18062948"/>
        <c:scaling>
          <c:orientation val="minMax"/>
          <c:max val="0.6"/>
        </c:scaling>
        <c:axPos val="t"/>
        <c:title>
          <c:tx>
            <c:rich>
              <a:bodyPr vert="horz" rot="0" anchor="ctr"/>
              <a:lstStyle/>
              <a:p>
                <a:pPr algn="ctr">
                  <a:defRPr/>
                </a:pPr>
                <a:r>
                  <a:rPr lang="en-US" cap="none" sz="800" b="1" i="0" u="none" baseline="0"/>
                  <a:t>Crude percent</a:t>
                </a:r>
              </a:p>
            </c:rich>
          </c:tx>
          <c:layout/>
          <c:overlay val="0"/>
          <c:spPr>
            <a:noFill/>
            <a:ln>
              <a:noFill/>
            </a:ln>
          </c:spPr>
        </c:title>
        <c:majorGridlines/>
        <c:delete val="0"/>
        <c:numFmt formatCode="0%" sourceLinked="0"/>
        <c:majorTickMark val="none"/>
        <c:minorTickMark val="none"/>
        <c:tickLblPos val="nextTo"/>
        <c:crossAx val="16920075"/>
        <c:crosses val="max"/>
        <c:crossBetween val="between"/>
        <c:dispUnits/>
        <c:majorUnit val="0.1"/>
      </c:valAx>
      <c:spPr>
        <a:solidFill>
          <a:srgbClr val="FFFFFF"/>
        </a:solidFill>
        <a:ln w="12700">
          <a:solidFill/>
        </a:ln>
      </c:spPr>
    </c:plotArea>
    <c:legend>
      <c:legendPos val="r"/>
      <c:legendEntry>
        <c:idx val="0"/>
        <c:delete val="1"/>
      </c:legendEntry>
      <c:layout>
        <c:manualLayout>
          <c:xMode val="edge"/>
          <c:yMode val="edge"/>
          <c:x val="0.65775"/>
          <c:y val="0.206"/>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A.3.89: Percent of Families with Newborns Where the Mother Had Less Than a Grade 12 Education 
by Winnipeg Neighbourhood Clusters</a:t>
            </a:r>
          </a:p>
        </c:rich>
      </c:tx>
      <c:layout>
        <c:manualLayout>
          <c:xMode val="factor"/>
          <c:yMode val="factor"/>
          <c:x val="0.03225"/>
          <c:y val="-0.02"/>
        </c:manualLayout>
      </c:layout>
      <c:spPr>
        <a:noFill/>
        <a:ln>
          <a:noFill/>
        </a:ln>
      </c:spPr>
    </c:title>
    <c:plotArea>
      <c:layout>
        <c:manualLayout>
          <c:xMode val="edge"/>
          <c:yMode val="edge"/>
          <c:x val="0.017"/>
          <c:y val="0.07875"/>
          <c:w val="0.966"/>
          <c:h val="0.88475"/>
        </c:manualLayout>
      </c:layout>
      <c:barChart>
        <c:barDir val="bar"/>
        <c:grouping val="clustered"/>
        <c:varyColors val="0"/>
        <c:ser>
          <c:idx val="0"/>
          <c:order val="0"/>
          <c:tx>
            <c:strRef>
              <c:f>'district graph data'!$H$3</c:f>
              <c:strCache>
                <c:ptCount val="1"/>
                <c:pt idx="0">
                  <c:v>MB Avg 2000-02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2000-2002</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(1)</c:v>
                </c:pt>
                <c:pt idx="1">
                  <c:v>Fort Garry N (1)</c:v>
                </c:pt>
                <c:pt idx="3">
                  <c:v>Assiniboine South (1)</c:v>
                </c:pt>
                <c:pt idx="5">
                  <c:v>St. Boniface E (1)</c:v>
                </c:pt>
                <c:pt idx="6">
                  <c:v>St. Boniface W (1)</c:v>
                </c:pt>
                <c:pt idx="8">
                  <c:v>St. Vital S (1)</c:v>
                </c:pt>
                <c:pt idx="9">
                  <c:v>St. Vital N (1)</c:v>
                </c:pt>
                <c:pt idx="11">
                  <c:v>Transcona (1)</c:v>
                </c:pt>
                <c:pt idx="13">
                  <c:v>River Heights W (1)</c:v>
                </c:pt>
                <c:pt idx="14">
                  <c:v>River Heights E (1)</c:v>
                </c:pt>
                <c:pt idx="16">
                  <c:v>River East N (1,s)</c:v>
                </c:pt>
                <c:pt idx="17">
                  <c:v>River East E (1)</c:v>
                </c:pt>
                <c:pt idx="18">
                  <c:v>River East W (1)</c:v>
                </c:pt>
                <c:pt idx="19">
                  <c:v>River East S</c:v>
                </c:pt>
                <c:pt idx="21">
                  <c:v>Seven Oaks N (s)</c:v>
                </c:pt>
                <c:pt idx="22">
                  <c:v>Seven Oaks W (1)</c:v>
                </c:pt>
                <c:pt idx="23">
                  <c:v>Seven Oaks E (1)</c:v>
                </c:pt>
                <c:pt idx="25">
                  <c:v>St. James - Assiniboia W (1)</c:v>
                </c:pt>
                <c:pt idx="26">
                  <c:v>St. James - Assiniboia E (1)</c:v>
                </c:pt>
                <c:pt idx="28">
                  <c:v>Inkster West (1)</c:v>
                </c:pt>
                <c:pt idx="29">
                  <c:v>Inkster East (1)</c:v>
                </c:pt>
                <c:pt idx="31">
                  <c:v>Downtown W</c:v>
                </c:pt>
                <c:pt idx="32">
                  <c:v>Downtown E (1)</c:v>
                </c:pt>
                <c:pt idx="34">
                  <c:v>Point Douglas N</c:v>
                </c:pt>
                <c:pt idx="35">
                  <c:v>Point Douglas S (1)</c:v>
                </c:pt>
                <c:pt idx="37">
                  <c:v>Winnipeg (1)</c:v>
                </c:pt>
                <c:pt idx="38">
                  <c:v>Manitoba </c:v>
                </c:pt>
              </c:strCache>
            </c:strRef>
          </c:cat>
          <c:val>
            <c:numRef>
              <c:f>'district graph data'!$H$67:$H$105</c:f>
              <c:numCache>
                <c:ptCount val="39"/>
                <c:pt idx="0">
                  <c:v>0.17715</c:v>
                </c:pt>
                <c:pt idx="1">
                  <c:v>0.17715</c:v>
                </c:pt>
                <c:pt idx="3">
                  <c:v>0.17715</c:v>
                </c:pt>
                <c:pt idx="5">
                  <c:v>0.17715</c:v>
                </c:pt>
                <c:pt idx="6">
                  <c:v>0.17715</c:v>
                </c:pt>
                <c:pt idx="8">
                  <c:v>0.17715</c:v>
                </c:pt>
                <c:pt idx="9">
                  <c:v>0.17715</c:v>
                </c:pt>
                <c:pt idx="11">
                  <c:v>0.17715</c:v>
                </c:pt>
                <c:pt idx="13">
                  <c:v>0.17715</c:v>
                </c:pt>
                <c:pt idx="14">
                  <c:v>0.17715</c:v>
                </c:pt>
                <c:pt idx="16">
                  <c:v>0.17715</c:v>
                </c:pt>
                <c:pt idx="17">
                  <c:v>0.17715</c:v>
                </c:pt>
                <c:pt idx="18">
                  <c:v>0.17715</c:v>
                </c:pt>
                <c:pt idx="19">
                  <c:v>0.17715</c:v>
                </c:pt>
                <c:pt idx="21">
                  <c:v>0.17715</c:v>
                </c:pt>
                <c:pt idx="22">
                  <c:v>0.17715</c:v>
                </c:pt>
                <c:pt idx="23">
                  <c:v>0.17715</c:v>
                </c:pt>
                <c:pt idx="25">
                  <c:v>0.17715</c:v>
                </c:pt>
                <c:pt idx="26">
                  <c:v>0.17715</c:v>
                </c:pt>
                <c:pt idx="28">
                  <c:v>0.17715</c:v>
                </c:pt>
                <c:pt idx="29">
                  <c:v>0.17715</c:v>
                </c:pt>
                <c:pt idx="31">
                  <c:v>0.17715</c:v>
                </c:pt>
                <c:pt idx="32">
                  <c:v>0.17715</c:v>
                </c:pt>
                <c:pt idx="34">
                  <c:v>0.17715</c:v>
                </c:pt>
                <c:pt idx="35">
                  <c:v>0.17715</c:v>
                </c:pt>
                <c:pt idx="37">
                  <c:v>0.17715</c:v>
                </c:pt>
                <c:pt idx="38">
                  <c:v>0.17715</c:v>
                </c:pt>
              </c:numCache>
            </c:numRef>
          </c:val>
        </c:ser>
        <c:ser>
          <c:idx val="1"/>
          <c:order val="1"/>
          <c:tx>
            <c:strRef>
              <c:f>'district graph data'!$I$3</c:f>
              <c:strCache>
                <c:ptCount val="1"/>
                <c:pt idx="0">
                  <c:v>2000-2002</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c:v>
                </c:pt>
                <c:pt idx="1">
                  <c:v>Fort Garry N (1)</c:v>
                </c:pt>
                <c:pt idx="3">
                  <c:v>Assiniboine South (1)</c:v>
                </c:pt>
                <c:pt idx="5">
                  <c:v>St. Boniface E (1)</c:v>
                </c:pt>
                <c:pt idx="6">
                  <c:v>St. Boniface W (1)</c:v>
                </c:pt>
                <c:pt idx="8">
                  <c:v>St. Vital S (1)</c:v>
                </c:pt>
                <c:pt idx="9">
                  <c:v>St. Vital N (1)</c:v>
                </c:pt>
                <c:pt idx="11">
                  <c:v>Transcona (1)</c:v>
                </c:pt>
                <c:pt idx="13">
                  <c:v>River Heights W (1)</c:v>
                </c:pt>
                <c:pt idx="14">
                  <c:v>River Heights E (1)</c:v>
                </c:pt>
                <c:pt idx="16">
                  <c:v>River East N (1,s)</c:v>
                </c:pt>
                <c:pt idx="17">
                  <c:v>River East E (1)</c:v>
                </c:pt>
                <c:pt idx="18">
                  <c:v>River East W (1)</c:v>
                </c:pt>
                <c:pt idx="19">
                  <c:v>River East S</c:v>
                </c:pt>
                <c:pt idx="21">
                  <c:v>Seven Oaks N (s)</c:v>
                </c:pt>
                <c:pt idx="22">
                  <c:v>Seven Oaks W (1)</c:v>
                </c:pt>
                <c:pt idx="23">
                  <c:v>Seven Oaks E (1)</c:v>
                </c:pt>
                <c:pt idx="25">
                  <c:v>St. James - Assiniboia W (1)</c:v>
                </c:pt>
                <c:pt idx="26">
                  <c:v>St. James - Assiniboia E (1)</c:v>
                </c:pt>
                <c:pt idx="28">
                  <c:v>Inkster West (1)</c:v>
                </c:pt>
                <c:pt idx="29">
                  <c:v>Inkster East (1)</c:v>
                </c:pt>
                <c:pt idx="31">
                  <c:v>Downtown W</c:v>
                </c:pt>
                <c:pt idx="32">
                  <c:v>Downtown E (1)</c:v>
                </c:pt>
                <c:pt idx="34">
                  <c:v>Point Douglas N</c:v>
                </c:pt>
                <c:pt idx="35">
                  <c:v>Point Douglas S (1)</c:v>
                </c:pt>
                <c:pt idx="37">
                  <c:v>Winnipeg (1)</c:v>
                </c:pt>
                <c:pt idx="38">
                  <c:v>Manitoba </c:v>
                </c:pt>
              </c:strCache>
            </c:strRef>
          </c:cat>
          <c:val>
            <c:numRef>
              <c:f>'district graph data'!$I$67:$I$105</c:f>
              <c:numCache>
                <c:ptCount val="39"/>
                <c:pt idx="0">
                  <c:v>0.03625</c:v>
                </c:pt>
                <c:pt idx="1">
                  <c:v>0.01618</c:v>
                </c:pt>
                <c:pt idx="3">
                  <c:v>0.04194</c:v>
                </c:pt>
                <c:pt idx="5">
                  <c:v>0.04757</c:v>
                </c:pt>
                <c:pt idx="6">
                  <c:v>0.11613</c:v>
                </c:pt>
                <c:pt idx="8">
                  <c:v>0.0444</c:v>
                </c:pt>
                <c:pt idx="9">
                  <c:v>0.1026</c:v>
                </c:pt>
                <c:pt idx="11">
                  <c:v>0.06143</c:v>
                </c:pt>
                <c:pt idx="13">
                  <c:v>0.02592</c:v>
                </c:pt>
                <c:pt idx="14">
                  <c:v>0.12623</c:v>
                </c:pt>
                <c:pt idx="16">
                  <c:v>0</c:v>
                </c:pt>
                <c:pt idx="17">
                  <c:v>0.08173</c:v>
                </c:pt>
                <c:pt idx="18">
                  <c:v>0.08638</c:v>
                </c:pt>
                <c:pt idx="19">
                  <c:v>0.16241</c:v>
                </c:pt>
                <c:pt idx="21">
                  <c:v>0</c:v>
                </c:pt>
                <c:pt idx="22">
                  <c:v>0.08545</c:v>
                </c:pt>
                <c:pt idx="23">
                  <c:v>0.09444</c:v>
                </c:pt>
                <c:pt idx="25">
                  <c:v>0.09718</c:v>
                </c:pt>
                <c:pt idx="26">
                  <c:v>0.06785</c:v>
                </c:pt>
                <c:pt idx="28">
                  <c:v>0.07111</c:v>
                </c:pt>
                <c:pt idx="29">
                  <c:v>0.24401</c:v>
                </c:pt>
                <c:pt idx="31">
                  <c:v>0.19075</c:v>
                </c:pt>
                <c:pt idx="32">
                  <c:v>0.34225</c:v>
                </c:pt>
                <c:pt idx="34">
                  <c:v>0.19956</c:v>
                </c:pt>
                <c:pt idx="35">
                  <c:v>0.50268</c:v>
                </c:pt>
                <c:pt idx="37">
                  <c:v>0.12277</c:v>
                </c:pt>
                <c:pt idx="38">
                  <c:v>0.17715</c:v>
                </c:pt>
              </c:numCache>
            </c:numRef>
          </c:val>
        </c:ser>
        <c:axId val="28348805"/>
        <c:axId val="53812654"/>
      </c:barChart>
      <c:catAx>
        <c:axId val="28348805"/>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53812654"/>
        <c:crosses val="autoZero"/>
        <c:auto val="1"/>
        <c:lblOffset val="100"/>
        <c:noMultiLvlLbl val="0"/>
      </c:catAx>
      <c:valAx>
        <c:axId val="53812654"/>
        <c:scaling>
          <c:orientation val="minMax"/>
          <c:max val="0.6"/>
        </c:scaling>
        <c:axPos val="t"/>
        <c:title>
          <c:tx>
            <c:rich>
              <a:bodyPr vert="horz" rot="0" anchor="ctr"/>
              <a:lstStyle/>
              <a:p>
                <a:pPr algn="ctr">
                  <a:defRPr/>
                </a:pPr>
                <a:r>
                  <a:rPr lang="en-US" cap="none" sz="800" b="1" i="0" u="none" baseline="0"/>
                  <a:t>Crude percent</a:t>
                </a:r>
              </a:p>
            </c:rich>
          </c:tx>
          <c:layout/>
          <c:overlay val="0"/>
          <c:spPr>
            <a:noFill/>
            <a:ln>
              <a:noFill/>
            </a:ln>
          </c:spPr>
        </c:title>
        <c:majorGridlines/>
        <c:delete val="0"/>
        <c:numFmt formatCode="0%" sourceLinked="0"/>
        <c:majorTickMark val="none"/>
        <c:minorTickMark val="none"/>
        <c:tickLblPos val="nextTo"/>
        <c:crossAx val="28348805"/>
        <c:crosses val="max"/>
        <c:crossBetween val="between"/>
        <c:dispUnits/>
        <c:majorUnit val="0.1"/>
      </c:valAx>
      <c:spPr>
        <a:solidFill>
          <a:srgbClr val="FFFFFF"/>
        </a:solidFill>
        <a:ln w="12700">
          <a:solidFill/>
        </a:ln>
      </c:spPr>
    </c:plotArea>
    <c:legend>
      <c:legendPos val="r"/>
      <c:legendEntry>
        <c:idx val="0"/>
        <c:delete val="1"/>
      </c:legendEntry>
      <c:layout>
        <c:manualLayout>
          <c:xMode val="edge"/>
          <c:yMode val="edge"/>
          <c:x val="0.656"/>
          <c:y val="0.107"/>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A.3.90: Percent of Families with Newborns Where the Mother Had Less Than a Grade 12 Education 
by Aggregate RHA Area</a:t>
            </a:r>
            <a:r>
              <a:rPr lang="en-US" cap="none" sz="800" b="1" i="0" u="none" baseline="0"/>
              <a:t>
</a:t>
            </a:r>
          </a:p>
        </c:rich>
      </c:tx>
      <c:layout>
        <c:manualLayout>
          <c:xMode val="factor"/>
          <c:yMode val="factor"/>
          <c:x val="0.02875"/>
          <c:y val="-0.01925"/>
        </c:manualLayout>
      </c:layout>
      <c:spPr>
        <a:noFill/>
        <a:ln>
          <a:noFill/>
        </a:ln>
      </c:spPr>
    </c:title>
    <c:plotArea>
      <c:layout>
        <c:manualLayout>
          <c:xMode val="edge"/>
          <c:yMode val="edge"/>
          <c:x val="0.017"/>
          <c:y val="0.14975"/>
          <c:w val="0.983"/>
          <c:h val="0.78425"/>
        </c:manualLayout>
      </c:layout>
      <c:barChart>
        <c:barDir val="bar"/>
        <c:grouping val="clustered"/>
        <c:varyColors val="0"/>
        <c:ser>
          <c:idx val="0"/>
          <c:order val="0"/>
          <c:tx>
            <c:strRef>
              <c:f>'rha graph data'!$H$3</c:f>
              <c:strCache>
                <c:ptCount val="1"/>
                <c:pt idx="0">
                  <c:v>MB Avg 2000-02</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2000-2002</c:name>
            <c:spPr>
              <a:ln w="25400">
                <a:solidFill>
                  <a:srgbClr val="C0C0C0"/>
                </a:solidFill>
                <a:prstDash val="sysDot"/>
              </a:ln>
            </c:spPr>
            <c:trendlineType val="linear"/>
            <c:forward val="0.5"/>
            <c:backward val="0.5"/>
            <c:dispEq val="0"/>
            <c:dispRSqr val="0"/>
          </c:trendline>
          <c:cat>
            <c:strRef>
              <c:f>('rha graph data'!$A$16:$A$18,'rha graph data'!$A$8,'rha graph data'!$A$19:$A$20)</c:f>
              <c:strCache>
                <c:ptCount val="5"/>
                <c:pt idx="0">
                  <c:v>South (1)</c:v>
                </c:pt>
                <c:pt idx="1">
                  <c:v>Mid</c:v>
                </c:pt>
                <c:pt idx="2">
                  <c:v>North (1)</c:v>
                </c:pt>
                <c:pt idx="3">
                  <c:v>Winnipeg (1)</c:v>
                </c:pt>
                <c:pt idx="4">
                  <c:v>Manitoba</c:v>
                </c:pt>
              </c:strCache>
            </c:strRef>
          </c:cat>
          <c:val>
            <c:numRef>
              <c:f>('rha graph data'!$H$16:$H$18,'rha graph data'!$H$8,'rha graph data'!$H$19:$H$20)</c:f>
              <c:numCache>
                <c:ptCount val="5"/>
                <c:pt idx="0">
                  <c:v>0.17715</c:v>
                </c:pt>
                <c:pt idx="1">
                  <c:v>0.17715</c:v>
                </c:pt>
                <c:pt idx="2">
                  <c:v>0.17715</c:v>
                </c:pt>
                <c:pt idx="3">
                  <c:v>0.17715</c:v>
                </c:pt>
                <c:pt idx="4">
                  <c:v>0.17715</c:v>
                </c:pt>
              </c:numCache>
            </c:numRef>
          </c:val>
        </c:ser>
        <c:ser>
          <c:idx val="1"/>
          <c:order val="1"/>
          <c:tx>
            <c:strRef>
              <c:f>'rha graph data'!$I$3</c:f>
              <c:strCache>
                <c:ptCount val="1"/>
                <c:pt idx="0">
                  <c:v>2000-2002</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c:v>
                </c:pt>
                <c:pt idx="1">
                  <c:v>Mid</c:v>
                </c:pt>
                <c:pt idx="2">
                  <c:v>North (1)</c:v>
                </c:pt>
                <c:pt idx="3">
                  <c:v>Winnipeg (1)</c:v>
                </c:pt>
                <c:pt idx="4">
                  <c:v>Manitoba</c:v>
                </c:pt>
              </c:strCache>
            </c:strRef>
          </c:cat>
          <c:val>
            <c:numRef>
              <c:f>('rha graph data'!$I$16:$I$18,'rha graph data'!$I$8,'rha graph data'!$I$19:$I$20)</c:f>
              <c:numCache>
                <c:ptCount val="5"/>
                <c:pt idx="0">
                  <c:v>0.28797</c:v>
                </c:pt>
                <c:pt idx="1">
                  <c:v>0.17162</c:v>
                </c:pt>
                <c:pt idx="2">
                  <c:v>0.36166</c:v>
                </c:pt>
                <c:pt idx="3">
                  <c:v>0.12277</c:v>
                </c:pt>
                <c:pt idx="4">
                  <c:v>0.17715</c:v>
                </c:pt>
              </c:numCache>
            </c:numRef>
          </c:val>
        </c:ser>
        <c:axId val="14551839"/>
        <c:axId val="63857688"/>
      </c:barChart>
      <c:catAx>
        <c:axId val="14551839"/>
        <c:scaling>
          <c:orientation val="maxMin"/>
        </c:scaling>
        <c:axPos val="l"/>
        <c:delete val="0"/>
        <c:numFmt formatCode="General" sourceLinked="1"/>
        <c:majorTickMark val="none"/>
        <c:minorTickMark val="none"/>
        <c:tickLblPos val="nextTo"/>
        <c:crossAx val="63857688"/>
        <c:crosses val="autoZero"/>
        <c:auto val="1"/>
        <c:lblOffset val="100"/>
        <c:noMultiLvlLbl val="0"/>
      </c:catAx>
      <c:valAx>
        <c:axId val="63857688"/>
        <c:scaling>
          <c:orientation val="minMax"/>
          <c:max val="0.6"/>
        </c:scaling>
        <c:axPos val="t"/>
        <c:title>
          <c:tx>
            <c:rich>
              <a:bodyPr vert="horz" rot="0" anchor="ctr"/>
              <a:lstStyle/>
              <a:p>
                <a:pPr algn="ctr">
                  <a:defRPr/>
                </a:pPr>
                <a:r>
                  <a:rPr lang="en-US" cap="none" sz="800" b="1" i="0" u="none" baseline="0"/>
                  <a:t>Crude percent</a:t>
                </a:r>
              </a:p>
            </c:rich>
          </c:tx>
          <c:layout/>
          <c:overlay val="0"/>
          <c:spPr>
            <a:noFill/>
            <a:ln>
              <a:noFill/>
            </a:ln>
          </c:spPr>
        </c:title>
        <c:majorGridlines>
          <c:spPr>
            <a:ln w="12700">
              <a:solidFill/>
            </a:ln>
          </c:spPr>
        </c:majorGridlines>
        <c:delete val="0"/>
        <c:numFmt formatCode="0%" sourceLinked="0"/>
        <c:majorTickMark val="none"/>
        <c:minorTickMark val="none"/>
        <c:tickLblPos val="nextTo"/>
        <c:spPr>
          <a:ln w="12700">
            <a:solidFill/>
          </a:ln>
        </c:spPr>
        <c:crossAx val="14551839"/>
        <c:crosses val="max"/>
        <c:crossBetween val="between"/>
        <c:dispUnits/>
        <c:majorUnit val="0.1"/>
      </c:valAx>
      <c:spPr>
        <a:solidFill>
          <a:srgbClr val="FFFFFF"/>
        </a:solidFill>
        <a:ln w="12700">
          <a:solidFill/>
        </a:ln>
      </c:spPr>
    </c:plotArea>
    <c:legend>
      <c:legendPos val="r"/>
      <c:legendEntry>
        <c:idx val="0"/>
        <c:delete val="1"/>
      </c:legendEntry>
      <c:layout>
        <c:manualLayout>
          <c:xMode val="edge"/>
          <c:yMode val="edge"/>
          <c:x val="0.7135"/>
          <c:y val="0.229"/>
          <c:w val="0.24925"/>
          <c:h val="0.10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4.7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0.64475</cdr:x>
      <cdr:y>0.96725</cdr:y>
    </cdr:from>
    <cdr:to>
      <cdr:x>0.9955</cdr:x>
      <cdr:y>0.99975</cdr:y>
    </cdr:to>
    <cdr:sp>
      <cdr:nvSpPr>
        <cdr:cNvPr id="1" name="mchp"/>
        <cdr:cNvSpPr txBox="1">
          <a:spLocks noChangeArrowheads="1"/>
        </cdr:cNvSpPr>
      </cdr:nvSpPr>
      <cdr:spPr>
        <a:xfrm>
          <a:off x="3676650" y="4610100"/>
          <a:ext cx="2000250" cy="152400"/>
        </a:xfrm>
        <a:prstGeom prst="rect">
          <a:avLst/>
        </a:prstGeom>
        <a:solidFill>
          <a:srgbClr val="FFFFFF"/>
        </a:solidFill>
        <a:ln w="9525" cmpd="sng">
          <a:noFill/>
        </a:ln>
      </cdr:spPr>
      <cdr:txBody>
        <a:bodyPr vertOverflow="clip" wrap="square" anchor="b">
          <a:spAutoFit/>
        </a:bodyPr>
        <a:p>
          <a:pPr algn="l">
            <a:defRPr/>
          </a:pPr>
          <a:r>
            <a:rPr lang="en-US" cap="none" sz="700" b="0" i="0" u="none" baseline="0"/>
            <a:t>Source: Manitoba Centre for Health Policy, 2008 </a:t>
          </a:r>
        </a:p>
      </cdr:txBody>
    </cdr:sp>
  </cdr:relSizeAnchor>
  <cdr:relSizeAnchor xmlns:cdr="http://schemas.openxmlformats.org/drawingml/2006/chartDrawing">
    <cdr:from>
      <cdr:x>0.00175</cdr:x>
      <cdr:y>0.004</cdr:y>
    </cdr:from>
    <cdr:to>
      <cdr:x>0.99675</cdr:x>
      <cdr:y>0.1135</cdr:y>
    </cdr:to>
    <cdr:sp>
      <cdr:nvSpPr>
        <cdr:cNvPr id="2" name="TextBox 7"/>
        <cdr:cNvSpPr txBox="1">
          <a:spLocks noChangeArrowheads="1"/>
        </cdr:cNvSpPr>
      </cdr:nvSpPr>
      <cdr:spPr>
        <a:xfrm>
          <a:off x="9525" y="19050"/>
          <a:ext cx="5686425" cy="523875"/>
        </a:xfrm>
        <a:prstGeom prst="rect">
          <a:avLst/>
        </a:prstGeom>
        <a:noFill/>
        <a:ln w="9525" cmpd="sng">
          <a:noFill/>
        </a:ln>
      </cdr:spPr>
      <cdr:txBody>
        <a:bodyPr vertOverflow="clip" wrap="square"/>
        <a:p>
          <a:pPr algn="ctr">
            <a:defRPr/>
          </a:pPr>
          <a:r>
            <a:rPr lang="en-US" cap="none" sz="1100" b="1" i="0" u="none" baseline="0"/>
            <a:t>Figure 3.30: Percent of Families with Newborns Where the Mother Had Less Than a Grade 12 Education* by RHA</a:t>
          </a:r>
        </a:p>
      </cdr:txBody>
    </cdr:sp>
  </cdr:relSizeAnchor>
  <cdr:relSizeAnchor xmlns:cdr="http://schemas.openxmlformats.org/drawingml/2006/chartDrawing">
    <cdr:from>
      <cdr:x>0.01525</cdr:x>
      <cdr:y>0.84525</cdr:y>
    </cdr:from>
    <cdr:to>
      <cdr:x>0.68925</cdr:x>
      <cdr:y>1</cdr:y>
    </cdr:to>
    <cdr:sp>
      <cdr:nvSpPr>
        <cdr:cNvPr id="3" name="TextBox 9"/>
        <cdr:cNvSpPr txBox="1">
          <a:spLocks noChangeArrowheads="1"/>
        </cdr:cNvSpPr>
      </cdr:nvSpPr>
      <cdr:spPr>
        <a:xfrm>
          <a:off x="85725" y="4029075"/>
          <a:ext cx="3848100" cy="742950"/>
        </a:xfrm>
        <a:prstGeom prst="rect">
          <a:avLst/>
        </a:prstGeom>
        <a:noFill/>
        <a:ln w="9525" cmpd="sng">
          <a:noFill/>
        </a:ln>
      </cdr:spPr>
      <cdr:txBody>
        <a:bodyPr vertOverflow="clip" wrap="square"/>
        <a:p>
          <a:pPr algn="l">
            <a:defRPr/>
          </a:pPr>
          <a:r>
            <a:rPr lang="en-US" cap="none" sz="700" b="0" i="0" u="none" baseline="0"/>
            <a:t>'s' indicates data suppressed due to small numbers
'1' indicates rate was statistically different from Manitoba average
* Information for this graph was taken from newborn screening forms.  Because not all newborns and their families were screened, and screening levels varied markedly across RHAs, these results may not provide a true picture of risk levels, particularly for those RHAs where screening levels were low.  Please see discussion in this chapter.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77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0.636</cdr:x>
      <cdr:y>0.98425</cdr:y>
    </cdr:from>
    <cdr:to>
      <cdr:x>0.989</cdr:x>
      <cdr:y>1</cdr:y>
    </cdr:to>
    <cdr:sp>
      <cdr:nvSpPr>
        <cdr:cNvPr id="1" name="TextBox 1"/>
        <cdr:cNvSpPr txBox="1">
          <a:spLocks noChangeArrowheads="1"/>
        </cdr:cNvSpPr>
      </cdr:nvSpPr>
      <cdr:spPr>
        <a:xfrm>
          <a:off x="4619625" y="9572625"/>
          <a:ext cx="2571750" cy="152400"/>
        </a:xfrm>
        <a:prstGeom prst="rect">
          <a:avLst/>
        </a:prstGeom>
        <a:noFill/>
        <a:ln w="9525" cmpd="sng">
          <a:noFill/>
        </a:ln>
      </cdr:spPr>
      <cdr:txBody>
        <a:bodyPr vertOverflow="clip" wrap="square"/>
        <a:p>
          <a:pPr algn="r">
            <a:defRPr/>
          </a:pPr>
          <a:r>
            <a:rPr lang="en-US" cap="none" sz="700" b="0" i="0" u="none" baseline="0">
              <a:latin typeface="Univers 45 Light"/>
              <a:ea typeface="Univers 45 Light"/>
              <a:cs typeface="Univers 45 Light"/>
            </a:rPr>
            <a:t>Source: Manitoba Centre for Health Policy, 2008</a:t>
          </a:r>
          <a:r>
            <a:rPr lang="en-US" cap="none" sz="800" b="0" i="0" u="none" baseline="0">
              <a:latin typeface="Univers 45 Light"/>
              <a:ea typeface="Univers 45 Light"/>
              <a:cs typeface="Univers 45 Light"/>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0.60925</cdr:x>
      <cdr:y>0.97525</cdr:y>
    </cdr:from>
    <cdr:to>
      <cdr:x>0.98125</cdr:x>
      <cdr:y>1</cdr:y>
    </cdr:to>
    <cdr:sp>
      <cdr:nvSpPr>
        <cdr:cNvPr id="1" name="mchp"/>
        <cdr:cNvSpPr txBox="1">
          <a:spLocks noChangeArrowheads="1"/>
        </cdr:cNvSpPr>
      </cdr:nvSpPr>
      <cdr:spPr>
        <a:xfrm>
          <a:off x="3476625" y="5314950"/>
          <a:ext cx="21240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cdr:x>
      <cdr:y>0.8565</cdr:y>
    </cdr:from>
    <cdr:to>
      <cdr:x>0.67325</cdr:x>
      <cdr:y>1</cdr:y>
    </cdr:to>
    <cdr:sp>
      <cdr:nvSpPr>
        <cdr:cNvPr id="2" name="TextBox 9"/>
        <cdr:cNvSpPr txBox="1">
          <a:spLocks noChangeArrowheads="1"/>
        </cdr:cNvSpPr>
      </cdr:nvSpPr>
      <cdr:spPr>
        <a:xfrm>
          <a:off x="0" y="4667250"/>
          <a:ext cx="3848100" cy="781050"/>
        </a:xfrm>
        <a:prstGeom prst="rect">
          <a:avLst/>
        </a:prstGeom>
        <a:noFill/>
        <a:ln w="9525" cmpd="sng">
          <a:noFill/>
        </a:ln>
      </cdr:spPr>
      <cdr:txBody>
        <a:bodyPr vertOverflow="clip" wrap="square"/>
        <a:p>
          <a:pPr algn="l">
            <a:defRPr/>
          </a:pPr>
          <a:r>
            <a:rPr lang="en-US" cap="none" sz="700" b="0" i="0" u="none" baseline="0"/>
            <a:t>'s' indicates data suppressed due to small numbers
'1' indicates rate was statistically different from Manitoba average
* information for this graph was taken from newborn screening forms.  Because not all newborns and their families were screened, and screening levels varied markedly across RHAs, these results may not provide a true picture of risk levels, particularly for those RHAs where screening levels were low.  Please see discussion in this chapter.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0.97575</cdr:y>
    </cdr:from>
    <cdr:to>
      <cdr:x>0.988</cdr:x>
      <cdr:y>1</cdr:y>
    </cdr:to>
    <cdr:sp>
      <cdr:nvSpPr>
        <cdr:cNvPr id="1" name="TextBox 1"/>
        <cdr:cNvSpPr txBox="1">
          <a:spLocks noChangeArrowheads="1"/>
        </cdr:cNvSpPr>
      </cdr:nvSpPr>
      <cdr:spPr>
        <a:xfrm>
          <a:off x="3552825" y="8001000"/>
          <a:ext cx="2085975" cy="20002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0.96225</cdr:y>
    </cdr:from>
    <cdr:to>
      <cdr:x>0.99175</cdr:x>
      <cdr:y>1</cdr:y>
    </cdr:to>
    <cdr:sp>
      <cdr:nvSpPr>
        <cdr:cNvPr id="1" name="TextBox 1"/>
        <cdr:cNvSpPr txBox="1">
          <a:spLocks noChangeArrowheads="1"/>
        </cdr:cNvSpPr>
      </cdr:nvSpPr>
      <cdr:spPr>
        <a:xfrm>
          <a:off x="3343275" y="4362450"/>
          <a:ext cx="2314575" cy="1714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18.7109375" style="20" customWidth="1"/>
    <col min="2" max="3" width="13.140625" style="20" customWidth="1"/>
    <col min="4" max="4" width="9.140625" style="20" customWidth="1"/>
    <col min="5" max="5" width="18.7109375" style="20" customWidth="1"/>
    <col min="6" max="7" width="13.140625" style="20" customWidth="1"/>
    <col min="8" max="8" width="8.00390625" style="20" customWidth="1"/>
    <col min="9" max="9" width="13.140625" style="20" customWidth="1"/>
    <col min="10" max="16384" width="9.140625" style="20" customWidth="1"/>
  </cols>
  <sheetData>
    <row r="1" spans="1:3" ht="15.75" thickBot="1">
      <c r="A1" s="15" t="s">
        <v>258</v>
      </c>
      <c r="B1" s="15"/>
      <c r="C1" s="15"/>
    </row>
    <row r="2" spans="1:9" ht="27.75" customHeight="1" thickBot="1">
      <c r="A2" s="59" t="s">
        <v>121</v>
      </c>
      <c r="B2" s="57" t="s">
        <v>253</v>
      </c>
      <c r="C2" s="58"/>
      <c r="E2" s="59" t="s">
        <v>121</v>
      </c>
      <c r="F2" s="57" t="s">
        <v>253</v>
      </c>
      <c r="G2" s="58"/>
      <c r="H2" s="19"/>
      <c r="I2" s="19"/>
    </row>
    <row r="3" spans="1:7" ht="12.75">
      <c r="A3" s="60"/>
      <c r="B3" s="41" t="s">
        <v>122</v>
      </c>
      <c r="C3" s="42" t="s">
        <v>123</v>
      </c>
      <c r="E3" s="60"/>
      <c r="F3" s="41" t="s">
        <v>122</v>
      </c>
      <c r="G3" s="42" t="s">
        <v>123</v>
      </c>
    </row>
    <row r="4" spans="1:7" ht="12.75">
      <c r="A4" s="60"/>
      <c r="B4" s="41" t="s">
        <v>124</v>
      </c>
      <c r="C4" s="42" t="s">
        <v>186</v>
      </c>
      <c r="E4" s="60"/>
      <c r="F4" s="41" t="s">
        <v>124</v>
      </c>
      <c r="G4" s="42" t="s">
        <v>186</v>
      </c>
    </row>
    <row r="5" spans="1:7" ht="12.75">
      <c r="A5" s="60"/>
      <c r="B5" s="43" t="s">
        <v>125</v>
      </c>
      <c r="C5" s="44" t="s">
        <v>254</v>
      </c>
      <c r="E5" s="60"/>
      <c r="F5" s="43" t="s">
        <v>125</v>
      </c>
      <c r="G5" s="44" t="s">
        <v>254</v>
      </c>
    </row>
    <row r="6" spans="1:7" ht="13.5" thickBot="1">
      <c r="A6" s="61"/>
      <c r="B6" s="55" t="s">
        <v>252</v>
      </c>
      <c r="C6" s="56"/>
      <c r="E6" s="61"/>
      <c r="F6" s="55" t="s">
        <v>252</v>
      </c>
      <c r="G6" s="56"/>
    </row>
    <row r="7" spans="1:7" ht="12.75">
      <c r="A7" s="21" t="s">
        <v>126</v>
      </c>
      <c r="B7" s="33">
        <f>'orig. data'!C4/3</f>
        <v>117</v>
      </c>
      <c r="C7" s="45">
        <f>'orig. data'!E4</f>
        <v>0.19576</v>
      </c>
      <c r="E7" s="22" t="s">
        <v>141</v>
      </c>
      <c r="F7" s="33">
        <f>'orig. data'!C20/3</f>
        <v>15.333333333333334</v>
      </c>
      <c r="G7" s="45">
        <f>'orig. data'!E20</f>
        <v>0.02855</v>
      </c>
    </row>
    <row r="8" spans="1:7" ht="12.75">
      <c r="A8" s="23" t="s">
        <v>127</v>
      </c>
      <c r="B8" s="31">
        <f>'orig. data'!C5/3</f>
        <v>375</v>
      </c>
      <c r="C8" s="45">
        <f>'orig. data'!E5</f>
        <v>0.35624</v>
      </c>
      <c r="E8" s="24" t="s">
        <v>142</v>
      </c>
      <c r="F8" s="31">
        <f>'orig. data'!C21/3</f>
        <v>10.666666666666666</v>
      </c>
      <c r="G8" s="45">
        <f>'orig. data'!E21</f>
        <v>0.04194</v>
      </c>
    </row>
    <row r="9" spans="1:7" ht="12.75">
      <c r="A9" s="23" t="s">
        <v>128</v>
      </c>
      <c r="B9" s="31">
        <f>'orig. data'!C6/3</f>
        <v>128.66666666666666</v>
      </c>
      <c r="C9" s="45">
        <f>'orig. data'!E6</f>
        <v>0.25479</v>
      </c>
      <c r="E9" s="24" t="s">
        <v>146</v>
      </c>
      <c r="F9" s="31">
        <f>'orig. data'!C22/3</f>
        <v>32.666666666666664</v>
      </c>
      <c r="G9" s="45">
        <f>'orig. data'!E22</f>
        <v>0.0705</v>
      </c>
    </row>
    <row r="10" spans="1:7" ht="12.75">
      <c r="A10" s="23" t="s">
        <v>107</v>
      </c>
      <c r="B10" s="31">
        <f>'orig. data'!C7/3</f>
        <v>89.66666666666667</v>
      </c>
      <c r="C10" s="45">
        <f>'orig. data'!E7</f>
        <v>0.1809</v>
      </c>
      <c r="E10" s="24" t="s">
        <v>144</v>
      </c>
      <c r="F10" s="31">
        <f>'orig. data'!C23/3</f>
        <v>41</v>
      </c>
      <c r="G10" s="45">
        <f>'orig. data'!E23</f>
        <v>0.07193</v>
      </c>
    </row>
    <row r="11" spans="1:7" ht="12.75">
      <c r="A11" s="23" t="s">
        <v>136</v>
      </c>
      <c r="B11" s="31">
        <f>'orig. data'!C8/3</f>
        <v>744.3333333333334</v>
      </c>
      <c r="C11" s="45">
        <f>'orig. data'!E8</f>
        <v>0.12277</v>
      </c>
      <c r="E11" s="24" t="s">
        <v>147</v>
      </c>
      <c r="F11" s="31">
        <f>'orig. data'!C24/3</f>
        <v>20.333333333333332</v>
      </c>
      <c r="G11" s="45">
        <f>'orig. data'!E24</f>
        <v>0.06143</v>
      </c>
    </row>
    <row r="12" spans="1:7" ht="12.75">
      <c r="A12" s="23" t="s">
        <v>130</v>
      </c>
      <c r="B12" s="31">
        <f>'orig. data'!C9/3</f>
        <v>72.66666666666667</v>
      </c>
      <c r="C12" s="45">
        <f>'orig. data'!E9</f>
        <v>0.14553</v>
      </c>
      <c r="E12" s="24" t="s">
        <v>143</v>
      </c>
      <c r="F12" s="31">
        <f>'orig. data'!C25/3</f>
        <v>29.333333333333332</v>
      </c>
      <c r="G12" s="45">
        <f>'orig. data'!E25</f>
        <v>0.06141</v>
      </c>
    </row>
    <row r="13" spans="1:7" ht="12.75">
      <c r="A13" s="23" t="s">
        <v>131</v>
      </c>
      <c r="B13" s="31">
        <f>'orig. data'!C10/3</f>
        <v>31.333333333333332</v>
      </c>
      <c r="C13" s="45">
        <f>'orig. data'!E10</f>
        <v>0.1199</v>
      </c>
      <c r="E13" s="24" t="s">
        <v>145</v>
      </c>
      <c r="F13" s="31">
        <f>'orig. data'!C26/3</f>
        <v>86</v>
      </c>
      <c r="G13" s="45">
        <f>'orig. data'!E26</f>
        <v>0.1011</v>
      </c>
    </row>
    <row r="14" spans="1:7" ht="12.75">
      <c r="A14" s="23" t="s">
        <v>129</v>
      </c>
      <c r="B14" s="31">
        <f>'orig. data'!C11/3</f>
        <v>80.66666666666667</v>
      </c>
      <c r="C14" s="45">
        <f>'orig. data'!E11</f>
        <v>0.25581</v>
      </c>
      <c r="E14" s="24" t="s">
        <v>148</v>
      </c>
      <c r="F14" s="31">
        <f>'orig. data'!C27/3</f>
        <v>41.333333333333336</v>
      </c>
      <c r="G14" s="45">
        <f>'orig. data'!E27</f>
        <v>0.08782</v>
      </c>
    </row>
    <row r="15" spans="1:7" ht="12.75">
      <c r="A15" s="23" t="s">
        <v>132</v>
      </c>
      <c r="B15" s="31">
        <f>'orig. data'!C12/3</f>
        <v>3.6666666666666665</v>
      </c>
      <c r="C15" s="45">
        <f>'orig. data'!E12</f>
        <v>0.36667</v>
      </c>
      <c r="E15" s="24" t="s">
        <v>149</v>
      </c>
      <c r="F15" s="31">
        <f>'orig. data'!C28/3</f>
        <v>36</v>
      </c>
      <c r="G15" s="45">
        <f>'orig. data'!E28</f>
        <v>0.08207</v>
      </c>
    </row>
    <row r="16" spans="1:7" ht="12.75">
      <c r="A16" s="23" t="s">
        <v>133</v>
      </c>
      <c r="B16" s="31">
        <f>'orig. data'!C13/3</f>
        <v>72</v>
      </c>
      <c r="C16" s="45">
        <f>'orig. data'!E13</f>
        <v>0.37631</v>
      </c>
      <c r="E16" s="24" t="s">
        <v>150</v>
      </c>
      <c r="F16" s="31">
        <f>'orig. data'!C29/3</f>
        <v>48</v>
      </c>
      <c r="G16" s="45">
        <f>'orig. data'!E29</f>
        <v>0.15842</v>
      </c>
    </row>
    <row r="17" spans="1:7" ht="12.75">
      <c r="A17" s="23" t="s">
        <v>134</v>
      </c>
      <c r="B17" s="31">
        <f>'orig. data'!C14/3</f>
        <v>101.66666666666667</v>
      </c>
      <c r="C17" s="45">
        <f>'orig. data'!E14</f>
        <v>0.35179</v>
      </c>
      <c r="E17" s="24" t="s">
        <v>151</v>
      </c>
      <c r="F17" s="31">
        <f>'orig. data'!C30/3</f>
        <v>230</v>
      </c>
      <c r="G17" s="45">
        <f>'orig. data'!E30</f>
        <v>0.26156</v>
      </c>
    </row>
    <row r="18" spans="1:7" ht="12.75">
      <c r="A18" s="25"/>
      <c r="B18" s="32"/>
      <c r="C18" s="46"/>
      <c r="E18" s="24" t="s">
        <v>152</v>
      </c>
      <c r="F18" s="34">
        <f>'orig. data'!C31/3</f>
        <v>153.66666666666666</v>
      </c>
      <c r="G18" s="45">
        <f>'orig. data'!E31</f>
        <v>0.31554</v>
      </c>
    </row>
    <row r="19" spans="1:7" ht="12.75">
      <c r="A19" s="23" t="s">
        <v>139</v>
      </c>
      <c r="B19" s="31">
        <f>'orig. data'!C15/3</f>
        <v>620.6666666666666</v>
      </c>
      <c r="C19" s="45">
        <f>'orig. data'!E15</f>
        <v>0.28797</v>
      </c>
      <c r="E19" s="26"/>
      <c r="F19" s="32"/>
      <c r="G19" s="46"/>
    </row>
    <row r="20" spans="1:7" ht="13.5" thickBot="1">
      <c r="A20" s="23" t="s">
        <v>140</v>
      </c>
      <c r="B20" s="31">
        <f>'orig. data'!C16/3</f>
        <v>184.66666666666666</v>
      </c>
      <c r="C20" s="45">
        <f>'orig. data'!E16</f>
        <v>0.17162</v>
      </c>
      <c r="E20" s="27" t="s">
        <v>136</v>
      </c>
      <c r="F20" s="35">
        <f>'orig. data'!C8/3</f>
        <v>744.3333333333334</v>
      </c>
      <c r="G20" s="47">
        <f>'orig. data'!E8</f>
        <v>0.12277</v>
      </c>
    </row>
    <row r="21" spans="1:7" ht="12.75">
      <c r="A21" s="23" t="s">
        <v>135</v>
      </c>
      <c r="B21" s="31">
        <f>'orig. data'!C17/3</f>
        <v>177.33333333333334</v>
      </c>
      <c r="C21" s="45">
        <f>'orig. data'!E17</f>
        <v>0.36166</v>
      </c>
      <c r="E21" s="16" t="s">
        <v>138</v>
      </c>
      <c r="G21" s="28"/>
    </row>
    <row r="22" spans="1:7" ht="12.75">
      <c r="A22" s="25"/>
      <c r="B22" s="32"/>
      <c r="C22" s="46"/>
      <c r="E22" s="19" t="s">
        <v>185</v>
      </c>
      <c r="F22" s="19"/>
      <c r="G22" s="19"/>
    </row>
    <row r="23" spans="1:3" ht="13.5" thickBot="1">
      <c r="A23" s="27" t="s">
        <v>137</v>
      </c>
      <c r="B23" s="35">
        <f>'orig. data'!C18/3</f>
        <v>1823</v>
      </c>
      <c r="C23" s="47">
        <f>'orig. data'!E18</f>
        <v>0.17715</v>
      </c>
    </row>
    <row r="24" spans="1:3" ht="12.75">
      <c r="A24" s="16" t="s">
        <v>138</v>
      </c>
      <c r="C24" s="28"/>
    </row>
    <row r="25" spans="1:3" ht="12.75">
      <c r="A25" s="19" t="s">
        <v>185</v>
      </c>
      <c r="B25" s="19"/>
      <c r="C25" s="19"/>
    </row>
  </sheetData>
  <mergeCells count="6">
    <mergeCell ref="B6:C6"/>
    <mergeCell ref="B2:C2"/>
    <mergeCell ref="F2:G2"/>
    <mergeCell ref="A2:A6"/>
    <mergeCell ref="E2:E6"/>
    <mergeCell ref="F6:G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Y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K12" sqref="K12"/>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12" width="9.140625" style="2" customWidth="1"/>
    <col min="13" max="13" width="2.8515625" style="10" customWidth="1"/>
    <col min="14" max="16" width="9.140625" style="2" customWidth="1"/>
    <col min="17" max="17" width="2.8515625" style="10" customWidth="1"/>
    <col min="18" max="18" width="9.28125" style="2" bestFit="1" customWidth="1"/>
    <col min="19" max="16384" width="9.140625" style="2" customWidth="1"/>
  </cols>
  <sheetData>
    <row r="1" spans="1:18" ht="12.75">
      <c r="A1" s="49" t="s">
        <v>240</v>
      </c>
      <c r="B1" s="5" t="s">
        <v>190</v>
      </c>
      <c r="C1" s="62" t="s">
        <v>116</v>
      </c>
      <c r="D1" s="62"/>
      <c r="E1" s="62"/>
      <c r="F1" s="62" t="s">
        <v>119</v>
      </c>
      <c r="G1" s="62"/>
      <c r="H1" s="6" t="s">
        <v>108</v>
      </c>
      <c r="I1" s="3" t="s">
        <v>109</v>
      </c>
      <c r="J1" s="6" t="s">
        <v>110</v>
      </c>
      <c r="K1" s="6" t="s">
        <v>111</v>
      </c>
      <c r="L1" s="6" t="s">
        <v>112</v>
      </c>
      <c r="M1" s="7"/>
      <c r="N1" s="6" t="s">
        <v>113</v>
      </c>
      <c r="O1" s="6" t="s">
        <v>114</v>
      </c>
      <c r="P1" s="6" t="s">
        <v>115</v>
      </c>
      <c r="Q1" s="7"/>
      <c r="R1" s="6" t="s">
        <v>120</v>
      </c>
    </row>
    <row r="2" spans="2:18" ht="12.75">
      <c r="B2" s="5"/>
      <c r="C2" s="13"/>
      <c r="D2" s="13"/>
      <c r="E2" s="13"/>
      <c r="F2" s="14"/>
      <c r="G2" s="14"/>
      <c r="H2" s="6"/>
      <c r="I2" s="3" t="s">
        <v>242</v>
      </c>
      <c r="J2" s="6"/>
      <c r="K2" s="6"/>
      <c r="L2" s="6"/>
      <c r="M2" s="7"/>
      <c r="N2" s="6"/>
      <c r="O2" s="6"/>
      <c r="P2" s="6"/>
      <c r="Q2" s="7"/>
      <c r="R2" s="6"/>
    </row>
    <row r="3" spans="1:25" ht="12.75">
      <c r="A3" s="5" t="s">
        <v>0</v>
      </c>
      <c r="B3" s="5"/>
      <c r="C3" s="13">
        <v>1</v>
      </c>
      <c r="D3" s="13">
        <v>2</v>
      </c>
      <c r="E3" s="13" t="s">
        <v>118</v>
      </c>
      <c r="F3" s="13" t="s">
        <v>216</v>
      </c>
      <c r="G3" s="13" t="s">
        <v>217</v>
      </c>
      <c r="H3" s="2" t="s">
        <v>249</v>
      </c>
      <c r="I3" s="5" t="s">
        <v>252</v>
      </c>
      <c r="S3" s="6"/>
      <c r="T3" s="6"/>
      <c r="U3" s="6"/>
      <c r="V3" s="6"/>
      <c r="W3" s="6"/>
      <c r="X3" s="6"/>
      <c r="Y3" s="6"/>
    </row>
    <row r="4" spans="1:25"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v>
      </c>
      <c r="B4" t="s">
        <v>126</v>
      </c>
      <c r="C4">
        <f>'orig. data'!I4</f>
        <v>0</v>
      </c>
      <c r="D4">
        <f>'orig. data'!W4</f>
        <v>0</v>
      </c>
      <c r="E4">
        <f ca="1">IF(CELL("contents",F4)="s","s",IF(CELL("contents",G4)="s","s",IF(CELL("contents",'orig. data'!X4)="t","t","")))</f>
      </c>
      <c r="F4">
        <f>'orig. data'!H4</f>
        <v>0</v>
      </c>
      <c r="G4">
        <f>'orig. data'!Z4</f>
        <v>0</v>
      </c>
      <c r="H4" s="17">
        <f aca="true" t="shared" si="0" ref="H4:H14">I$19</f>
        <v>0.17715</v>
      </c>
      <c r="I4" s="3">
        <f>'orig. data'!E4</f>
        <v>0.19576</v>
      </c>
      <c r="J4" s="6"/>
      <c r="K4" s="6"/>
      <c r="L4" s="12"/>
      <c r="M4" s="8"/>
      <c r="N4" s="6"/>
      <c r="O4" s="6"/>
      <c r="P4" s="12"/>
      <c r="Q4" s="8"/>
      <c r="R4" s="12"/>
      <c r="S4" s="3"/>
      <c r="T4" s="3"/>
      <c r="U4" s="3"/>
      <c r="V4" s="3"/>
      <c r="W4" s="3"/>
      <c r="X4" s="3"/>
      <c r="Y4" s="3"/>
    </row>
    <row r="5" spans="1:25" ht="12.75">
      <c r="A5" s="2" t="str">
        <f aca="true" ca="1" t="shared" si="1"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v>
      </c>
      <c r="B5" t="s">
        <v>127</v>
      </c>
      <c r="C5">
        <f>'orig. data'!I5</f>
        <v>1</v>
      </c>
      <c r="D5">
        <f>'orig. data'!W5</f>
        <v>0</v>
      </c>
      <c r="E5">
        <f ca="1">IF(CELL("contents",F5)="s","s",IF(CELL("contents",G5)="s","s",IF(CELL("contents",'orig. data'!X5)="t","t","")))</f>
      </c>
      <c r="F5">
        <f>'orig. data'!H5</f>
        <v>0</v>
      </c>
      <c r="G5">
        <f>'orig. data'!Z5</f>
        <v>0</v>
      </c>
      <c r="H5" s="17">
        <f t="shared" si="0"/>
        <v>0.17715</v>
      </c>
      <c r="I5" s="3">
        <f>'orig. data'!E5</f>
        <v>0.35624</v>
      </c>
      <c r="J5" s="6"/>
      <c r="K5" s="6"/>
      <c r="L5" s="12"/>
      <c r="M5" s="9"/>
      <c r="N5" s="6"/>
      <c r="O5" s="6"/>
      <c r="P5" s="12"/>
      <c r="Q5" s="9"/>
      <c r="R5" s="12"/>
      <c r="S5" s="1"/>
      <c r="T5" s="1"/>
      <c r="U5" s="1"/>
      <c r="V5" s="1"/>
      <c r="W5" s="1"/>
      <c r="X5" s="1"/>
      <c r="Y5" s="1"/>
    </row>
    <row r="6" spans="1:25" ht="12.75">
      <c r="A6" s="2" t="str">
        <f ca="1" t="shared" si="1"/>
        <v>Assiniboine (1)</v>
      </c>
      <c r="B6" t="s">
        <v>128</v>
      </c>
      <c r="C6">
        <f>'orig. data'!I6</f>
        <v>1</v>
      </c>
      <c r="D6">
        <f>'orig. data'!W6</f>
        <v>0</v>
      </c>
      <c r="E6">
        <f ca="1">IF(CELL("contents",F6)="s","s",IF(CELL("contents",G6)="s","s",IF(CELL("contents",'orig. data'!X6)="t","t","")))</f>
      </c>
      <c r="F6">
        <f>'orig. data'!H6</f>
        <v>0</v>
      </c>
      <c r="G6">
        <f>'orig. data'!Z6</f>
        <v>0</v>
      </c>
      <c r="H6" s="17">
        <f t="shared" si="0"/>
        <v>0.17715</v>
      </c>
      <c r="I6" s="3">
        <f>'orig. data'!E6</f>
        <v>0.25479</v>
      </c>
      <c r="J6" s="6"/>
      <c r="K6" s="6"/>
      <c r="L6" s="12"/>
      <c r="M6" s="9"/>
      <c r="N6" s="6"/>
      <c r="O6" s="6"/>
      <c r="P6" s="12"/>
      <c r="Q6" s="9"/>
      <c r="R6" s="12"/>
      <c r="S6" s="1"/>
      <c r="T6" s="1"/>
      <c r="U6" s="1"/>
      <c r="V6" s="1"/>
      <c r="W6" s="1"/>
      <c r="X6" s="1"/>
      <c r="Y6" s="1"/>
    </row>
    <row r="7" spans="1:25" ht="12.75">
      <c r="A7" s="2" t="str">
        <f ca="1" t="shared" si="1"/>
        <v>Brandon</v>
      </c>
      <c r="B7" t="s">
        <v>107</v>
      </c>
      <c r="C7">
        <f>'orig. data'!I7</f>
        <v>0</v>
      </c>
      <c r="D7">
        <f>'orig. data'!W7</f>
        <v>0</v>
      </c>
      <c r="E7">
        <f ca="1">IF(CELL("contents",F7)="s","s",IF(CELL("contents",G7)="s","s",IF(CELL("contents",'orig. data'!X7)="t","t","")))</f>
      </c>
      <c r="F7">
        <f>'orig. data'!H7</f>
        <v>0</v>
      </c>
      <c r="G7">
        <f>'orig. data'!Z7</f>
        <v>0</v>
      </c>
      <c r="H7" s="17">
        <f t="shared" si="0"/>
        <v>0.17715</v>
      </c>
      <c r="I7" s="3">
        <f>'orig. data'!E7</f>
        <v>0.1809</v>
      </c>
      <c r="J7" s="6"/>
      <c r="K7" s="6"/>
      <c r="L7" s="12"/>
      <c r="M7" s="9"/>
      <c r="N7" s="6"/>
      <c r="O7" s="6"/>
      <c r="P7" s="12"/>
      <c r="Q7" s="9"/>
      <c r="R7" s="12"/>
      <c r="S7" s="1"/>
      <c r="T7" s="1"/>
      <c r="U7" s="1"/>
      <c r="V7" s="1"/>
      <c r="W7" s="1"/>
      <c r="X7" s="1"/>
      <c r="Y7" s="1"/>
    </row>
    <row r="8" spans="1:25" ht="12.75">
      <c r="A8" s="2" t="str">
        <f ca="1" t="shared" si="1"/>
        <v>Winnipeg (1)</v>
      </c>
      <c r="B8" t="s">
        <v>136</v>
      </c>
      <c r="C8">
        <f>'orig. data'!I8</f>
        <v>1</v>
      </c>
      <c r="D8">
        <f>'orig. data'!W8</f>
        <v>0</v>
      </c>
      <c r="E8">
        <f ca="1">IF(CELL("contents",F8)="s","s",IF(CELL("contents",G8)="s","s",IF(CELL("contents",'orig. data'!X8)="t","t","")))</f>
      </c>
      <c r="F8">
        <f>'orig. data'!H8</f>
        <v>0</v>
      </c>
      <c r="G8">
        <f>'orig. data'!Z8</f>
        <v>0</v>
      </c>
      <c r="H8" s="17">
        <f t="shared" si="0"/>
        <v>0.17715</v>
      </c>
      <c r="I8" s="3">
        <f>'orig. data'!E8</f>
        <v>0.12277</v>
      </c>
      <c r="J8" s="6"/>
      <c r="K8" s="6"/>
      <c r="L8" s="12"/>
      <c r="M8" s="9"/>
      <c r="N8" s="6"/>
      <c r="O8" s="6"/>
      <c r="P8" s="12"/>
      <c r="Q8" s="9"/>
      <c r="R8" s="12"/>
      <c r="S8" s="1"/>
      <c r="T8" s="1"/>
      <c r="U8" s="1"/>
      <c r="V8" s="1"/>
      <c r="W8" s="1"/>
      <c r="X8" s="1"/>
      <c r="Y8" s="1"/>
    </row>
    <row r="9" spans="1:25" ht="12.75">
      <c r="A9" s="2" t="str">
        <f ca="1" t="shared" si="1"/>
        <v>Interlake (1)</v>
      </c>
      <c r="B9" t="s">
        <v>130</v>
      </c>
      <c r="C9">
        <f>'orig. data'!I9</f>
        <v>1</v>
      </c>
      <c r="D9">
        <f>'orig. data'!W9</f>
        <v>0</v>
      </c>
      <c r="E9">
        <f ca="1">IF(CELL("contents",F9)="s","s",IF(CELL("contents",G9)="s","s",IF(CELL("contents",'orig. data'!X9)="t","t","")))</f>
      </c>
      <c r="F9">
        <f>'orig. data'!H9</f>
        <v>0</v>
      </c>
      <c r="G9">
        <f>'orig. data'!Z9</f>
        <v>0</v>
      </c>
      <c r="H9" s="17">
        <f t="shared" si="0"/>
        <v>0.17715</v>
      </c>
      <c r="I9" s="3">
        <f>'orig. data'!E9</f>
        <v>0.14553</v>
      </c>
      <c r="J9" s="6"/>
      <c r="K9" s="6"/>
      <c r="L9" s="12"/>
      <c r="M9" s="9"/>
      <c r="N9" s="6"/>
      <c r="O9" s="6"/>
      <c r="P9" s="12"/>
      <c r="Q9" s="9"/>
      <c r="R9" s="12"/>
      <c r="S9" s="1"/>
      <c r="T9" s="1"/>
      <c r="U9" s="1"/>
      <c r="V9" s="1"/>
      <c r="W9" s="1"/>
      <c r="X9" s="1"/>
      <c r="Y9" s="1"/>
    </row>
    <row r="10" spans="1:18" ht="12.75">
      <c r="A10" s="2" t="str">
        <f ca="1" t="shared" si="1"/>
        <v>North Eastman (1)</v>
      </c>
      <c r="B10" t="s">
        <v>131</v>
      </c>
      <c r="C10">
        <f>'orig. data'!I10</f>
        <v>1</v>
      </c>
      <c r="D10">
        <f>'orig. data'!W10</f>
        <v>0</v>
      </c>
      <c r="E10">
        <f ca="1">IF(CELL("contents",F10)="s","s",IF(CELL("contents",G10)="s","s",IF(CELL("contents",'orig. data'!X10)="t","t","")))</f>
      </c>
      <c r="F10">
        <f>'orig. data'!H10</f>
        <v>0</v>
      </c>
      <c r="G10">
        <f>'orig. data'!Z10</f>
        <v>0</v>
      </c>
      <c r="H10" s="17">
        <f t="shared" si="0"/>
        <v>0.17715</v>
      </c>
      <c r="I10" s="3">
        <f>'orig. data'!E10</f>
        <v>0.1199</v>
      </c>
      <c r="J10" s="6"/>
      <c r="K10" s="6"/>
      <c r="L10" s="12"/>
      <c r="N10" s="6"/>
      <c r="O10" s="6"/>
      <c r="P10" s="12"/>
      <c r="R10" s="12"/>
    </row>
    <row r="11" spans="1:25" ht="12.75">
      <c r="A11" s="2" t="str">
        <f ca="1" t="shared" si="1"/>
        <v>Parkland (1)</v>
      </c>
      <c r="B11" t="s">
        <v>129</v>
      </c>
      <c r="C11">
        <f>'orig. data'!I11</f>
        <v>1</v>
      </c>
      <c r="D11">
        <f>'orig. data'!W11</f>
        <v>0</v>
      </c>
      <c r="E11">
        <f ca="1">IF(CELL("contents",F11)="s","s",IF(CELL("contents",G11)="s","s",IF(CELL("contents",'orig. data'!X11)="t","t","")))</f>
      </c>
      <c r="F11">
        <f>'orig. data'!H11</f>
        <v>0</v>
      </c>
      <c r="G11">
        <f>'orig. data'!Z11</f>
        <v>0</v>
      </c>
      <c r="H11" s="17">
        <f t="shared" si="0"/>
        <v>0.17715</v>
      </c>
      <c r="I11" s="3">
        <f>'orig. data'!E11</f>
        <v>0.25581</v>
      </c>
      <c r="J11" s="6"/>
      <c r="K11" s="6"/>
      <c r="L11" s="12"/>
      <c r="M11" s="9"/>
      <c r="N11" s="6"/>
      <c r="O11" s="6"/>
      <c r="P11" s="12"/>
      <c r="Q11" s="9"/>
      <c r="R11" s="12"/>
      <c r="S11" s="1"/>
      <c r="T11" s="1"/>
      <c r="U11" s="1"/>
      <c r="V11" s="1"/>
      <c r="W11" s="1"/>
      <c r="X11" s="1"/>
      <c r="Y11" s="1"/>
    </row>
    <row r="12" spans="1:25" ht="12.75">
      <c r="A12" s="2" t="str">
        <f ca="1" t="shared" si="1"/>
        <v>Churchill (1)</v>
      </c>
      <c r="B12" t="s">
        <v>132</v>
      </c>
      <c r="C12">
        <f>'orig. data'!I12</f>
        <v>1</v>
      </c>
      <c r="D12">
        <f>'orig. data'!W12</f>
        <v>0</v>
      </c>
      <c r="E12">
        <f ca="1">IF(CELL("contents",F12)="s","s",IF(CELL("contents",G12)="s","s",IF(CELL("contents",'orig. data'!X12)="t","t","")))</f>
      </c>
      <c r="F12">
        <f>'orig. data'!H12</f>
        <v>0</v>
      </c>
      <c r="G12">
        <f>'orig. data'!Z12</f>
        <v>0</v>
      </c>
      <c r="H12" s="17">
        <f t="shared" si="0"/>
        <v>0.17715</v>
      </c>
      <c r="I12" s="3">
        <f>'orig. data'!E12</f>
        <v>0.36667</v>
      </c>
      <c r="J12" s="6"/>
      <c r="K12" s="6"/>
      <c r="L12" s="12"/>
      <c r="M12" s="9"/>
      <c r="N12" s="6"/>
      <c r="O12" s="6"/>
      <c r="P12" s="12"/>
      <c r="Q12" s="9"/>
      <c r="R12" s="12"/>
      <c r="S12" s="1"/>
      <c r="T12" s="1"/>
      <c r="U12" s="1"/>
      <c r="V12" s="1"/>
      <c r="W12" s="1"/>
      <c r="X12" s="1"/>
      <c r="Y12" s="1"/>
    </row>
    <row r="13" spans="1:25" ht="12.75">
      <c r="A13" s="2" t="str">
        <f ca="1" t="shared" si="1"/>
        <v>Nor-Man (1)</v>
      </c>
      <c r="B13" t="s">
        <v>133</v>
      </c>
      <c r="C13">
        <f>'orig. data'!I13</f>
        <v>1</v>
      </c>
      <c r="D13">
        <f>'orig. data'!W13</f>
        <v>0</v>
      </c>
      <c r="E13">
        <f ca="1">IF(CELL("contents",F13)="s","s",IF(CELL("contents",G13)="s","s",IF(CELL("contents",'orig. data'!X13)="t","t","")))</f>
      </c>
      <c r="F13">
        <f>'orig. data'!H13</f>
        <v>0</v>
      </c>
      <c r="G13">
        <f>'orig. data'!Z13</f>
        <v>0</v>
      </c>
      <c r="H13" s="17">
        <f t="shared" si="0"/>
        <v>0.17715</v>
      </c>
      <c r="I13" s="3">
        <f>'orig. data'!E13</f>
        <v>0.37631</v>
      </c>
      <c r="J13" s="6"/>
      <c r="K13" s="6"/>
      <c r="L13" s="12"/>
      <c r="M13" s="9"/>
      <c r="N13" s="6"/>
      <c r="O13" s="6"/>
      <c r="P13" s="12"/>
      <c r="Q13" s="9"/>
      <c r="R13" s="12"/>
      <c r="S13" s="1"/>
      <c r="T13" s="1"/>
      <c r="U13" s="1"/>
      <c r="V13" s="1"/>
      <c r="W13" s="1"/>
      <c r="X13" s="1"/>
      <c r="Y13" s="1"/>
    </row>
    <row r="14" spans="1:25" ht="12.75">
      <c r="A14" s="2" t="str">
        <f ca="1" t="shared" si="1"/>
        <v>Burntwood (1)</v>
      </c>
      <c r="B14" t="s">
        <v>134</v>
      </c>
      <c r="C14">
        <f>'orig. data'!I14</f>
        <v>1</v>
      </c>
      <c r="D14">
        <f>'orig. data'!W14</f>
        <v>0</v>
      </c>
      <c r="E14">
        <f ca="1">IF(CELL("contents",F14)="s","s",IF(CELL("contents",G14)="s","s",IF(CELL("contents",'orig. data'!X14)="t","t","")))</f>
      </c>
      <c r="F14">
        <f>'orig. data'!H14</f>
        <v>0</v>
      </c>
      <c r="G14">
        <f>'orig. data'!Z14</f>
        <v>0</v>
      </c>
      <c r="H14" s="17">
        <f t="shared" si="0"/>
        <v>0.17715</v>
      </c>
      <c r="I14" s="3">
        <f>'orig. data'!E14</f>
        <v>0.35179</v>
      </c>
      <c r="J14" s="6"/>
      <c r="K14" s="6"/>
      <c r="L14" s="12"/>
      <c r="M14" s="9"/>
      <c r="N14" s="6"/>
      <c r="O14" s="6"/>
      <c r="P14" s="12"/>
      <c r="Q14" s="9"/>
      <c r="R14" s="12"/>
      <c r="S14" s="1"/>
      <c r="T14" s="1"/>
      <c r="U14" s="1"/>
      <c r="V14" s="1"/>
      <c r="W14" s="1"/>
      <c r="X14" s="1"/>
      <c r="Y14" s="1"/>
    </row>
    <row r="15" spans="1:25" ht="12.75">
      <c r="B15"/>
      <c r="C15"/>
      <c r="D15"/>
      <c r="E15"/>
      <c r="F15"/>
      <c r="G15"/>
      <c r="H15" s="17"/>
      <c r="I15" s="3"/>
      <c r="J15" s="6"/>
      <c r="K15" s="6"/>
      <c r="L15" s="12"/>
      <c r="M15" s="9"/>
      <c r="N15" s="6"/>
      <c r="O15" s="6"/>
      <c r="P15" s="12"/>
      <c r="Q15" s="9"/>
      <c r="R15" s="12"/>
      <c r="S15" s="1"/>
      <c r="T15" s="1"/>
      <c r="U15" s="1"/>
      <c r="V15" s="1"/>
      <c r="W15" s="1"/>
      <c r="X15" s="1"/>
      <c r="Y15" s="1"/>
    </row>
    <row r="16" spans="1:25" ht="12.75">
      <c r="A16" s="2" t="str">
        <f ca="1" t="shared" si="1"/>
        <v>South (1)</v>
      </c>
      <c r="B16" t="s">
        <v>139</v>
      </c>
      <c r="C16">
        <f>'orig. data'!I15</f>
        <v>1</v>
      </c>
      <c r="D16">
        <f>'orig. data'!W15</f>
        <v>0</v>
      </c>
      <c r="E16">
        <f ca="1">IF(CELL("contents",F16)="s","s",IF(CELL("contents",G16)="s","s",IF(CELL("contents",'orig. data'!X15)="t","t","")))</f>
      </c>
      <c r="F16">
        <f>'orig. data'!H15</f>
        <v>0</v>
      </c>
      <c r="G16">
        <f>'orig. data'!Z15</f>
        <v>0</v>
      </c>
      <c r="H16" s="17">
        <f>I$19</f>
        <v>0.17715</v>
      </c>
      <c r="I16" s="3">
        <f>'orig. data'!E15</f>
        <v>0.28797</v>
      </c>
      <c r="J16" s="6"/>
      <c r="K16" s="6"/>
      <c r="L16" s="12"/>
      <c r="M16" s="9"/>
      <c r="N16" s="6"/>
      <c r="O16" s="6"/>
      <c r="P16" s="12"/>
      <c r="Q16" s="9"/>
      <c r="R16" s="12"/>
      <c r="S16" s="1"/>
      <c r="T16" s="1"/>
      <c r="U16" s="1"/>
      <c r="V16" s="1"/>
      <c r="W16" s="1"/>
      <c r="X16" s="1"/>
      <c r="Y16" s="1"/>
    </row>
    <row r="17" spans="1:18" ht="12.75">
      <c r="A17" s="2" t="str">
        <f ca="1" t="shared" si="1"/>
        <v>Mid</v>
      </c>
      <c r="B17" t="s">
        <v>140</v>
      </c>
      <c r="C17">
        <f>'orig. data'!I16</f>
        <v>0</v>
      </c>
      <c r="D17">
        <f>'orig. data'!W16</f>
        <v>0</v>
      </c>
      <c r="E17">
        <f ca="1">IF(CELL("contents",F17)="s","s",IF(CELL("contents",G17)="s","s",IF(CELL("contents",'orig. data'!X16)="t","t","")))</f>
      </c>
      <c r="F17">
        <f>'orig. data'!H16</f>
        <v>0</v>
      </c>
      <c r="G17">
        <f>'orig. data'!Z16</f>
        <v>0</v>
      </c>
      <c r="H17" s="17">
        <f>I$19</f>
        <v>0.17715</v>
      </c>
      <c r="I17" s="3">
        <f>'orig. data'!E16</f>
        <v>0.17162</v>
      </c>
      <c r="J17" s="6"/>
      <c r="K17" s="6"/>
      <c r="L17" s="12"/>
      <c r="N17" s="6"/>
      <c r="O17" s="6"/>
      <c r="P17" s="12"/>
      <c r="R17" s="12"/>
    </row>
    <row r="18" spans="1:18" ht="12.75">
      <c r="A18" s="2" t="str">
        <f ca="1" t="shared" si="1"/>
        <v>North (1)</v>
      </c>
      <c r="B18" t="s">
        <v>135</v>
      </c>
      <c r="C18">
        <f>'orig. data'!I17</f>
        <v>1</v>
      </c>
      <c r="D18">
        <f>'orig. data'!W17</f>
        <v>0</v>
      </c>
      <c r="E18">
        <f ca="1">IF(CELL("contents",F18)="s","s",IF(CELL("contents",G18)="s","s",IF(CELL("contents",'orig. data'!X17)="t","t","")))</f>
      </c>
      <c r="F18">
        <f>'orig. data'!H17</f>
        <v>0</v>
      </c>
      <c r="G18">
        <f>'orig. data'!Z17</f>
        <v>0</v>
      </c>
      <c r="H18" s="17">
        <f>I$19</f>
        <v>0.17715</v>
      </c>
      <c r="I18" s="3">
        <f>'orig. data'!E17</f>
        <v>0.36166</v>
      </c>
      <c r="J18" s="6"/>
      <c r="K18" s="6"/>
      <c r="L18" s="12"/>
      <c r="N18" s="6"/>
      <c r="O18" s="6"/>
      <c r="P18" s="12"/>
      <c r="R18" s="12"/>
    </row>
    <row r="19" spans="1:18" ht="12.75">
      <c r="A19" s="2" t="str">
        <f ca="1" t="shared" si="1"/>
        <v>Manitoba</v>
      </c>
      <c r="B19" t="s">
        <v>137</v>
      </c>
      <c r="C19">
        <f>'orig. data'!I18</f>
        <v>0</v>
      </c>
      <c r="D19">
        <f>'orig. data'!W18</f>
        <v>0</v>
      </c>
      <c r="E19">
        <f ca="1">IF(CELL("contents",F19)="s","s",IF(CELL("contents",G19)="s","s",IF(CELL("contents",'orig. data'!X18)="t","t","")))</f>
      </c>
      <c r="F19">
        <f>'orig. data'!H18</f>
        <v>0</v>
      </c>
      <c r="G19">
        <f>'orig. data'!Z18</f>
        <v>0</v>
      </c>
      <c r="H19" s="17">
        <f>I$19</f>
        <v>0.17715</v>
      </c>
      <c r="I19" s="3">
        <f>'orig. data'!E18</f>
        <v>0.17715</v>
      </c>
      <c r="J19" s="6"/>
      <c r="K19" s="6"/>
      <c r="L19" s="12"/>
      <c r="N19" s="6"/>
      <c r="O19" s="6"/>
      <c r="P19" s="12"/>
      <c r="R19" s="12"/>
    </row>
    <row r="20" spans="1:18" ht="12.75" hidden="1">
      <c r="A20" s="2" t="str">
        <f ca="1" t="shared" si="1"/>
        <v>Public Trustee (1)</v>
      </c>
      <c r="B20" t="s">
        <v>161</v>
      </c>
      <c r="C20">
        <f>'orig. data'!I19</f>
        <v>1</v>
      </c>
      <c r="D20">
        <f>'orig. data'!W19</f>
        <v>0</v>
      </c>
      <c r="E20">
        <f ca="1">IF(CELL("contents",F20)="s","s",IF(CELL("contents",G20)="s","s",IF(CELL("contents",'orig. data'!X19)="t","t","")))</f>
      </c>
      <c r="F20">
        <f>'orig. data'!Y19</f>
        <v>0</v>
      </c>
      <c r="G20">
        <f>'orig. data'!Z19</f>
        <v>0</v>
      </c>
      <c r="H20" s="17">
        <f>I$19</f>
        <v>0.17715</v>
      </c>
      <c r="I20" s="3">
        <f>'orig. data'!E19</f>
        <v>0.59375</v>
      </c>
      <c r="J20" s="6"/>
      <c r="K20" s="6"/>
      <c r="L20" s="12"/>
      <c r="N20" s="6"/>
      <c r="O20" s="6"/>
      <c r="P20" s="12"/>
      <c r="R20" s="12"/>
    </row>
    <row r="21" spans="2:18" ht="12.75">
      <c r="B21"/>
      <c r="C21"/>
      <c r="D21"/>
      <c r="E21"/>
      <c r="F21"/>
      <c r="G21"/>
      <c r="H21" s="17"/>
      <c r="I21" s="3"/>
      <c r="J21" s="6"/>
      <c r="K21" s="6"/>
      <c r="L21" s="12"/>
      <c r="N21" s="6"/>
      <c r="O21" s="6"/>
      <c r="P21" s="12"/>
      <c r="R21" s="12"/>
    </row>
    <row r="22" spans="1:18" ht="12.75">
      <c r="A22" s="2" t="str">
        <f ca="1" t="shared" si="1"/>
        <v>Fort Garry (1)</v>
      </c>
      <c r="B22" t="s">
        <v>141</v>
      </c>
      <c r="C22">
        <f>'orig. data'!I20</f>
        <v>1</v>
      </c>
      <c r="D22">
        <f>'orig. data'!W20</f>
        <v>0</v>
      </c>
      <c r="E22">
        <f ca="1">IF(CELL("contents",F22)="s","s",IF(CELL("contents",G22)="s","s",IF(CELL("contents",'orig. data'!X20)="t","t","")))</f>
      </c>
      <c r="F22">
        <f>'orig. data'!H20</f>
        <v>0</v>
      </c>
      <c r="G22">
        <f>'orig. data'!Z20</f>
        <v>0</v>
      </c>
      <c r="H22" s="17">
        <f aca="true" t="shared" si="2" ref="H22:H33">I$19</f>
        <v>0.17715</v>
      </c>
      <c r="I22" s="3">
        <f>'orig. data'!E20</f>
        <v>0.02855</v>
      </c>
      <c r="J22" s="6"/>
      <c r="K22" s="6"/>
      <c r="L22" s="12"/>
      <c r="N22" s="6"/>
      <c r="O22" s="6"/>
      <c r="P22" s="12"/>
      <c r="R22" s="12"/>
    </row>
    <row r="23" spans="1:18" ht="12.75">
      <c r="A23" s="2" t="str">
        <f ca="1" t="shared" si="1"/>
        <v>Assiniboine South (1)</v>
      </c>
      <c r="B23" t="s">
        <v>142</v>
      </c>
      <c r="C23">
        <f>'orig. data'!I21</f>
        <v>1</v>
      </c>
      <c r="D23">
        <f>'orig. data'!W21</f>
        <v>0</v>
      </c>
      <c r="E23">
        <f ca="1">IF(CELL("contents",F23)="s","s",IF(CELL("contents",G23)="s","s",IF(CELL("contents",'orig. data'!X21)="t","t","")))</f>
      </c>
      <c r="F23">
        <f>'orig. data'!H21</f>
        <v>0</v>
      </c>
      <c r="G23">
        <f>'orig. data'!Z21</f>
        <v>0</v>
      </c>
      <c r="H23" s="17">
        <f t="shared" si="2"/>
        <v>0.17715</v>
      </c>
      <c r="I23" s="3">
        <f>'orig. data'!E21</f>
        <v>0.04194</v>
      </c>
      <c r="J23" s="6"/>
      <c r="K23" s="6"/>
      <c r="L23" s="12"/>
      <c r="N23" s="6"/>
      <c r="O23" s="6"/>
      <c r="P23" s="12"/>
      <c r="R23" s="12"/>
    </row>
    <row r="24" spans="1:18" ht="12.75">
      <c r="A24" s="2" t="str">
        <f ca="1" t="shared" si="1"/>
        <v>St. Boniface (1)</v>
      </c>
      <c r="B24" t="s">
        <v>146</v>
      </c>
      <c r="C24">
        <f>'orig. data'!I22</f>
        <v>1</v>
      </c>
      <c r="D24">
        <f>'orig. data'!W22</f>
        <v>0</v>
      </c>
      <c r="E24">
        <f ca="1">IF(CELL("contents",F24)="s","s",IF(CELL("contents",G24)="s","s",IF(CELL("contents",'orig. data'!X22)="t","t","")))</f>
      </c>
      <c r="F24">
        <f>'orig. data'!H22</f>
        <v>0</v>
      </c>
      <c r="G24">
        <f>'orig. data'!Z22</f>
        <v>0</v>
      </c>
      <c r="H24" s="17">
        <f t="shared" si="2"/>
        <v>0.17715</v>
      </c>
      <c r="I24" s="3">
        <f>'orig. data'!E22</f>
        <v>0.0705</v>
      </c>
      <c r="J24" s="6"/>
      <c r="K24" s="6"/>
      <c r="L24" s="12"/>
      <c r="N24" s="6"/>
      <c r="O24" s="6"/>
      <c r="P24" s="12"/>
      <c r="R24" s="12"/>
    </row>
    <row r="25" spans="1:18" ht="12.75">
      <c r="A25" s="2" t="str">
        <f ca="1" t="shared" si="1"/>
        <v>St. Vital (1)</v>
      </c>
      <c r="B25" t="s">
        <v>144</v>
      </c>
      <c r="C25">
        <f>'orig. data'!I23</f>
        <v>1</v>
      </c>
      <c r="D25">
        <f>'orig. data'!W23</f>
        <v>0</v>
      </c>
      <c r="E25">
        <f ca="1">IF(CELL("contents",F25)="s","s",IF(CELL("contents",G25)="s","s",IF(CELL("contents",'orig. data'!X23)="t","t","")))</f>
      </c>
      <c r="F25">
        <f>'orig. data'!H23</f>
        <v>0</v>
      </c>
      <c r="G25">
        <f>'orig. data'!Z23</f>
        <v>0</v>
      </c>
      <c r="H25" s="17">
        <f t="shared" si="2"/>
        <v>0.17715</v>
      </c>
      <c r="I25" s="3">
        <f>'orig. data'!E23</f>
        <v>0.07193</v>
      </c>
      <c r="J25" s="6"/>
      <c r="K25" s="6"/>
      <c r="L25" s="12"/>
      <c r="N25" s="6"/>
      <c r="O25" s="6"/>
      <c r="P25" s="12"/>
      <c r="R25" s="12"/>
    </row>
    <row r="26" spans="1:18" ht="12.75">
      <c r="A26" s="2" t="str">
        <f ca="1" t="shared" si="1"/>
        <v>Transcona (1)</v>
      </c>
      <c r="B26" t="s">
        <v>147</v>
      </c>
      <c r="C26">
        <f>'orig. data'!I24</f>
        <v>1</v>
      </c>
      <c r="D26">
        <f>'orig. data'!W24</f>
        <v>0</v>
      </c>
      <c r="E26">
        <f ca="1">IF(CELL("contents",F26)="s","s",IF(CELL("contents",G26)="s","s",IF(CELL("contents",'orig. data'!X24)="t","t","")))</f>
      </c>
      <c r="F26">
        <f>'orig. data'!H24</f>
        <v>0</v>
      </c>
      <c r="G26">
        <f>'orig. data'!Z24</f>
        <v>0</v>
      </c>
      <c r="H26" s="17">
        <f t="shared" si="2"/>
        <v>0.17715</v>
      </c>
      <c r="I26" s="3">
        <f>'orig. data'!E24</f>
        <v>0.06143</v>
      </c>
      <c r="J26" s="6"/>
      <c r="K26" s="6"/>
      <c r="L26" s="12"/>
      <c r="N26" s="6"/>
      <c r="O26" s="6"/>
      <c r="P26" s="12"/>
      <c r="R26" s="12"/>
    </row>
    <row r="27" spans="1:21" ht="12.75">
      <c r="A27" s="2" t="str">
        <f ca="1" t="shared" si="1"/>
        <v>River Heights (1)</v>
      </c>
      <c r="B27" t="s">
        <v>143</v>
      </c>
      <c r="C27">
        <f>'orig. data'!I25</f>
        <v>1</v>
      </c>
      <c r="D27">
        <f>'orig. data'!W25</f>
        <v>0</v>
      </c>
      <c r="E27">
        <f ca="1">IF(CELL("contents",F27)="s","s",IF(CELL("contents",G27)="s","s",IF(CELL("contents",'orig. data'!X25)="t","t","")))</f>
      </c>
      <c r="F27">
        <f>'orig. data'!H25</f>
        <v>0</v>
      </c>
      <c r="G27">
        <f>'orig. data'!Z25</f>
        <v>0</v>
      </c>
      <c r="H27" s="17">
        <f t="shared" si="2"/>
        <v>0.17715</v>
      </c>
      <c r="I27" s="3">
        <f>'orig. data'!E25</f>
        <v>0.06141</v>
      </c>
      <c r="J27" s="6"/>
      <c r="K27" s="6"/>
      <c r="L27" s="12"/>
      <c r="N27" s="6"/>
      <c r="O27" s="6"/>
      <c r="P27" s="12"/>
      <c r="R27" s="12"/>
      <c r="S27" s="1"/>
      <c r="T27" s="1"/>
      <c r="U27" s="1"/>
    </row>
    <row r="28" spans="1:21" ht="12.75">
      <c r="A28" s="2" t="str">
        <f ca="1" t="shared" si="1"/>
        <v>River East (1)</v>
      </c>
      <c r="B28" t="s">
        <v>145</v>
      </c>
      <c r="C28">
        <f>'orig. data'!I26</f>
        <v>1</v>
      </c>
      <c r="D28">
        <f>'orig. data'!W26</f>
        <v>0</v>
      </c>
      <c r="E28">
        <f ca="1">IF(CELL("contents",F28)="s","s",IF(CELL("contents",G28)="s","s",IF(CELL("contents",'orig. data'!X26)="t","t","")))</f>
      </c>
      <c r="F28">
        <f>'orig. data'!H26</f>
        <v>0</v>
      </c>
      <c r="G28">
        <f>'orig. data'!Z26</f>
        <v>0</v>
      </c>
      <c r="H28" s="17">
        <f t="shared" si="2"/>
        <v>0.17715</v>
      </c>
      <c r="I28" s="3">
        <f>'orig. data'!E26</f>
        <v>0.1011</v>
      </c>
      <c r="J28" s="6"/>
      <c r="K28" s="6"/>
      <c r="L28" s="12"/>
      <c r="N28" s="6"/>
      <c r="O28" s="6"/>
      <c r="P28" s="12"/>
      <c r="R28" s="12"/>
      <c r="S28" s="1"/>
      <c r="T28" s="1"/>
      <c r="U28" s="1"/>
    </row>
    <row r="29" spans="1:21" ht="12.75">
      <c r="A29" s="2" t="str">
        <f ca="1" t="shared" si="1"/>
        <v>Seven Oaks (1)</v>
      </c>
      <c r="B29" t="s">
        <v>148</v>
      </c>
      <c r="C29">
        <f>'orig. data'!I27</f>
        <v>1</v>
      </c>
      <c r="D29">
        <f>'orig. data'!W27</f>
        <v>0</v>
      </c>
      <c r="E29">
        <f ca="1">IF(CELL("contents",F29)="s","s",IF(CELL("contents",G29)="s","s",IF(CELL("contents",'orig. data'!X27)="t","t","")))</f>
      </c>
      <c r="F29">
        <f>'orig. data'!H27</f>
        <v>0</v>
      </c>
      <c r="G29">
        <f>'orig. data'!Z27</f>
        <v>0</v>
      </c>
      <c r="H29" s="17">
        <f t="shared" si="2"/>
        <v>0.17715</v>
      </c>
      <c r="I29" s="3">
        <f>'orig. data'!E27</f>
        <v>0.08782</v>
      </c>
      <c r="J29" s="6"/>
      <c r="K29" s="6"/>
      <c r="L29" s="12"/>
      <c r="N29" s="6"/>
      <c r="O29" s="6"/>
      <c r="P29" s="12"/>
      <c r="R29" s="12"/>
      <c r="S29" s="1"/>
      <c r="T29" s="1"/>
      <c r="U29" s="1"/>
    </row>
    <row r="30" spans="1:21" ht="12.75">
      <c r="A30" s="2" t="str">
        <f ca="1" t="shared" si="1"/>
        <v>St. James - Assiniboia (1)</v>
      </c>
      <c r="B30" t="s">
        <v>149</v>
      </c>
      <c r="C30">
        <f>'orig. data'!I28</f>
        <v>1</v>
      </c>
      <c r="D30">
        <f>'orig. data'!W28</f>
        <v>0</v>
      </c>
      <c r="E30">
        <f ca="1">IF(CELL("contents",F30)="s","s",IF(CELL("contents",G30)="s","s",IF(CELL("contents",'orig. data'!X28)="t","t","")))</f>
      </c>
      <c r="F30">
        <f>'orig. data'!H28</f>
        <v>0</v>
      </c>
      <c r="G30">
        <f>'orig. data'!Z28</f>
        <v>0</v>
      </c>
      <c r="H30" s="17">
        <f t="shared" si="2"/>
        <v>0.17715</v>
      </c>
      <c r="I30" s="3">
        <f>'orig. data'!E28</f>
        <v>0.08207</v>
      </c>
      <c r="J30" s="6"/>
      <c r="K30" s="6"/>
      <c r="L30" s="12"/>
      <c r="M30" s="9"/>
      <c r="N30" s="6"/>
      <c r="O30" s="6"/>
      <c r="P30" s="12"/>
      <c r="R30" s="12"/>
      <c r="S30" s="1"/>
      <c r="T30" s="1"/>
      <c r="U30" s="1"/>
    </row>
    <row r="31" spans="1:21" ht="12.75">
      <c r="A31" s="2" t="str">
        <f ca="1" t="shared" si="1"/>
        <v>Inkster</v>
      </c>
      <c r="B31" t="s">
        <v>150</v>
      </c>
      <c r="C31">
        <f>'orig. data'!I29</f>
        <v>0</v>
      </c>
      <c r="D31">
        <f>'orig. data'!W29</f>
        <v>0</v>
      </c>
      <c r="E31">
        <f ca="1">IF(CELL("contents",F31)="s","s",IF(CELL("contents",G31)="s","s",IF(CELL("contents",'orig. data'!X29)="t","t","")))</f>
      </c>
      <c r="F31">
        <f>'orig. data'!H29</f>
        <v>0</v>
      </c>
      <c r="G31">
        <f>'orig. data'!Z29</f>
        <v>0</v>
      </c>
      <c r="H31" s="17">
        <f t="shared" si="2"/>
        <v>0.17715</v>
      </c>
      <c r="I31" s="3">
        <f>'orig. data'!E29</f>
        <v>0.15842</v>
      </c>
      <c r="J31" s="6"/>
      <c r="K31" s="6"/>
      <c r="L31" s="12"/>
      <c r="M31" s="9"/>
      <c r="N31" s="6"/>
      <c r="O31" s="6"/>
      <c r="P31" s="12"/>
      <c r="R31" s="12"/>
      <c r="S31" s="1"/>
      <c r="T31" s="1"/>
      <c r="U31" s="1"/>
    </row>
    <row r="32" spans="1:21" ht="12.75">
      <c r="A32" s="2" t="str">
        <f ca="1" t="shared" si="1"/>
        <v>Downtown (1)</v>
      </c>
      <c r="B32" t="s">
        <v>151</v>
      </c>
      <c r="C32">
        <f>'orig. data'!I30</f>
        <v>1</v>
      </c>
      <c r="D32">
        <f>'orig. data'!W30</f>
        <v>0</v>
      </c>
      <c r="E32">
        <f ca="1">IF(CELL("contents",F32)="s","s",IF(CELL("contents",G32)="s","s",IF(CELL("contents",'orig. data'!X30)="t","t","")))</f>
      </c>
      <c r="F32">
        <f>'orig. data'!H30</f>
        <v>0</v>
      </c>
      <c r="G32">
        <f>'orig. data'!Z30</f>
        <v>0</v>
      </c>
      <c r="H32" s="17">
        <f t="shared" si="2"/>
        <v>0.17715</v>
      </c>
      <c r="I32" s="3">
        <f>'orig. data'!E30</f>
        <v>0.26156</v>
      </c>
      <c r="J32" s="6"/>
      <c r="K32" s="6"/>
      <c r="L32" s="12"/>
      <c r="M32" s="9"/>
      <c r="N32" s="6"/>
      <c r="O32" s="6"/>
      <c r="P32" s="12"/>
      <c r="R32" s="12"/>
      <c r="S32" s="1"/>
      <c r="T32" s="1"/>
      <c r="U32" s="1"/>
    </row>
    <row r="33" spans="1:21" ht="12.75">
      <c r="A33" s="2" t="str">
        <f ca="1" t="shared" si="1"/>
        <v>Point Douglas (1)</v>
      </c>
      <c r="B33" t="s">
        <v>152</v>
      </c>
      <c r="C33">
        <f>'orig. data'!I31</f>
        <v>1</v>
      </c>
      <c r="D33">
        <f>'orig. data'!W31</f>
        <v>0</v>
      </c>
      <c r="E33">
        <f ca="1">IF(CELL("contents",F33)="s","s",IF(CELL("contents",G33)="s","s",IF(CELL("contents",'orig. data'!X31)="t","t","")))</f>
      </c>
      <c r="F33">
        <f>'orig. data'!H31</f>
        <v>0</v>
      </c>
      <c r="G33">
        <f>'orig. data'!Z31</f>
        <v>0</v>
      </c>
      <c r="H33" s="17">
        <f t="shared" si="2"/>
        <v>0.17715</v>
      </c>
      <c r="I33" s="3">
        <f>'orig. data'!E31</f>
        <v>0.31554</v>
      </c>
      <c r="J33" s="6"/>
      <c r="K33" s="6"/>
      <c r="L33" s="12"/>
      <c r="M33" s="9"/>
      <c r="N33" s="6"/>
      <c r="O33" s="6"/>
      <c r="P33" s="12"/>
      <c r="R33" s="12"/>
      <c r="S33" s="1"/>
      <c r="T33" s="1"/>
      <c r="U33" s="1"/>
    </row>
    <row r="34" spans="1:21" ht="12.75">
      <c r="B34"/>
      <c r="C34"/>
      <c r="D34"/>
      <c r="E34"/>
      <c r="F34"/>
      <c r="G34"/>
      <c r="H34" s="17"/>
      <c r="I34" s="3"/>
      <c r="J34" s="6"/>
      <c r="K34" s="6"/>
      <c r="L34" s="12"/>
      <c r="M34" s="9"/>
      <c r="N34" s="6"/>
      <c r="O34" s="6"/>
      <c r="P34" s="12"/>
      <c r="R34" s="12"/>
      <c r="S34" s="1"/>
      <c r="T34" s="1"/>
      <c r="U34" s="1"/>
    </row>
    <row r="35" spans="2:8" ht="12.75">
      <c r="B35"/>
      <c r="C35"/>
      <c r="D35"/>
      <c r="E35"/>
      <c r="F35"/>
      <c r="G35"/>
      <c r="H35" s="18"/>
    </row>
    <row r="36" spans="2:8" ht="12.75">
      <c r="B36"/>
      <c r="C36"/>
      <c r="D36"/>
      <c r="E36"/>
      <c r="F36"/>
      <c r="G36"/>
      <c r="H36" s="18"/>
    </row>
    <row r="37" spans="2:8" ht="12.75">
      <c r="B37"/>
      <c r="C37"/>
      <c r="D37"/>
      <c r="E37"/>
      <c r="F37"/>
      <c r="G37"/>
      <c r="H37" s="18"/>
    </row>
    <row r="38" spans="2:8" ht="12.75">
      <c r="B38"/>
      <c r="C38"/>
      <c r="D38"/>
      <c r="E38"/>
      <c r="F38"/>
      <c r="G38"/>
      <c r="H38" s="18"/>
    </row>
    <row r="39" spans="2:8" ht="12.75">
      <c r="B39"/>
      <c r="C39"/>
      <c r="D39"/>
      <c r="E39"/>
      <c r="F39"/>
      <c r="G39"/>
      <c r="H39" s="18"/>
    </row>
    <row r="40" spans="2:8" ht="12.75">
      <c r="B40"/>
      <c r="C40"/>
      <c r="D40"/>
      <c r="E40"/>
      <c r="F40"/>
      <c r="G40"/>
      <c r="H40" s="18"/>
    </row>
    <row r="41" spans="2:8" ht="12.75">
      <c r="B41"/>
      <c r="C41"/>
      <c r="D41"/>
      <c r="E41"/>
      <c r="F41"/>
      <c r="G41"/>
      <c r="H41" s="18"/>
    </row>
    <row r="42" ht="12.75">
      <c r="H42" s="18"/>
    </row>
    <row r="43" ht="12.75">
      <c r="H43" s="18"/>
    </row>
    <row r="44" ht="12.75">
      <c r="H44" s="18"/>
    </row>
    <row r="45" ht="12.75">
      <c r="H45" s="18"/>
    </row>
    <row r="46" ht="12.75">
      <c r="H46" s="18"/>
    </row>
    <row r="47" ht="12.75">
      <c r="H47" s="18"/>
    </row>
  </sheetData>
  <mergeCells count="2">
    <mergeCell ref="C1:E1"/>
    <mergeCell ref="F1:G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06"/>
  <sheetViews>
    <sheetView workbookViewId="0" topLeftCell="A1">
      <pane ySplit="3" topLeftCell="BM82" activePane="bottomLeft" state="frozen"/>
      <selection pane="topLeft" activeCell="A1" sqref="A1"/>
      <selection pane="bottomLeft" activeCell="K16" sqref="K16"/>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s>
  <sheetData>
    <row r="1" spans="1:9" ht="12.75">
      <c r="A1" s="49" t="s">
        <v>241</v>
      </c>
      <c r="B1" s="5" t="s">
        <v>191</v>
      </c>
      <c r="C1" s="62" t="s">
        <v>116</v>
      </c>
      <c r="D1" s="62"/>
      <c r="E1" s="62"/>
      <c r="F1" s="62" t="s">
        <v>119</v>
      </c>
      <c r="G1" s="62"/>
      <c r="H1" s="6" t="s">
        <v>108</v>
      </c>
      <c r="I1" s="3" t="s">
        <v>109</v>
      </c>
    </row>
    <row r="2" spans="1:9" ht="12.75">
      <c r="A2" s="36"/>
      <c r="B2" s="2"/>
      <c r="C2" s="13"/>
      <c r="D2" s="13"/>
      <c r="E2" s="13"/>
      <c r="F2" s="14"/>
      <c r="G2" s="14"/>
      <c r="H2" s="6"/>
      <c r="I2" s="3" t="s">
        <v>242</v>
      </c>
    </row>
    <row r="3" spans="1:9" ht="12.75">
      <c r="A3" s="30" t="s">
        <v>0</v>
      </c>
      <c r="B3" s="5"/>
      <c r="C3" s="13">
        <v>1</v>
      </c>
      <c r="D3" s="13">
        <v>2</v>
      </c>
      <c r="E3" s="13" t="s">
        <v>118</v>
      </c>
      <c r="F3" s="13" t="s">
        <v>216</v>
      </c>
      <c r="G3" s="13" t="s">
        <v>217</v>
      </c>
      <c r="H3" s="2" t="s">
        <v>249</v>
      </c>
      <c r="I3" s="5" t="s">
        <v>252</v>
      </c>
    </row>
    <row r="4" spans="1:9" ht="12.75">
      <c r="A4" s="29"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v>
      </c>
      <c r="B4" s="2" t="s">
        <v>199</v>
      </c>
      <c r="C4">
        <f>'orig. data'!I32</f>
        <v>0</v>
      </c>
      <c r="D4">
        <f>'orig. data'!W32</f>
        <v>0</v>
      </c>
      <c r="E4">
        <f ca="1">IF(CELL("contents",F4)="s","s",IF(CELL("contents",G4)="s","s",IF(CELL("contents",'orig. data'!X32)="t","t","")))</f>
      </c>
      <c r="F4">
        <f>'orig. data'!H32</f>
        <v>0</v>
      </c>
      <c r="G4">
        <f>'orig. data'!Z32</f>
        <v>0</v>
      </c>
      <c r="H4" s="17">
        <f>'orig. data'!E$18</f>
        <v>0.17715</v>
      </c>
      <c r="I4" s="3">
        <f>'orig. data'!E32</f>
        <v>0.17478</v>
      </c>
    </row>
    <row r="5" spans="1:9" ht="12.75">
      <c r="A5" s="29"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v>
      </c>
      <c r="B5" s="2" t="s">
        <v>194</v>
      </c>
      <c r="C5">
        <f>'orig. data'!I33</f>
        <v>1</v>
      </c>
      <c r="D5">
        <f>'orig. data'!W33</f>
        <v>0</v>
      </c>
      <c r="E5">
        <f ca="1">IF(CELL("contents",F5)="s","s",IF(CELL("contents",G5)="s","s",IF(CELL("contents",'orig. data'!X33)="t","t","")))</f>
      </c>
      <c r="F5">
        <f>'orig. data'!H33</f>
        <v>0</v>
      </c>
      <c r="G5">
        <f>'orig. data'!Z33</f>
        <v>0</v>
      </c>
      <c r="H5" s="17">
        <f>'orig. data'!E$18</f>
        <v>0.17715</v>
      </c>
      <c r="I5" s="3">
        <f>'orig. data'!E33</f>
        <v>0.22633</v>
      </c>
    </row>
    <row r="6" spans="1:9" ht="12.75">
      <c r="A6" s="29" t="str">
        <f ca="1" t="shared" si="0"/>
        <v>SE Western (1)</v>
      </c>
      <c r="B6" s="2" t="s">
        <v>195</v>
      </c>
      <c r="C6">
        <f>'orig. data'!I34</f>
        <v>1</v>
      </c>
      <c r="D6">
        <f>'orig. data'!W34</f>
        <v>0</v>
      </c>
      <c r="E6">
        <f ca="1">IF(CELL("contents",F6)="s","s",IF(CELL("contents",G6)="s","s",IF(CELL("contents",'orig. data'!X34)="t","t","")))</f>
      </c>
      <c r="F6">
        <f>'orig. data'!H34</f>
        <v>0</v>
      </c>
      <c r="G6">
        <f>'orig. data'!Z34</f>
        <v>0</v>
      </c>
      <c r="H6" s="17">
        <f>'orig. data'!E$18</f>
        <v>0.17715</v>
      </c>
      <c r="I6" s="3">
        <f>'orig. data'!E34</f>
        <v>0.09581</v>
      </c>
    </row>
    <row r="7" spans="1:9" ht="12.75">
      <c r="A7" s="29" t="str">
        <f ca="1" t="shared" si="0"/>
        <v>SE Southern (1)</v>
      </c>
      <c r="B7" s="2" t="s">
        <v>162</v>
      </c>
      <c r="C7">
        <f>'orig. data'!I35</f>
        <v>1</v>
      </c>
      <c r="D7">
        <f>'orig. data'!W35</f>
        <v>0</v>
      </c>
      <c r="E7">
        <f ca="1">IF(CELL("contents",F7)="s","s",IF(CELL("contents",G7)="s","s",IF(CELL("contents",'orig. data'!X35)="t","t","")))</f>
      </c>
      <c r="F7">
        <f>'orig. data'!H35</f>
        <v>0</v>
      </c>
      <c r="G7">
        <f>'orig. data'!Z35</f>
        <v>0</v>
      </c>
      <c r="H7" s="17">
        <f>'orig. data'!E$18</f>
        <v>0.17715</v>
      </c>
      <c r="I7" s="3">
        <f>'orig. data'!E35</f>
        <v>0.31206</v>
      </c>
    </row>
    <row r="8" spans="1:9" ht="12.75">
      <c r="A8" s="29"/>
      <c r="B8" s="2"/>
      <c r="H8" s="17"/>
      <c r="I8" s="3"/>
    </row>
    <row r="9" spans="1:9" ht="12.75">
      <c r="A9" s="29" t="str">
        <f ca="1" t="shared" si="0"/>
        <v>CE Altona (1)</v>
      </c>
      <c r="B9" s="2" t="s">
        <v>196</v>
      </c>
      <c r="C9">
        <f>'orig. data'!I36</f>
        <v>1</v>
      </c>
      <c r="D9">
        <f>'orig. data'!W36</f>
        <v>0</v>
      </c>
      <c r="E9">
        <f ca="1">IF(CELL("contents",F9)="s","s",IF(CELL("contents",G9)="s","s",IF(CELL("contents",'orig. data'!X36)="t","t","")))</f>
      </c>
      <c r="F9">
        <f>'orig. data'!H36</f>
        <v>0</v>
      </c>
      <c r="G9">
        <f>'orig. data'!Z36</f>
        <v>0</v>
      </c>
      <c r="H9" s="17">
        <f>'orig. data'!E$18</f>
        <v>0.17715</v>
      </c>
      <c r="I9" s="3">
        <f>'orig. data'!E36</f>
        <v>0.44258</v>
      </c>
    </row>
    <row r="10" spans="1:9" ht="12.75">
      <c r="A10" s="29" t="str">
        <f ca="1" t="shared" si="0"/>
        <v>CE Cartier/SFX (1)</v>
      </c>
      <c r="B10" s="2" t="s">
        <v>218</v>
      </c>
      <c r="C10">
        <f>'orig. data'!I37</f>
        <v>1</v>
      </c>
      <c r="D10">
        <f>'orig. data'!W37</f>
        <v>0</v>
      </c>
      <c r="E10">
        <f ca="1">IF(CELL("contents",F10)="s","s",IF(CELL("contents",G10)="s","s",IF(CELL("contents",'orig. data'!X37)="t","t","")))</f>
      </c>
      <c r="F10">
        <f>'orig. data'!H37</f>
        <v>0</v>
      </c>
      <c r="G10">
        <f>'orig. data'!Z37</f>
        <v>0</v>
      </c>
      <c r="H10" s="17">
        <f>'orig. data'!E$18</f>
        <v>0.17715</v>
      </c>
      <c r="I10" s="3">
        <f>'orig. data'!E37</f>
        <v>0.37368</v>
      </c>
    </row>
    <row r="11" spans="1:9" ht="12.75">
      <c r="A11" s="29" t="str">
        <f ca="1" t="shared" si="0"/>
        <v>CE Louise/Pembina (1)</v>
      </c>
      <c r="B11" s="2" t="s">
        <v>197</v>
      </c>
      <c r="C11">
        <f>'orig. data'!I38</f>
        <v>1</v>
      </c>
      <c r="D11">
        <f>'orig. data'!W38</f>
        <v>0</v>
      </c>
      <c r="E11">
        <f ca="1">IF(CELL("contents",F11)="s","s",IF(CELL("contents",G11)="s","s",IF(CELL("contents",'orig. data'!X38)="t","t","")))</f>
      </c>
      <c r="F11">
        <f>'orig. data'!H38</f>
        <v>0</v>
      </c>
      <c r="G11">
        <f>'orig. data'!Z38</f>
        <v>0</v>
      </c>
      <c r="H11" s="17">
        <f>'orig. data'!E$18</f>
        <v>0.17715</v>
      </c>
      <c r="I11" s="3">
        <f>'orig. data'!E38</f>
        <v>0.27857</v>
      </c>
    </row>
    <row r="12" spans="1:9" ht="12.75">
      <c r="A12" s="29" t="str">
        <f ca="1" t="shared" si="0"/>
        <v>CE Morden/Winkler  (1)</v>
      </c>
      <c r="B12" s="2" t="s">
        <v>198</v>
      </c>
      <c r="C12">
        <f>'orig. data'!I39</f>
        <v>1</v>
      </c>
      <c r="D12">
        <f>'orig. data'!W39</f>
        <v>0</v>
      </c>
      <c r="E12">
        <f ca="1">IF(CELL("contents",F12)="s","s",IF(CELL("contents",G12)="s","s",IF(CELL("contents",'orig. data'!X39)="t","t","")))</f>
      </c>
      <c r="F12">
        <f>'orig. data'!H39</f>
        <v>0</v>
      </c>
      <c r="G12">
        <f>'orig. data'!Z39</f>
        <v>0</v>
      </c>
      <c r="H12" s="17">
        <f>'orig. data'!E$18</f>
        <v>0.17715</v>
      </c>
      <c r="I12" s="3">
        <f>'orig. data'!E39</f>
        <v>0.44194</v>
      </c>
    </row>
    <row r="13" spans="1:9" ht="12.75">
      <c r="A13" s="29" t="str">
        <f ca="1" t="shared" si="0"/>
        <v>CE Carman (1)</v>
      </c>
      <c r="B13" s="2" t="s">
        <v>219</v>
      </c>
      <c r="C13">
        <f>'orig. data'!I40</f>
        <v>1</v>
      </c>
      <c r="D13">
        <f>'orig. data'!W40</f>
        <v>0</v>
      </c>
      <c r="E13">
        <f ca="1">IF(CELL("contents",F13)="s","s",IF(CELL("contents",G13)="s","s",IF(CELL("contents",'orig. data'!X40)="t","t","")))</f>
      </c>
      <c r="F13">
        <f>'orig. data'!H40</f>
        <v>0</v>
      </c>
      <c r="G13">
        <f>'orig. data'!Z40</f>
        <v>0</v>
      </c>
      <c r="H13" s="17">
        <f>'orig. data'!E$18</f>
        <v>0.17715</v>
      </c>
      <c r="I13" s="3">
        <f>'orig. data'!E40</f>
        <v>0.33083</v>
      </c>
    </row>
    <row r="14" spans="1:9" ht="12.75">
      <c r="A14" s="29" t="str">
        <f ca="1" t="shared" si="0"/>
        <v>CE Red River (1)</v>
      </c>
      <c r="B14" s="2" t="s">
        <v>163</v>
      </c>
      <c r="C14">
        <f>'orig. data'!I41</f>
        <v>1</v>
      </c>
      <c r="D14">
        <f>'orig. data'!W41</f>
        <v>0</v>
      </c>
      <c r="E14">
        <f ca="1">IF(CELL("contents",F14)="s","s",IF(CELL("contents",G14)="s","s",IF(CELL("contents",'orig. data'!X41)="t","t","")))</f>
      </c>
      <c r="F14">
        <f>'orig. data'!H41</f>
        <v>0</v>
      </c>
      <c r="G14">
        <f>'orig. data'!Z41</f>
        <v>0</v>
      </c>
      <c r="H14" s="17">
        <f>'orig. data'!E$18</f>
        <v>0.17715</v>
      </c>
      <c r="I14" s="3">
        <f>'orig. data'!E41</f>
        <v>0.27195</v>
      </c>
    </row>
    <row r="15" spans="1:9" ht="12.75">
      <c r="A15" s="29" t="str">
        <f ca="1" t="shared" si="0"/>
        <v>CE Swan Lake (1)</v>
      </c>
      <c r="B15" s="2" t="s">
        <v>164</v>
      </c>
      <c r="C15">
        <f>'orig. data'!I42</f>
        <v>1</v>
      </c>
      <c r="D15">
        <f>'orig. data'!W42</f>
        <v>0</v>
      </c>
      <c r="E15">
        <f ca="1">IF(CELL("contents",F15)="s","s",IF(CELL("contents",G15)="s","s",IF(CELL("contents",'orig. data'!X42)="t","t","")))</f>
      </c>
      <c r="F15">
        <f>'orig. data'!H42</f>
        <v>0</v>
      </c>
      <c r="G15">
        <f>'orig. data'!Z42</f>
        <v>0</v>
      </c>
      <c r="H15" s="17">
        <f>'orig. data'!E$18</f>
        <v>0.17715</v>
      </c>
      <c r="I15" s="3">
        <f>'orig. data'!E42</f>
        <v>0.34343</v>
      </c>
    </row>
    <row r="16" spans="1:9" ht="12.75">
      <c r="A16" s="29" t="str">
        <f ca="1" t="shared" si="0"/>
        <v>CE Portage (1)</v>
      </c>
      <c r="B16" s="2" t="s">
        <v>165</v>
      </c>
      <c r="C16">
        <f>'orig. data'!I43</f>
        <v>1</v>
      </c>
      <c r="D16">
        <f>'orig. data'!W43</f>
        <v>0</v>
      </c>
      <c r="E16">
        <f ca="1">IF(CELL("contents",F16)="s","s",IF(CELL("contents",G16)="s","s",IF(CELL("contents",'orig. data'!X43)="t","t","")))</f>
      </c>
      <c r="F16">
        <f>'orig. data'!H43</f>
        <v>0</v>
      </c>
      <c r="G16">
        <f>'orig. data'!Z43</f>
        <v>0</v>
      </c>
      <c r="H16" s="17">
        <f>'orig. data'!E$18</f>
        <v>0.17715</v>
      </c>
      <c r="I16" s="3">
        <f>'orig. data'!E43</f>
        <v>0.27261</v>
      </c>
    </row>
    <row r="17" spans="1:9" ht="12.75">
      <c r="A17" s="29" t="str">
        <f ca="1" t="shared" si="0"/>
        <v>CE Seven Regions (1)</v>
      </c>
      <c r="B17" s="2" t="s">
        <v>166</v>
      </c>
      <c r="C17">
        <f>'orig. data'!I44</f>
        <v>1</v>
      </c>
      <c r="D17">
        <f>'orig. data'!W44</f>
        <v>0</v>
      </c>
      <c r="E17">
        <f ca="1">IF(CELL("contents",F17)="s","s",IF(CELL("contents",G17)="s","s",IF(CELL("contents",'orig. data'!X44)="t","t","")))</f>
      </c>
      <c r="F17">
        <f>'orig. data'!H44</f>
        <v>0</v>
      </c>
      <c r="G17">
        <f>'orig. data'!Z44</f>
        <v>0</v>
      </c>
      <c r="H17" s="17">
        <f>'orig. data'!E$18</f>
        <v>0.17715</v>
      </c>
      <c r="I17" s="3">
        <f>'orig. data'!E44</f>
        <v>0.43363</v>
      </c>
    </row>
    <row r="18" spans="1:9" ht="12.75">
      <c r="A18" s="29"/>
      <c r="B18" s="2"/>
      <c r="H18" s="17"/>
      <c r="I18" s="3"/>
    </row>
    <row r="19" spans="1:9" ht="12.75">
      <c r="A19" s="29" t="str">
        <f ca="1" t="shared" si="0"/>
        <v>AS East 2 (1)</v>
      </c>
      <c r="B19" s="2" t="s">
        <v>220</v>
      </c>
      <c r="C19">
        <f>'orig. data'!I45</f>
        <v>1</v>
      </c>
      <c r="D19">
        <f>'orig. data'!W45</f>
        <v>0</v>
      </c>
      <c r="E19">
        <f ca="1">IF(CELL("contents",F19)="s","s",IF(CELL("contents",G19)="s","s",IF(CELL("contents",'orig. data'!X45)="t","t","")))</f>
      </c>
      <c r="F19">
        <f>'orig. data'!H45</f>
        <v>0</v>
      </c>
      <c r="G19">
        <f>'orig. data'!Z45</f>
        <v>0</v>
      </c>
      <c r="H19" s="17">
        <f>'orig. data'!E$18</f>
        <v>0.17715</v>
      </c>
      <c r="I19" s="3">
        <f>'orig. data'!E45</f>
        <v>0.34513</v>
      </c>
    </row>
    <row r="20" spans="1:9" ht="12.75">
      <c r="A20" s="29" t="str">
        <f ca="1" t="shared" si="0"/>
        <v>AS West 1</v>
      </c>
      <c r="B20" s="2" t="s">
        <v>221</v>
      </c>
      <c r="C20">
        <f>'orig. data'!I46</f>
        <v>0</v>
      </c>
      <c r="D20">
        <f>'orig. data'!W46</f>
        <v>0</v>
      </c>
      <c r="E20">
        <f ca="1">IF(CELL("contents",F20)="s","s",IF(CELL("contents",G20)="s","s",IF(CELL("contents",'orig. data'!X46)="t","t","")))</f>
      </c>
      <c r="F20">
        <f>'orig. data'!H46</f>
        <v>0</v>
      </c>
      <c r="G20">
        <f>'orig. data'!Z46</f>
        <v>0</v>
      </c>
      <c r="H20" s="17">
        <f>'orig. data'!E$18</f>
        <v>0.17715</v>
      </c>
      <c r="I20" s="3">
        <f>'orig. data'!E46</f>
        <v>0.15111</v>
      </c>
    </row>
    <row r="21" spans="1:9" ht="12.75">
      <c r="A21" s="29" t="str">
        <f ca="1" t="shared" si="0"/>
        <v>AS North 1</v>
      </c>
      <c r="B21" t="s">
        <v>222</v>
      </c>
      <c r="C21">
        <f>'orig. data'!I47</f>
        <v>0</v>
      </c>
      <c r="D21">
        <f>'orig. data'!W47</f>
        <v>0</v>
      </c>
      <c r="E21">
        <f ca="1">IF(CELL("contents",F21)="s","s",IF(CELL("contents",G21)="s","s",IF(CELL("contents",'orig. data'!X47)="t","t","")))</f>
      </c>
      <c r="F21">
        <f>'orig. data'!H47</f>
        <v>0</v>
      </c>
      <c r="G21">
        <f>'orig. data'!Z47</f>
        <v>0</v>
      </c>
      <c r="H21" s="17">
        <f>'orig. data'!E$18</f>
        <v>0.17715</v>
      </c>
      <c r="I21" s="3">
        <f>'orig. data'!E47</f>
        <v>0.19255</v>
      </c>
    </row>
    <row r="22" spans="1:9" ht="12.75">
      <c r="A22" s="29" t="str">
        <f ca="1" t="shared" si="0"/>
        <v>AS West 2</v>
      </c>
      <c r="B22" t="s">
        <v>167</v>
      </c>
      <c r="C22">
        <f>'orig. data'!I48</f>
        <v>0</v>
      </c>
      <c r="D22">
        <f>'orig. data'!W48</f>
        <v>0</v>
      </c>
      <c r="E22">
        <f ca="1">IF(CELL("contents",F22)="s","s",IF(CELL("contents",G22)="s","s",IF(CELL("contents",'orig. data'!X48)="t","t","")))</f>
      </c>
      <c r="F22">
        <f>'orig. data'!H48</f>
        <v>0</v>
      </c>
      <c r="G22">
        <f>'orig. data'!Z48</f>
        <v>0</v>
      </c>
      <c r="H22" s="17">
        <f>'orig. data'!E$18</f>
        <v>0.17715</v>
      </c>
      <c r="I22" s="3">
        <f>'orig. data'!E48</f>
        <v>0.17162</v>
      </c>
    </row>
    <row r="23" spans="1:9" ht="12.75">
      <c r="A23" s="29" t="str">
        <f ca="1" t="shared" si="0"/>
        <v>AS East 1 (1)</v>
      </c>
      <c r="B23" t="s">
        <v>168</v>
      </c>
      <c r="C23">
        <f>'orig. data'!I49</f>
        <v>1</v>
      </c>
      <c r="D23">
        <f>'orig. data'!W49</f>
        <v>0</v>
      </c>
      <c r="E23">
        <f ca="1">IF(CELL("contents",F23)="s","s",IF(CELL("contents",G23)="s","s",IF(CELL("contents",'orig. data'!X49)="t","t","")))</f>
      </c>
      <c r="F23">
        <f>'orig. data'!H49</f>
        <v>0</v>
      </c>
      <c r="G23">
        <f>'orig. data'!Z49</f>
        <v>0</v>
      </c>
      <c r="H23" s="17">
        <f>'orig. data'!E$18</f>
        <v>0.17715</v>
      </c>
      <c r="I23" s="3">
        <f>'orig. data'!E49</f>
        <v>0.33784</v>
      </c>
    </row>
    <row r="24" spans="1:9" ht="12.75">
      <c r="A24" s="29" t="str">
        <f ca="1" t="shared" si="0"/>
        <v>AS North 2 (1)</v>
      </c>
      <c r="B24" t="s">
        <v>169</v>
      </c>
      <c r="C24">
        <f>'orig. data'!I50</f>
        <v>1</v>
      </c>
      <c r="D24">
        <f>'orig. data'!W50</f>
        <v>0</v>
      </c>
      <c r="E24">
        <f ca="1">IF(CELL("contents",F24)="s","s",IF(CELL("contents",G24)="s","s",IF(CELL("contents",'orig. data'!X50)="t","t","")))</f>
      </c>
      <c r="F24">
        <f>'orig. data'!H50</f>
        <v>0</v>
      </c>
      <c r="G24">
        <f>'orig. data'!Z50</f>
        <v>0</v>
      </c>
      <c r="H24" s="17">
        <f>'orig. data'!E$18</f>
        <v>0.17715</v>
      </c>
      <c r="I24" s="3">
        <f>'orig. data'!E50</f>
        <v>0.27225</v>
      </c>
    </row>
    <row r="25" spans="1:9" ht="12.75">
      <c r="A25" s="29"/>
      <c r="H25" s="17"/>
      <c r="I25" s="3"/>
    </row>
    <row r="26" spans="1:9" ht="12.75">
      <c r="A26" s="29" t="str">
        <f ca="1" t="shared" si="0"/>
        <v>BDN Rural</v>
      </c>
      <c r="B26" t="s">
        <v>223</v>
      </c>
      <c r="C26">
        <f>'orig. data'!I51</f>
        <v>0</v>
      </c>
      <c r="D26">
        <f>'orig. data'!W51</f>
        <v>0</v>
      </c>
      <c r="E26">
        <f ca="1">IF(CELL("contents",F26)="s","s",IF(CELL("contents",G26)="s","s",IF(CELL("contents",'orig. data'!X51)="t","t","")))</f>
      </c>
      <c r="F26">
        <f>'orig. data'!H51</f>
        <v>0</v>
      </c>
      <c r="G26">
        <f>'orig. data'!Z51</f>
        <v>0</v>
      </c>
      <c r="H26" s="17">
        <f>'orig. data'!E$18</f>
        <v>0.17715</v>
      </c>
      <c r="I26" s="3">
        <f>'orig. data'!E51</f>
        <v>0.11972</v>
      </c>
    </row>
    <row r="27" spans="1:9" ht="12.75">
      <c r="A27" s="29" t="str">
        <f ca="1" t="shared" si="0"/>
        <v>BDN Southeast</v>
      </c>
      <c r="B27" t="s">
        <v>117</v>
      </c>
      <c r="C27">
        <f>'orig. data'!I52</f>
        <v>0</v>
      </c>
      <c r="D27">
        <f>'orig. data'!W52</f>
        <v>0</v>
      </c>
      <c r="E27">
        <f ca="1">IF(CELL("contents",F27)="s","s",IF(CELL("contents",G27)="s","s",IF(CELL("contents",'orig. data'!X52)="t","t","")))</f>
      </c>
      <c r="F27">
        <f>'orig. data'!H52</f>
        <v>0</v>
      </c>
      <c r="G27">
        <f>'orig. data'!Z52</f>
        <v>0</v>
      </c>
      <c r="H27" s="17">
        <f>'orig. data'!E$18</f>
        <v>0.17715</v>
      </c>
      <c r="I27" s="3">
        <f>'orig. data'!E52</f>
        <v>0.17323</v>
      </c>
    </row>
    <row r="28" spans="1:9" ht="12.75">
      <c r="A28" s="29" t="str">
        <f ca="1" t="shared" si="0"/>
        <v>BDN West</v>
      </c>
      <c r="B28" t="s">
        <v>200</v>
      </c>
      <c r="C28">
        <f>'orig. data'!I53</f>
        <v>0</v>
      </c>
      <c r="D28">
        <f>'orig. data'!W53</f>
        <v>0</v>
      </c>
      <c r="E28">
        <f ca="1">IF(CELL("contents",F28)="s","s",IF(CELL("contents",G28)="s","s",IF(CELL("contents",'orig. data'!X53)="t","t","")))</f>
      </c>
      <c r="F28">
        <f>'orig. data'!H53</f>
        <v>0</v>
      </c>
      <c r="G28">
        <f>'orig. data'!Z53</f>
        <v>0</v>
      </c>
      <c r="H28" s="17">
        <f>'orig. data'!E$18</f>
        <v>0.17715</v>
      </c>
      <c r="I28" s="3">
        <f>'orig. data'!E53</f>
        <v>0.12461</v>
      </c>
    </row>
    <row r="29" spans="1:9" ht="12.75">
      <c r="A29" s="29" t="str">
        <f ca="1" t="shared" si="0"/>
        <v>BDN Southwest</v>
      </c>
      <c r="B29" t="s">
        <v>170</v>
      </c>
      <c r="C29">
        <f>'orig. data'!I54</f>
        <v>0</v>
      </c>
      <c r="D29">
        <f>'orig. data'!W54</f>
        <v>0</v>
      </c>
      <c r="E29">
        <f ca="1">IF(CELL("contents",F29)="s","s",IF(CELL("contents",G29)="s","s",IF(CELL("contents",'orig. data'!X54)="t","t","")))</f>
      </c>
      <c r="F29">
        <f>'orig. data'!H54</f>
        <v>0</v>
      </c>
      <c r="G29">
        <f>'orig. data'!Z54</f>
        <v>0</v>
      </c>
      <c r="H29" s="17">
        <f>'orig. data'!E$18</f>
        <v>0.17715</v>
      </c>
      <c r="I29" s="3">
        <f>'orig. data'!E54</f>
        <v>0.09341</v>
      </c>
    </row>
    <row r="30" spans="1:9" ht="12.75">
      <c r="A30" s="29" t="str">
        <f ca="1" t="shared" si="0"/>
        <v>BDN North End</v>
      </c>
      <c r="B30" t="s">
        <v>171</v>
      </c>
      <c r="C30">
        <f>'orig. data'!I55</f>
        <v>0</v>
      </c>
      <c r="D30">
        <f>'orig. data'!W55</f>
        <v>0</v>
      </c>
      <c r="E30">
        <f ca="1">IF(CELL("contents",F30)="s","s",IF(CELL("contents",G30)="s","s",IF(CELL("contents",'orig. data'!X55)="t","t","")))</f>
      </c>
      <c r="F30">
        <f>'orig. data'!H55</f>
        <v>0</v>
      </c>
      <c r="G30">
        <f>'orig. data'!Z55</f>
        <v>0</v>
      </c>
      <c r="H30" s="17">
        <f>'orig. data'!E$18</f>
        <v>0.17715</v>
      </c>
      <c r="I30" s="3">
        <f>'orig. data'!E55</f>
        <v>0.18857</v>
      </c>
    </row>
    <row r="31" spans="1:9" ht="12.75">
      <c r="A31" s="29" t="str">
        <f ca="1" t="shared" si="0"/>
        <v>BDN East</v>
      </c>
      <c r="B31" t="s">
        <v>153</v>
      </c>
      <c r="C31">
        <f>'orig. data'!I56</f>
        <v>0</v>
      </c>
      <c r="D31">
        <f>'orig. data'!W56</f>
        <v>0</v>
      </c>
      <c r="E31">
        <f ca="1">IF(CELL("contents",F31)="s","s",IF(CELL("contents",G31)="s","s",IF(CELL("contents",'orig. data'!X56)="t","t","")))</f>
      </c>
      <c r="F31">
        <f>'orig. data'!H56</f>
        <v>0</v>
      </c>
      <c r="G31">
        <f>'orig. data'!Z56</f>
        <v>0</v>
      </c>
      <c r="H31" s="17">
        <f>'orig. data'!E$18</f>
        <v>0.17715</v>
      </c>
      <c r="I31" s="3">
        <f>'orig. data'!E56</f>
        <v>0.18782</v>
      </c>
    </row>
    <row r="32" spans="1:9" ht="12.75">
      <c r="A32" s="29" t="str">
        <f ca="1" t="shared" si="0"/>
        <v>BDN Central (1)</v>
      </c>
      <c r="B32" t="s">
        <v>187</v>
      </c>
      <c r="C32">
        <f>'orig. data'!I57</f>
        <v>1</v>
      </c>
      <c r="D32">
        <f>'orig. data'!W57</f>
        <v>0</v>
      </c>
      <c r="E32">
        <f ca="1">IF(CELL("contents",F32)="s","s",IF(CELL("contents",G32)="s","s",IF(CELL("contents",'orig. data'!X57)="t","t","")))</f>
      </c>
      <c r="F32">
        <f>'orig. data'!H57</f>
        <v>0</v>
      </c>
      <c r="G32">
        <f>'orig. data'!Z57</f>
        <v>0</v>
      </c>
      <c r="H32" s="17">
        <f>'orig. data'!E$18</f>
        <v>0.17715</v>
      </c>
      <c r="I32" s="3">
        <f>'orig. data'!E57</f>
        <v>0.30029</v>
      </c>
    </row>
    <row r="33" spans="1:9" ht="12.75">
      <c r="A33" s="29"/>
      <c r="H33" s="17"/>
      <c r="I33" s="3"/>
    </row>
    <row r="34" spans="1:9" ht="12.75">
      <c r="A34" s="29" t="str">
        <f ca="1" t="shared" si="0"/>
        <v>IL Southwest (1)</v>
      </c>
      <c r="B34" t="s">
        <v>188</v>
      </c>
      <c r="C34">
        <f>'orig. data'!I58</f>
        <v>1</v>
      </c>
      <c r="D34">
        <f>'orig. data'!W58</f>
        <v>0</v>
      </c>
      <c r="E34">
        <f ca="1">IF(CELL("contents",F34)="s","s",IF(CELL("contents",G34)="s","s",IF(CELL("contents",'orig. data'!X58)="t","t","")))</f>
      </c>
      <c r="F34">
        <f>'orig. data'!H58</f>
        <v>0</v>
      </c>
      <c r="G34">
        <f>'orig. data'!Z58</f>
        <v>0</v>
      </c>
      <c r="H34" s="17">
        <f>'orig. data'!E$18</f>
        <v>0.17715</v>
      </c>
      <c r="I34" s="3">
        <f>'orig. data'!E58</f>
        <v>0.0601</v>
      </c>
    </row>
    <row r="35" spans="1:9" ht="12.75">
      <c r="A35" s="29" t="str">
        <f ca="1" t="shared" si="0"/>
        <v>IL Northeast (1)</v>
      </c>
      <c r="B35" t="s">
        <v>172</v>
      </c>
      <c r="C35">
        <f>'orig. data'!I59</f>
        <v>1</v>
      </c>
      <c r="D35">
        <f>'orig. data'!W59</f>
        <v>0</v>
      </c>
      <c r="E35">
        <f ca="1">IF(CELL("contents",F35)="s","s",IF(CELL("contents",G35)="s","s",IF(CELL("contents",'orig. data'!X59)="t","t","")))</f>
      </c>
      <c r="F35">
        <f>'orig. data'!H59</f>
        <v>0</v>
      </c>
      <c r="G35">
        <f>'orig. data'!Z59</f>
        <v>0</v>
      </c>
      <c r="H35" s="17">
        <f>'orig. data'!E$18</f>
        <v>0.17715</v>
      </c>
      <c r="I35" s="3">
        <f>'orig. data'!E59</f>
        <v>0.32248</v>
      </c>
    </row>
    <row r="36" spans="1:9" ht="12.75">
      <c r="A36" s="29" t="str">
        <f ca="1" t="shared" si="0"/>
        <v>IL Southeast (1)</v>
      </c>
      <c r="B36" t="s">
        <v>173</v>
      </c>
      <c r="C36">
        <f>'orig. data'!I60</f>
        <v>1</v>
      </c>
      <c r="D36">
        <f>'orig. data'!W60</f>
        <v>0</v>
      </c>
      <c r="E36">
        <f ca="1">IF(CELL("contents",F36)="s","s",IF(CELL("contents",G36)="s","s",IF(CELL("contents",'orig. data'!X60)="t","t","")))</f>
      </c>
      <c r="F36">
        <f>'orig. data'!H60</f>
        <v>0</v>
      </c>
      <c r="G36">
        <f>'orig. data'!Z60</f>
        <v>0</v>
      </c>
      <c r="H36" s="17">
        <f>'orig. data'!E$18</f>
        <v>0.17715</v>
      </c>
      <c r="I36" s="3">
        <f>'orig. data'!E60</f>
        <v>0.09656</v>
      </c>
    </row>
    <row r="37" spans="1:9" ht="12.75">
      <c r="A37" s="29" t="str">
        <f ca="1" t="shared" si="0"/>
        <v>IL Northwest</v>
      </c>
      <c r="B37" t="s">
        <v>174</v>
      </c>
      <c r="C37">
        <f>'orig. data'!I61</f>
        <v>0</v>
      </c>
      <c r="D37">
        <f>'orig. data'!W61</f>
        <v>0</v>
      </c>
      <c r="E37">
        <f ca="1">IF(CELL("contents",F37)="s","s",IF(CELL("contents",G37)="s","s",IF(CELL("contents",'orig. data'!X61)="t","t","")))</f>
      </c>
      <c r="F37">
        <f>'orig. data'!H61</f>
        <v>0</v>
      </c>
      <c r="G37">
        <f>'orig. data'!Z61</f>
        <v>0</v>
      </c>
      <c r="H37" s="17">
        <f>'orig. data'!E$18</f>
        <v>0.17715</v>
      </c>
      <c r="I37" s="3">
        <f>'orig. data'!E61</f>
        <v>0.21341</v>
      </c>
    </row>
    <row r="38" spans="1:9" ht="12.75">
      <c r="A38" s="29"/>
      <c r="H38" s="17"/>
      <c r="I38" s="3"/>
    </row>
    <row r="39" spans="1:9" ht="12.75">
      <c r="A39" s="29" t="str">
        <f ca="1" t="shared" si="0"/>
        <v>NE Iron Rose</v>
      </c>
      <c r="B39" t="s">
        <v>155</v>
      </c>
      <c r="C39">
        <f>'orig. data'!I62</f>
        <v>0</v>
      </c>
      <c r="D39">
        <f>'orig. data'!W62</f>
        <v>0</v>
      </c>
      <c r="E39">
        <f ca="1">IF(CELL("contents",F39)="s","s",IF(CELL("contents",G39)="s","s",IF(CELL("contents",'orig. data'!X62)="t","t","")))</f>
      </c>
      <c r="F39">
        <f>'orig. data'!H62</f>
        <v>0</v>
      </c>
      <c r="G39">
        <f>'orig. data'!Z62</f>
        <v>0</v>
      </c>
      <c r="H39" s="17">
        <f>'orig. data'!E$18</f>
        <v>0.17715</v>
      </c>
      <c r="I39" s="3">
        <f>'orig. data'!E62</f>
        <v>0.15714</v>
      </c>
    </row>
    <row r="40" spans="1:9" ht="12.75">
      <c r="A40" s="29" t="str">
        <f ca="1" t="shared" si="0"/>
        <v>NE Springfield (1)</v>
      </c>
      <c r="B40" t="s">
        <v>201</v>
      </c>
      <c r="C40">
        <f>'orig. data'!I63</f>
        <v>1</v>
      </c>
      <c r="D40">
        <f>'orig. data'!W63</f>
        <v>0</v>
      </c>
      <c r="E40">
        <f ca="1">IF(CELL("contents",F40)="s","s",IF(CELL("contents",G40)="s","s",IF(CELL("contents",'orig. data'!X63)="t","t","")))</f>
      </c>
      <c r="F40">
        <f>'orig. data'!H63</f>
        <v>0</v>
      </c>
      <c r="G40">
        <f>'orig. data'!Z63</f>
        <v>0</v>
      </c>
      <c r="H40" s="17">
        <f>'orig. data'!E$18</f>
        <v>0.17715</v>
      </c>
      <c r="I40" s="3">
        <f>'orig. data'!E63</f>
        <v>0.03806</v>
      </c>
    </row>
    <row r="41" spans="1:9" ht="12.75">
      <c r="A41" s="29" t="str">
        <f ca="1" t="shared" si="0"/>
        <v>NE Winnipeg River</v>
      </c>
      <c r="B41" t="s">
        <v>156</v>
      </c>
      <c r="C41">
        <f>'orig. data'!I64</f>
        <v>0</v>
      </c>
      <c r="D41">
        <f>'orig. data'!W64</f>
        <v>0</v>
      </c>
      <c r="E41">
        <f ca="1">IF(CELL("contents",F41)="s","s",IF(CELL("contents",G41)="s","s",IF(CELL("contents",'orig. data'!X64)="t","t","")))</f>
      </c>
      <c r="F41">
        <f>'orig. data'!H64</f>
        <v>0</v>
      </c>
      <c r="G41">
        <f>'orig. data'!Z64</f>
        <v>0</v>
      </c>
      <c r="H41" s="17">
        <f>'orig. data'!E$18</f>
        <v>0.17715</v>
      </c>
      <c r="I41" s="3">
        <f>'orig. data'!E64</f>
        <v>0.15385</v>
      </c>
    </row>
    <row r="42" spans="1:9" ht="12.75">
      <c r="A42" s="29" t="str">
        <f ca="1" t="shared" si="0"/>
        <v>NE Brokenhead (1)</v>
      </c>
      <c r="B42" t="s">
        <v>157</v>
      </c>
      <c r="C42">
        <f>'orig. data'!I65</f>
        <v>1</v>
      </c>
      <c r="D42">
        <f>'orig. data'!W65</f>
        <v>0</v>
      </c>
      <c r="E42">
        <f ca="1">IF(CELL("contents",F42)="s","s",IF(CELL("contents",G42)="s","s",IF(CELL("contents",'orig. data'!X65)="t","t","")))</f>
      </c>
      <c r="F42">
        <f>'orig. data'!H65</f>
        <v>0</v>
      </c>
      <c r="G42">
        <f>'orig. data'!Z65</f>
        <v>0</v>
      </c>
      <c r="H42" s="17">
        <f>'orig. data'!E$18</f>
        <v>0.17715</v>
      </c>
      <c r="I42" s="3">
        <f>'orig. data'!E65</f>
        <v>0.06173</v>
      </c>
    </row>
    <row r="43" spans="1:9" ht="12.75">
      <c r="A43" s="29" t="str">
        <f ca="1" t="shared" si="0"/>
        <v>NE Blue Water (1)</v>
      </c>
      <c r="B43" t="s">
        <v>202</v>
      </c>
      <c r="C43">
        <f>'orig. data'!I66</f>
        <v>1</v>
      </c>
      <c r="D43">
        <f>'orig. data'!W66</f>
        <v>0</v>
      </c>
      <c r="E43">
        <f ca="1">IF(CELL("contents",F43)="s","s",IF(CELL("contents",G43)="s","s",IF(CELL("contents",'orig. data'!X66)="t","t","")))</f>
      </c>
      <c r="F43">
        <f>'orig. data'!H66</f>
        <v>0</v>
      </c>
      <c r="G43">
        <f>'orig. data'!Z66</f>
        <v>0</v>
      </c>
      <c r="H43" s="17">
        <f>'orig. data'!E$18</f>
        <v>0.17715</v>
      </c>
      <c r="I43" s="3">
        <f>'orig. data'!E66</f>
        <v>0.28889</v>
      </c>
    </row>
    <row r="44" spans="1:9" ht="12.75">
      <c r="A44" s="29" t="str">
        <f ca="1" t="shared" si="0"/>
        <v>NE Northern Remote</v>
      </c>
      <c r="B44" t="s">
        <v>203</v>
      </c>
      <c r="C44">
        <f>'orig. data'!I67</f>
        <v>0</v>
      </c>
      <c r="D44">
        <f>'orig. data'!W67</f>
        <v>0</v>
      </c>
      <c r="E44">
        <f ca="1">IF(CELL("contents",F44)="s","s",IF(CELL("contents",G44)="s","s",IF(CELL("contents",'orig. data'!X67)="t","t","")))</f>
      </c>
      <c r="F44">
        <f>'orig. data'!H67</f>
        <v>0</v>
      </c>
      <c r="G44">
        <f>'orig. data'!Z67</f>
        <v>0</v>
      </c>
      <c r="H44" s="17">
        <f>'orig. data'!E$18</f>
        <v>0.17715</v>
      </c>
      <c r="I44" s="3">
        <f>'orig. data'!E67</f>
        <v>0.24324</v>
      </c>
    </row>
    <row r="45" spans="1:9" ht="12.75">
      <c r="A45" s="29"/>
      <c r="H45" s="17"/>
      <c r="I45" s="3"/>
    </row>
    <row r="46" spans="1:9" ht="12.75">
      <c r="A46" s="29" t="str">
        <f ca="1" t="shared" si="0"/>
        <v>PL West (1)</v>
      </c>
      <c r="B46" t="s">
        <v>175</v>
      </c>
      <c r="C46">
        <f>'orig. data'!I68</f>
        <v>1</v>
      </c>
      <c r="D46">
        <f>'orig. data'!W68</f>
        <v>0</v>
      </c>
      <c r="E46">
        <f ca="1">IF(CELL("contents",F46)="s","s",IF(CELL("contents",G46)="s","s",IF(CELL("contents",'orig. data'!X68)="t","t","")))</f>
      </c>
      <c r="F46">
        <f>'orig. data'!H68</f>
        <v>0</v>
      </c>
      <c r="G46">
        <f>'orig. data'!Z68</f>
        <v>0</v>
      </c>
      <c r="H46" s="17">
        <f>'orig. data'!E$18</f>
        <v>0.17715</v>
      </c>
      <c r="I46" s="3">
        <f>'orig. data'!E68</f>
        <v>0.34177</v>
      </c>
    </row>
    <row r="47" spans="1:9" ht="12.75">
      <c r="A47" s="29" t="str">
        <f ca="1" t="shared" si="0"/>
        <v>PL East</v>
      </c>
      <c r="B47" t="s">
        <v>176</v>
      </c>
      <c r="C47">
        <f>'orig. data'!I69</f>
        <v>0</v>
      </c>
      <c r="D47">
        <f>'orig. data'!W69</f>
        <v>0</v>
      </c>
      <c r="E47">
        <f ca="1">IF(CELL("contents",F47)="s","s",IF(CELL("contents",G47)="s","s",IF(CELL("contents",'orig. data'!X69)="t","t","")))</f>
      </c>
      <c r="F47">
        <f>'orig. data'!H69</f>
        <v>0</v>
      </c>
      <c r="G47">
        <f>'orig. data'!Z69</f>
        <v>0</v>
      </c>
      <c r="H47" s="17">
        <f>'orig. data'!E$18</f>
        <v>0.17715</v>
      </c>
      <c r="I47" s="3">
        <f>'orig. data'!E69</f>
        <v>0.17964</v>
      </c>
    </row>
    <row r="48" spans="1:9" ht="12.75">
      <c r="A48" s="29" t="str">
        <f ca="1" t="shared" si="0"/>
        <v>PL Central</v>
      </c>
      <c r="B48" t="s">
        <v>154</v>
      </c>
      <c r="C48">
        <f>'orig. data'!I70</f>
        <v>0</v>
      </c>
      <c r="D48">
        <f>'orig. data'!W70</f>
        <v>0</v>
      </c>
      <c r="E48">
        <f ca="1">IF(CELL("contents",F48)="s","s",IF(CELL("contents",G48)="s","s",IF(CELL("contents",'orig. data'!X70)="t","t","")))</f>
      </c>
      <c r="F48">
        <f>'orig. data'!H70</f>
        <v>0</v>
      </c>
      <c r="G48">
        <f>'orig. data'!Z70</f>
        <v>0</v>
      </c>
      <c r="H48" s="17">
        <f>'orig. data'!E$18</f>
        <v>0.17715</v>
      </c>
      <c r="I48" s="3">
        <f>'orig. data'!E70</f>
        <v>0.13433</v>
      </c>
    </row>
    <row r="49" spans="1:9" ht="12.75">
      <c r="A49" s="29" t="str">
        <f ca="1" t="shared" si="0"/>
        <v>PL North (1)</v>
      </c>
      <c r="B49" t="s">
        <v>211</v>
      </c>
      <c r="C49">
        <f>'orig. data'!I71</f>
        <v>1</v>
      </c>
      <c r="D49">
        <f>'orig. data'!W71</f>
        <v>0</v>
      </c>
      <c r="E49">
        <f ca="1">IF(CELL("contents",F49)="s","s",IF(CELL("contents",G49)="s","s",IF(CELL("contents",'orig. data'!X71)="t","t","")))</f>
      </c>
      <c r="F49">
        <f>'orig. data'!H71</f>
        <v>0</v>
      </c>
      <c r="G49">
        <f>'orig. data'!Z71</f>
        <v>0</v>
      </c>
      <c r="H49" s="17">
        <f>'orig. data'!E$18</f>
        <v>0.17715</v>
      </c>
      <c r="I49" s="3">
        <f>'orig. data'!E71</f>
        <v>0.38356</v>
      </c>
    </row>
    <row r="50" spans="1:9" ht="12.75">
      <c r="A50" s="29"/>
      <c r="H50" s="17"/>
      <c r="I50" s="3"/>
    </row>
    <row r="51" spans="1:9" ht="12.75">
      <c r="A51" s="29" t="str">
        <f ca="1" t="shared" si="0"/>
        <v>NM F Flon/Snow L/Cran (1)</v>
      </c>
      <c r="B51" t="s">
        <v>177</v>
      </c>
      <c r="C51">
        <f>'orig. data'!I72</f>
        <v>1</v>
      </c>
      <c r="D51">
        <f>'orig. data'!W72</f>
        <v>0</v>
      </c>
      <c r="E51">
        <f ca="1">IF(CELL("contents",F51)="s","s",IF(CELL("contents",G51)="s","s",IF(CELL("contents",'orig. data'!X72)="t","t","")))</f>
      </c>
      <c r="F51">
        <f>'orig. data'!H72</f>
        <v>0</v>
      </c>
      <c r="G51">
        <f>'orig. data'!Z72</f>
        <v>0</v>
      </c>
      <c r="H51" s="17">
        <f>'orig. data'!E$18</f>
        <v>0.17715</v>
      </c>
      <c r="I51" s="3">
        <f>'orig. data'!E72</f>
        <v>0.26596</v>
      </c>
    </row>
    <row r="52" spans="1:9" ht="12.75">
      <c r="A52" s="29" t="str">
        <f ca="1" t="shared" si="0"/>
        <v>NM The Pas/OCN/Kelsey (1)</v>
      </c>
      <c r="B52" t="s">
        <v>210</v>
      </c>
      <c r="C52">
        <f>'orig. data'!I73</f>
        <v>1</v>
      </c>
      <c r="D52">
        <f>'orig. data'!W73</f>
        <v>0</v>
      </c>
      <c r="E52">
        <f ca="1">IF(CELL("contents",F52)="s","s",IF(CELL("contents",G52)="s","s",IF(CELL("contents",'orig. data'!X73)="t","t","")))</f>
      </c>
      <c r="F52">
        <f>'orig. data'!H73</f>
        <v>0</v>
      </c>
      <c r="G52">
        <f>'orig. data'!Z73</f>
        <v>0</v>
      </c>
      <c r="H52" s="17">
        <f>'orig. data'!E$18</f>
        <v>0.17715</v>
      </c>
      <c r="I52" s="3">
        <f>'orig. data'!E73</f>
        <v>0.41813</v>
      </c>
    </row>
    <row r="53" spans="1:9" ht="12.75">
      <c r="A53" s="29" t="str">
        <f ca="1" t="shared" si="0"/>
        <v>NM Nor-Man Other (1)</v>
      </c>
      <c r="B53" t="s">
        <v>209</v>
      </c>
      <c r="C53">
        <f>'orig. data'!I74</f>
        <v>1</v>
      </c>
      <c r="D53">
        <f>'orig. data'!W74</f>
        <v>0</v>
      </c>
      <c r="E53">
        <f ca="1">IF(CELL("contents",F53)="s","s",IF(CELL("contents",G53)="s","s",IF(CELL("contents",'orig. data'!X74)="t","t","")))</f>
      </c>
      <c r="F53">
        <f>'orig. data'!H74</f>
        <v>0</v>
      </c>
      <c r="G53">
        <f>'orig. data'!Z74</f>
        <v>0</v>
      </c>
      <c r="H53" s="17">
        <f>'orig. data'!E$18</f>
        <v>0.17715</v>
      </c>
      <c r="I53" s="3">
        <f>'orig. data'!E74</f>
        <v>0.52273</v>
      </c>
    </row>
    <row r="54" spans="1:9" ht="12.75">
      <c r="A54" s="29"/>
      <c r="H54" s="17"/>
      <c r="I54" s="3"/>
    </row>
    <row r="55" spans="1:9" ht="12.75">
      <c r="A55" s="29" t="str">
        <f ca="1" t="shared" si="0"/>
        <v>BW Thompson (1)</v>
      </c>
      <c r="B55" t="s">
        <v>178</v>
      </c>
      <c r="C55">
        <f>'orig. data'!I75</f>
        <v>1</v>
      </c>
      <c r="D55">
        <f>'orig. data'!W75</f>
        <v>0</v>
      </c>
      <c r="E55">
        <f ca="1">IF(CELL("contents",F55)="s","s",IF(CELL("contents",G55)="s","s",IF(CELL("contents",'orig. data'!X75)="t","t","")))</f>
      </c>
      <c r="F55">
        <f>'orig. data'!H75</f>
        <v>0</v>
      </c>
      <c r="G55">
        <f>'orig. data'!Z75</f>
        <v>0</v>
      </c>
      <c r="H55" s="17">
        <f>'orig. data'!E$18</f>
        <v>0.17715</v>
      </c>
      <c r="I55" s="3">
        <f>'orig. data'!E75</f>
        <v>0.31388</v>
      </c>
    </row>
    <row r="56" spans="1:9" ht="12.75">
      <c r="A56" s="29" t="str">
        <f ca="1" t="shared" si="0"/>
        <v>BW Gillam/Fox Lake</v>
      </c>
      <c r="B56" t="s">
        <v>158</v>
      </c>
      <c r="C56">
        <f>'orig. data'!I76</f>
        <v>0</v>
      </c>
      <c r="D56">
        <f>'orig. data'!W76</f>
        <v>0</v>
      </c>
      <c r="E56">
        <f ca="1">IF(CELL("contents",F56)="s","s",IF(CELL("contents",G56)="s","s",IF(CELL("contents",'orig. data'!X76)="t","t","")))</f>
      </c>
      <c r="F56">
        <f>'orig. data'!H76</f>
        <v>0</v>
      </c>
      <c r="G56">
        <f>'orig. data'!Z76</f>
        <v>0</v>
      </c>
      <c r="H56" s="17">
        <f>'orig. data'!E$18</f>
        <v>0.17715</v>
      </c>
      <c r="I56" s="3">
        <f>'orig. data'!E76</f>
        <v>0.29412</v>
      </c>
    </row>
    <row r="57" spans="1:9" ht="12.75">
      <c r="A57" s="29" t="str">
        <f ca="1" t="shared" si="0"/>
        <v>BW Lynn/Leaf/SIL (1)</v>
      </c>
      <c r="B57" t="s">
        <v>224</v>
      </c>
      <c r="C57">
        <f>'orig. data'!I77</f>
        <v>1</v>
      </c>
      <c r="D57">
        <f>'orig. data'!W77</f>
        <v>0</v>
      </c>
      <c r="E57">
        <f ca="1">IF(CELL("contents",F57)="s","s",IF(CELL("contents",G57)="s","s",IF(CELL("contents",'orig. data'!X77)="t","t","")))</f>
      </c>
      <c r="F57">
        <f>'orig. data'!H77</f>
        <v>0</v>
      </c>
      <c r="G57">
        <f>'orig. data'!Z77</f>
        <v>0</v>
      </c>
      <c r="H57" s="17">
        <f>'orig. data'!E$18</f>
        <v>0.17715</v>
      </c>
      <c r="I57" s="3">
        <f>'orig. data'!E77</f>
        <v>0.47222</v>
      </c>
    </row>
    <row r="58" spans="1:9" ht="12.75">
      <c r="A58" s="29" t="str">
        <f ca="1" t="shared" si="0"/>
        <v>BW Thick Por/Pik/Wab (1)</v>
      </c>
      <c r="B58" t="s">
        <v>189</v>
      </c>
      <c r="C58">
        <f>'orig. data'!I78</f>
        <v>1</v>
      </c>
      <c r="D58">
        <f>'orig. data'!W78</f>
        <v>0</v>
      </c>
      <c r="E58">
        <f ca="1">IF(CELL("contents",F58)="s","s",IF(CELL("contents",G58)="s","s",IF(CELL("contents",'orig. data'!X78)="t","t","")))</f>
      </c>
      <c r="F58">
        <f>'orig. data'!H78</f>
        <v>0</v>
      </c>
      <c r="G58">
        <f>'orig. data'!Z78</f>
        <v>0</v>
      </c>
      <c r="H58" s="17">
        <f>'orig. data'!E$18</f>
        <v>0.17715</v>
      </c>
      <c r="I58" s="3">
        <f>'orig. data'!E78</f>
        <v>0.57895</v>
      </c>
    </row>
    <row r="59" spans="1:9" ht="12.75">
      <c r="A59" s="29" t="str">
        <f ca="1" t="shared" si="0"/>
        <v>BW Oxford H &amp; Gods (s)</v>
      </c>
      <c r="B59" t="s">
        <v>225</v>
      </c>
      <c r="C59">
        <f>'orig. data'!I79</f>
        <v>0</v>
      </c>
      <c r="D59">
        <f>'orig. data'!W79</f>
        <v>0</v>
      </c>
      <c r="E59" t="str">
        <f ca="1">IF(CELL("contents",F59)="s","s",IF(CELL("contents",G59)="s","s",IF(CELL("contents",'orig. data'!X79)="t","t","")))</f>
        <v>s</v>
      </c>
      <c r="F59" t="str">
        <f>'orig. data'!H79</f>
        <v>s</v>
      </c>
      <c r="G59">
        <f>'orig. data'!Z79</f>
        <v>0</v>
      </c>
      <c r="H59" s="17">
        <f>'orig. data'!E$18</f>
        <v>0.17715</v>
      </c>
      <c r="I59" s="3" t="str">
        <f>'orig. data'!E79</f>
        <v>.</v>
      </c>
    </row>
    <row r="60" spans="1:9" ht="12.75">
      <c r="A60" s="29" t="str">
        <f ca="1" t="shared" si="0"/>
        <v>BW Cross Lake (s)</v>
      </c>
      <c r="B60" t="s">
        <v>226</v>
      </c>
      <c r="C60">
        <f>'orig. data'!I80</f>
        <v>0</v>
      </c>
      <c r="D60">
        <f>'orig. data'!W80</f>
        <v>0</v>
      </c>
      <c r="E60" t="str">
        <f ca="1">IF(CELL("contents",F60)="s","s",IF(CELL("contents",G60)="s","s",IF(CELL("contents",'orig. data'!X80)="t","t","")))</f>
        <v>s</v>
      </c>
      <c r="F60" t="str">
        <f>'orig. data'!H80</f>
        <v>s</v>
      </c>
      <c r="G60">
        <f>'orig. data'!Z80</f>
        <v>0</v>
      </c>
      <c r="H60" s="17">
        <f>'orig. data'!E$18</f>
        <v>0.17715</v>
      </c>
      <c r="I60" s="3" t="str">
        <f>'orig. data'!E80</f>
        <v>.</v>
      </c>
    </row>
    <row r="61" spans="1:9" ht="12.75">
      <c r="A61" s="29" t="str">
        <f ca="1" t="shared" si="0"/>
        <v>BW Tad/Broch/Lac Br (1)</v>
      </c>
      <c r="B61" t="s">
        <v>208</v>
      </c>
      <c r="C61">
        <f>'orig. data'!I81</f>
        <v>1</v>
      </c>
      <c r="D61">
        <f>'orig. data'!W81</f>
        <v>0</v>
      </c>
      <c r="E61">
        <f ca="1">IF(CELL("contents",F61)="s","s",IF(CELL("contents",G61)="s","s",IF(CELL("contents",'orig. data'!X81)="t","t","")))</f>
      </c>
      <c r="F61">
        <f>'orig. data'!H81</f>
        <v>0</v>
      </c>
      <c r="G61">
        <f>'orig. data'!Z81</f>
        <v>0</v>
      </c>
      <c r="H61" s="17">
        <f>'orig. data'!E$18</f>
        <v>0.17715</v>
      </c>
      <c r="I61" s="3">
        <f>'orig. data'!E81</f>
        <v>0.5</v>
      </c>
    </row>
    <row r="62" spans="1:9" ht="12.75">
      <c r="A62" s="29" t="str">
        <f ca="1" t="shared" si="0"/>
        <v>BW Norway House</v>
      </c>
      <c r="B62" t="s">
        <v>207</v>
      </c>
      <c r="C62">
        <f>'orig. data'!I82</f>
        <v>0</v>
      </c>
      <c r="D62">
        <f>'orig. data'!W82</f>
        <v>0</v>
      </c>
      <c r="E62">
        <f ca="1">IF(CELL("contents",F62)="s","s",IF(CELL("contents",G62)="s","s",IF(CELL("contents",'orig. data'!X82)="t","t","")))</f>
      </c>
      <c r="F62">
        <f>'orig. data'!H82</f>
        <v>0</v>
      </c>
      <c r="G62">
        <f>'orig. data'!Z82</f>
        <v>0</v>
      </c>
      <c r="H62" s="17">
        <f>'orig. data'!E$18</f>
        <v>0.17715</v>
      </c>
      <c r="I62" s="3">
        <f>'orig. data'!E82</f>
        <v>0.20588</v>
      </c>
    </row>
    <row r="63" spans="1:9" ht="12.75">
      <c r="A63" s="29" t="str">
        <f ca="1" t="shared" si="0"/>
        <v>BW Island Lake (1)</v>
      </c>
      <c r="B63" t="s">
        <v>227</v>
      </c>
      <c r="C63">
        <f>'orig. data'!I83</f>
        <v>1</v>
      </c>
      <c r="D63">
        <f>'orig. data'!W83</f>
        <v>0</v>
      </c>
      <c r="E63">
        <f ca="1">IF(CELL("contents",F63)="s","s",IF(CELL("contents",G63)="s","s",IF(CELL("contents",'orig. data'!X83)="t","t","")))</f>
      </c>
      <c r="F63">
        <f>'orig. data'!H83</f>
        <v>0</v>
      </c>
      <c r="G63">
        <f>'orig. data'!Z83</f>
        <v>0</v>
      </c>
      <c r="H63" s="17">
        <f>'orig. data'!E$18</f>
        <v>0.17715</v>
      </c>
      <c r="I63" s="3">
        <f>'orig. data'!E83</f>
        <v>0.45918</v>
      </c>
    </row>
    <row r="64" spans="1:9" ht="12.75">
      <c r="A64" s="29" t="str">
        <f ca="1" t="shared" si="0"/>
        <v>BW Sha/York/Split/War (s)</v>
      </c>
      <c r="B64" t="s">
        <v>206</v>
      </c>
      <c r="C64">
        <f>'orig. data'!I84</f>
        <v>0</v>
      </c>
      <c r="D64">
        <f>'orig. data'!W84</f>
        <v>0</v>
      </c>
      <c r="E64" t="str">
        <f ca="1">IF(CELL("contents",F64)="s","s",IF(CELL("contents",G64)="s","s",IF(CELL("contents",'orig. data'!X84)="t","t","")))</f>
        <v>s</v>
      </c>
      <c r="F64" t="str">
        <f>'orig. data'!H84</f>
        <v>s</v>
      </c>
      <c r="G64">
        <f>'orig. data'!Z84</f>
        <v>0</v>
      </c>
      <c r="H64" s="17">
        <f>'orig. data'!E$18</f>
        <v>0.17715</v>
      </c>
      <c r="I64" s="3" t="str">
        <f>'orig. data'!E84</f>
        <v>.</v>
      </c>
    </row>
    <row r="65" spans="1:9" ht="12.75">
      <c r="A65" s="29" t="str">
        <f ca="1" t="shared" si="0"/>
        <v>BW Nelson House  (1)</v>
      </c>
      <c r="B65" t="s">
        <v>205</v>
      </c>
      <c r="C65">
        <f>'orig. data'!I85</f>
        <v>1</v>
      </c>
      <c r="D65">
        <f>'orig. data'!W85</f>
        <v>0</v>
      </c>
      <c r="E65">
        <f ca="1">IF(CELL("contents",F65)="s","s",IF(CELL("contents",G65)="s","s",IF(CELL("contents",'orig. data'!X85)="t","t","")))</f>
      </c>
      <c r="F65">
        <f>'orig. data'!H85</f>
        <v>0</v>
      </c>
      <c r="G65">
        <f>'orig. data'!Z85</f>
        <v>0</v>
      </c>
      <c r="H65" s="17">
        <f>'orig. data'!E$18</f>
        <v>0.17715</v>
      </c>
      <c r="I65" s="3">
        <f>'orig. data'!E85</f>
        <v>0.46667</v>
      </c>
    </row>
    <row r="66" spans="1:9" ht="12.75">
      <c r="A66" s="29"/>
      <c r="H66" s="17"/>
      <c r="I66" s="3"/>
    </row>
    <row r="67" spans="1:9" ht="12.75">
      <c r="A67" s="29" t="str">
        <f ca="1" t="shared" si="0"/>
        <v>Fort Garry S (1)</v>
      </c>
      <c r="B67" t="s">
        <v>228</v>
      </c>
      <c r="C67">
        <f>'orig. data'!I86</f>
        <v>1</v>
      </c>
      <c r="D67">
        <f>'orig. data'!W86</f>
        <v>0</v>
      </c>
      <c r="E67">
        <f ca="1">IF(CELL("contents",F67)="s","s",IF(CELL("contents",G67)="s","s",IF(CELL("contents",'orig. data'!X86)="t","t","")))</f>
      </c>
      <c r="F67">
        <f>'orig. data'!H86</f>
        <v>0</v>
      </c>
      <c r="G67">
        <f>'orig. data'!Z86</f>
        <v>0</v>
      </c>
      <c r="H67" s="17">
        <f>'orig. data'!E$18</f>
        <v>0.17715</v>
      </c>
      <c r="I67" s="3">
        <f>'orig. data'!E86</f>
        <v>0.03625</v>
      </c>
    </row>
    <row r="68" spans="1:9" ht="12.75">
      <c r="A68" s="29" t="str">
        <f ca="1" t="shared" si="0"/>
        <v>Fort Garry N (1)</v>
      </c>
      <c r="B68" t="s">
        <v>229</v>
      </c>
      <c r="C68">
        <f>'orig. data'!I87</f>
        <v>1</v>
      </c>
      <c r="D68">
        <f>'orig. data'!W87</f>
        <v>0</v>
      </c>
      <c r="E68">
        <f ca="1">IF(CELL("contents",F68)="s","s",IF(CELL("contents",G68)="s","s",IF(CELL("contents",'orig. data'!X87)="t","t","")))</f>
      </c>
      <c r="F68">
        <f>'orig. data'!H87</f>
        <v>0</v>
      </c>
      <c r="G68">
        <f>'orig. data'!Z87</f>
        <v>0</v>
      </c>
      <c r="H68" s="17">
        <f>'orig. data'!E$18</f>
        <v>0.17715</v>
      </c>
      <c r="I68" s="3">
        <f>'orig. data'!E87</f>
        <v>0.01618</v>
      </c>
    </row>
    <row r="69" spans="1:9" ht="12.75">
      <c r="A69" s="29"/>
      <c r="H69" s="17"/>
      <c r="I69" s="3"/>
    </row>
    <row r="70" spans="1:9" ht="12.75">
      <c r="A70" s="29"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v>
      </c>
      <c r="B70" t="s">
        <v>142</v>
      </c>
      <c r="C70">
        <f>'orig. data'!I88</f>
        <v>1</v>
      </c>
      <c r="D70">
        <f>'orig. data'!W88</f>
        <v>0</v>
      </c>
      <c r="E70">
        <f ca="1">IF(CELL("contents",F70)="s","s",IF(CELL("contents",G70)="s","s",IF(CELL("contents",'orig. data'!X88)="t","t","")))</f>
      </c>
      <c r="F70">
        <f>'orig. data'!H88</f>
        <v>0</v>
      </c>
      <c r="G70">
        <f>'orig. data'!Z88</f>
        <v>0</v>
      </c>
      <c r="H70" s="17">
        <f>'orig. data'!E$18</f>
        <v>0.17715</v>
      </c>
      <c r="I70" s="3">
        <f>'orig. data'!E88</f>
        <v>0.04194</v>
      </c>
    </row>
    <row r="71" spans="1:9" ht="12.75">
      <c r="A71" s="29"/>
      <c r="H71" s="17"/>
      <c r="I71" s="3"/>
    </row>
    <row r="72" spans="1:9" ht="12.75">
      <c r="A72" s="29" t="str">
        <f ca="1" t="shared" si="1"/>
        <v>St. Boniface E (1)</v>
      </c>
      <c r="B72" t="s">
        <v>230</v>
      </c>
      <c r="C72">
        <f>'orig. data'!I89</f>
        <v>1</v>
      </c>
      <c r="D72">
        <f>'orig. data'!W89</f>
        <v>0</v>
      </c>
      <c r="E72">
        <f ca="1">IF(CELL("contents",F72)="s","s",IF(CELL("contents",G72)="s","s",IF(CELL("contents",'orig. data'!X89)="t","t","")))</f>
      </c>
      <c r="F72">
        <f>'orig. data'!H89</f>
        <v>0</v>
      </c>
      <c r="G72">
        <f>'orig. data'!Z89</f>
        <v>0</v>
      </c>
      <c r="H72" s="17">
        <f>'orig. data'!E$18</f>
        <v>0.17715</v>
      </c>
      <c r="I72" s="3">
        <f>'orig. data'!E89</f>
        <v>0.04757</v>
      </c>
    </row>
    <row r="73" spans="1:9" ht="12.75">
      <c r="A73" s="29" t="str">
        <f ca="1" t="shared" si="1"/>
        <v>St. Boniface W (1)</v>
      </c>
      <c r="B73" t="s">
        <v>179</v>
      </c>
      <c r="C73">
        <f>'orig. data'!I90</f>
        <v>1</v>
      </c>
      <c r="D73">
        <f>'orig. data'!W90</f>
        <v>0</v>
      </c>
      <c r="E73">
        <f ca="1">IF(CELL("contents",F73)="s","s",IF(CELL("contents",G73)="s","s",IF(CELL("contents",'orig. data'!X90)="t","t","")))</f>
      </c>
      <c r="F73">
        <f>'orig. data'!H90</f>
        <v>0</v>
      </c>
      <c r="G73">
        <f>'orig. data'!Z90</f>
        <v>0</v>
      </c>
      <c r="H73" s="17">
        <f>'orig. data'!E$18</f>
        <v>0.17715</v>
      </c>
      <c r="I73" s="3">
        <f>'orig. data'!E90</f>
        <v>0.11613</v>
      </c>
    </row>
    <row r="74" spans="1:9" ht="12.75">
      <c r="A74" s="29"/>
      <c r="H74" s="17"/>
      <c r="I74" s="3"/>
    </row>
    <row r="75" spans="1:9" ht="12.75">
      <c r="A75" s="29" t="str">
        <f ca="1" t="shared" si="1"/>
        <v>St. Vital S (1)</v>
      </c>
      <c r="B75" t="s">
        <v>238</v>
      </c>
      <c r="C75">
        <f>'orig. data'!I91</f>
        <v>1</v>
      </c>
      <c r="D75">
        <f>'orig. data'!W91</f>
        <v>0</v>
      </c>
      <c r="E75">
        <f ca="1">IF(CELL("contents",F75)="s","s",IF(CELL("contents",G75)="s","s",IF(CELL("contents",'orig. data'!X91)="t","t","")))</f>
      </c>
      <c r="F75">
        <f>'orig. data'!H91</f>
        <v>0</v>
      </c>
      <c r="G75">
        <f>'orig. data'!Z91</f>
        <v>0</v>
      </c>
      <c r="H75" s="17">
        <f>'orig. data'!E$18</f>
        <v>0.17715</v>
      </c>
      <c r="I75" s="3">
        <f>'orig. data'!E91</f>
        <v>0.0444</v>
      </c>
    </row>
    <row r="76" spans="1:9" ht="12.75">
      <c r="A76" s="29" t="str">
        <f ca="1" t="shared" si="1"/>
        <v>St. Vital N (1)</v>
      </c>
      <c r="B76" t="s">
        <v>237</v>
      </c>
      <c r="C76">
        <f>'orig. data'!I92</f>
        <v>1</v>
      </c>
      <c r="D76">
        <f>'orig. data'!W92</f>
        <v>0</v>
      </c>
      <c r="E76">
        <f ca="1">IF(CELL("contents",F76)="s","s",IF(CELL("contents",G76)="s","s",IF(CELL("contents",'orig. data'!X92)="t","t","")))</f>
      </c>
      <c r="F76">
        <f>'orig. data'!H92</f>
        <v>0</v>
      </c>
      <c r="G76">
        <f>'orig. data'!Z92</f>
        <v>0</v>
      </c>
      <c r="H76" s="17">
        <f>'orig. data'!E$18</f>
        <v>0.17715</v>
      </c>
      <c r="I76" s="3">
        <f>'orig. data'!E92</f>
        <v>0.1026</v>
      </c>
    </row>
    <row r="77" spans="1:9" ht="12.75">
      <c r="A77" s="29"/>
      <c r="H77" s="17"/>
      <c r="I77" s="3"/>
    </row>
    <row r="78" spans="1:9" ht="12.75">
      <c r="A78" s="29" t="str">
        <f ca="1" t="shared" si="1"/>
        <v>Transcona (1)</v>
      </c>
      <c r="B78" t="s">
        <v>147</v>
      </c>
      <c r="C78">
        <f>'orig. data'!I93</f>
        <v>1</v>
      </c>
      <c r="D78">
        <f>'orig. data'!W93</f>
        <v>0</v>
      </c>
      <c r="E78">
        <f ca="1">IF(CELL("contents",F78)="s","s",IF(CELL("contents",G78)="s","s",IF(CELL("contents",'orig. data'!X93)="t","t","")))</f>
      </c>
      <c r="F78">
        <f>'orig. data'!H93</f>
        <v>0</v>
      </c>
      <c r="G78">
        <f>'orig. data'!Z93</f>
        <v>0</v>
      </c>
      <c r="H78" s="17">
        <f>'orig. data'!E$18</f>
        <v>0.17715</v>
      </c>
      <c r="I78" s="3">
        <f>'orig. data'!E93</f>
        <v>0.06143</v>
      </c>
    </row>
    <row r="79" spans="1:9" ht="12.75">
      <c r="A79" s="29"/>
      <c r="H79" s="17"/>
      <c r="I79" s="3"/>
    </row>
    <row r="80" spans="1:9" ht="12.75">
      <c r="A80" s="29" t="str">
        <f ca="1" t="shared" si="1"/>
        <v>River Heights W (1)</v>
      </c>
      <c r="B80" t="s">
        <v>204</v>
      </c>
      <c r="C80">
        <f>'orig. data'!I94</f>
        <v>1</v>
      </c>
      <c r="D80">
        <f>'orig. data'!W94</f>
        <v>0</v>
      </c>
      <c r="E80">
        <f ca="1">IF(CELL("contents",F80)="s","s",IF(CELL("contents",G80)="s","s",IF(CELL("contents",'orig. data'!X94)="t","t","")))</f>
      </c>
      <c r="F80">
        <f>'orig. data'!H94</f>
        <v>0</v>
      </c>
      <c r="G80">
        <f>'orig. data'!Z94</f>
        <v>0</v>
      </c>
      <c r="H80" s="17">
        <f>'orig. data'!E$18</f>
        <v>0.17715</v>
      </c>
      <c r="I80" s="3">
        <f>'orig. data'!E94</f>
        <v>0.02592</v>
      </c>
    </row>
    <row r="81" spans="1:9" ht="12.75">
      <c r="A81" s="29" t="str">
        <f ca="1" t="shared" si="1"/>
        <v>River Heights E (1)</v>
      </c>
      <c r="B81" t="s">
        <v>180</v>
      </c>
      <c r="C81">
        <f>'orig. data'!I95</f>
        <v>1</v>
      </c>
      <c r="D81">
        <f>'orig. data'!W95</f>
        <v>0</v>
      </c>
      <c r="E81">
        <f ca="1">IF(CELL("contents",F81)="s","s",IF(CELL("contents",G81)="s","s",IF(CELL("contents",'orig. data'!X95)="t","t","")))</f>
      </c>
      <c r="F81">
        <f>'orig. data'!H95</f>
        <v>0</v>
      </c>
      <c r="G81">
        <f>'orig. data'!Z95</f>
        <v>0</v>
      </c>
      <c r="H81" s="17">
        <f>'orig. data'!E$18</f>
        <v>0.17715</v>
      </c>
      <c r="I81" s="3">
        <f>'orig. data'!E95</f>
        <v>0.12623</v>
      </c>
    </row>
    <row r="82" spans="1:9" ht="12.75">
      <c r="A82" s="29"/>
      <c r="H82" s="17"/>
      <c r="I82" s="3"/>
    </row>
    <row r="83" spans="1:9" ht="12.75">
      <c r="A83" s="29" t="str">
        <f ca="1" t="shared" si="1"/>
        <v>River East N (1,s)</v>
      </c>
      <c r="B83" t="s">
        <v>213</v>
      </c>
      <c r="C83">
        <f>'orig. data'!I96</f>
        <v>1</v>
      </c>
      <c r="D83">
        <f>'orig. data'!W96</f>
        <v>0</v>
      </c>
      <c r="E83" t="str">
        <f ca="1">IF(CELL("contents",F83)="s","s",IF(CELL("contents",G83)="s","s",IF(CELL("contents",'orig. data'!X96)="t","t","")))</f>
        <v>s</v>
      </c>
      <c r="F83" t="str">
        <f>'orig. data'!H96</f>
        <v>s</v>
      </c>
      <c r="G83">
        <f>'orig. data'!Z96</f>
        <v>0</v>
      </c>
      <c r="H83" s="17">
        <f>'orig. data'!E$18</f>
        <v>0.17715</v>
      </c>
      <c r="I83" s="3" t="str">
        <f>'orig. data'!E96</f>
        <v>.</v>
      </c>
    </row>
    <row r="84" spans="1:9" ht="12.75">
      <c r="A84" s="29" t="str">
        <f ca="1" t="shared" si="1"/>
        <v>River East E (1)</v>
      </c>
      <c r="B84" t="s">
        <v>212</v>
      </c>
      <c r="C84">
        <f>'orig. data'!I97</f>
        <v>1</v>
      </c>
      <c r="D84">
        <f>'orig. data'!W97</f>
        <v>0</v>
      </c>
      <c r="E84">
        <f ca="1">IF(CELL("contents",F84)="s","s",IF(CELL("contents",G84)="s","s",IF(CELL("contents",'orig. data'!X97)="t","t","")))</f>
      </c>
      <c r="F84">
        <f>'orig. data'!H97</f>
        <v>0</v>
      </c>
      <c r="G84">
        <f>'orig. data'!Z97</f>
        <v>0</v>
      </c>
      <c r="H84" s="17">
        <f>'orig. data'!E$18</f>
        <v>0.17715</v>
      </c>
      <c r="I84" s="3">
        <f>'orig. data'!E97</f>
        <v>0.08173</v>
      </c>
    </row>
    <row r="85" spans="1:9" ht="12.75">
      <c r="A85" s="29" t="str">
        <f ca="1" t="shared" si="1"/>
        <v>River East W (1)</v>
      </c>
      <c r="B85" t="s">
        <v>214</v>
      </c>
      <c r="C85">
        <f>'orig. data'!I98</f>
        <v>1</v>
      </c>
      <c r="D85">
        <f>'orig. data'!W98</f>
        <v>0</v>
      </c>
      <c r="E85">
        <f ca="1">IF(CELL("contents",F85)="s","s",IF(CELL("contents",G85)="s","s",IF(CELL("contents",'orig. data'!X98)="t","t","")))</f>
      </c>
      <c r="F85">
        <f>'orig. data'!H98</f>
        <v>0</v>
      </c>
      <c r="G85">
        <f>'orig. data'!Z98</f>
        <v>0</v>
      </c>
      <c r="H85" s="17">
        <f>'orig. data'!E$18</f>
        <v>0.17715</v>
      </c>
      <c r="I85" s="3">
        <f>'orig. data'!E98</f>
        <v>0.08638</v>
      </c>
    </row>
    <row r="86" spans="1:9" ht="12.75">
      <c r="A86" s="29" t="str">
        <f ca="1" t="shared" si="1"/>
        <v>River East S</v>
      </c>
      <c r="B86" t="s">
        <v>215</v>
      </c>
      <c r="C86">
        <f>'orig. data'!I99</f>
        <v>0</v>
      </c>
      <c r="D86">
        <f>'orig. data'!W99</f>
        <v>0</v>
      </c>
      <c r="E86">
        <f ca="1">IF(CELL("contents",F86)="s","s",IF(CELL("contents",G86)="s","s",IF(CELL("contents",'orig. data'!X99)="t","t","")))</f>
      </c>
      <c r="F86">
        <f>'orig. data'!H99</f>
        <v>0</v>
      </c>
      <c r="G86">
        <f>'orig. data'!Z99</f>
        <v>0</v>
      </c>
      <c r="H86" s="17">
        <f>'orig. data'!E$18</f>
        <v>0.17715</v>
      </c>
      <c r="I86" s="3">
        <f>'orig. data'!E99</f>
        <v>0.16241</v>
      </c>
    </row>
    <row r="87" spans="1:9" ht="12.75">
      <c r="A87" s="29"/>
      <c r="H87" s="17"/>
      <c r="I87" s="3"/>
    </row>
    <row r="88" spans="1:9" ht="12.75">
      <c r="A88" s="29" t="str">
        <f ca="1" t="shared" si="1"/>
        <v>Seven Oaks N (s)</v>
      </c>
      <c r="B88" t="s">
        <v>159</v>
      </c>
      <c r="C88">
        <f>'orig. data'!I100</f>
        <v>0</v>
      </c>
      <c r="D88">
        <f>'orig. data'!W100</f>
        <v>0</v>
      </c>
      <c r="E88" t="str">
        <f ca="1">IF(CELL("contents",F88)="s","s",IF(CELL("contents",G88)="s","s",IF(CELL("contents",'orig. data'!X100)="t","t","")))</f>
        <v>s</v>
      </c>
      <c r="F88" t="str">
        <f>'orig. data'!H100</f>
        <v>s</v>
      </c>
      <c r="G88">
        <f>'orig. data'!Z100</f>
        <v>0</v>
      </c>
      <c r="H88" s="17">
        <f>'orig. data'!E$18</f>
        <v>0.17715</v>
      </c>
      <c r="I88" s="3" t="str">
        <f>'orig. data'!E100</f>
        <v>.</v>
      </c>
    </row>
    <row r="89" spans="1:9" ht="12.75">
      <c r="A89" s="29" t="str">
        <f ca="1" t="shared" si="1"/>
        <v>Seven Oaks W (1)</v>
      </c>
      <c r="B89" t="s">
        <v>181</v>
      </c>
      <c r="C89">
        <f>'orig. data'!I101</f>
        <v>1</v>
      </c>
      <c r="D89">
        <f>'orig. data'!W101</f>
        <v>0</v>
      </c>
      <c r="E89">
        <f ca="1">IF(CELL("contents",F89)="s","s",IF(CELL("contents",G89)="s","s",IF(CELL("contents",'orig. data'!X101)="t","t","")))</f>
      </c>
      <c r="F89">
        <f>'orig. data'!H101</f>
        <v>0</v>
      </c>
      <c r="G89">
        <f>'orig. data'!Z101</f>
        <v>0</v>
      </c>
      <c r="H89" s="17">
        <f>'orig. data'!E$18</f>
        <v>0.17715</v>
      </c>
      <c r="I89" s="3">
        <f>'orig. data'!E101</f>
        <v>0.08545</v>
      </c>
    </row>
    <row r="90" spans="1:9" ht="12.75">
      <c r="A90" s="29" t="str">
        <f ca="1" t="shared" si="1"/>
        <v>Seven Oaks E (1)</v>
      </c>
      <c r="B90" t="s">
        <v>182</v>
      </c>
      <c r="C90">
        <f>'orig. data'!I102</f>
        <v>1</v>
      </c>
      <c r="D90">
        <f>'orig. data'!W102</f>
        <v>0</v>
      </c>
      <c r="E90">
        <f ca="1">IF(CELL("contents",F90)="s","s",IF(CELL("contents",G90)="s","s",IF(CELL("contents",'orig. data'!X102)="t","t","")))</f>
      </c>
      <c r="F90">
        <f>'orig. data'!H102</f>
        <v>0</v>
      </c>
      <c r="G90">
        <f>'orig. data'!Z102</f>
        <v>0</v>
      </c>
      <c r="H90" s="17">
        <f>'orig. data'!E$18</f>
        <v>0.17715</v>
      </c>
      <c r="I90" s="3">
        <f>'orig. data'!E102</f>
        <v>0.09444</v>
      </c>
    </row>
    <row r="91" spans="1:9" ht="12.75">
      <c r="A91" s="29"/>
      <c r="H91" s="17"/>
      <c r="I91" s="3"/>
    </row>
    <row r="92" spans="1:9" ht="12.75">
      <c r="A92" s="29" t="str">
        <f ca="1" t="shared" si="1"/>
        <v>St. James - Assiniboia W (1)</v>
      </c>
      <c r="B92" t="s">
        <v>231</v>
      </c>
      <c r="C92">
        <f>'orig. data'!I103</f>
        <v>1</v>
      </c>
      <c r="D92">
        <f>'orig. data'!W103</f>
        <v>0</v>
      </c>
      <c r="E92">
        <f ca="1">IF(CELL("contents",F92)="s","s",IF(CELL("contents",G92)="s","s",IF(CELL("contents",'orig. data'!X103)="t","t","")))</f>
      </c>
      <c r="F92">
        <f>'orig. data'!H103</f>
        <v>0</v>
      </c>
      <c r="G92">
        <f>'orig. data'!Z103</f>
        <v>0</v>
      </c>
      <c r="H92" s="17">
        <f>'orig. data'!E$18</f>
        <v>0.17715</v>
      </c>
      <c r="I92" s="3">
        <f>'orig. data'!E103</f>
        <v>0.09718</v>
      </c>
    </row>
    <row r="93" spans="1:9" ht="12.75">
      <c r="A93" s="29" t="str">
        <f ca="1" t="shared" si="1"/>
        <v>St. James - Assiniboia E (1)</v>
      </c>
      <c r="B93" t="s">
        <v>183</v>
      </c>
      <c r="C93">
        <f>'orig. data'!I104</f>
        <v>1</v>
      </c>
      <c r="D93">
        <f>'orig. data'!W104</f>
        <v>0</v>
      </c>
      <c r="E93">
        <f ca="1">IF(CELL("contents",F93)="s","s",IF(CELL("contents",G93)="s","s",IF(CELL("contents",'orig. data'!X104)="t","t","")))</f>
      </c>
      <c r="F93">
        <f>'orig. data'!H104</f>
        <v>0</v>
      </c>
      <c r="G93">
        <f>'orig. data'!Z104</f>
        <v>0</v>
      </c>
      <c r="H93" s="17">
        <f>'orig. data'!E$18</f>
        <v>0.17715</v>
      </c>
      <c r="I93" s="3">
        <f>'orig. data'!E104</f>
        <v>0.06785</v>
      </c>
    </row>
    <row r="94" spans="1:9" ht="12.75">
      <c r="A94" s="29"/>
      <c r="H94" s="17"/>
      <c r="I94" s="3"/>
    </row>
    <row r="95" spans="1:9" ht="12.75">
      <c r="A95" s="29" t="str">
        <f ca="1" t="shared" si="1"/>
        <v>Inkster West (1)</v>
      </c>
      <c r="B95" t="s">
        <v>232</v>
      </c>
      <c r="C95">
        <f>'orig. data'!I105</f>
        <v>1</v>
      </c>
      <c r="D95">
        <f>'orig. data'!W105</f>
        <v>0</v>
      </c>
      <c r="E95">
        <f ca="1">IF(CELL("contents",F95)="s","s",IF(CELL("contents",G95)="s","s",IF(CELL("contents",'orig. data'!X105)="t","t","")))</f>
      </c>
      <c r="F95">
        <f>'orig. data'!H105</f>
        <v>0</v>
      </c>
      <c r="G95">
        <f>'orig. data'!Z105</f>
        <v>0</v>
      </c>
      <c r="H95" s="17">
        <f>'orig. data'!E$18</f>
        <v>0.17715</v>
      </c>
      <c r="I95" s="3">
        <f>'orig. data'!E105</f>
        <v>0.07111</v>
      </c>
    </row>
    <row r="96" spans="1:9" ht="12.75">
      <c r="A96" s="29" t="str">
        <f ca="1" t="shared" si="1"/>
        <v>Inkster East (1)</v>
      </c>
      <c r="B96" t="s">
        <v>233</v>
      </c>
      <c r="C96">
        <f>'orig. data'!I106</f>
        <v>1</v>
      </c>
      <c r="D96">
        <f>'orig. data'!W106</f>
        <v>0</v>
      </c>
      <c r="E96">
        <f ca="1">IF(CELL("contents",F96)="s","s",IF(CELL("contents",G96)="s","s",IF(CELL("contents",'orig. data'!X106)="t","t","")))</f>
      </c>
      <c r="F96">
        <f>'orig. data'!H106</f>
        <v>0</v>
      </c>
      <c r="G96">
        <f>'orig. data'!Z106</f>
        <v>0</v>
      </c>
      <c r="H96" s="17">
        <f>'orig. data'!E$18</f>
        <v>0.17715</v>
      </c>
      <c r="I96" s="3">
        <f>'orig. data'!E106</f>
        <v>0.24401</v>
      </c>
    </row>
    <row r="97" spans="1:9" ht="12.75">
      <c r="A97" s="29"/>
      <c r="H97" s="17"/>
      <c r="I97" s="3"/>
    </row>
    <row r="98" spans="1:9" ht="12.75">
      <c r="A98" s="29" t="str">
        <f ca="1" t="shared" si="1"/>
        <v>Downtown W</v>
      </c>
      <c r="B98" t="s">
        <v>184</v>
      </c>
      <c r="C98">
        <f>'orig. data'!I107</f>
        <v>0</v>
      </c>
      <c r="D98">
        <f>'orig. data'!W107</f>
        <v>0</v>
      </c>
      <c r="E98">
        <f ca="1">IF(CELL("contents",F98)="s","s",IF(CELL("contents",G98)="s","s",IF(CELL("contents",'orig. data'!X107)="t","t","")))</f>
      </c>
      <c r="F98">
        <f>'orig. data'!H107</f>
        <v>0</v>
      </c>
      <c r="G98">
        <f>'orig. data'!Z107</f>
        <v>0</v>
      </c>
      <c r="H98" s="17">
        <f>'orig. data'!E$18</f>
        <v>0.17715</v>
      </c>
      <c r="I98" s="3">
        <f>'orig. data'!E107</f>
        <v>0.19075</v>
      </c>
    </row>
    <row r="99" spans="1:9" ht="12.75">
      <c r="A99" s="29" t="str">
        <f ca="1" t="shared" si="1"/>
        <v>Downtown E (1)</v>
      </c>
      <c r="B99" t="s">
        <v>234</v>
      </c>
      <c r="C99">
        <f>'orig. data'!I108</f>
        <v>1</v>
      </c>
      <c r="D99">
        <f>'orig. data'!W108</f>
        <v>0</v>
      </c>
      <c r="E99">
        <f ca="1">IF(CELL("contents",F99)="s","s",IF(CELL("contents",G99)="s","s",IF(CELL("contents",'orig. data'!X108)="t","t","")))</f>
      </c>
      <c r="F99">
        <f>'orig. data'!H108</f>
        <v>0</v>
      </c>
      <c r="G99">
        <f>'orig. data'!Z108</f>
        <v>0</v>
      </c>
      <c r="H99" s="17">
        <f>'orig. data'!E$18</f>
        <v>0.17715</v>
      </c>
      <c r="I99" s="3">
        <f>'orig. data'!E108</f>
        <v>0.34225</v>
      </c>
    </row>
    <row r="100" spans="1:9" ht="12.75">
      <c r="A100" s="29"/>
      <c r="H100" s="17"/>
      <c r="I100" s="3"/>
    </row>
    <row r="101" spans="1:9" ht="12.75">
      <c r="A101" s="29" t="str">
        <f ca="1" t="shared" si="1"/>
        <v>Point Douglas N</v>
      </c>
      <c r="B101" t="s">
        <v>235</v>
      </c>
      <c r="C101">
        <f>'orig. data'!I109</f>
        <v>0</v>
      </c>
      <c r="D101">
        <f>'orig. data'!W109</f>
        <v>0</v>
      </c>
      <c r="E101">
        <f ca="1">IF(CELL("contents",F101)="s","s",IF(CELL("contents",G101)="s","s",IF(CELL("contents",'orig. data'!X109)="t","t","")))</f>
      </c>
      <c r="F101">
        <f>'orig. data'!H109</f>
        <v>0</v>
      </c>
      <c r="G101">
        <f>'orig. data'!Z109</f>
        <v>0</v>
      </c>
      <c r="H101" s="17">
        <f>'orig. data'!E$18</f>
        <v>0.17715</v>
      </c>
      <c r="I101" s="3">
        <f>'orig. data'!E109</f>
        <v>0.19956</v>
      </c>
    </row>
    <row r="102" spans="1:9" ht="12.75">
      <c r="A102" s="29" t="str">
        <f ca="1" t="shared" si="1"/>
        <v>Point Douglas S (1)</v>
      </c>
      <c r="B102" t="s">
        <v>236</v>
      </c>
      <c r="C102">
        <f>'orig. data'!I110</f>
        <v>1</v>
      </c>
      <c r="D102">
        <f>'orig. data'!W110</f>
        <v>0</v>
      </c>
      <c r="E102">
        <f ca="1">IF(CELL("contents",F102)="s","s",IF(CELL("contents",G102)="s","s",IF(CELL("contents",'orig. data'!X110)="t","t","")))</f>
      </c>
      <c r="F102">
        <f>'orig. data'!H110</f>
        <v>0</v>
      </c>
      <c r="G102">
        <f>'orig. data'!Z110</f>
        <v>0</v>
      </c>
      <c r="H102" s="17">
        <f>'orig. data'!E$18</f>
        <v>0.17715</v>
      </c>
      <c r="I102" s="3">
        <f>'orig. data'!E110</f>
        <v>0.50268</v>
      </c>
    </row>
    <row r="103" spans="1:9" ht="12.75">
      <c r="A103" s="29"/>
      <c r="H103" s="17"/>
      <c r="I103" s="3"/>
    </row>
    <row r="104" spans="1:9" s="37" customFormat="1" ht="12.75">
      <c r="A104" s="29" t="str">
        <f ca="1" t="shared" si="1"/>
        <v>Winnipeg (1)</v>
      </c>
      <c r="B104" s="37" t="s">
        <v>136</v>
      </c>
      <c r="C104" s="37">
        <f>'orig. data'!I8</f>
        <v>1</v>
      </c>
      <c r="D104" s="37">
        <f>'orig. data'!W8</f>
        <v>0</v>
      </c>
      <c r="E104">
        <f ca="1">IF(CELL("contents",F104)="s","s",IF(CELL("contents",G104)="s","s",IF(CELL("contents",'orig. data'!X8)="t","t","")))</f>
      </c>
      <c r="F104" s="37">
        <f>'orig. data'!H8</f>
        <v>0</v>
      </c>
      <c r="G104" s="37">
        <f>'orig. data'!Z8</f>
        <v>0</v>
      </c>
      <c r="H104" s="17">
        <f>'orig. data'!E$18</f>
        <v>0.17715</v>
      </c>
      <c r="I104" s="38">
        <f>'orig. data'!E8</f>
        <v>0.12277</v>
      </c>
    </row>
    <row r="105" spans="1:9" s="37" customFormat="1" ht="12.75">
      <c r="A105" s="29" t="str">
        <f ca="1" t="shared" si="1"/>
        <v>Manitoba </v>
      </c>
      <c r="B105" s="37" t="s">
        <v>192</v>
      </c>
      <c r="C105" s="37">
        <f>'orig. data'!I18</f>
        <v>0</v>
      </c>
      <c r="D105" s="37">
        <f>'orig. data'!W18</f>
        <v>0</v>
      </c>
      <c r="E105">
        <f ca="1">IF(CELL("contents",F105)="s","s",IF(CELL("contents",G105)="s","s",IF(CELL("contents",'orig. data'!X18)="t","t","")))</f>
      </c>
      <c r="F105" s="37">
        <f>'orig. data'!H18</f>
        <v>0</v>
      </c>
      <c r="G105" s="37">
        <f>'orig. data'!Z18</f>
        <v>0</v>
      </c>
      <c r="H105" s="17">
        <f>'orig. data'!E$18</f>
        <v>0.17715</v>
      </c>
      <c r="I105" s="38">
        <f>'orig. data'!E18</f>
        <v>0.17715</v>
      </c>
    </row>
    <row r="106" spans="8:9" ht="12.75">
      <c r="H106" s="17"/>
      <c r="I106" s="11"/>
    </row>
  </sheetData>
  <mergeCells count="2">
    <mergeCell ref="C1:E1"/>
    <mergeCell ref="F1:G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V189"/>
  <sheetViews>
    <sheetView workbookViewId="0" topLeftCell="A1">
      <pane xSplit="1" ySplit="3" topLeftCell="AT4" activePane="bottomRight" state="frozen"/>
      <selection pane="topLeft" activeCell="A1" sqref="A1"/>
      <selection pane="topRight" activeCell="B1" sqref="B1"/>
      <selection pane="bottomLeft" activeCell="A4" sqref="A4"/>
      <selection pane="bottomRight" activeCell="AY89" sqref="AY89"/>
    </sheetView>
  </sheetViews>
  <sheetFormatPr defaultColWidth="9.140625" defaultRowHeight="12.75"/>
  <cols>
    <col min="1" max="1" width="28.00390625" style="0" customWidth="1"/>
    <col min="5" max="5" width="9.140625" style="37" customWidth="1"/>
    <col min="13" max="13" width="9.140625" style="37" customWidth="1"/>
    <col min="42" max="47" width="9.140625" style="37" customWidth="1"/>
  </cols>
  <sheetData>
    <row r="1" spans="1:47" s="52" customFormat="1" ht="12.75">
      <c r="A1" s="52" t="s">
        <v>250</v>
      </c>
      <c r="E1" s="53"/>
      <c r="M1" s="53"/>
      <c r="AP1" s="53"/>
      <c r="AQ1" s="53"/>
      <c r="AR1" s="53"/>
      <c r="AS1" s="53"/>
      <c r="AT1" s="53"/>
      <c r="AU1" s="53"/>
    </row>
    <row r="3" spans="1:44" ht="25.5">
      <c r="A3" s="39" t="s">
        <v>0</v>
      </c>
      <c r="B3" s="39"/>
      <c r="C3" s="39" t="s">
        <v>251</v>
      </c>
      <c r="D3" s="39" t="s">
        <v>245</v>
      </c>
      <c r="E3" s="50" t="s">
        <v>246</v>
      </c>
      <c r="F3" s="48" t="s">
        <v>255</v>
      </c>
      <c r="G3" s="48" t="s">
        <v>256</v>
      </c>
      <c r="H3" s="48" t="s">
        <v>247</v>
      </c>
      <c r="I3" s="48" t="s">
        <v>257</v>
      </c>
      <c r="AP3" s="37" t="s">
        <v>243</v>
      </c>
      <c r="AR3" s="37" t="s">
        <v>244</v>
      </c>
    </row>
    <row r="4" spans="1:44" ht="12.75">
      <c r="A4" t="s">
        <v>3</v>
      </c>
      <c r="C4" s="40">
        <v>351</v>
      </c>
      <c r="D4" s="40">
        <v>1793</v>
      </c>
      <c r="E4" s="51">
        <v>0.19576</v>
      </c>
      <c r="F4" s="40">
        <v>0.17305</v>
      </c>
      <c r="G4" s="40">
        <v>0.22146</v>
      </c>
      <c r="H4" s="40"/>
      <c r="I4" s="40"/>
      <c r="AD4" s="4"/>
      <c r="AP4" s="53">
        <v>0.095890411</v>
      </c>
      <c r="AQ4" s="54"/>
      <c r="AR4" s="37">
        <f>AP4*1000</f>
        <v>95.890411</v>
      </c>
    </row>
    <row r="5" spans="1:44" ht="12.75">
      <c r="A5" t="s">
        <v>1</v>
      </c>
      <c r="C5" s="40">
        <v>1125</v>
      </c>
      <c r="D5" s="40">
        <v>3158</v>
      </c>
      <c r="E5" s="51">
        <v>0.35624</v>
      </c>
      <c r="F5" s="40">
        <v>0.33495</v>
      </c>
      <c r="G5" s="40">
        <v>0.37888</v>
      </c>
      <c r="H5" s="40"/>
      <c r="I5" s="40">
        <v>1</v>
      </c>
      <c r="AD5" s="4"/>
      <c r="AP5" s="37">
        <v>0.1265377856</v>
      </c>
      <c r="AR5" s="37">
        <f aca="true" t="shared" si="0" ref="AR5:AR68">AP5*1000</f>
        <v>126.5377856</v>
      </c>
    </row>
    <row r="6" spans="1:44" ht="12.75">
      <c r="A6" t="s">
        <v>10</v>
      </c>
      <c r="C6" s="40">
        <v>386</v>
      </c>
      <c r="D6" s="40">
        <v>1515</v>
      </c>
      <c r="E6" s="51">
        <v>0.25479</v>
      </c>
      <c r="F6" s="40">
        <v>0.22751</v>
      </c>
      <c r="G6" s="40">
        <v>0.28533</v>
      </c>
      <c r="H6" s="40"/>
      <c r="I6" s="40">
        <v>1</v>
      </c>
      <c r="AD6" s="4"/>
      <c r="AP6" s="37">
        <v>0.1714285714</v>
      </c>
      <c r="AR6" s="37">
        <f t="shared" si="0"/>
        <v>171.4285714</v>
      </c>
    </row>
    <row r="7" spans="1:44" ht="12.75">
      <c r="A7" t="s">
        <v>9</v>
      </c>
      <c r="C7" s="40">
        <v>269</v>
      </c>
      <c r="D7" s="40">
        <v>1487</v>
      </c>
      <c r="E7" s="51">
        <v>0.1809</v>
      </c>
      <c r="F7" s="40">
        <v>0.15692</v>
      </c>
      <c r="G7" s="40">
        <v>0.20854</v>
      </c>
      <c r="H7" s="40"/>
      <c r="I7" s="40"/>
      <c r="AD7" s="4"/>
      <c r="AP7" s="37">
        <v>0.1407407407</v>
      </c>
      <c r="AR7" s="37">
        <f t="shared" si="0"/>
        <v>140.7407407</v>
      </c>
    </row>
    <row r="8" spans="1:44" ht="12.75">
      <c r="A8" t="s">
        <v>11</v>
      </c>
      <c r="C8" s="40">
        <v>2233</v>
      </c>
      <c r="D8" s="40">
        <v>18188</v>
      </c>
      <c r="E8" s="51">
        <v>0.12277</v>
      </c>
      <c r="F8" s="40">
        <v>0.11666</v>
      </c>
      <c r="G8" s="40">
        <v>0.1292</v>
      </c>
      <c r="H8" s="40"/>
      <c r="I8" s="40">
        <v>1</v>
      </c>
      <c r="AD8" s="4"/>
      <c r="AP8" s="37">
        <v>0.0924724205</v>
      </c>
      <c r="AR8" s="37">
        <f t="shared" si="0"/>
        <v>92.4724205</v>
      </c>
    </row>
    <row r="9" spans="1:44" ht="12.75">
      <c r="A9" t="s">
        <v>4</v>
      </c>
      <c r="C9" s="40">
        <v>218</v>
      </c>
      <c r="D9" s="40">
        <v>1498</v>
      </c>
      <c r="E9" s="51">
        <v>0.14553</v>
      </c>
      <c r="F9" s="40">
        <v>0.12385</v>
      </c>
      <c r="G9" s="40">
        <v>0.171</v>
      </c>
      <c r="H9" s="40"/>
      <c r="I9" s="40">
        <v>1</v>
      </c>
      <c r="AD9" s="4"/>
      <c r="AP9" s="37">
        <v>0.0818584071</v>
      </c>
      <c r="AR9" s="37">
        <f t="shared" si="0"/>
        <v>81.85840710000001</v>
      </c>
    </row>
    <row r="10" spans="1:44" ht="12.75">
      <c r="A10" t="s">
        <v>2</v>
      </c>
      <c r="C10" s="40">
        <v>94</v>
      </c>
      <c r="D10" s="40">
        <v>784</v>
      </c>
      <c r="E10" s="51">
        <v>0.1199</v>
      </c>
      <c r="F10" s="40">
        <v>0.09343</v>
      </c>
      <c r="G10" s="40">
        <v>0.15386</v>
      </c>
      <c r="H10" s="40"/>
      <c r="I10" s="40">
        <v>1</v>
      </c>
      <c r="AD10" s="4"/>
      <c r="AP10" s="37">
        <v>0.0895953757</v>
      </c>
      <c r="AR10" s="37">
        <f t="shared" si="0"/>
        <v>89.59537569999999</v>
      </c>
    </row>
    <row r="11" spans="1:44" ht="12.75">
      <c r="A11" t="s">
        <v>6</v>
      </c>
      <c r="C11" s="40">
        <v>242</v>
      </c>
      <c r="D11" s="40">
        <v>946</v>
      </c>
      <c r="E11" s="51">
        <v>0.25581</v>
      </c>
      <c r="F11" s="40">
        <v>0.22175</v>
      </c>
      <c r="G11" s="40">
        <v>0.29512</v>
      </c>
      <c r="H11" s="40"/>
      <c r="I11" s="40">
        <v>1</v>
      </c>
      <c r="AD11" s="4"/>
      <c r="AP11" s="37">
        <v>0.1321243523</v>
      </c>
      <c r="AR11" s="37">
        <f t="shared" si="0"/>
        <v>132.1243523</v>
      </c>
    </row>
    <row r="12" spans="1:44" ht="12.75">
      <c r="A12" t="s">
        <v>8</v>
      </c>
      <c r="C12" s="40">
        <v>11</v>
      </c>
      <c r="D12" s="40">
        <v>30</v>
      </c>
      <c r="E12" s="51">
        <v>0.36667</v>
      </c>
      <c r="F12" s="40">
        <v>0.19555</v>
      </c>
      <c r="G12" s="40">
        <v>0.68752</v>
      </c>
      <c r="H12" s="40"/>
      <c r="I12" s="40">
        <v>1</v>
      </c>
      <c r="AP12" s="37" t="s">
        <v>193</v>
      </c>
      <c r="AR12" s="37" t="e">
        <f t="shared" si="0"/>
        <v>#VALUE!</v>
      </c>
    </row>
    <row r="13" spans="1:44" ht="12.75">
      <c r="A13" t="s">
        <v>5</v>
      </c>
      <c r="C13" s="40">
        <v>216</v>
      </c>
      <c r="D13" s="40">
        <v>574</v>
      </c>
      <c r="E13" s="51">
        <v>0.37631</v>
      </c>
      <c r="F13" s="40">
        <v>0.32763</v>
      </c>
      <c r="G13" s="40">
        <v>0.43222</v>
      </c>
      <c r="H13" s="40"/>
      <c r="I13" s="40">
        <v>1</v>
      </c>
      <c r="AD13" s="4"/>
      <c r="AP13" s="37">
        <v>0.1225</v>
      </c>
      <c r="AR13" s="37">
        <f t="shared" si="0"/>
        <v>122.5</v>
      </c>
    </row>
    <row r="14" spans="1:44" ht="12.75">
      <c r="A14" t="s">
        <v>7</v>
      </c>
      <c r="C14" s="40">
        <v>305</v>
      </c>
      <c r="D14" s="40">
        <v>867</v>
      </c>
      <c r="E14" s="51">
        <v>0.35179</v>
      </c>
      <c r="F14" s="40">
        <v>0.31238</v>
      </c>
      <c r="G14" s="40">
        <v>0.39617</v>
      </c>
      <c r="H14" s="40"/>
      <c r="I14" s="40">
        <v>1</v>
      </c>
      <c r="AD14" s="4"/>
      <c r="AP14" s="37">
        <v>0.1020966272</v>
      </c>
      <c r="AR14" s="37">
        <f t="shared" si="0"/>
        <v>102.0966272</v>
      </c>
    </row>
    <row r="15" spans="1:44" ht="12.75">
      <c r="A15" s="40" t="s">
        <v>14</v>
      </c>
      <c r="B15" s="40"/>
      <c r="C15" s="40">
        <v>1862</v>
      </c>
      <c r="D15" s="40">
        <v>6466</v>
      </c>
      <c r="E15" s="51">
        <v>0.28797</v>
      </c>
      <c r="F15" s="40">
        <v>0.27382</v>
      </c>
      <c r="G15" s="40">
        <v>0.30285</v>
      </c>
      <c r="H15" s="40"/>
      <c r="I15" s="40">
        <v>1</v>
      </c>
      <c r="AD15" s="4"/>
      <c r="AP15" s="37">
        <v>0.1306873185</v>
      </c>
      <c r="AR15" s="37">
        <f t="shared" si="0"/>
        <v>130.6873185</v>
      </c>
    </row>
    <row r="16" spans="1:44" ht="12.75">
      <c r="A16" s="40" t="s">
        <v>12</v>
      </c>
      <c r="B16" s="40"/>
      <c r="C16" s="40">
        <v>554</v>
      </c>
      <c r="D16" s="40">
        <v>3228</v>
      </c>
      <c r="E16" s="51">
        <v>0.17162</v>
      </c>
      <c r="F16" s="40">
        <v>0.15535</v>
      </c>
      <c r="G16" s="40">
        <v>0.1896</v>
      </c>
      <c r="H16" s="40"/>
      <c r="I16" s="40"/>
      <c r="AD16" s="4"/>
      <c r="AP16" s="37">
        <v>0.1005067568</v>
      </c>
      <c r="AR16" s="37">
        <f t="shared" si="0"/>
        <v>100.5067568</v>
      </c>
    </row>
    <row r="17" spans="1:44" ht="12.75">
      <c r="A17" s="40" t="s">
        <v>13</v>
      </c>
      <c r="B17" s="40"/>
      <c r="C17" s="40">
        <v>532</v>
      </c>
      <c r="D17" s="40">
        <v>1471</v>
      </c>
      <c r="E17" s="51">
        <v>0.36166</v>
      </c>
      <c r="F17" s="40">
        <v>0.33078</v>
      </c>
      <c r="G17" s="40">
        <v>0.39542</v>
      </c>
      <c r="H17" s="40"/>
      <c r="I17" s="40">
        <v>1</v>
      </c>
      <c r="AD17" s="4"/>
      <c r="AP17" s="37">
        <v>0.1086092715</v>
      </c>
      <c r="AR17" s="37">
        <f t="shared" si="0"/>
        <v>108.60927149999999</v>
      </c>
    </row>
    <row r="18" spans="1:44" ht="12.75">
      <c r="A18" s="40" t="s">
        <v>15</v>
      </c>
      <c r="B18" s="40"/>
      <c r="C18" s="40">
        <v>5469</v>
      </c>
      <c r="D18" s="40">
        <v>30872</v>
      </c>
      <c r="E18" s="51">
        <v>0.17715</v>
      </c>
      <c r="F18" s="40">
        <v>0.17164</v>
      </c>
      <c r="G18" s="40">
        <v>0.18284</v>
      </c>
      <c r="H18" s="40"/>
      <c r="I18" s="40"/>
      <c r="AD18" s="4"/>
      <c r="AP18" s="37">
        <v>0.1047083626</v>
      </c>
      <c r="AR18" s="37">
        <f t="shared" si="0"/>
        <v>104.70836259999999</v>
      </c>
    </row>
    <row r="19" spans="1:44" ht="12.75" hidden="1">
      <c r="A19" s="40" t="s">
        <v>160</v>
      </c>
      <c r="B19" s="40"/>
      <c r="C19" s="40">
        <v>19</v>
      </c>
      <c r="D19" s="40">
        <v>32</v>
      </c>
      <c r="E19" s="51">
        <v>0.59375</v>
      </c>
      <c r="F19" s="40">
        <v>0.40496</v>
      </c>
      <c r="G19" s="40">
        <v>0.87056</v>
      </c>
      <c r="H19" s="40"/>
      <c r="I19" s="40">
        <v>1</v>
      </c>
      <c r="AP19" s="37" t="s">
        <v>193</v>
      </c>
      <c r="AR19" s="37" t="e">
        <f t="shared" si="0"/>
        <v>#VALUE!</v>
      </c>
    </row>
    <row r="20" spans="1:44" ht="12.75">
      <c r="A20" s="40" t="s">
        <v>72</v>
      </c>
      <c r="B20" s="40"/>
      <c r="C20" s="40">
        <v>46</v>
      </c>
      <c r="D20" s="40">
        <v>1611</v>
      </c>
      <c r="E20" s="51">
        <v>0.02855</v>
      </c>
      <c r="F20" s="40">
        <v>0.01964</v>
      </c>
      <c r="G20" s="40">
        <v>0.04152</v>
      </c>
      <c r="H20" s="40"/>
      <c r="I20" s="40">
        <v>1</v>
      </c>
      <c r="AD20" s="4"/>
      <c r="AP20" s="37">
        <v>0.125</v>
      </c>
      <c r="AR20" s="37">
        <f t="shared" si="0"/>
        <v>125</v>
      </c>
    </row>
    <row r="21" spans="1:44" ht="12.75">
      <c r="A21" s="40" t="s">
        <v>71</v>
      </c>
      <c r="B21" s="40"/>
      <c r="C21" s="40">
        <v>32</v>
      </c>
      <c r="D21" s="40">
        <v>763</v>
      </c>
      <c r="E21" s="51">
        <v>0.04194</v>
      </c>
      <c r="F21" s="40">
        <v>0.02685</v>
      </c>
      <c r="G21" s="40">
        <v>0.06551</v>
      </c>
      <c r="H21" s="40"/>
      <c r="I21" s="40">
        <v>1</v>
      </c>
      <c r="AP21" s="37" t="s">
        <v>193</v>
      </c>
      <c r="AR21" s="37" t="e">
        <f t="shared" si="0"/>
        <v>#VALUE!</v>
      </c>
    </row>
    <row r="22" spans="1:44" ht="12.75">
      <c r="A22" s="40" t="s">
        <v>74</v>
      </c>
      <c r="B22" s="40"/>
      <c r="C22" s="40">
        <v>98</v>
      </c>
      <c r="D22" s="40">
        <v>1390</v>
      </c>
      <c r="E22" s="51">
        <v>0.0705</v>
      </c>
      <c r="F22" s="40">
        <v>0.05486</v>
      </c>
      <c r="G22" s="40">
        <v>0.09061</v>
      </c>
      <c r="H22" s="40"/>
      <c r="I22" s="40">
        <v>1</v>
      </c>
      <c r="AD22" s="4"/>
      <c r="AP22" s="37">
        <v>0.0740740741</v>
      </c>
      <c r="AR22" s="37">
        <f t="shared" si="0"/>
        <v>74.0740741</v>
      </c>
    </row>
    <row r="23" spans="1:44" ht="12.75">
      <c r="A23" s="40" t="s">
        <v>73</v>
      </c>
      <c r="B23" s="40"/>
      <c r="C23" s="40">
        <v>123</v>
      </c>
      <c r="D23" s="40">
        <v>1710</v>
      </c>
      <c r="E23" s="51">
        <v>0.07193</v>
      </c>
      <c r="F23" s="40">
        <v>0.05751</v>
      </c>
      <c r="G23" s="40">
        <v>0.08997</v>
      </c>
      <c r="H23" s="40"/>
      <c r="I23" s="40">
        <v>1</v>
      </c>
      <c r="AD23" s="4"/>
      <c r="AP23" s="37">
        <v>0.0945273632</v>
      </c>
      <c r="AR23" s="37">
        <f t="shared" si="0"/>
        <v>94.52736320000001</v>
      </c>
    </row>
    <row r="24" spans="1:44" ht="12.75">
      <c r="A24" s="40" t="s">
        <v>75</v>
      </c>
      <c r="B24" s="40"/>
      <c r="C24" s="40">
        <v>61</v>
      </c>
      <c r="D24" s="40">
        <v>993</v>
      </c>
      <c r="E24" s="51">
        <v>0.06143</v>
      </c>
      <c r="F24" s="40">
        <v>0.04462</v>
      </c>
      <c r="G24" s="40">
        <v>0.08457</v>
      </c>
      <c r="H24" s="40"/>
      <c r="I24" s="40">
        <v>1</v>
      </c>
      <c r="AD24" s="4"/>
      <c r="AP24" s="37">
        <v>0.1076923077</v>
      </c>
      <c r="AR24" s="37">
        <f t="shared" si="0"/>
        <v>107.6923077</v>
      </c>
    </row>
    <row r="25" spans="1:44" ht="12.75">
      <c r="A25" s="40" t="s">
        <v>81</v>
      </c>
      <c r="B25" s="40"/>
      <c r="C25" s="40">
        <v>88</v>
      </c>
      <c r="D25" s="40">
        <v>1433</v>
      </c>
      <c r="E25" s="51">
        <v>0.06141</v>
      </c>
      <c r="F25" s="40">
        <v>0.04706</v>
      </c>
      <c r="G25" s="40">
        <v>0.08013</v>
      </c>
      <c r="H25" s="40"/>
      <c r="I25" s="40">
        <v>1</v>
      </c>
      <c r="AD25" s="4"/>
      <c r="AP25" s="37">
        <v>0.0909090909</v>
      </c>
      <c r="AR25" s="37">
        <f t="shared" si="0"/>
        <v>90.90909090000001</v>
      </c>
    </row>
    <row r="26" spans="1:44" ht="12.75">
      <c r="A26" s="40" t="s">
        <v>76</v>
      </c>
      <c r="B26" s="40"/>
      <c r="C26" s="40">
        <v>258</v>
      </c>
      <c r="D26" s="40">
        <v>2552</v>
      </c>
      <c r="E26" s="51">
        <v>0.1011</v>
      </c>
      <c r="F26" s="40">
        <v>0.08684</v>
      </c>
      <c r="G26" s="40">
        <v>0.1177</v>
      </c>
      <c r="H26" s="40"/>
      <c r="I26" s="40">
        <v>1</v>
      </c>
      <c r="AD26" s="4"/>
      <c r="AP26" s="37">
        <v>0.0924574209</v>
      </c>
      <c r="AR26" s="37">
        <f t="shared" si="0"/>
        <v>92.4574209</v>
      </c>
    </row>
    <row r="27" spans="1:44" ht="12.75">
      <c r="A27" s="40" t="s">
        <v>77</v>
      </c>
      <c r="B27" s="40"/>
      <c r="C27" s="40">
        <v>124</v>
      </c>
      <c r="D27" s="40">
        <v>1412</v>
      </c>
      <c r="E27" s="51">
        <v>0.08782</v>
      </c>
      <c r="F27" s="40">
        <v>0.07041</v>
      </c>
      <c r="G27" s="40">
        <v>0.10954</v>
      </c>
      <c r="H27" s="40"/>
      <c r="I27" s="40">
        <v>1</v>
      </c>
      <c r="AD27" s="4"/>
      <c r="AP27" s="37">
        <v>0.1037735849</v>
      </c>
      <c r="AR27" s="37">
        <f t="shared" si="0"/>
        <v>103.77358489999999</v>
      </c>
    </row>
    <row r="28" spans="1:44" ht="12.75">
      <c r="A28" s="40" t="s">
        <v>70</v>
      </c>
      <c r="B28" s="40"/>
      <c r="C28" s="40">
        <v>108</v>
      </c>
      <c r="D28" s="40">
        <v>1316</v>
      </c>
      <c r="E28" s="51">
        <v>0.08207</v>
      </c>
      <c r="F28" s="40">
        <v>0.06471</v>
      </c>
      <c r="G28" s="40">
        <v>0.10407</v>
      </c>
      <c r="H28" s="40"/>
      <c r="I28" s="40">
        <v>1</v>
      </c>
      <c r="AD28" s="4"/>
      <c r="AP28" s="37">
        <v>0.0975609756</v>
      </c>
      <c r="AR28" s="37">
        <f t="shared" si="0"/>
        <v>97.5609756</v>
      </c>
    </row>
    <row r="29" spans="1:44" ht="12.75">
      <c r="A29" s="40" t="s">
        <v>78</v>
      </c>
      <c r="B29" s="40"/>
      <c r="C29" s="40">
        <v>144</v>
      </c>
      <c r="D29" s="40">
        <v>909</v>
      </c>
      <c r="E29" s="51">
        <v>0.15842</v>
      </c>
      <c r="F29" s="40">
        <v>0.13009</v>
      </c>
      <c r="G29" s="40">
        <v>0.19291</v>
      </c>
      <c r="H29" s="40"/>
      <c r="I29" s="40"/>
      <c r="AD29" s="4"/>
      <c r="AP29" s="37">
        <v>0.0677966102</v>
      </c>
      <c r="AR29" s="37">
        <f t="shared" si="0"/>
        <v>67.79661019999999</v>
      </c>
    </row>
    <row r="30" spans="1:44" ht="12.75">
      <c r="A30" s="40" t="s">
        <v>80</v>
      </c>
      <c r="B30" s="40"/>
      <c r="C30" s="40">
        <v>690</v>
      </c>
      <c r="D30" s="40">
        <v>2638</v>
      </c>
      <c r="E30" s="51">
        <v>0.26156</v>
      </c>
      <c r="F30" s="40">
        <v>0.24042</v>
      </c>
      <c r="G30" s="40">
        <v>0.28456</v>
      </c>
      <c r="H30" s="40"/>
      <c r="I30" s="40">
        <v>1</v>
      </c>
      <c r="AD30" s="4"/>
      <c r="AP30" s="37">
        <v>0.0921787709</v>
      </c>
      <c r="AR30" s="37">
        <f t="shared" si="0"/>
        <v>92.1787709</v>
      </c>
    </row>
    <row r="31" spans="1:44" ht="12.75">
      <c r="A31" s="40" t="s">
        <v>79</v>
      </c>
      <c r="B31" s="40"/>
      <c r="C31" s="40">
        <v>461</v>
      </c>
      <c r="D31" s="40">
        <v>1461</v>
      </c>
      <c r="E31" s="51">
        <v>0.31554</v>
      </c>
      <c r="F31" s="40">
        <v>0.28571</v>
      </c>
      <c r="G31" s="40">
        <v>0.34847</v>
      </c>
      <c r="H31" s="40"/>
      <c r="I31" s="40">
        <v>1</v>
      </c>
      <c r="AD31" s="4"/>
      <c r="AP31" s="37">
        <v>0.09375</v>
      </c>
      <c r="AR31" s="37">
        <f t="shared" si="0"/>
        <v>93.75</v>
      </c>
    </row>
    <row r="32" spans="1:44" ht="12.75">
      <c r="A32" t="s">
        <v>32</v>
      </c>
      <c r="C32" s="40">
        <v>79</v>
      </c>
      <c r="D32" s="40">
        <v>452</v>
      </c>
      <c r="E32" s="51">
        <v>0.17478</v>
      </c>
      <c r="F32" s="40">
        <v>0.13115</v>
      </c>
      <c r="G32" s="40">
        <v>0.23293</v>
      </c>
      <c r="H32" s="40"/>
      <c r="I32" s="40"/>
      <c r="AD32" s="4"/>
      <c r="AP32" s="37" t="s">
        <v>193</v>
      </c>
      <c r="AR32" s="37" t="e">
        <f t="shared" si="0"/>
        <v>#VALUE!</v>
      </c>
    </row>
    <row r="33" spans="1:44" ht="12.75">
      <c r="A33" t="s">
        <v>31</v>
      </c>
      <c r="C33" s="40">
        <v>196</v>
      </c>
      <c r="D33" s="40">
        <v>866</v>
      </c>
      <c r="E33" s="51">
        <v>0.22633</v>
      </c>
      <c r="F33" s="40">
        <v>0.18972</v>
      </c>
      <c r="G33" s="40">
        <v>0.27001</v>
      </c>
      <c r="H33" s="40"/>
      <c r="I33" s="40">
        <v>1</v>
      </c>
      <c r="AP33" s="37">
        <v>0.1224489796</v>
      </c>
      <c r="AR33" s="37">
        <f t="shared" si="0"/>
        <v>122.44897959999999</v>
      </c>
    </row>
    <row r="34" spans="1:44" ht="12.75">
      <c r="A34" t="s">
        <v>34</v>
      </c>
      <c r="C34" s="40">
        <v>32</v>
      </c>
      <c r="D34" s="40">
        <v>334</v>
      </c>
      <c r="E34" s="51">
        <v>0.09581</v>
      </c>
      <c r="F34" s="40">
        <v>0.05973</v>
      </c>
      <c r="G34" s="40">
        <v>0.15369</v>
      </c>
      <c r="H34" s="40"/>
      <c r="I34" s="40">
        <v>1</v>
      </c>
      <c r="AP34" s="37" t="s">
        <v>193</v>
      </c>
      <c r="AR34" s="37" t="e">
        <f t="shared" si="0"/>
        <v>#VALUE!</v>
      </c>
    </row>
    <row r="35" spans="1:44" ht="12.75">
      <c r="A35" t="s">
        <v>33</v>
      </c>
      <c r="C35" s="40">
        <v>44</v>
      </c>
      <c r="D35" s="40">
        <v>141</v>
      </c>
      <c r="E35" s="51">
        <v>0.31206</v>
      </c>
      <c r="F35" s="40">
        <v>0.21941</v>
      </c>
      <c r="G35" s="40">
        <v>0.44382</v>
      </c>
      <c r="H35" s="40"/>
      <c r="I35" s="40">
        <v>1</v>
      </c>
      <c r="AD35" s="4"/>
      <c r="AP35" s="37" t="s">
        <v>193</v>
      </c>
      <c r="AR35" s="37" t="e">
        <f t="shared" si="0"/>
        <v>#VALUE!</v>
      </c>
    </row>
    <row r="36" spans="1:44" ht="12.75">
      <c r="A36" t="s">
        <v>23</v>
      </c>
      <c r="C36" s="40">
        <v>158</v>
      </c>
      <c r="D36" s="40">
        <v>357</v>
      </c>
      <c r="E36" s="51">
        <v>0.44258</v>
      </c>
      <c r="F36" s="40">
        <v>0.37452</v>
      </c>
      <c r="G36" s="40">
        <v>0.523</v>
      </c>
      <c r="H36" s="40"/>
      <c r="I36" s="40">
        <v>1</v>
      </c>
      <c r="AP36" s="37" t="s">
        <v>193</v>
      </c>
      <c r="AR36" s="37" t="e">
        <f t="shared" si="0"/>
        <v>#VALUE!</v>
      </c>
    </row>
    <row r="37" spans="1:44" ht="12.75">
      <c r="A37" t="s">
        <v>16</v>
      </c>
      <c r="C37" s="40">
        <v>71</v>
      </c>
      <c r="D37" s="40">
        <v>190</v>
      </c>
      <c r="E37" s="51">
        <v>0.37368</v>
      </c>
      <c r="F37" s="40">
        <v>0.28688</v>
      </c>
      <c r="G37" s="40">
        <v>0.48675</v>
      </c>
      <c r="H37" s="40"/>
      <c r="I37" s="40">
        <v>1</v>
      </c>
      <c r="P37" s="4"/>
      <c r="AP37" s="37" t="s">
        <v>193</v>
      </c>
      <c r="AR37" s="37" t="e">
        <f t="shared" si="0"/>
        <v>#VALUE!</v>
      </c>
    </row>
    <row r="38" spans="1:44" ht="12.75">
      <c r="A38" t="s">
        <v>21</v>
      </c>
      <c r="C38" s="40">
        <v>39</v>
      </c>
      <c r="D38" s="40">
        <v>140</v>
      </c>
      <c r="E38" s="51">
        <v>0.27857</v>
      </c>
      <c r="F38" s="40">
        <v>0.18991</v>
      </c>
      <c r="G38" s="40">
        <v>0.40864</v>
      </c>
      <c r="H38" s="40"/>
      <c r="I38" s="40">
        <v>1</v>
      </c>
      <c r="AP38" s="37">
        <v>0</v>
      </c>
      <c r="AR38" s="37">
        <f t="shared" si="0"/>
        <v>0</v>
      </c>
    </row>
    <row r="39" spans="1:44" ht="12.75">
      <c r="A39" t="s">
        <v>22</v>
      </c>
      <c r="C39" s="40">
        <v>373</v>
      </c>
      <c r="D39" s="40">
        <v>844</v>
      </c>
      <c r="E39" s="51">
        <v>0.44194</v>
      </c>
      <c r="F39" s="40">
        <v>0.39645</v>
      </c>
      <c r="G39" s="40">
        <v>0.49266</v>
      </c>
      <c r="H39" s="40"/>
      <c r="I39" s="40">
        <v>1</v>
      </c>
      <c r="AP39" s="37">
        <v>0.125</v>
      </c>
      <c r="AR39" s="37">
        <f t="shared" si="0"/>
        <v>125</v>
      </c>
    </row>
    <row r="40" spans="1:44" ht="12.75">
      <c r="A40" t="s">
        <v>19</v>
      </c>
      <c r="C40" s="40">
        <v>88</v>
      </c>
      <c r="D40" s="40">
        <v>266</v>
      </c>
      <c r="E40" s="51">
        <v>0.33083</v>
      </c>
      <c r="F40" s="40">
        <v>0.25888</v>
      </c>
      <c r="G40" s="40">
        <v>0.42277</v>
      </c>
      <c r="H40" s="40"/>
      <c r="I40" s="40">
        <v>1</v>
      </c>
      <c r="AD40" s="4"/>
      <c r="AP40" s="37" t="s">
        <v>193</v>
      </c>
      <c r="AR40" s="37" t="e">
        <f t="shared" si="0"/>
        <v>#VALUE!</v>
      </c>
    </row>
    <row r="41" spans="1:44" ht="12.75">
      <c r="A41" t="s">
        <v>24</v>
      </c>
      <c r="C41" s="40">
        <v>96</v>
      </c>
      <c r="D41" s="40">
        <v>353</v>
      </c>
      <c r="E41" s="51">
        <v>0.27195</v>
      </c>
      <c r="F41" s="40">
        <v>0.2129</v>
      </c>
      <c r="G41" s="40">
        <v>0.34738</v>
      </c>
      <c r="H41" s="40"/>
      <c r="I41" s="40">
        <v>1</v>
      </c>
      <c r="AD41" s="4"/>
      <c r="AP41" s="37" t="s">
        <v>193</v>
      </c>
      <c r="AR41" s="37" t="e">
        <f t="shared" si="0"/>
        <v>#VALUE!</v>
      </c>
    </row>
    <row r="42" spans="1:44" ht="12.75">
      <c r="A42" t="s">
        <v>20</v>
      </c>
      <c r="C42" s="40">
        <v>34</v>
      </c>
      <c r="D42" s="40">
        <v>99</v>
      </c>
      <c r="E42" s="51">
        <v>0.34343</v>
      </c>
      <c r="F42" s="40">
        <v>0.23205</v>
      </c>
      <c r="G42" s="40">
        <v>0.50829</v>
      </c>
      <c r="H42" s="40"/>
      <c r="I42" s="40">
        <v>1</v>
      </c>
      <c r="AP42" s="37" t="s">
        <v>193</v>
      </c>
      <c r="AR42" s="37" t="e">
        <f t="shared" si="0"/>
        <v>#VALUE!</v>
      </c>
    </row>
    <row r="43" spans="1:44" ht="12.75">
      <c r="A43" t="s">
        <v>17</v>
      </c>
      <c r="C43" s="40">
        <v>217</v>
      </c>
      <c r="D43" s="40">
        <v>796</v>
      </c>
      <c r="E43" s="51">
        <v>0.27261</v>
      </c>
      <c r="F43" s="40">
        <v>0.2317</v>
      </c>
      <c r="G43" s="40">
        <v>0.32075</v>
      </c>
      <c r="H43" s="40"/>
      <c r="I43" s="40">
        <v>1</v>
      </c>
      <c r="AD43" s="4"/>
      <c r="AP43" s="37">
        <v>0.1635514019</v>
      </c>
      <c r="AR43" s="37">
        <f t="shared" si="0"/>
        <v>163.5514019</v>
      </c>
    </row>
    <row r="44" spans="1:44" ht="12.75">
      <c r="A44" t="s">
        <v>18</v>
      </c>
      <c r="C44" s="40">
        <v>49</v>
      </c>
      <c r="D44" s="40">
        <v>113</v>
      </c>
      <c r="E44" s="51">
        <v>0.43363</v>
      </c>
      <c r="F44" s="40">
        <v>0.32024</v>
      </c>
      <c r="G44" s="40">
        <v>0.58717</v>
      </c>
      <c r="H44" s="40"/>
      <c r="I44" s="40">
        <v>1</v>
      </c>
      <c r="AP44" s="37">
        <v>0.109375</v>
      </c>
      <c r="AR44" s="37">
        <f t="shared" si="0"/>
        <v>109.375</v>
      </c>
    </row>
    <row r="45" spans="1:44" ht="12.75">
      <c r="A45" s="40" t="s">
        <v>67</v>
      </c>
      <c r="B45" s="40"/>
      <c r="C45" s="40">
        <v>117</v>
      </c>
      <c r="D45" s="40">
        <v>339</v>
      </c>
      <c r="E45" s="51">
        <v>0.34513</v>
      </c>
      <c r="F45" s="40">
        <v>0.27967</v>
      </c>
      <c r="G45" s="40">
        <v>0.42592</v>
      </c>
      <c r="H45" s="40"/>
      <c r="I45" s="40">
        <v>1</v>
      </c>
      <c r="AD45" s="4"/>
      <c r="AP45" s="37">
        <v>0.25</v>
      </c>
      <c r="AR45" s="37">
        <f t="shared" si="0"/>
        <v>250</v>
      </c>
    </row>
    <row r="46" spans="1:44" ht="12.75">
      <c r="A46" s="40" t="s">
        <v>68</v>
      </c>
      <c r="B46" s="40"/>
      <c r="C46" s="40">
        <v>34</v>
      </c>
      <c r="D46" s="40">
        <v>225</v>
      </c>
      <c r="E46" s="51">
        <v>0.15111</v>
      </c>
      <c r="F46" s="40">
        <v>0.09688</v>
      </c>
      <c r="G46" s="40">
        <v>0.2357</v>
      </c>
      <c r="H46" s="40"/>
      <c r="I46" s="40"/>
      <c r="P46" s="4"/>
      <c r="AD46" s="4"/>
      <c r="AP46" s="37" t="s">
        <v>193</v>
      </c>
      <c r="AR46" s="37" t="e">
        <f t="shared" si="0"/>
        <v>#VALUE!</v>
      </c>
    </row>
    <row r="47" spans="1:44" ht="12.75">
      <c r="A47" s="40" t="s">
        <v>64</v>
      </c>
      <c r="B47" s="40"/>
      <c r="C47" s="40">
        <v>31</v>
      </c>
      <c r="D47" s="40">
        <v>161</v>
      </c>
      <c r="E47" s="51">
        <v>0.19255</v>
      </c>
      <c r="F47" s="40">
        <v>0.12223</v>
      </c>
      <c r="G47" s="40">
        <v>0.30332</v>
      </c>
      <c r="H47" s="40"/>
      <c r="I47" s="40"/>
      <c r="AD47" s="4"/>
      <c r="AP47" s="37">
        <v>0.1551724138</v>
      </c>
      <c r="AR47" s="37">
        <f t="shared" si="0"/>
        <v>155.1724138</v>
      </c>
    </row>
    <row r="48" spans="1:44" ht="12.75">
      <c r="A48" s="40" t="s">
        <v>69</v>
      </c>
      <c r="B48" s="40"/>
      <c r="C48" s="40">
        <v>52</v>
      </c>
      <c r="D48" s="40">
        <v>303</v>
      </c>
      <c r="E48" s="51">
        <v>0.17162</v>
      </c>
      <c r="F48" s="40">
        <v>0.12035</v>
      </c>
      <c r="G48" s="40">
        <v>0.24473</v>
      </c>
      <c r="H48" s="40"/>
      <c r="I48" s="40"/>
      <c r="AD48" s="4"/>
      <c r="AP48" s="37">
        <v>0.1971830986</v>
      </c>
      <c r="AR48" s="37">
        <f t="shared" si="0"/>
        <v>197.1830986</v>
      </c>
    </row>
    <row r="49" spans="1:44" ht="12.75">
      <c r="A49" s="40" t="s">
        <v>66</v>
      </c>
      <c r="B49" s="40"/>
      <c r="C49" s="40">
        <v>100</v>
      </c>
      <c r="D49" s="40">
        <v>296</v>
      </c>
      <c r="E49" s="51">
        <v>0.33784</v>
      </c>
      <c r="F49" s="40">
        <v>0.26874</v>
      </c>
      <c r="G49" s="40">
        <v>0.42469</v>
      </c>
      <c r="H49" s="40"/>
      <c r="I49" s="40">
        <v>1</v>
      </c>
      <c r="AD49" s="4"/>
      <c r="AP49" s="37" t="s">
        <v>193</v>
      </c>
      <c r="AR49" s="37" t="e">
        <f t="shared" si="0"/>
        <v>#VALUE!</v>
      </c>
    </row>
    <row r="50" spans="1:44" ht="12.75">
      <c r="A50" s="40" t="s">
        <v>65</v>
      </c>
      <c r="B50" s="40"/>
      <c r="C50" s="40">
        <v>52</v>
      </c>
      <c r="D50" s="40">
        <v>191</v>
      </c>
      <c r="E50" s="51">
        <v>0.27225</v>
      </c>
      <c r="F50" s="40">
        <v>0.19515</v>
      </c>
      <c r="G50" s="40">
        <v>0.37981</v>
      </c>
      <c r="H50" s="40"/>
      <c r="I50" s="40">
        <v>1</v>
      </c>
      <c r="AD50" s="4"/>
      <c r="AP50" s="37">
        <v>0.175</v>
      </c>
      <c r="AR50" s="37">
        <f t="shared" si="0"/>
        <v>175</v>
      </c>
    </row>
    <row r="51" spans="1:44" ht="12.75">
      <c r="A51" t="s">
        <v>57</v>
      </c>
      <c r="C51" s="40">
        <v>17</v>
      </c>
      <c r="D51" s="40">
        <v>142</v>
      </c>
      <c r="E51" s="51">
        <v>0.11972</v>
      </c>
      <c r="F51" s="40">
        <v>0.06306</v>
      </c>
      <c r="G51" s="40">
        <v>0.22727</v>
      </c>
      <c r="H51" s="40"/>
      <c r="I51" s="40"/>
      <c r="AD51" s="4"/>
      <c r="AP51" s="37" t="s">
        <v>193</v>
      </c>
      <c r="AR51" s="37" t="e">
        <f t="shared" si="0"/>
        <v>#VALUE!</v>
      </c>
    </row>
    <row r="52" spans="1:44" ht="12.75">
      <c r="A52" t="s">
        <v>61</v>
      </c>
      <c r="C52" s="40">
        <v>22</v>
      </c>
      <c r="D52" s="40">
        <v>127</v>
      </c>
      <c r="E52" s="51">
        <v>0.17323</v>
      </c>
      <c r="F52" s="40">
        <v>0.10031</v>
      </c>
      <c r="G52" s="40">
        <v>0.29915</v>
      </c>
      <c r="H52" s="40"/>
      <c r="I52" s="40"/>
      <c r="AP52" s="37" t="s">
        <v>193</v>
      </c>
      <c r="AR52" s="37" t="e">
        <f t="shared" si="0"/>
        <v>#VALUE!</v>
      </c>
    </row>
    <row r="53" spans="1:44" ht="12.75">
      <c r="A53" t="s">
        <v>59</v>
      </c>
      <c r="C53" s="40">
        <v>40</v>
      </c>
      <c r="D53" s="40">
        <v>321</v>
      </c>
      <c r="E53" s="51">
        <v>0.12461</v>
      </c>
      <c r="F53" s="40">
        <v>0.08221</v>
      </c>
      <c r="G53" s="40">
        <v>0.18888</v>
      </c>
      <c r="H53" s="40"/>
      <c r="I53" s="40"/>
      <c r="AD53" s="4"/>
      <c r="AP53" s="37">
        <v>0.2</v>
      </c>
      <c r="AR53" s="37">
        <f t="shared" si="0"/>
        <v>200</v>
      </c>
    </row>
    <row r="54" spans="1:44" ht="12.75">
      <c r="A54" t="s">
        <v>58</v>
      </c>
      <c r="C54" s="40">
        <v>17</v>
      </c>
      <c r="D54" s="40">
        <v>182</v>
      </c>
      <c r="E54" s="51">
        <v>0.09341</v>
      </c>
      <c r="F54" s="40">
        <v>0.04876</v>
      </c>
      <c r="G54" s="40">
        <v>0.17893</v>
      </c>
      <c r="H54" s="40"/>
      <c r="I54" s="40"/>
      <c r="AP54" s="37">
        <v>0</v>
      </c>
      <c r="AR54" s="37">
        <f t="shared" si="0"/>
        <v>0</v>
      </c>
    </row>
    <row r="55" spans="1:44" ht="12.75">
      <c r="A55" t="s">
        <v>63</v>
      </c>
      <c r="C55" s="40">
        <v>33</v>
      </c>
      <c r="D55" s="40">
        <v>175</v>
      </c>
      <c r="E55" s="51">
        <v>0.18857</v>
      </c>
      <c r="F55" s="40">
        <v>0.12127</v>
      </c>
      <c r="G55" s="40">
        <v>0.29321</v>
      </c>
      <c r="H55" s="40"/>
      <c r="I55" s="40"/>
      <c r="AP55" s="37" t="s">
        <v>193</v>
      </c>
      <c r="AR55" s="37" t="e">
        <f t="shared" si="0"/>
        <v>#VALUE!</v>
      </c>
    </row>
    <row r="56" spans="1:44" ht="12.75">
      <c r="A56" t="s">
        <v>62</v>
      </c>
      <c r="C56" s="40">
        <v>37</v>
      </c>
      <c r="D56" s="40">
        <v>197</v>
      </c>
      <c r="E56" s="51">
        <v>0.18782</v>
      </c>
      <c r="F56" s="40">
        <v>0.12378</v>
      </c>
      <c r="G56" s="40">
        <v>0.28498</v>
      </c>
      <c r="H56" s="40"/>
      <c r="I56" s="40"/>
      <c r="AP56" s="37">
        <v>0.2173913043</v>
      </c>
      <c r="AR56" s="37">
        <f t="shared" si="0"/>
        <v>217.3913043</v>
      </c>
    </row>
    <row r="57" spans="1:44" ht="12.75">
      <c r="A57" t="s">
        <v>60</v>
      </c>
      <c r="C57" s="40">
        <v>103</v>
      </c>
      <c r="D57" s="40">
        <v>343</v>
      </c>
      <c r="E57" s="51">
        <v>0.30029</v>
      </c>
      <c r="F57" s="40">
        <v>0.23819</v>
      </c>
      <c r="G57" s="40">
        <v>0.37859</v>
      </c>
      <c r="H57" s="40"/>
      <c r="I57" s="40">
        <v>1</v>
      </c>
      <c r="AD57" s="4"/>
      <c r="AP57" s="37">
        <v>0.1071428571</v>
      </c>
      <c r="AR57" s="37">
        <f t="shared" si="0"/>
        <v>107.1428571</v>
      </c>
    </row>
    <row r="58" spans="1:44" ht="12.75">
      <c r="A58" t="s">
        <v>38</v>
      </c>
      <c r="C58" s="40">
        <v>25</v>
      </c>
      <c r="D58" s="40">
        <v>416</v>
      </c>
      <c r="E58" s="51">
        <v>0.0601</v>
      </c>
      <c r="F58" s="40">
        <v>0.03485</v>
      </c>
      <c r="G58" s="40">
        <v>0.10364</v>
      </c>
      <c r="H58" s="40"/>
      <c r="I58" s="40">
        <v>1</v>
      </c>
      <c r="AD58" s="4"/>
      <c r="AP58" s="37" t="s">
        <v>193</v>
      </c>
      <c r="AR58" s="37" t="e">
        <f t="shared" si="0"/>
        <v>#VALUE!</v>
      </c>
    </row>
    <row r="59" spans="1:44" ht="12.75">
      <c r="A59" t="s">
        <v>35</v>
      </c>
      <c r="C59" s="40">
        <v>99</v>
      </c>
      <c r="D59" s="40">
        <v>307</v>
      </c>
      <c r="E59" s="51">
        <v>0.32248</v>
      </c>
      <c r="F59" s="40">
        <v>0.25555</v>
      </c>
      <c r="G59" s="40">
        <v>0.40692</v>
      </c>
      <c r="H59" s="40"/>
      <c r="I59" s="40">
        <v>1</v>
      </c>
      <c r="AD59" s="4"/>
      <c r="AP59" s="37">
        <v>0.0709219858</v>
      </c>
      <c r="AR59" s="37">
        <f t="shared" si="0"/>
        <v>70.9219858</v>
      </c>
    </row>
    <row r="60" spans="1:44" ht="12.75">
      <c r="A60" t="s">
        <v>37</v>
      </c>
      <c r="C60" s="40">
        <v>59</v>
      </c>
      <c r="D60" s="40">
        <v>611</v>
      </c>
      <c r="E60" s="51">
        <v>0.09656</v>
      </c>
      <c r="F60" s="40">
        <v>0.06821</v>
      </c>
      <c r="G60" s="40">
        <v>0.13671</v>
      </c>
      <c r="H60" s="40"/>
      <c r="I60" s="40">
        <v>1</v>
      </c>
      <c r="AD60" s="4"/>
      <c r="AP60" s="37">
        <v>0.1450381679</v>
      </c>
      <c r="AR60" s="37">
        <f t="shared" si="0"/>
        <v>145.0381679</v>
      </c>
    </row>
    <row r="61" spans="1:44" ht="12.75">
      <c r="A61" t="s">
        <v>36</v>
      </c>
      <c r="C61" s="40">
        <v>35</v>
      </c>
      <c r="D61" s="40">
        <v>164</v>
      </c>
      <c r="E61" s="51">
        <v>0.21341</v>
      </c>
      <c r="F61" s="40">
        <v>0.13993</v>
      </c>
      <c r="G61" s="40">
        <v>0.32549</v>
      </c>
      <c r="H61" s="40"/>
      <c r="I61" s="40"/>
      <c r="AD61" s="4"/>
      <c r="AP61" s="37" t="s">
        <v>193</v>
      </c>
      <c r="AR61" s="37" t="e">
        <f t="shared" si="0"/>
        <v>#VALUE!</v>
      </c>
    </row>
    <row r="62" spans="1:44" ht="12.75">
      <c r="A62" t="s">
        <v>27</v>
      </c>
      <c r="C62" s="40">
        <v>11</v>
      </c>
      <c r="D62" s="40">
        <v>70</v>
      </c>
      <c r="E62" s="51">
        <v>0.15714</v>
      </c>
      <c r="F62" s="40">
        <v>0.07185</v>
      </c>
      <c r="G62" s="40">
        <v>0.3437</v>
      </c>
      <c r="H62" s="40"/>
      <c r="I62" s="40"/>
      <c r="P62" s="4"/>
      <c r="AP62" s="37" t="s">
        <v>193</v>
      </c>
      <c r="AR62" s="37" t="e">
        <f t="shared" si="0"/>
        <v>#VALUE!</v>
      </c>
    </row>
    <row r="63" spans="1:44" ht="12.75">
      <c r="A63" t="s">
        <v>28</v>
      </c>
      <c r="C63" s="40">
        <v>11</v>
      </c>
      <c r="D63" s="40">
        <v>289</v>
      </c>
      <c r="E63" s="51">
        <v>0.03806</v>
      </c>
      <c r="F63" s="40">
        <v>0.01657</v>
      </c>
      <c r="G63" s="40">
        <v>0.08742</v>
      </c>
      <c r="H63" s="40"/>
      <c r="I63" s="40">
        <v>1</v>
      </c>
      <c r="AP63" s="37" t="s">
        <v>193</v>
      </c>
      <c r="AR63" s="37" t="e">
        <f t="shared" si="0"/>
        <v>#VALUE!</v>
      </c>
    </row>
    <row r="64" spans="1:44" ht="12.75">
      <c r="A64" t="s">
        <v>30</v>
      </c>
      <c r="C64" s="40">
        <v>14</v>
      </c>
      <c r="D64" s="40">
        <v>91</v>
      </c>
      <c r="E64" s="51">
        <v>0.15385</v>
      </c>
      <c r="F64" s="40">
        <v>0.07686</v>
      </c>
      <c r="G64" s="40">
        <v>0.30793</v>
      </c>
      <c r="H64" s="40"/>
      <c r="I64" s="40"/>
      <c r="P64" s="4"/>
      <c r="AD64" s="4"/>
      <c r="AP64" s="37" t="s">
        <v>193</v>
      </c>
      <c r="AR64" s="37" t="e">
        <f t="shared" si="0"/>
        <v>#VALUE!</v>
      </c>
    </row>
    <row r="65" spans="1:44" ht="12.75">
      <c r="A65" t="s">
        <v>26</v>
      </c>
      <c r="C65" s="40">
        <v>10</v>
      </c>
      <c r="D65" s="40">
        <v>162</v>
      </c>
      <c r="E65" s="51">
        <v>0.06173</v>
      </c>
      <c r="F65" s="40">
        <v>0.02606</v>
      </c>
      <c r="G65" s="40">
        <v>0.14624</v>
      </c>
      <c r="H65" s="40"/>
      <c r="I65" s="40">
        <v>1</v>
      </c>
      <c r="AP65" s="37" t="s">
        <v>193</v>
      </c>
      <c r="AR65" s="37" t="e">
        <f t="shared" si="0"/>
        <v>#VALUE!</v>
      </c>
    </row>
    <row r="66" spans="1:44" ht="12.75">
      <c r="A66" t="s">
        <v>25</v>
      </c>
      <c r="C66" s="40">
        <v>39</v>
      </c>
      <c r="D66" s="40">
        <v>135</v>
      </c>
      <c r="E66" s="51">
        <v>0.28889</v>
      </c>
      <c r="F66" s="40">
        <v>0.19747</v>
      </c>
      <c r="G66" s="40">
        <v>0.42263</v>
      </c>
      <c r="H66" s="40"/>
      <c r="I66" s="40">
        <v>1</v>
      </c>
      <c r="AD66" s="4"/>
      <c r="AP66" s="37">
        <v>0.1428571429</v>
      </c>
      <c r="AR66" s="37">
        <f t="shared" si="0"/>
        <v>142.8571429</v>
      </c>
    </row>
    <row r="67" spans="1:44" ht="12.75">
      <c r="A67" t="s">
        <v>29</v>
      </c>
      <c r="C67" s="40">
        <v>9</v>
      </c>
      <c r="D67" s="40">
        <v>37</v>
      </c>
      <c r="E67" s="51">
        <v>0.24324</v>
      </c>
      <c r="F67" s="40">
        <v>0.10658</v>
      </c>
      <c r="G67" s="40">
        <v>0.55516</v>
      </c>
      <c r="H67" s="40"/>
      <c r="I67" s="40"/>
      <c r="AP67" s="37" t="s">
        <v>193</v>
      </c>
      <c r="AR67" s="37" t="e">
        <f t="shared" si="0"/>
        <v>#VALUE!</v>
      </c>
    </row>
    <row r="68" spans="1:44" ht="12.75">
      <c r="A68" t="s">
        <v>45</v>
      </c>
      <c r="C68" s="40">
        <v>27</v>
      </c>
      <c r="D68" s="40">
        <v>79</v>
      </c>
      <c r="E68" s="51">
        <v>0.34177</v>
      </c>
      <c r="F68" s="40">
        <v>0.21988</v>
      </c>
      <c r="G68" s="40">
        <v>0.53125</v>
      </c>
      <c r="H68" s="40"/>
      <c r="I68" s="40">
        <v>1</v>
      </c>
      <c r="AP68" s="37" t="s">
        <v>193</v>
      </c>
      <c r="AR68" s="37" t="e">
        <f t="shared" si="0"/>
        <v>#VALUE!</v>
      </c>
    </row>
    <row r="69" spans="1:44" ht="12.75">
      <c r="A69" t="s">
        <v>43</v>
      </c>
      <c r="C69" s="40">
        <v>30</v>
      </c>
      <c r="D69" s="40">
        <v>167</v>
      </c>
      <c r="E69" s="51">
        <v>0.17964</v>
      </c>
      <c r="F69" s="40">
        <v>0.11277</v>
      </c>
      <c r="G69" s="40">
        <v>0.28616</v>
      </c>
      <c r="H69" s="40"/>
      <c r="I69" s="40"/>
      <c r="AP69" s="37">
        <v>0.1111111111</v>
      </c>
      <c r="AR69" s="37">
        <f aca="true" t="shared" si="1" ref="AR69:AR110">AP69*1000</f>
        <v>111.1111111</v>
      </c>
    </row>
    <row r="70" spans="1:44" ht="12.75">
      <c r="A70" t="s">
        <v>42</v>
      </c>
      <c r="C70" s="40">
        <v>45</v>
      </c>
      <c r="D70" s="40">
        <v>335</v>
      </c>
      <c r="E70" s="51">
        <v>0.13433</v>
      </c>
      <c r="F70" s="40">
        <v>0.09096</v>
      </c>
      <c r="G70" s="40">
        <v>0.19838</v>
      </c>
      <c r="H70" s="40"/>
      <c r="I70" s="40"/>
      <c r="AD70" s="4"/>
      <c r="AP70" s="37">
        <v>0.1428571429</v>
      </c>
      <c r="AR70" s="37">
        <f t="shared" si="1"/>
        <v>142.8571429</v>
      </c>
    </row>
    <row r="71" spans="1:44" ht="12.75">
      <c r="A71" t="s">
        <v>44</v>
      </c>
      <c r="C71" s="40">
        <v>140</v>
      </c>
      <c r="D71" s="40">
        <v>365</v>
      </c>
      <c r="E71" s="51">
        <v>0.38356</v>
      </c>
      <c r="F71" s="40">
        <v>0.3183</v>
      </c>
      <c r="G71" s="40">
        <v>0.46221</v>
      </c>
      <c r="H71" s="40"/>
      <c r="I71" s="40">
        <v>1</v>
      </c>
      <c r="AD71" s="4"/>
      <c r="AP71" s="37">
        <v>0.1421052632</v>
      </c>
      <c r="AR71" s="37">
        <f t="shared" si="1"/>
        <v>142.1052632</v>
      </c>
    </row>
    <row r="72" spans="1:44" ht="12.75">
      <c r="A72" t="s">
        <v>39</v>
      </c>
      <c r="C72" s="40">
        <v>50</v>
      </c>
      <c r="D72" s="40">
        <v>188</v>
      </c>
      <c r="E72" s="51">
        <v>0.26596</v>
      </c>
      <c r="F72" s="40">
        <v>0.18911</v>
      </c>
      <c r="G72" s="40">
        <v>0.37404</v>
      </c>
      <c r="H72" s="40"/>
      <c r="I72" s="40">
        <v>1</v>
      </c>
      <c r="AD72" s="4"/>
      <c r="AP72" s="37">
        <v>0.0923076923</v>
      </c>
      <c r="AR72" s="37">
        <f t="shared" si="1"/>
        <v>92.3076923</v>
      </c>
    </row>
    <row r="73" spans="1:44" ht="12.75">
      <c r="A73" t="s">
        <v>40</v>
      </c>
      <c r="C73" s="40">
        <v>143</v>
      </c>
      <c r="D73" s="40">
        <v>342</v>
      </c>
      <c r="E73" s="51">
        <v>0.41813</v>
      </c>
      <c r="F73" s="40">
        <v>0.34949</v>
      </c>
      <c r="G73" s="40">
        <v>0.50025</v>
      </c>
      <c r="H73" s="40"/>
      <c r="I73" s="40">
        <v>1</v>
      </c>
      <c r="AP73" s="37">
        <v>0.1360946746</v>
      </c>
      <c r="AR73" s="37">
        <f t="shared" si="1"/>
        <v>136.0946746</v>
      </c>
    </row>
    <row r="74" spans="1:44" ht="12.75">
      <c r="A74" t="s">
        <v>41</v>
      </c>
      <c r="C74" s="40">
        <v>23</v>
      </c>
      <c r="D74" s="40">
        <v>44</v>
      </c>
      <c r="E74" s="51">
        <v>0.52273</v>
      </c>
      <c r="F74" s="40">
        <v>0.34724</v>
      </c>
      <c r="G74" s="40">
        <v>0.78689</v>
      </c>
      <c r="H74" s="40"/>
      <c r="I74" s="40">
        <v>1</v>
      </c>
      <c r="AP74" s="37">
        <v>0.1204819277</v>
      </c>
      <c r="AR74" s="37">
        <f t="shared" si="1"/>
        <v>120.4819277</v>
      </c>
    </row>
    <row r="75" spans="1:44" ht="12.75">
      <c r="A75" t="s">
        <v>46</v>
      </c>
      <c r="C75" s="40">
        <v>156</v>
      </c>
      <c r="D75" s="40">
        <v>497</v>
      </c>
      <c r="E75" s="51">
        <v>0.31388</v>
      </c>
      <c r="F75" s="40">
        <v>0.26052</v>
      </c>
      <c r="G75" s="40">
        <v>0.37818</v>
      </c>
      <c r="H75" s="40"/>
      <c r="I75" s="40">
        <v>1</v>
      </c>
      <c r="AD75" s="4"/>
      <c r="AP75" s="37">
        <v>0.1237113402</v>
      </c>
      <c r="AR75" s="37">
        <f t="shared" si="1"/>
        <v>123.71134020000001</v>
      </c>
    </row>
    <row r="76" spans="1:44" ht="12.75">
      <c r="A76" t="s">
        <v>48</v>
      </c>
      <c r="C76" s="40">
        <v>15</v>
      </c>
      <c r="D76" s="40">
        <v>51</v>
      </c>
      <c r="E76" s="51">
        <v>0.29412</v>
      </c>
      <c r="F76" s="40">
        <v>0.15901</v>
      </c>
      <c r="G76" s="40">
        <v>0.54401</v>
      </c>
      <c r="H76" s="40"/>
      <c r="I76" s="40"/>
      <c r="AP76" s="37" t="s">
        <v>193</v>
      </c>
      <c r="AR76" s="37" t="e">
        <f t="shared" si="1"/>
        <v>#VALUE!</v>
      </c>
    </row>
    <row r="77" spans="1:44" ht="12.75">
      <c r="A77" t="s">
        <v>47</v>
      </c>
      <c r="C77" s="40">
        <v>34</v>
      </c>
      <c r="D77" s="40">
        <v>72</v>
      </c>
      <c r="E77" s="51">
        <v>0.47222</v>
      </c>
      <c r="F77" s="40">
        <v>0.33204</v>
      </c>
      <c r="G77" s="40">
        <v>0.67158</v>
      </c>
      <c r="H77" s="40"/>
      <c r="I77" s="40">
        <v>1</v>
      </c>
      <c r="AD77" s="4"/>
      <c r="AP77" s="37">
        <v>0.1029411765</v>
      </c>
      <c r="AR77" s="37">
        <f t="shared" si="1"/>
        <v>102.9411765</v>
      </c>
    </row>
    <row r="78" spans="1:44" ht="12.75">
      <c r="A78" t="s">
        <v>53</v>
      </c>
      <c r="C78" s="40">
        <v>22</v>
      </c>
      <c r="D78" s="40">
        <v>38</v>
      </c>
      <c r="E78" s="51">
        <v>0.57895</v>
      </c>
      <c r="F78" s="40">
        <v>0.39059</v>
      </c>
      <c r="G78" s="40">
        <v>0.85813</v>
      </c>
      <c r="H78" s="40"/>
      <c r="I78" s="40">
        <v>1</v>
      </c>
      <c r="AP78" s="37" t="s">
        <v>193</v>
      </c>
      <c r="AR78" s="37" t="e">
        <f t="shared" si="1"/>
        <v>#VALUE!</v>
      </c>
    </row>
    <row r="79" spans="1:44" ht="12.75">
      <c r="A79" t="s">
        <v>55</v>
      </c>
      <c r="C79" s="40" t="s">
        <v>248</v>
      </c>
      <c r="D79" s="40" t="s">
        <v>248</v>
      </c>
      <c r="E79" s="51" t="s">
        <v>248</v>
      </c>
      <c r="F79" s="40" t="s">
        <v>248</v>
      </c>
      <c r="G79" s="40" t="s">
        <v>248</v>
      </c>
      <c r="H79" s="40" t="s">
        <v>239</v>
      </c>
      <c r="I79" s="40"/>
      <c r="AP79" s="37">
        <v>0.0928571429</v>
      </c>
      <c r="AR79" s="37">
        <f t="shared" si="1"/>
        <v>92.8571429</v>
      </c>
    </row>
    <row r="80" spans="1:44" ht="12.75">
      <c r="A80" t="s">
        <v>51</v>
      </c>
      <c r="C80" s="40" t="s">
        <v>248</v>
      </c>
      <c r="D80" s="40" t="s">
        <v>248</v>
      </c>
      <c r="E80" s="51" t="s">
        <v>248</v>
      </c>
      <c r="F80" s="40" t="s">
        <v>248</v>
      </c>
      <c r="G80" s="40" t="s">
        <v>248</v>
      </c>
      <c r="H80" s="40" t="s">
        <v>239</v>
      </c>
      <c r="I80" s="40"/>
      <c r="AP80" s="37">
        <v>0.1212121212</v>
      </c>
      <c r="AR80" s="37">
        <f t="shared" si="1"/>
        <v>121.2121212</v>
      </c>
    </row>
    <row r="81" spans="1:44" ht="12.75">
      <c r="A81" t="s">
        <v>54</v>
      </c>
      <c r="C81" s="40">
        <v>7</v>
      </c>
      <c r="D81" s="40">
        <v>14</v>
      </c>
      <c r="E81" s="51">
        <v>0.5</v>
      </c>
      <c r="F81" s="40">
        <v>0.22954</v>
      </c>
      <c r="G81" s="40">
        <v>1.08914</v>
      </c>
      <c r="H81" s="40"/>
      <c r="I81" s="40">
        <v>1</v>
      </c>
      <c r="AP81" s="37" t="s">
        <v>193</v>
      </c>
      <c r="AR81" s="37" t="e">
        <f t="shared" si="1"/>
        <v>#VALUE!</v>
      </c>
    </row>
    <row r="82" spans="1:44" ht="12.75">
      <c r="A82" t="s">
        <v>50</v>
      </c>
      <c r="C82" s="40">
        <v>7</v>
      </c>
      <c r="D82" s="40">
        <v>34</v>
      </c>
      <c r="E82" s="51">
        <v>0.20588</v>
      </c>
      <c r="F82" s="40">
        <v>0.07886</v>
      </c>
      <c r="G82" s="40">
        <v>0.53753</v>
      </c>
      <c r="H82" s="40"/>
      <c r="I82" s="40"/>
      <c r="AP82" s="37">
        <v>0.0833333333</v>
      </c>
      <c r="AR82" s="37">
        <f t="shared" si="1"/>
        <v>83.3333333</v>
      </c>
    </row>
    <row r="83" spans="1:48" ht="12.75">
      <c r="A83" t="s">
        <v>52</v>
      </c>
      <c r="C83" s="40">
        <v>45</v>
      </c>
      <c r="D83" s="40">
        <v>98</v>
      </c>
      <c r="E83" s="51">
        <v>0.45918</v>
      </c>
      <c r="F83" s="40">
        <v>0.33702</v>
      </c>
      <c r="G83" s="40">
        <v>0.62563</v>
      </c>
      <c r="H83" s="40"/>
      <c r="I83" s="40">
        <v>1</v>
      </c>
      <c r="AP83" s="37">
        <v>0.0857142857</v>
      </c>
      <c r="AR83" s="37">
        <f t="shared" si="1"/>
        <v>85.7142857</v>
      </c>
      <c r="AU83" s="37">
        <v>0.1826484018</v>
      </c>
      <c r="AV83">
        <f>AU83*1000</f>
        <v>182.6484018</v>
      </c>
    </row>
    <row r="84" spans="1:48" ht="12.75">
      <c r="A84" t="s">
        <v>56</v>
      </c>
      <c r="C84" s="40" t="s">
        <v>248</v>
      </c>
      <c r="D84" s="40" t="s">
        <v>248</v>
      </c>
      <c r="E84" s="51" t="s">
        <v>248</v>
      </c>
      <c r="F84" s="40" t="s">
        <v>248</v>
      </c>
      <c r="G84" s="40" t="s">
        <v>248</v>
      </c>
      <c r="H84" s="40" t="s">
        <v>239</v>
      </c>
      <c r="I84" s="40"/>
      <c r="AP84" s="37" t="s">
        <v>193</v>
      </c>
      <c r="AR84" s="37" t="e">
        <f t="shared" si="1"/>
        <v>#VALUE!</v>
      </c>
      <c r="AU84" s="37">
        <v>0.1175337187</v>
      </c>
      <c r="AV84">
        <f aca="true" t="shared" si="2" ref="AV84:AV147">AU84*1000</f>
        <v>117.5337187</v>
      </c>
    </row>
    <row r="85" spans="1:48" ht="12.75">
      <c r="A85" t="s">
        <v>49</v>
      </c>
      <c r="C85" s="40">
        <v>7</v>
      </c>
      <c r="D85" s="40">
        <v>15</v>
      </c>
      <c r="E85" s="51">
        <v>0.46667</v>
      </c>
      <c r="F85" s="40">
        <v>0.20927</v>
      </c>
      <c r="G85" s="40">
        <v>1.04068</v>
      </c>
      <c r="H85" s="40"/>
      <c r="I85" s="40">
        <v>1</v>
      </c>
      <c r="AP85" s="37">
        <v>0.1896551724</v>
      </c>
      <c r="AR85" s="37">
        <f t="shared" si="1"/>
        <v>189.6551724</v>
      </c>
      <c r="AU85" s="37">
        <v>0.1273584906</v>
      </c>
      <c r="AV85">
        <f t="shared" si="2"/>
        <v>127.35849060000001</v>
      </c>
    </row>
    <row r="86" spans="1:48" ht="12.75">
      <c r="A86" s="40" t="s">
        <v>87</v>
      </c>
      <c r="B86" s="40"/>
      <c r="C86" s="40">
        <v>36</v>
      </c>
      <c r="D86" s="40">
        <v>993</v>
      </c>
      <c r="E86" s="51">
        <v>0.03625</v>
      </c>
      <c r="F86" s="40">
        <v>0.0229</v>
      </c>
      <c r="G86" s="40">
        <v>0.0574</v>
      </c>
      <c r="H86" s="40"/>
      <c r="I86" s="40">
        <v>1</v>
      </c>
      <c r="AD86" s="4"/>
      <c r="AP86" s="37">
        <v>0.1063829787</v>
      </c>
      <c r="AR86" s="37">
        <f t="shared" si="1"/>
        <v>106.38297870000001</v>
      </c>
      <c r="AU86" s="37">
        <v>0.1455223881</v>
      </c>
      <c r="AV86">
        <f t="shared" si="2"/>
        <v>145.5223881</v>
      </c>
    </row>
    <row r="87" spans="1:48" ht="12.75">
      <c r="A87" s="40" t="s">
        <v>86</v>
      </c>
      <c r="B87" s="40"/>
      <c r="C87" s="40">
        <v>10</v>
      </c>
      <c r="D87" s="40">
        <v>618</v>
      </c>
      <c r="E87" s="51">
        <v>0.01618</v>
      </c>
      <c r="F87" s="40">
        <v>0.0067</v>
      </c>
      <c r="G87" s="40">
        <v>0.03906</v>
      </c>
      <c r="H87" s="40"/>
      <c r="I87" s="40">
        <v>1</v>
      </c>
      <c r="AP87" s="37">
        <v>0.1764705882</v>
      </c>
      <c r="AR87" s="37">
        <f t="shared" si="1"/>
        <v>176.4705882</v>
      </c>
      <c r="AU87" s="37">
        <v>0.0965517241</v>
      </c>
      <c r="AV87">
        <f t="shared" si="2"/>
        <v>96.5517241</v>
      </c>
    </row>
    <row r="88" spans="1:48" ht="12.75">
      <c r="A88" s="40" t="s">
        <v>82</v>
      </c>
      <c r="B88" s="40"/>
      <c r="C88" s="40">
        <v>32</v>
      </c>
      <c r="D88" s="40">
        <v>763</v>
      </c>
      <c r="E88" s="51">
        <v>0.04194</v>
      </c>
      <c r="F88" s="40">
        <v>0.0258</v>
      </c>
      <c r="G88" s="40">
        <v>0.06819</v>
      </c>
      <c r="H88" s="40"/>
      <c r="I88" s="40">
        <v>1</v>
      </c>
      <c r="AP88" s="37" t="s">
        <v>193</v>
      </c>
      <c r="AR88" s="37" t="e">
        <f t="shared" si="1"/>
        <v>#VALUE!</v>
      </c>
      <c r="AU88" s="37">
        <v>0.0830945559</v>
      </c>
      <c r="AV88">
        <f t="shared" si="2"/>
        <v>83.0945559</v>
      </c>
    </row>
    <row r="89" spans="1:48" ht="12.75">
      <c r="A89" s="40" t="s">
        <v>91</v>
      </c>
      <c r="B89" s="40"/>
      <c r="C89" s="40">
        <v>44</v>
      </c>
      <c r="D89" s="40">
        <v>925</v>
      </c>
      <c r="E89" s="51">
        <v>0.04757</v>
      </c>
      <c r="F89" s="40">
        <v>0.03147</v>
      </c>
      <c r="G89" s="40">
        <v>0.07191</v>
      </c>
      <c r="H89" s="40"/>
      <c r="I89" s="40">
        <v>1</v>
      </c>
      <c r="AD89" s="4"/>
      <c r="AP89" s="37">
        <v>0.08</v>
      </c>
      <c r="AR89" s="37">
        <f t="shared" si="1"/>
        <v>80</v>
      </c>
      <c r="AU89" s="37">
        <v>0.0661764706</v>
      </c>
      <c r="AV89">
        <f t="shared" si="2"/>
        <v>66.1764706</v>
      </c>
    </row>
    <row r="90" spans="1:48" ht="12.75">
      <c r="A90" s="40" t="s">
        <v>90</v>
      </c>
      <c r="B90" s="40"/>
      <c r="C90" s="40">
        <v>54</v>
      </c>
      <c r="D90" s="40">
        <v>465</v>
      </c>
      <c r="E90" s="51">
        <v>0.11613</v>
      </c>
      <c r="F90" s="40">
        <v>0.08106</v>
      </c>
      <c r="G90" s="40">
        <v>0.16637</v>
      </c>
      <c r="H90" s="40"/>
      <c r="I90" s="40">
        <v>1</v>
      </c>
      <c r="AD90" s="4"/>
      <c r="AP90" s="37" t="s">
        <v>193</v>
      </c>
      <c r="AR90" s="37" t="e">
        <f t="shared" si="1"/>
        <v>#VALUE!</v>
      </c>
      <c r="AU90" s="37">
        <v>0.1258992806</v>
      </c>
      <c r="AV90">
        <f t="shared" si="2"/>
        <v>125.8992806</v>
      </c>
    </row>
    <row r="91" spans="1:48" ht="12.75">
      <c r="A91" s="40" t="s">
        <v>89</v>
      </c>
      <c r="B91" s="40"/>
      <c r="C91" s="40">
        <v>40</v>
      </c>
      <c r="D91" s="40">
        <v>901</v>
      </c>
      <c r="E91" s="51">
        <v>0.0444</v>
      </c>
      <c r="F91" s="40">
        <v>0.02876</v>
      </c>
      <c r="G91" s="40">
        <v>0.06853</v>
      </c>
      <c r="H91" s="40"/>
      <c r="I91" s="40">
        <v>1</v>
      </c>
      <c r="AP91" s="37" t="s">
        <v>193</v>
      </c>
      <c r="AR91" s="37" t="e">
        <f t="shared" si="1"/>
        <v>#VALUE!</v>
      </c>
      <c r="AU91" s="37" t="s">
        <v>193</v>
      </c>
      <c r="AV91" t="e">
        <f t="shared" si="2"/>
        <v>#VALUE!</v>
      </c>
    </row>
    <row r="92" spans="1:48" ht="12.75">
      <c r="A92" s="40" t="s">
        <v>88</v>
      </c>
      <c r="B92" s="40"/>
      <c r="C92" s="40">
        <v>83</v>
      </c>
      <c r="D92" s="40">
        <v>809</v>
      </c>
      <c r="E92" s="51">
        <v>0.1026</v>
      </c>
      <c r="F92" s="40">
        <v>0.07661</v>
      </c>
      <c r="G92" s="40">
        <v>0.13739</v>
      </c>
      <c r="H92" s="40"/>
      <c r="I92" s="40">
        <v>1</v>
      </c>
      <c r="AD92" s="4"/>
      <c r="AP92" s="37">
        <v>0.109375</v>
      </c>
      <c r="AR92" s="37">
        <f t="shared" si="1"/>
        <v>109.375</v>
      </c>
      <c r="AU92" s="37">
        <v>0.1840659341</v>
      </c>
      <c r="AV92">
        <f t="shared" si="2"/>
        <v>184.0659341</v>
      </c>
    </row>
    <row r="93" spans="1:48" ht="12.75">
      <c r="A93" s="40" t="s">
        <v>83</v>
      </c>
      <c r="B93" s="40"/>
      <c r="C93" s="40">
        <v>61</v>
      </c>
      <c r="D93" s="40">
        <v>993</v>
      </c>
      <c r="E93" s="51">
        <v>0.06143</v>
      </c>
      <c r="F93" s="40">
        <v>0.04336</v>
      </c>
      <c r="G93" s="40">
        <v>0.08703</v>
      </c>
      <c r="H93" s="40"/>
      <c r="I93" s="40">
        <v>1</v>
      </c>
      <c r="AD93" s="4"/>
      <c r="AP93" s="37">
        <v>0.1076923077</v>
      </c>
      <c r="AR93" s="37">
        <f t="shared" si="1"/>
        <v>107.6923077</v>
      </c>
      <c r="AU93" s="37">
        <v>0.1211267606</v>
      </c>
      <c r="AV93">
        <f t="shared" si="2"/>
        <v>121.1267606</v>
      </c>
    </row>
    <row r="94" spans="1:48" ht="12.75">
      <c r="A94" s="40" t="s">
        <v>105</v>
      </c>
      <c r="B94" s="40"/>
      <c r="C94" s="40">
        <v>24</v>
      </c>
      <c r="D94" s="40">
        <v>926</v>
      </c>
      <c r="E94" s="51">
        <v>0.02592</v>
      </c>
      <c r="F94" s="40">
        <v>0.01472</v>
      </c>
      <c r="G94" s="40">
        <v>0.04564</v>
      </c>
      <c r="H94" s="40"/>
      <c r="I94" s="40">
        <v>1</v>
      </c>
      <c r="AD94" s="4"/>
      <c r="AP94" s="37" t="s">
        <v>193</v>
      </c>
      <c r="AR94" s="37" t="e">
        <f t="shared" si="1"/>
        <v>#VALUE!</v>
      </c>
      <c r="AU94" s="37">
        <v>0.1347368421</v>
      </c>
      <c r="AV94">
        <f t="shared" si="2"/>
        <v>134.7368421</v>
      </c>
    </row>
    <row r="95" spans="1:48" ht="12.75">
      <c r="A95" s="40" t="s">
        <v>106</v>
      </c>
      <c r="B95" s="40"/>
      <c r="C95" s="40">
        <v>64</v>
      </c>
      <c r="D95" s="40">
        <v>507</v>
      </c>
      <c r="E95" s="51">
        <v>0.12623</v>
      </c>
      <c r="F95" s="40">
        <v>0.09091</v>
      </c>
      <c r="G95" s="40">
        <v>0.17529</v>
      </c>
      <c r="H95" s="40"/>
      <c r="I95" s="40">
        <v>1</v>
      </c>
      <c r="AD95" s="4"/>
      <c r="AP95" s="37">
        <v>0.0882352941</v>
      </c>
      <c r="AR95" s="37">
        <f t="shared" si="1"/>
        <v>88.2352941</v>
      </c>
      <c r="AU95" s="37">
        <v>0.0912124583</v>
      </c>
      <c r="AV95">
        <f t="shared" si="2"/>
        <v>91.2124583</v>
      </c>
    </row>
    <row r="96" spans="1:48" ht="12.75">
      <c r="A96" s="40" t="s">
        <v>95</v>
      </c>
      <c r="B96" s="40"/>
      <c r="C96" s="40" t="s">
        <v>248</v>
      </c>
      <c r="D96" s="40" t="s">
        <v>248</v>
      </c>
      <c r="E96" s="51" t="s">
        <v>248</v>
      </c>
      <c r="F96" s="40" t="s">
        <v>248</v>
      </c>
      <c r="G96" s="40" t="s">
        <v>248</v>
      </c>
      <c r="H96" s="40" t="s">
        <v>239</v>
      </c>
      <c r="I96" s="40">
        <v>1</v>
      </c>
      <c r="AP96" s="37" t="s">
        <v>193</v>
      </c>
      <c r="AR96" s="37" t="e">
        <f t="shared" si="1"/>
        <v>#VALUE!</v>
      </c>
      <c r="AU96" s="37">
        <v>0.1386759582</v>
      </c>
      <c r="AV96">
        <f t="shared" si="2"/>
        <v>138.6759582</v>
      </c>
    </row>
    <row r="97" spans="1:48" ht="12.75">
      <c r="A97" s="40" t="s">
        <v>94</v>
      </c>
      <c r="B97" s="40"/>
      <c r="C97" s="40">
        <v>68</v>
      </c>
      <c r="D97" s="40">
        <v>832</v>
      </c>
      <c r="E97" s="51">
        <v>0.08173</v>
      </c>
      <c r="F97" s="40">
        <v>0.05897</v>
      </c>
      <c r="G97" s="40">
        <v>0.11328</v>
      </c>
      <c r="H97" s="40"/>
      <c r="I97" s="40">
        <v>1</v>
      </c>
      <c r="AD97" s="4"/>
      <c r="AP97" s="37">
        <v>0.0956521739</v>
      </c>
      <c r="AR97" s="37">
        <f t="shared" si="1"/>
        <v>95.6521739</v>
      </c>
      <c r="AU97" s="37">
        <v>0.1135187581</v>
      </c>
      <c r="AV97">
        <f t="shared" si="2"/>
        <v>113.5187581</v>
      </c>
    </row>
    <row r="98" spans="1:48" ht="12.75">
      <c r="A98" s="40" t="s">
        <v>93</v>
      </c>
      <c r="B98" s="40"/>
      <c r="C98" s="40">
        <v>78</v>
      </c>
      <c r="D98" s="40">
        <v>903</v>
      </c>
      <c r="E98" s="51">
        <v>0.08638</v>
      </c>
      <c r="F98" s="40">
        <v>0.06374</v>
      </c>
      <c r="G98" s="40">
        <v>0.11706</v>
      </c>
      <c r="H98" s="40"/>
      <c r="I98" s="40">
        <v>1</v>
      </c>
      <c r="AD98" s="4"/>
      <c r="AP98" s="37">
        <v>0.0833333333</v>
      </c>
      <c r="AR98" s="37">
        <f t="shared" si="1"/>
        <v>83.3333333</v>
      </c>
      <c r="AU98" s="37" t="s">
        <v>193</v>
      </c>
      <c r="AV98" t="e">
        <f t="shared" si="2"/>
        <v>#VALUE!</v>
      </c>
    </row>
    <row r="99" spans="1:48" ht="12.75">
      <c r="A99" s="40" t="s">
        <v>92</v>
      </c>
      <c r="B99" s="40"/>
      <c r="C99" s="40">
        <v>108</v>
      </c>
      <c r="D99" s="40">
        <v>665</v>
      </c>
      <c r="E99" s="51">
        <v>0.16241</v>
      </c>
      <c r="F99" s="40">
        <v>0.12681</v>
      </c>
      <c r="G99" s="40">
        <v>0.20799</v>
      </c>
      <c r="H99" s="40"/>
      <c r="I99" s="40"/>
      <c r="AD99" s="4"/>
      <c r="AP99" s="37">
        <v>0.0943396226</v>
      </c>
      <c r="AR99" s="37">
        <f t="shared" si="1"/>
        <v>94.33962260000001</v>
      </c>
      <c r="AU99" s="37">
        <v>0.0941176471</v>
      </c>
      <c r="AV99">
        <f t="shared" si="2"/>
        <v>94.1176471</v>
      </c>
    </row>
    <row r="100" spans="1:48" ht="12.75">
      <c r="A100" s="40" t="s">
        <v>98</v>
      </c>
      <c r="B100" s="40"/>
      <c r="C100" s="40" t="s">
        <v>248</v>
      </c>
      <c r="D100" s="40" t="s">
        <v>248</v>
      </c>
      <c r="E100" s="51" t="s">
        <v>248</v>
      </c>
      <c r="F100" s="40" t="s">
        <v>248</v>
      </c>
      <c r="G100" s="40" t="s">
        <v>248</v>
      </c>
      <c r="H100" s="40" t="s">
        <v>239</v>
      </c>
      <c r="I100" s="40"/>
      <c r="AP100" s="37" t="s">
        <v>193</v>
      </c>
      <c r="AR100" s="37" t="e">
        <f t="shared" si="1"/>
        <v>#VALUE!</v>
      </c>
      <c r="AU100" s="37" t="s">
        <v>193</v>
      </c>
      <c r="AV100" t="e">
        <f t="shared" si="2"/>
        <v>#VALUE!</v>
      </c>
    </row>
    <row r="101" spans="1:48" ht="12.75">
      <c r="A101" s="40" t="s">
        <v>96</v>
      </c>
      <c r="B101" s="40"/>
      <c r="C101" s="40">
        <v>47</v>
      </c>
      <c r="D101" s="40">
        <v>550</v>
      </c>
      <c r="E101" s="51">
        <v>0.08545</v>
      </c>
      <c r="F101" s="40">
        <v>0.05775</v>
      </c>
      <c r="G101" s="40">
        <v>0.12646</v>
      </c>
      <c r="H101" s="40"/>
      <c r="I101" s="40">
        <v>1</v>
      </c>
      <c r="AP101" s="37">
        <v>0.1134020619</v>
      </c>
      <c r="AR101" s="37">
        <f t="shared" si="1"/>
        <v>113.4020619</v>
      </c>
      <c r="AU101" s="37">
        <v>0.14</v>
      </c>
      <c r="AV101">
        <f t="shared" si="2"/>
        <v>140</v>
      </c>
    </row>
    <row r="102" spans="1:48" ht="12.75">
      <c r="A102" s="40" t="s">
        <v>97</v>
      </c>
      <c r="B102" s="40"/>
      <c r="C102" s="40">
        <v>73</v>
      </c>
      <c r="D102" s="40">
        <v>773</v>
      </c>
      <c r="E102" s="51">
        <v>0.09444</v>
      </c>
      <c r="F102" s="40">
        <v>0.06907</v>
      </c>
      <c r="G102" s="40">
        <v>0.12912</v>
      </c>
      <c r="H102" s="40"/>
      <c r="I102" s="40">
        <v>1</v>
      </c>
      <c r="AD102" s="4"/>
      <c r="AP102" s="37">
        <v>0.0973451327</v>
      </c>
      <c r="AR102" s="37">
        <f t="shared" si="1"/>
        <v>97.34513270000001</v>
      </c>
      <c r="AU102" s="37">
        <v>0.0952380952</v>
      </c>
      <c r="AV102">
        <f t="shared" si="2"/>
        <v>95.2380952</v>
      </c>
    </row>
    <row r="103" spans="1:48" ht="25.5">
      <c r="A103" s="40" t="s">
        <v>84</v>
      </c>
      <c r="B103" s="40"/>
      <c r="C103" s="40">
        <v>62</v>
      </c>
      <c r="D103" s="40">
        <v>638</v>
      </c>
      <c r="E103" s="51">
        <v>0.09718</v>
      </c>
      <c r="F103" s="40">
        <v>0.06924</v>
      </c>
      <c r="G103" s="40">
        <v>0.13639</v>
      </c>
      <c r="H103" s="40"/>
      <c r="I103" s="40">
        <v>1</v>
      </c>
      <c r="AD103" s="4"/>
      <c r="AP103" s="37">
        <v>0.0933333333</v>
      </c>
      <c r="AR103" s="37">
        <f t="shared" si="1"/>
        <v>93.3333333</v>
      </c>
      <c r="AU103" s="37">
        <v>0.0909090909</v>
      </c>
      <c r="AV103">
        <f t="shared" si="2"/>
        <v>90.90909090000001</v>
      </c>
    </row>
    <row r="104" spans="1:48" ht="12.75">
      <c r="A104" s="40" t="s">
        <v>85</v>
      </c>
      <c r="B104" s="40"/>
      <c r="C104" s="40">
        <v>46</v>
      </c>
      <c r="D104" s="40">
        <v>678</v>
      </c>
      <c r="E104" s="51">
        <v>0.06785</v>
      </c>
      <c r="F104" s="40">
        <v>0.04548</v>
      </c>
      <c r="G104" s="40">
        <v>0.1012</v>
      </c>
      <c r="H104" s="40"/>
      <c r="I104" s="40">
        <v>1</v>
      </c>
      <c r="AD104" s="4"/>
      <c r="AP104" s="37">
        <v>0.1011235955</v>
      </c>
      <c r="AR104" s="37">
        <f t="shared" si="1"/>
        <v>101.1235955</v>
      </c>
      <c r="AU104" s="37">
        <v>0.0714285714</v>
      </c>
      <c r="AV104">
        <f t="shared" si="2"/>
        <v>71.4285714</v>
      </c>
    </row>
    <row r="105" spans="1:48" ht="12.75">
      <c r="A105" s="40" t="s">
        <v>99</v>
      </c>
      <c r="B105" s="40"/>
      <c r="C105" s="40">
        <v>32</v>
      </c>
      <c r="D105" s="40">
        <v>450</v>
      </c>
      <c r="E105" s="51">
        <v>0.07111</v>
      </c>
      <c r="F105" s="40">
        <v>0.04406</v>
      </c>
      <c r="G105" s="40">
        <v>0.11478</v>
      </c>
      <c r="H105" s="40"/>
      <c r="I105" s="40">
        <v>1</v>
      </c>
      <c r="AD105" s="4"/>
      <c r="AP105" s="37" t="s">
        <v>193</v>
      </c>
      <c r="AR105" s="37" t="e">
        <f t="shared" si="1"/>
        <v>#VALUE!</v>
      </c>
      <c r="AU105" s="37">
        <v>0.0987261146</v>
      </c>
      <c r="AV105">
        <f t="shared" si="2"/>
        <v>98.7261146</v>
      </c>
    </row>
    <row r="106" spans="1:48" ht="12.75">
      <c r="A106" s="40" t="s">
        <v>100</v>
      </c>
      <c r="B106" s="40"/>
      <c r="C106" s="40">
        <v>112</v>
      </c>
      <c r="D106" s="40">
        <v>459</v>
      </c>
      <c r="E106" s="51">
        <v>0.24401</v>
      </c>
      <c r="F106" s="40">
        <v>0.1937</v>
      </c>
      <c r="G106" s="40">
        <v>0.30738</v>
      </c>
      <c r="H106" s="40"/>
      <c r="I106" s="40">
        <v>1</v>
      </c>
      <c r="AD106" s="4"/>
      <c r="AP106" s="37">
        <v>0.0898203593</v>
      </c>
      <c r="AR106" s="37">
        <f t="shared" si="1"/>
        <v>89.82035929999999</v>
      </c>
      <c r="AU106" s="37">
        <v>0.119205298</v>
      </c>
      <c r="AV106">
        <f t="shared" si="2"/>
        <v>119.205298</v>
      </c>
    </row>
    <row r="107" spans="1:48" ht="12.75">
      <c r="A107" s="40" t="s">
        <v>103</v>
      </c>
      <c r="B107" s="40"/>
      <c r="C107" s="40">
        <v>268</v>
      </c>
      <c r="D107" s="40">
        <v>1405</v>
      </c>
      <c r="E107" s="51">
        <v>0.19075</v>
      </c>
      <c r="F107" s="40">
        <v>0.16347</v>
      </c>
      <c r="G107" s="40">
        <v>0.22257</v>
      </c>
      <c r="H107" s="40"/>
      <c r="I107" s="40"/>
      <c r="AD107" s="4"/>
      <c r="AP107" s="37">
        <v>0.0882352941</v>
      </c>
      <c r="AR107" s="37">
        <f t="shared" si="1"/>
        <v>88.2352941</v>
      </c>
      <c r="AU107" s="37">
        <v>0.0802919708</v>
      </c>
      <c r="AV107">
        <f t="shared" si="2"/>
        <v>80.2919708</v>
      </c>
    </row>
    <row r="108" spans="1:48" ht="12.75">
      <c r="A108" s="40" t="s">
        <v>104</v>
      </c>
      <c r="B108" s="40"/>
      <c r="C108" s="40">
        <v>422</v>
      </c>
      <c r="D108" s="40">
        <v>1233</v>
      </c>
      <c r="E108" s="51">
        <v>0.34225</v>
      </c>
      <c r="F108" s="40">
        <v>0.30634</v>
      </c>
      <c r="G108" s="40">
        <v>0.38238</v>
      </c>
      <c r="H108" s="40"/>
      <c r="I108" s="40">
        <v>1</v>
      </c>
      <c r="AD108" s="4"/>
      <c r="AP108" s="37">
        <v>0.0951219512</v>
      </c>
      <c r="AR108" s="37">
        <f t="shared" si="1"/>
        <v>95.1219512</v>
      </c>
      <c r="AU108" s="37">
        <v>0.0727272727</v>
      </c>
      <c r="AV108">
        <f t="shared" si="2"/>
        <v>72.7272727</v>
      </c>
    </row>
    <row r="109" spans="1:48" ht="12.75">
      <c r="A109" s="40" t="s">
        <v>101</v>
      </c>
      <c r="B109" s="40"/>
      <c r="C109" s="40">
        <v>180</v>
      </c>
      <c r="D109" s="40">
        <v>902</v>
      </c>
      <c r="E109" s="51">
        <v>0.19956</v>
      </c>
      <c r="F109" s="40">
        <v>0.16547</v>
      </c>
      <c r="G109" s="40">
        <v>0.24066</v>
      </c>
      <c r="H109" s="40"/>
      <c r="I109" s="40"/>
      <c r="AD109" s="4"/>
      <c r="AP109" s="37">
        <v>0.0620689655</v>
      </c>
      <c r="AR109" s="37">
        <f t="shared" si="1"/>
        <v>62.068965500000004</v>
      </c>
      <c r="AU109" s="37">
        <v>0.1001517451</v>
      </c>
      <c r="AV109">
        <f t="shared" si="2"/>
        <v>100.1517451</v>
      </c>
    </row>
    <row r="110" spans="1:48" ht="12.75">
      <c r="A110" s="40" t="s">
        <v>102</v>
      </c>
      <c r="B110" s="40"/>
      <c r="C110" s="40">
        <v>281</v>
      </c>
      <c r="D110" s="40">
        <v>559</v>
      </c>
      <c r="E110" s="51">
        <v>0.50268</v>
      </c>
      <c r="F110" s="40">
        <v>0.44665</v>
      </c>
      <c r="G110" s="40">
        <v>0.56575</v>
      </c>
      <c r="H110" s="40"/>
      <c r="I110" s="40">
        <v>1</v>
      </c>
      <c r="AP110" s="37">
        <v>0.1299212598</v>
      </c>
      <c r="AR110" s="37">
        <f t="shared" si="1"/>
        <v>129.9212598</v>
      </c>
      <c r="AU110" s="37">
        <v>0.0968858131</v>
      </c>
      <c r="AV110">
        <f t="shared" si="2"/>
        <v>96.8858131</v>
      </c>
    </row>
    <row r="111" spans="47:48" ht="12.75">
      <c r="AU111" s="37">
        <v>0.2068965517</v>
      </c>
      <c r="AV111">
        <f t="shared" si="2"/>
        <v>206.89655169999997</v>
      </c>
    </row>
    <row r="112" ht="12.75">
      <c r="A112" s="40"/>
    </row>
    <row r="113" ht="12.75">
      <c r="A113" s="40"/>
    </row>
    <row r="114" spans="47:48" ht="12.75">
      <c r="AU114" s="37" t="s">
        <v>193</v>
      </c>
      <c r="AV114" t="e">
        <f t="shared" si="2"/>
        <v>#VALUE!</v>
      </c>
    </row>
    <row r="115" spans="47:48" ht="12.75">
      <c r="AU115" s="37">
        <v>0.152173913</v>
      </c>
      <c r="AV115">
        <f t="shared" si="2"/>
        <v>152.173913</v>
      </c>
    </row>
    <row r="116" spans="47:48" ht="12.75">
      <c r="AU116" s="37">
        <v>0</v>
      </c>
      <c r="AV116">
        <f t="shared" si="2"/>
        <v>0</v>
      </c>
    </row>
    <row r="117" spans="47:48" ht="12.75">
      <c r="AU117" s="37" t="s">
        <v>193</v>
      </c>
      <c r="AV117" t="e">
        <f t="shared" si="2"/>
        <v>#VALUE!</v>
      </c>
    </row>
    <row r="118" spans="47:48" ht="12.75">
      <c r="AU118" s="37">
        <v>0.1063829787</v>
      </c>
      <c r="AV118">
        <f t="shared" si="2"/>
        <v>106.38297870000001</v>
      </c>
    </row>
    <row r="119" spans="47:48" ht="12.75">
      <c r="AU119" s="37" t="s">
        <v>193</v>
      </c>
      <c r="AV119" t="e">
        <f t="shared" si="2"/>
        <v>#VALUE!</v>
      </c>
    </row>
    <row r="120" spans="47:48" ht="12.75">
      <c r="AU120" s="37" t="s">
        <v>193</v>
      </c>
      <c r="AV120" t="e">
        <f t="shared" si="2"/>
        <v>#VALUE!</v>
      </c>
    </row>
    <row r="121" spans="47:48" ht="12.75">
      <c r="AU121" s="37" t="s">
        <v>193</v>
      </c>
      <c r="AV121" t="e">
        <f t="shared" si="2"/>
        <v>#VALUE!</v>
      </c>
    </row>
    <row r="122" spans="47:48" ht="12.75">
      <c r="AU122" s="37">
        <v>0.1058201058</v>
      </c>
      <c r="AV122">
        <f t="shared" si="2"/>
        <v>105.8201058</v>
      </c>
    </row>
    <row r="123" spans="47:48" ht="12.75">
      <c r="AU123" s="37">
        <v>0.1293103448</v>
      </c>
      <c r="AV123">
        <f t="shared" si="2"/>
        <v>129.3103448</v>
      </c>
    </row>
    <row r="124" spans="47:48" ht="12.75">
      <c r="AU124" s="37" t="s">
        <v>193</v>
      </c>
      <c r="AV124" t="e">
        <f t="shared" si="2"/>
        <v>#VALUE!</v>
      </c>
    </row>
    <row r="125" spans="47:48" ht="12.75">
      <c r="AU125" s="37">
        <v>0</v>
      </c>
      <c r="AV125">
        <f t="shared" si="2"/>
        <v>0</v>
      </c>
    </row>
    <row r="126" spans="47:48" ht="12.75">
      <c r="AU126" s="37">
        <v>0.1111111111</v>
      </c>
      <c r="AV126">
        <f t="shared" si="2"/>
        <v>111.1111111</v>
      </c>
    </row>
    <row r="127" spans="47:48" ht="12.75">
      <c r="AU127" s="37">
        <v>0.1694915254</v>
      </c>
      <c r="AV127">
        <f t="shared" si="2"/>
        <v>169.4915254</v>
      </c>
    </row>
    <row r="128" spans="47:48" ht="12.75">
      <c r="AU128" s="37" t="s">
        <v>193</v>
      </c>
      <c r="AV128" t="e">
        <f t="shared" si="2"/>
        <v>#VALUE!</v>
      </c>
    </row>
    <row r="129" spans="47:48" ht="12.75">
      <c r="AU129" s="37" t="s">
        <v>193</v>
      </c>
      <c r="AV129" t="e">
        <f t="shared" si="2"/>
        <v>#VALUE!</v>
      </c>
    </row>
    <row r="130" spans="47:48" ht="12.75">
      <c r="AU130" s="37" t="s">
        <v>193</v>
      </c>
      <c r="AV130" t="e">
        <f t="shared" si="2"/>
        <v>#VALUE!</v>
      </c>
    </row>
    <row r="131" spans="47:48" ht="12.75">
      <c r="AU131" s="37" t="s">
        <v>193</v>
      </c>
      <c r="AV131" t="e">
        <f t="shared" si="2"/>
        <v>#VALUE!</v>
      </c>
    </row>
    <row r="132" spans="47:48" ht="12.75">
      <c r="AU132" s="37" t="s">
        <v>193</v>
      </c>
      <c r="AV132" t="e">
        <f t="shared" si="2"/>
        <v>#VALUE!</v>
      </c>
    </row>
    <row r="133" spans="47:48" ht="12.75">
      <c r="AU133" s="37" t="s">
        <v>193</v>
      </c>
      <c r="AV133" t="e">
        <f t="shared" si="2"/>
        <v>#VALUE!</v>
      </c>
    </row>
    <row r="134" spans="47:48" ht="12.75">
      <c r="AU134" s="37">
        <v>0.15</v>
      </c>
      <c r="AV134">
        <f t="shared" si="2"/>
        <v>150</v>
      </c>
    </row>
    <row r="135" spans="47:48" ht="12.75">
      <c r="AU135" s="37">
        <v>0.152173913</v>
      </c>
      <c r="AV135">
        <f t="shared" si="2"/>
        <v>152.173913</v>
      </c>
    </row>
    <row r="136" spans="47:48" ht="12.75">
      <c r="AU136" s="37">
        <v>0.2</v>
      </c>
      <c r="AV136">
        <f t="shared" si="2"/>
        <v>200</v>
      </c>
    </row>
    <row r="137" spans="47:48" ht="12.75">
      <c r="AU137" s="37" t="s">
        <v>193</v>
      </c>
      <c r="AV137" t="e">
        <f t="shared" si="2"/>
        <v>#VALUE!</v>
      </c>
    </row>
    <row r="138" spans="47:48" ht="12.75">
      <c r="AU138" s="37">
        <v>0.0857142857</v>
      </c>
      <c r="AV138">
        <f t="shared" si="2"/>
        <v>85.7142857</v>
      </c>
    </row>
    <row r="139" spans="47:48" ht="12.75">
      <c r="AU139" s="37">
        <v>0.1012658228</v>
      </c>
      <c r="AV139">
        <f t="shared" si="2"/>
        <v>101.2658228</v>
      </c>
    </row>
    <row r="140" spans="47:48" ht="12.75">
      <c r="AU140" s="37">
        <v>0.064</v>
      </c>
      <c r="AV140">
        <f t="shared" si="2"/>
        <v>64</v>
      </c>
    </row>
    <row r="141" spans="47:48" ht="12.75">
      <c r="AU141" s="37">
        <v>0</v>
      </c>
      <c r="AV141">
        <f t="shared" si="2"/>
        <v>0</v>
      </c>
    </row>
    <row r="142" spans="47:48" ht="12.75">
      <c r="AU142" s="37" t="s">
        <v>193</v>
      </c>
      <c r="AV142" t="e">
        <f t="shared" si="2"/>
        <v>#VALUE!</v>
      </c>
    </row>
    <row r="143" spans="47:48" ht="12.75">
      <c r="AU143" s="37">
        <v>0</v>
      </c>
      <c r="AV143">
        <f t="shared" si="2"/>
        <v>0</v>
      </c>
    </row>
    <row r="144" spans="47:48" ht="12.75">
      <c r="AU144" s="37" t="s">
        <v>193</v>
      </c>
      <c r="AV144" t="e">
        <f t="shared" si="2"/>
        <v>#VALUE!</v>
      </c>
    </row>
    <row r="145" spans="47:48" ht="12.75">
      <c r="AU145" s="37">
        <v>0.072</v>
      </c>
      <c r="AV145">
        <f t="shared" si="2"/>
        <v>72</v>
      </c>
    </row>
    <row r="146" spans="47:48" ht="12.75">
      <c r="AU146" s="37">
        <v>0.0648148148</v>
      </c>
      <c r="AV146">
        <f t="shared" si="2"/>
        <v>64.8148148</v>
      </c>
    </row>
    <row r="147" spans="47:48" ht="12.75">
      <c r="AU147" s="37" t="s">
        <v>193</v>
      </c>
      <c r="AV147" t="e">
        <f t="shared" si="2"/>
        <v>#VALUE!</v>
      </c>
    </row>
    <row r="148" spans="47:48" ht="12.75">
      <c r="AU148" s="37">
        <v>0.1279069767</v>
      </c>
      <c r="AV148">
        <f aca="true" t="shared" si="3" ref="AV148:AV189">AU148*1000</f>
        <v>127.9069767</v>
      </c>
    </row>
    <row r="149" spans="47:48" ht="12.75">
      <c r="AU149" s="37" t="s">
        <v>193</v>
      </c>
      <c r="AV149" t="e">
        <f t="shared" si="3"/>
        <v>#VALUE!</v>
      </c>
    </row>
    <row r="150" spans="47:48" ht="12.75">
      <c r="AU150" s="37">
        <v>0.1300813008</v>
      </c>
      <c r="AV150">
        <f t="shared" si="3"/>
        <v>130.08130079999998</v>
      </c>
    </row>
    <row r="151" spans="47:48" ht="12.75">
      <c r="AU151" s="37">
        <v>0.26</v>
      </c>
      <c r="AV151">
        <f t="shared" si="3"/>
        <v>260</v>
      </c>
    </row>
    <row r="152" spans="47:48" ht="12.75">
      <c r="AU152" s="37">
        <v>0.2125</v>
      </c>
      <c r="AV152">
        <f t="shared" si="3"/>
        <v>212.5</v>
      </c>
    </row>
    <row r="153" spans="47:48" ht="12.75">
      <c r="AU153" s="37">
        <v>0.1298701299</v>
      </c>
      <c r="AV153">
        <f t="shared" si="3"/>
        <v>129.8701299</v>
      </c>
    </row>
    <row r="154" spans="47:48" ht="12.75">
      <c r="AU154" s="37">
        <v>0.1632653061</v>
      </c>
      <c r="AV154">
        <f t="shared" si="3"/>
        <v>163.2653061</v>
      </c>
    </row>
    <row r="155" spans="47:48" ht="12.75">
      <c r="AU155" s="37" t="s">
        <v>193</v>
      </c>
      <c r="AV155" t="e">
        <f t="shared" si="3"/>
        <v>#VALUE!</v>
      </c>
    </row>
    <row r="156" spans="47:48" ht="12.75">
      <c r="AU156" s="37" t="s">
        <v>193</v>
      </c>
      <c r="AV156" t="e">
        <f t="shared" si="3"/>
        <v>#VALUE!</v>
      </c>
    </row>
    <row r="157" spans="47:48" ht="12.75">
      <c r="AU157" s="37" t="s">
        <v>193</v>
      </c>
      <c r="AV157" t="e">
        <f t="shared" si="3"/>
        <v>#VALUE!</v>
      </c>
    </row>
    <row r="158" spans="47:48" ht="12.75">
      <c r="AU158" s="37">
        <v>0.0660377358</v>
      </c>
      <c r="AV158">
        <f t="shared" si="3"/>
        <v>66.0377358</v>
      </c>
    </row>
    <row r="159" spans="47:48" ht="12.75">
      <c r="AU159" s="37">
        <v>0.1349206349</v>
      </c>
      <c r="AV159">
        <f t="shared" si="3"/>
        <v>134.9206349</v>
      </c>
    </row>
    <row r="160" spans="47:48" ht="12.75">
      <c r="AU160" s="37" t="s">
        <v>193</v>
      </c>
      <c r="AV160" t="e">
        <f t="shared" si="3"/>
        <v>#VALUE!</v>
      </c>
    </row>
    <row r="161" spans="47:48" ht="12.75">
      <c r="AU161" s="37">
        <v>0.1229508197</v>
      </c>
      <c r="AV161">
        <f t="shared" si="3"/>
        <v>122.95081970000001</v>
      </c>
    </row>
    <row r="162" spans="47:48" ht="12.75">
      <c r="AU162" s="37">
        <v>0.1132075472</v>
      </c>
      <c r="AV162">
        <f t="shared" si="3"/>
        <v>113.2075472</v>
      </c>
    </row>
    <row r="163" spans="47:48" ht="12.75">
      <c r="AU163" s="37">
        <v>0.1153846154</v>
      </c>
      <c r="AV163">
        <f t="shared" si="3"/>
        <v>115.3846154</v>
      </c>
    </row>
    <row r="164" spans="47:48" ht="12.75">
      <c r="AU164" s="37">
        <v>0.2105263158</v>
      </c>
      <c r="AV164">
        <f t="shared" si="3"/>
        <v>210.5263158</v>
      </c>
    </row>
    <row r="165" spans="47:48" ht="12.75">
      <c r="AU165" s="37">
        <v>0.1029411765</v>
      </c>
      <c r="AV165">
        <f t="shared" si="3"/>
        <v>102.9411765</v>
      </c>
    </row>
    <row r="166" spans="47:48" ht="12.75">
      <c r="AU166" s="37" t="s">
        <v>193</v>
      </c>
      <c r="AV166" t="e">
        <f t="shared" si="3"/>
        <v>#VALUE!</v>
      </c>
    </row>
    <row r="167" spans="47:48" ht="12.75">
      <c r="AU167" s="37" t="s">
        <v>193</v>
      </c>
      <c r="AV167" t="e">
        <f t="shared" si="3"/>
        <v>#VALUE!</v>
      </c>
    </row>
    <row r="168" spans="47:48" ht="12.75">
      <c r="AU168" s="37">
        <v>0.1851851852</v>
      </c>
      <c r="AV168">
        <f t="shared" si="3"/>
        <v>185.18518519999998</v>
      </c>
    </row>
    <row r="169" spans="47:48" ht="12.75">
      <c r="AU169" s="37" t="s">
        <v>193</v>
      </c>
      <c r="AV169" t="e">
        <f t="shared" si="3"/>
        <v>#VALUE!</v>
      </c>
    </row>
    <row r="170" spans="47:48" ht="12.75">
      <c r="AU170" s="37" t="s">
        <v>193</v>
      </c>
      <c r="AV170" t="e">
        <f t="shared" si="3"/>
        <v>#VALUE!</v>
      </c>
    </row>
    <row r="171" spans="47:48" ht="12.75">
      <c r="AU171" s="37">
        <v>0.1351351351</v>
      </c>
      <c r="AV171">
        <f t="shared" si="3"/>
        <v>135.13513509999999</v>
      </c>
    </row>
    <row r="172" spans="47:48" ht="12.75">
      <c r="AU172" s="37">
        <v>0.0909090909</v>
      </c>
      <c r="AV172">
        <f t="shared" si="3"/>
        <v>90.90909090000001</v>
      </c>
    </row>
    <row r="173" spans="47:48" ht="12.75">
      <c r="AU173" s="37" t="s">
        <v>193</v>
      </c>
      <c r="AV173" t="e">
        <f t="shared" si="3"/>
        <v>#VALUE!</v>
      </c>
    </row>
    <row r="174" spans="47:48" ht="12.75">
      <c r="AU174" s="37" t="s">
        <v>193</v>
      </c>
      <c r="AV174" t="e">
        <f t="shared" si="3"/>
        <v>#VALUE!</v>
      </c>
    </row>
    <row r="175" spans="47:48" ht="12.75">
      <c r="AU175" s="37" t="s">
        <v>193</v>
      </c>
      <c r="AV175" t="e">
        <f t="shared" si="3"/>
        <v>#VALUE!</v>
      </c>
    </row>
    <row r="176" spans="47:48" ht="12.75">
      <c r="AU176" s="37">
        <v>0.1052631579</v>
      </c>
      <c r="AV176">
        <f t="shared" si="3"/>
        <v>105.2631579</v>
      </c>
    </row>
    <row r="177" spans="47:48" ht="12.75">
      <c r="AU177" s="37">
        <v>0.0888888889</v>
      </c>
      <c r="AV177">
        <f t="shared" si="3"/>
        <v>88.8888889</v>
      </c>
    </row>
    <row r="178" spans="47:48" ht="12.75">
      <c r="AU178" s="37">
        <v>0.1048951049</v>
      </c>
      <c r="AV178">
        <f t="shared" si="3"/>
        <v>104.89510489999999</v>
      </c>
    </row>
    <row r="179" spans="47:48" ht="12.75">
      <c r="AU179" s="37" t="s">
        <v>193</v>
      </c>
      <c r="AV179" t="e">
        <f t="shared" si="3"/>
        <v>#VALUE!</v>
      </c>
    </row>
    <row r="180" spans="47:48" ht="12.75">
      <c r="AU180" s="37">
        <v>0.1272727273</v>
      </c>
      <c r="AV180">
        <f t="shared" si="3"/>
        <v>127.2727273</v>
      </c>
    </row>
    <row r="181" spans="47:48" ht="12.75">
      <c r="AU181" s="37">
        <v>0.1098901099</v>
      </c>
      <c r="AV181">
        <f t="shared" si="3"/>
        <v>109.8901099</v>
      </c>
    </row>
    <row r="182" spans="47:48" ht="12.75">
      <c r="AU182" s="37" t="s">
        <v>193</v>
      </c>
      <c r="AV182" t="e">
        <f t="shared" si="3"/>
        <v>#VALUE!</v>
      </c>
    </row>
    <row r="183" spans="47:48" ht="12.75">
      <c r="AU183" s="37">
        <v>0.0833333333</v>
      </c>
      <c r="AV183">
        <f t="shared" si="3"/>
        <v>83.3333333</v>
      </c>
    </row>
    <row r="184" spans="47:48" ht="12.75">
      <c r="AU184" s="37" t="s">
        <v>193</v>
      </c>
      <c r="AV184" t="e">
        <f t="shared" si="3"/>
        <v>#VALUE!</v>
      </c>
    </row>
    <row r="185" spans="47:48" ht="12.75">
      <c r="AU185" s="37">
        <v>0.0747126437</v>
      </c>
      <c r="AV185">
        <f t="shared" si="3"/>
        <v>74.7126437</v>
      </c>
    </row>
    <row r="186" spans="47:48" ht="12.75">
      <c r="AU186" s="37">
        <v>0.0921501706</v>
      </c>
      <c r="AV186">
        <f t="shared" si="3"/>
        <v>92.1501706</v>
      </c>
    </row>
    <row r="187" spans="47:48" ht="12.75">
      <c r="AU187" s="37">
        <v>0.106557377</v>
      </c>
      <c r="AV187">
        <f t="shared" si="3"/>
        <v>106.55737699999999</v>
      </c>
    </row>
    <row r="188" spans="47:48" ht="12.75">
      <c r="AU188" s="37">
        <v>0.1062992126</v>
      </c>
      <c r="AV188">
        <f t="shared" si="3"/>
        <v>106.2992126</v>
      </c>
    </row>
    <row r="189" spans="47:48" ht="12.75">
      <c r="AU189" s="37">
        <v>0.0895061728</v>
      </c>
      <c r="AV189">
        <f t="shared" si="3"/>
        <v>89.5061728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2008-11-13T16:46:28Z</cp:lastPrinted>
  <dcterms:created xsi:type="dcterms:W3CDTF">2006-01-23T20:42:54Z</dcterms:created>
  <dcterms:modified xsi:type="dcterms:W3CDTF">2008-11-13T16:46:31Z</dcterms:modified>
  <cp:category/>
  <cp:version/>
  <cp:contentType/>
  <cp:contentStatus/>
</cp:coreProperties>
</file>