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heets/sheet3.xml" ContentType="application/vnd.openxmlformats-officedocument.spreadsheetml.chart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 yWindow="345" windowWidth="9555" windowHeight="7425" tabRatio="649" activeTab="5"/>
  </bookViews>
  <sheets>
    <sheet name="all-rha " sheetId="1" r:id="rId1"/>
    <sheet name="wpg comm areas " sheetId="2" r:id="rId2"/>
    <sheet name="crude rate table" sheetId="3" r:id="rId3"/>
    <sheet name="graph data" sheetId="4" r:id="rId4"/>
    <sheet name="orig. data" sheetId="5" r:id="rId5"/>
    <sheet name="agg rha " sheetId="6" r:id="rId6"/>
  </sheets>
  <definedNames>
    <definedName name="Criteria1">IF((CELL("contents",#REF!))="2"," (2)")</definedName>
  </definedNames>
  <calcPr fullCalcOnLoad="1"/>
</workbook>
</file>

<file path=xl/sharedStrings.xml><?xml version="1.0" encoding="utf-8"?>
<sst xmlns="http://schemas.openxmlformats.org/spreadsheetml/2006/main" count="1007" uniqueCount="199">
  <si>
    <t>area</t>
  </si>
  <si>
    <t>A-40 Central</t>
  </si>
  <si>
    <t>BN-20 North Eastman</t>
  </si>
  <si>
    <t>BS-25 South Eastman</t>
  </si>
  <si>
    <t>C-30 Interlake</t>
  </si>
  <si>
    <t>D-70 Nor-Man</t>
  </si>
  <si>
    <t>E-60 Parkland</t>
  </si>
  <si>
    <t>FB-80 Burntwood</t>
  </si>
  <si>
    <t>FC-90 Churchill</t>
  </si>
  <si>
    <t>G-15 Brandon</t>
  </si>
  <si>
    <t>GA-45 Assiniboine</t>
  </si>
  <si>
    <t>K-10 Winnipeg</t>
  </si>
  <si>
    <t>M Mid</t>
  </si>
  <si>
    <t>N North</t>
  </si>
  <si>
    <t>S South</t>
  </si>
  <si>
    <t>Z Manitoba</t>
  </si>
  <si>
    <t>W01 St. James - Assiniboia</t>
  </si>
  <si>
    <t>W02 Assiniboine South</t>
  </si>
  <si>
    <t>W03 Fort Garry</t>
  </si>
  <si>
    <t>W04 St. Vital</t>
  </si>
  <si>
    <t>W05 St. Boniface</t>
  </si>
  <si>
    <t>W06 Transcona</t>
  </si>
  <si>
    <t>W07 River East</t>
  </si>
  <si>
    <t>W08 Seven Oaks</t>
  </si>
  <si>
    <t>W09 Inkster</t>
  </si>
  <si>
    <t>W10 Point Douglas</t>
  </si>
  <si>
    <t>W11 Downtown</t>
  </si>
  <si>
    <t>W12 River Heights</t>
  </si>
  <si>
    <t>Brandon</t>
  </si>
  <si>
    <t>T1 avg</t>
  </si>
  <si>
    <t>T2 avg</t>
  </si>
  <si>
    <t>T1 adj</t>
  </si>
  <si>
    <t>T2 adj</t>
  </si>
  <si>
    <t>T1 count</t>
  </si>
  <si>
    <t>T1 pop</t>
  </si>
  <si>
    <t>T1 prob</t>
  </si>
  <si>
    <t>T2 count</t>
  </si>
  <si>
    <t>T2 pop</t>
  </si>
  <si>
    <t>T2 prob</t>
  </si>
  <si>
    <t>CI work</t>
  </si>
  <si>
    <t>t</t>
  </si>
  <si>
    <t>Suppression</t>
  </si>
  <si>
    <t>T1T2 prob</t>
  </si>
  <si>
    <t>Region</t>
  </si>
  <si>
    <t>Number</t>
  </si>
  <si>
    <t>CRUDE</t>
  </si>
  <si>
    <t>Observed</t>
  </si>
  <si>
    <t>per Year</t>
  </si>
  <si>
    <t>South Eastman</t>
  </si>
  <si>
    <t>Central</t>
  </si>
  <si>
    <t>Assiniboine</t>
  </si>
  <si>
    <t>Parkland</t>
  </si>
  <si>
    <t>Interlake</t>
  </si>
  <si>
    <t>North Eastman</t>
  </si>
  <si>
    <t>Churchill</t>
  </si>
  <si>
    <t>Nor-Man</t>
  </si>
  <si>
    <t>Burntwood</t>
  </si>
  <si>
    <t>North</t>
  </si>
  <si>
    <t>Winnipeg</t>
  </si>
  <si>
    <t>Manitoba</t>
  </si>
  <si>
    <t>blank cells = suppressed</t>
  </si>
  <si>
    <t>South</t>
  </si>
  <si>
    <t>Mid</t>
  </si>
  <si>
    <t>Fort Garry</t>
  </si>
  <si>
    <t>Assiniboine South</t>
  </si>
  <si>
    <t>River Heights</t>
  </si>
  <si>
    <t>St. Vital</t>
  </si>
  <si>
    <t>River East</t>
  </si>
  <si>
    <t>St. Boniface</t>
  </si>
  <si>
    <t>Transcona</t>
  </si>
  <si>
    <t>Seven Oaks</t>
  </si>
  <si>
    <t>St. James - Assiniboia</t>
  </si>
  <si>
    <t>Inkster</t>
  </si>
  <si>
    <t>Downtown</t>
  </si>
  <si>
    <t>Point Douglas</t>
  </si>
  <si>
    <t>Public Trustee</t>
  </si>
  <si>
    <t>Source: Manitoba Centre for Health Policy, 2008</t>
  </si>
  <si>
    <t>rate</t>
  </si>
  <si>
    <t>per 1,000</t>
  </si>
  <si>
    <t>RHAs &amp; CAs</t>
  </si>
  <si>
    <t xml:space="preserve"> </t>
  </si>
  <si>
    <t>T1</t>
  </si>
  <si>
    <t>T2</t>
  </si>
  <si>
    <t>s</t>
  </si>
  <si>
    <t>*RHAs &amp; CAs testing @ .01</t>
  </si>
  <si>
    <t>FLU</t>
  </si>
  <si>
    <t>t1prob</t>
  </si>
  <si>
    <t>t1_crd_rate</t>
  </si>
  <si>
    <t>t1_std_error</t>
  </si>
  <si>
    <t>t1_rate_ratio</t>
  </si>
  <si>
    <t>t2prob</t>
  </si>
  <si>
    <t>t2_crd_rate</t>
  </si>
  <si>
    <t>t2_std_error</t>
  </si>
  <si>
    <t>t2_rate_ratio</t>
  </si>
  <si>
    <t>t2t1prob</t>
  </si>
  <si>
    <t>t1sign</t>
  </si>
  <si>
    <t>t2sign</t>
  </si>
  <si>
    <t>t2t1sign</t>
  </si>
  <si>
    <t>t1suppress</t>
  </si>
  <si>
    <t>t2suppress</t>
  </si>
  <si>
    <t>t1deaths</t>
  </si>
  <si>
    <t>t1births</t>
  </si>
  <si>
    <t>t2deaths</t>
  </si>
  <si>
    <t>t2births</t>
  </si>
  <si>
    <t>Using Crude Infant Mortality Rates to test for significance (where fragile = 0,1), cal birth yrs 96/00 (ref) and 01/05, per 1000</t>
  </si>
  <si>
    <t>t1estimate</t>
  </si>
  <si>
    <t>t1_ratio</t>
  </si>
  <si>
    <t>t2estimate</t>
  </si>
  <si>
    <t>t2_ratio</t>
  </si>
  <si>
    <t>t2t1estimate</t>
  </si>
  <si>
    <t>t2t1_rate_ratio</t>
  </si>
  <si>
    <t>t2t1_ratio</t>
  </si>
  <si>
    <t>PT Public Trustee</t>
  </si>
  <si>
    <t>BS2-25 SE Northern</t>
  </si>
  <si>
    <t>BS1-25 SE Central</t>
  </si>
  <si>
    <t>BS4-25 SE Western</t>
  </si>
  <si>
    <t>BS3-25 SE Southern</t>
  </si>
  <si>
    <t>A4A-40 Cent Altona</t>
  </si>
  <si>
    <t>A1C-40 Cent Cartier/SFX</t>
  </si>
  <si>
    <t>A3L-40 Cent Louise/Pembina</t>
  </si>
  <si>
    <t>A3M-40 Cent Morden/Winkler</t>
  </si>
  <si>
    <t>A2C-40 Cent Carman</t>
  </si>
  <si>
    <t>A4R-40 Cent Red River</t>
  </si>
  <si>
    <t>A2L-40 Cent Swan Lake</t>
  </si>
  <si>
    <t>A1P-40 Cent Portage</t>
  </si>
  <si>
    <t>A1S-40 Cent Seven Regions</t>
  </si>
  <si>
    <t>GA22-45 Assin East 2</t>
  </si>
  <si>
    <t>GA31-45 Assin West 1</t>
  </si>
  <si>
    <t>GA11-45 Assin North 1</t>
  </si>
  <si>
    <t>GA32-45 Assin West 2</t>
  </si>
  <si>
    <t>GA21-45 Assin East 1</t>
  </si>
  <si>
    <t>GA12-45 Assin North 2</t>
  </si>
  <si>
    <t>G1-15 Bdn Rural</t>
  </si>
  <si>
    <t>G24-15 Southeast</t>
  </si>
  <si>
    <t>G22-15 West</t>
  </si>
  <si>
    <t>G21-15 Southwest</t>
  </si>
  <si>
    <t>G26-15 North End</t>
  </si>
  <si>
    <t>G25-15 East</t>
  </si>
  <si>
    <t>G23-15 Central</t>
  </si>
  <si>
    <t>C4-30 IL Southwest</t>
  </si>
  <si>
    <t>C1-30 IL Northeast</t>
  </si>
  <si>
    <t>C3-30 IL Southeast</t>
  </si>
  <si>
    <t>C2-30 IL Northwest</t>
  </si>
  <si>
    <t>BN4-20 Iron Rose</t>
  </si>
  <si>
    <t>BN5-20 Springfield</t>
  </si>
  <si>
    <t>BN7-20 Winnipeg River</t>
  </si>
  <si>
    <t>BN2-20 Brokenhead</t>
  </si>
  <si>
    <t>BN1-20 Blue Water</t>
  </si>
  <si>
    <t>BN6-20 Northern Remote</t>
  </si>
  <si>
    <t>E4-60 PL West</t>
  </si>
  <si>
    <t>E2-60 PL East</t>
  </si>
  <si>
    <t>E1-60 PL Central</t>
  </si>
  <si>
    <t>E3-60 PL North</t>
  </si>
  <si>
    <t>D1-70 F Flon/Snow L/Cran</t>
  </si>
  <si>
    <t>D2-70 The Pas/OCN/Kelsey</t>
  </si>
  <si>
    <t>D4-70 Nor-Man Other</t>
  </si>
  <si>
    <t>FB2-80 Thompson</t>
  </si>
  <si>
    <t>FB4-80 Gillam/Fox Lake</t>
  </si>
  <si>
    <t>FB3-80 Lynn/Leaf/SIL</t>
  </si>
  <si>
    <t>FB9-80 Thick Por/Pik/Wab</t>
  </si>
  <si>
    <t>FBB-80 Oxford H &amp; Gods</t>
  </si>
  <si>
    <t>FB7-80 Cross Lake</t>
  </si>
  <si>
    <t>FBA-80 Tad/Broch/Lac Br</t>
  </si>
  <si>
    <t>FB6-80 Norway House</t>
  </si>
  <si>
    <t>FB8-80 Island Lake</t>
  </si>
  <si>
    <t>FBC-80 Sha/York/Split/War</t>
  </si>
  <si>
    <t>FB5-80 Nelson House</t>
  </si>
  <si>
    <t>W03B Fort Garry S</t>
  </si>
  <si>
    <t>W03A Fort Garry N</t>
  </si>
  <si>
    <t>W002 Assiniboine South</t>
  </si>
  <si>
    <t>W05B St. Boniface E</t>
  </si>
  <si>
    <t>W05A St. Boniface W</t>
  </si>
  <si>
    <t>W04B St. Vital South</t>
  </si>
  <si>
    <t>W04A St. Vital North</t>
  </si>
  <si>
    <t>W006 Transcona</t>
  </si>
  <si>
    <t>W12A River Heights W</t>
  </si>
  <si>
    <t>W12B River Heights E</t>
  </si>
  <si>
    <t>W07D River East N</t>
  </si>
  <si>
    <t>W07C River East E</t>
  </si>
  <si>
    <t>W07B River East W</t>
  </si>
  <si>
    <t>W07A River East S</t>
  </si>
  <si>
    <t>W08C Seven Oaks N</t>
  </si>
  <si>
    <t>W08A Seven Oaks W</t>
  </si>
  <si>
    <t>W08B Seven Oaks E</t>
  </si>
  <si>
    <t>W01A St. James - Assiniboia W</t>
  </si>
  <si>
    <t>W01B St. James - Assiniboia E</t>
  </si>
  <si>
    <t>W09A Inkster West</t>
  </si>
  <si>
    <t>W09B Inkster East</t>
  </si>
  <si>
    <t>W11A Downtown W</t>
  </si>
  <si>
    <t>W11B Downtown E</t>
  </si>
  <si>
    <t>W10A Point Douglas N</t>
  </si>
  <si>
    <t>W10B Point Douglas S</t>
  </si>
  <si>
    <t>Born 1996-2000</t>
  </si>
  <si>
    <t>Born 2001-05</t>
  </si>
  <si>
    <t>MB Avg 1996-2000</t>
  </si>
  <si>
    <t>MB Avg 2001-05</t>
  </si>
  <si>
    <t>Born 2001-2005</t>
  </si>
  <si>
    <t>Infant Mortality Rates</t>
  </si>
  <si>
    <t>Table A.4.1: Infant Mortality Rates</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</si>
</sst>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000"/>
    <numFmt numFmtId="173" formatCode="0.000"/>
    <numFmt numFmtId="174" formatCode="0.0"/>
    <numFmt numFmtId="175" formatCode="0.0%"/>
    <numFmt numFmtId="176" formatCode="#,##0.0"/>
  </numFmts>
  <fonts count="15">
    <font>
      <sz val="10"/>
      <name val="Arial"/>
      <family val="0"/>
    </font>
    <font>
      <sz val="10"/>
      <name val="Univers 45 Light"/>
      <family val="0"/>
    </font>
    <font>
      <sz val="8"/>
      <name val="Arial"/>
      <family val="0"/>
    </font>
    <font>
      <b/>
      <sz val="10"/>
      <name val="Arial"/>
      <family val="2"/>
    </font>
    <font>
      <sz val="8"/>
      <name val="Univers 45 Light"/>
      <family val="0"/>
    </font>
    <font>
      <i/>
      <sz val="10"/>
      <name val="Arial"/>
      <family val="2"/>
    </font>
    <font>
      <b/>
      <sz val="11"/>
      <name val="Univers 45 Light"/>
      <family val="2"/>
    </font>
    <font>
      <sz val="7"/>
      <name val="Univers 45 Light"/>
      <family val="2"/>
    </font>
    <font>
      <b/>
      <sz val="8"/>
      <name val="Univers 45 Light"/>
      <family val="0"/>
    </font>
    <font>
      <b/>
      <sz val="20"/>
      <name val="Arial"/>
      <family val="2"/>
    </font>
    <font>
      <u val="single"/>
      <sz val="10"/>
      <color indexed="12"/>
      <name val="Arial"/>
      <family val="0"/>
    </font>
    <font>
      <u val="single"/>
      <sz val="10"/>
      <color indexed="36"/>
      <name val="Arial"/>
      <family val="0"/>
    </font>
    <font>
      <sz val="10"/>
      <color indexed="14"/>
      <name val="Arial"/>
      <family val="0"/>
    </font>
    <font>
      <sz val="10"/>
      <color indexed="16"/>
      <name val="Arial"/>
      <family val="0"/>
    </font>
    <font>
      <sz val="10"/>
      <color indexed="53"/>
      <name val="Arial"/>
      <family val="0"/>
    </font>
  </fonts>
  <fills count="3">
    <fill>
      <patternFill/>
    </fill>
    <fill>
      <patternFill patternType="gray125"/>
    </fill>
    <fill>
      <patternFill patternType="solid">
        <fgColor indexed="22"/>
        <bgColor indexed="64"/>
      </patternFill>
    </fill>
  </fills>
  <borders count="22">
    <border>
      <left/>
      <right/>
      <top/>
      <bottom/>
      <diagonal/>
    </border>
    <border>
      <left>
        <color indexed="63"/>
      </left>
      <right style="thin"/>
      <top>
        <color indexed="63"/>
      </top>
      <bottom>
        <color indexed="63"/>
      </bottom>
    </border>
    <border>
      <left style="thin"/>
      <right style="thin"/>
      <top>
        <color indexed="63"/>
      </top>
      <bottom>
        <color indexed="63"/>
      </bottom>
    </border>
    <border>
      <left>
        <color indexed="63"/>
      </left>
      <right style="thin"/>
      <top>
        <color indexed="63"/>
      </top>
      <bottom style="thin"/>
    </border>
    <border>
      <left style="thin"/>
      <right style="thin"/>
      <top>
        <color indexed="63"/>
      </top>
      <bottom style="thin"/>
    </border>
    <border>
      <left style="thin"/>
      <right style="medium"/>
      <top style="medium"/>
      <bottom>
        <color indexed="63"/>
      </bottom>
    </border>
    <border>
      <left style="thin"/>
      <right>
        <color indexed="63"/>
      </right>
      <top>
        <color indexed="63"/>
      </top>
      <bottom>
        <color indexed="63"/>
      </bottom>
    </border>
    <border>
      <left style="thin"/>
      <right style="medium"/>
      <top>
        <color indexed="63"/>
      </top>
      <bottom>
        <color indexed="63"/>
      </bottom>
    </border>
    <border>
      <left style="thin"/>
      <right style="medium"/>
      <top>
        <color indexed="63"/>
      </top>
      <bottom style="medium"/>
    </border>
    <border>
      <left style="thin"/>
      <right style="thin"/>
      <top>
        <color indexed="63"/>
      </top>
      <bottom style="medium"/>
    </border>
    <border>
      <left style="medium"/>
      <right style="medium"/>
      <top style="medium"/>
      <bottom>
        <color indexed="63"/>
      </bottom>
    </border>
    <border>
      <left style="medium"/>
      <right>
        <color indexed="63"/>
      </right>
      <top>
        <color indexed="63"/>
      </top>
      <bottom>
        <color indexed="63"/>
      </bottom>
    </border>
    <border>
      <left style="medium"/>
      <right style="medium"/>
      <top>
        <color indexed="63"/>
      </top>
      <bottom>
        <color indexed="63"/>
      </bottom>
    </border>
    <border>
      <left style="medium"/>
      <right style="medium"/>
      <top>
        <color indexed="63"/>
      </top>
      <bottom style="medium"/>
    </border>
    <border>
      <left style="medium"/>
      <right>
        <color indexed="63"/>
      </right>
      <top>
        <color indexed="63"/>
      </top>
      <bottom style="medium"/>
    </border>
    <border>
      <left style="thin"/>
      <right style="medium"/>
      <top>
        <color indexed="63"/>
      </top>
      <bottom style="thin"/>
    </border>
    <border>
      <left style="thin"/>
      <right>
        <color indexed="63"/>
      </right>
      <top style="thin"/>
      <bottom style="medium"/>
    </border>
    <border>
      <left>
        <color indexed="63"/>
      </left>
      <right style="medium"/>
      <top style="thin"/>
      <bottom style="medium"/>
    </border>
    <border>
      <left>
        <color indexed="63"/>
      </left>
      <right>
        <color indexed="63"/>
      </right>
      <top style="medium"/>
      <bottom style="medium"/>
    </border>
    <border>
      <left style="medium"/>
      <right>
        <color indexed="63"/>
      </right>
      <top style="thin"/>
      <bottom style="medium"/>
    </border>
    <border>
      <left style="medium"/>
      <right>
        <color indexed="63"/>
      </right>
      <top style="medium"/>
      <bottom style="medium"/>
    </border>
    <border>
      <left>
        <color indexed="63"/>
      </left>
      <right style="thin"/>
      <top style="medium"/>
      <bottom style="mediu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9" fillId="0" borderId="0" applyNumberFormat="0" applyFont="0" applyFill="0" applyBorder="0" applyAlignment="0">
      <protection/>
    </xf>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 fillId="0" borderId="0">
      <alignment/>
      <protection/>
    </xf>
    <xf numFmtId="9" fontId="0" fillId="0" borderId="0" applyFont="0" applyFill="0" applyBorder="0" applyAlignment="0" applyProtection="0"/>
  </cellStyleXfs>
  <cellXfs count="65">
    <xf numFmtId="0" fontId="0" fillId="0" borderId="0" xfId="0" applyAlignment="1">
      <alignment/>
    </xf>
    <xf numFmtId="0" fontId="1" fillId="0" borderId="0" xfId="22">
      <alignment/>
      <protection/>
    </xf>
    <xf numFmtId="0" fontId="0" fillId="0" borderId="0" xfId="0" applyFont="1" applyAlignment="1">
      <alignment/>
    </xf>
    <xf numFmtId="0" fontId="3" fillId="0" borderId="0" xfId="22" applyFont="1" applyAlignment="1">
      <alignment horizontal="center"/>
      <protection/>
    </xf>
    <xf numFmtId="0" fontId="3" fillId="0" borderId="0" xfId="0" applyFont="1" applyAlignment="1">
      <alignment horizontal="center"/>
    </xf>
    <xf numFmtId="0" fontId="0" fillId="0" borderId="0" xfId="22" applyFont="1" applyAlignment="1">
      <alignment horizontal="center"/>
      <protection/>
    </xf>
    <xf numFmtId="0" fontId="0" fillId="2" borderId="0" xfId="22" applyFont="1" applyFill="1" applyAlignment="1">
      <alignment horizontal="center"/>
      <protection/>
    </xf>
    <xf numFmtId="0" fontId="3" fillId="2" borderId="0" xfId="22" applyFont="1" applyFill="1" applyAlignment="1">
      <alignment horizontal="center"/>
      <protection/>
    </xf>
    <xf numFmtId="0" fontId="1" fillId="2" borderId="0" xfId="22" applyFill="1">
      <alignment/>
      <protection/>
    </xf>
    <xf numFmtId="0" fontId="0" fillId="2" borderId="0" xfId="0" applyFont="1" applyFill="1" applyAlignment="1">
      <alignment/>
    </xf>
    <xf numFmtId="0" fontId="3" fillId="0" borderId="0" xfId="0" applyFont="1" applyAlignment="1">
      <alignment/>
    </xf>
    <xf numFmtId="11" fontId="0" fillId="0" borderId="0" xfId="22" applyNumberFormat="1" applyFont="1" applyAlignment="1">
      <alignment horizontal="center"/>
      <protection/>
    </xf>
    <xf numFmtId="0" fontId="5" fillId="0" borderId="0" xfId="0" applyFont="1" applyAlignment="1">
      <alignment horizontal="center"/>
    </xf>
    <xf numFmtId="0" fontId="5" fillId="0" borderId="0" xfId="0" applyFont="1" applyAlignment="1">
      <alignment/>
    </xf>
    <xf numFmtId="0" fontId="6" fillId="0" borderId="0" xfId="17" applyFont="1" applyAlignment="1">
      <alignment/>
      <protection/>
    </xf>
    <xf numFmtId="2" fontId="8" fillId="0" borderId="1" xfId="0" applyNumberFormat="1" applyFont="1" applyBorder="1" applyAlignment="1">
      <alignment horizontal="center"/>
    </xf>
    <xf numFmtId="0" fontId="8" fillId="0" borderId="2" xfId="0" applyFont="1" applyBorder="1" applyAlignment="1">
      <alignment horizontal="center"/>
    </xf>
    <xf numFmtId="1" fontId="8" fillId="0" borderId="3" xfId="0" applyNumberFormat="1" applyFont="1" applyBorder="1" applyAlignment="1">
      <alignment horizontal="center"/>
    </xf>
    <xf numFmtId="0" fontId="8" fillId="0" borderId="4" xfId="0" applyFont="1" applyBorder="1" applyAlignment="1">
      <alignment horizontal="center"/>
    </xf>
    <xf numFmtId="0" fontId="4" fillId="0" borderId="0" xfId="0" applyFont="1" applyAlignment="1">
      <alignment/>
    </xf>
    <xf numFmtId="2" fontId="8" fillId="0" borderId="5" xfId="0" applyNumberFormat="1" applyFont="1" applyBorder="1" applyAlignment="1">
      <alignment horizontal="center"/>
    </xf>
    <xf numFmtId="173" fontId="0" fillId="0" borderId="0" xfId="22" applyNumberFormat="1" applyFont="1" applyAlignment="1">
      <alignment horizontal="center"/>
      <protection/>
    </xf>
    <xf numFmtId="173" fontId="0" fillId="0" borderId="0" xfId="0" applyNumberFormat="1" applyFont="1" applyAlignment="1">
      <alignment/>
    </xf>
    <xf numFmtId="174" fontId="4" fillId="0" borderId="6" xfId="0" applyNumberFormat="1" applyFont="1" applyFill="1" applyBorder="1" applyAlignment="1" quotePrefix="1">
      <alignment horizontal="center"/>
    </xf>
    <xf numFmtId="174" fontId="4" fillId="2" borderId="6" xfId="0" applyNumberFormat="1" applyFont="1" applyFill="1" applyBorder="1" applyAlignment="1" quotePrefix="1">
      <alignment horizontal="center"/>
    </xf>
    <xf numFmtId="174" fontId="4" fillId="0" borderId="7" xfId="0" applyNumberFormat="1" applyFont="1" applyFill="1" applyBorder="1" applyAlignment="1">
      <alignment horizontal="center"/>
    </xf>
    <xf numFmtId="174" fontId="4" fillId="2" borderId="7" xfId="0" applyNumberFormat="1" applyFont="1" applyFill="1" applyBorder="1" applyAlignment="1">
      <alignment horizontal="center"/>
    </xf>
    <xf numFmtId="174" fontId="4" fillId="0" borderId="8" xfId="0" applyNumberFormat="1" applyFont="1" applyFill="1" applyBorder="1" applyAlignment="1">
      <alignment horizontal="center"/>
    </xf>
    <xf numFmtId="174" fontId="4" fillId="0" borderId="9" xfId="0" applyNumberFormat="1" applyFont="1" applyFill="1" applyBorder="1" applyAlignment="1" quotePrefix="1">
      <alignment horizontal="center"/>
    </xf>
    <xf numFmtId="0" fontId="7" fillId="0" borderId="0" xfId="0" applyFont="1" applyAlignment="1">
      <alignment horizontal="left"/>
    </xf>
    <xf numFmtId="0" fontId="1" fillId="0" borderId="0" xfId="0" applyFont="1" applyAlignment="1">
      <alignment/>
    </xf>
    <xf numFmtId="0" fontId="8" fillId="0" borderId="10" xfId="0" applyFont="1" applyBorder="1" applyAlignment="1">
      <alignment/>
    </xf>
    <xf numFmtId="0" fontId="8" fillId="0" borderId="11" xfId="0" applyFont="1" applyBorder="1" applyAlignment="1">
      <alignment/>
    </xf>
    <xf numFmtId="0" fontId="8" fillId="0" borderId="12" xfId="0" applyFont="1" applyBorder="1" applyAlignment="1">
      <alignment/>
    </xf>
    <xf numFmtId="0" fontId="8" fillId="2" borderId="11" xfId="0" applyFont="1" applyFill="1" applyBorder="1" applyAlignment="1">
      <alignment/>
    </xf>
    <xf numFmtId="0" fontId="1" fillId="2" borderId="12" xfId="0" applyFont="1" applyFill="1" applyBorder="1" applyAlignment="1">
      <alignment/>
    </xf>
    <xf numFmtId="0" fontId="8" fillId="0" borderId="13" xfId="0" applyFont="1" applyFill="1" applyBorder="1" applyAlignment="1">
      <alignment/>
    </xf>
    <xf numFmtId="0" fontId="8" fillId="0" borderId="14" xfId="0" applyFont="1" applyBorder="1" applyAlignment="1">
      <alignment/>
    </xf>
    <xf numFmtId="1" fontId="1" fillId="0" borderId="0" xfId="0" applyNumberFormat="1" applyFont="1" applyAlignment="1">
      <alignment/>
    </xf>
    <xf numFmtId="2" fontId="8" fillId="0" borderId="7" xfId="0" applyNumberFormat="1" applyFont="1" applyBorder="1" applyAlignment="1">
      <alignment horizontal="center"/>
    </xf>
    <xf numFmtId="1" fontId="8" fillId="0" borderId="15" xfId="0" applyNumberFormat="1" applyFont="1" applyBorder="1" applyAlignment="1">
      <alignment horizontal="center"/>
    </xf>
    <xf numFmtId="174" fontId="4" fillId="0" borderId="9" xfId="0" applyNumberFormat="1" applyFont="1" applyBorder="1" applyAlignment="1">
      <alignment horizontal="center"/>
    </xf>
    <xf numFmtId="174" fontId="4" fillId="0" borderId="2" xfId="0" applyNumberFormat="1" applyFont="1" applyFill="1" applyBorder="1" applyAlignment="1" quotePrefix="1">
      <alignment horizontal="center"/>
    </xf>
    <xf numFmtId="174" fontId="4" fillId="2" borderId="2" xfId="0" applyNumberFormat="1" applyFont="1" applyFill="1" applyBorder="1" applyAlignment="1" quotePrefix="1">
      <alignment horizontal="center"/>
    </xf>
    <xf numFmtId="0" fontId="12" fillId="0" borderId="0" xfId="0" applyFont="1" applyAlignment="1">
      <alignment/>
    </xf>
    <xf numFmtId="174" fontId="4" fillId="0" borderId="0" xfId="0" applyNumberFormat="1" applyFont="1" applyFill="1" applyBorder="1" applyAlignment="1" quotePrefix="1">
      <alignment horizontal="center"/>
    </xf>
    <xf numFmtId="0" fontId="13" fillId="0" borderId="0" xfId="0" applyFont="1" applyAlignment="1">
      <alignment/>
    </xf>
    <xf numFmtId="11" fontId="0" fillId="0" borderId="0" xfId="0" applyNumberFormat="1" applyAlignment="1">
      <alignment/>
    </xf>
    <xf numFmtId="0" fontId="14" fillId="0" borderId="0" xfId="0" applyFont="1" applyAlignment="1">
      <alignment/>
    </xf>
    <xf numFmtId="0" fontId="8" fillId="0" borderId="16" xfId="0" applyFont="1" applyBorder="1" applyAlignment="1">
      <alignment horizontal="center"/>
    </xf>
    <xf numFmtId="0" fontId="8" fillId="0" borderId="17" xfId="0" applyFont="1" applyBorder="1" applyAlignment="1">
      <alignment horizontal="center"/>
    </xf>
    <xf numFmtId="0" fontId="0" fillId="0" borderId="0" xfId="0" applyFont="1" applyFill="1" applyAlignment="1">
      <alignment/>
    </xf>
    <xf numFmtId="0" fontId="0" fillId="0" borderId="0" xfId="0" applyFont="1" applyAlignment="1">
      <alignment/>
    </xf>
    <xf numFmtId="0" fontId="8" fillId="0" borderId="10" xfId="0" applyFont="1" applyBorder="1" applyAlignment="1">
      <alignment horizontal="center" vertical="center"/>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8" fillId="0" borderId="18" xfId="0" applyFont="1" applyBorder="1" applyAlignment="1">
      <alignment horizontal="center"/>
    </xf>
    <xf numFmtId="0" fontId="5" fillId="0" borderId="0" xfId="0" applyFont="1" applyAlignment="1">
      <alignment horizontal="center"/>
    </xf>
    <xf numFmtId="0" fontId="3" fillId="0" borderId="0" xfId="22" applyFont="1" applyAlignment="1">
      <alignment horizontal="center"/>
      <protection/>
    </xf>
    <xf numFmtId="0" fontId="8" fillId="0" borderId="19" xfId="0" applyFont="1" applyBorder="1" applyAlignment="1">
      <alignment/>
    </xf>
    <xf numFmtId="0" fontId="8" fillId="0" borderId="20" xfId="0" applyFont="1" applyBorder="1" applyAlignment="1">
      <alignment horizontal="center"/>
    </xf>
    <xf numFmtId="0" fontId="8" fillId="0" borderId="16" xfId="0" applyFont="1" applyBorder="1" applyAlignment="1">
      <alignment/>
    </xf>
    <xf numFmtId="0" fontId="8" fillId="0" borderId="17" xfId="0" applyFont="1" applyBorder="1" applyAlignment="1">
      <alignment/>
    </xf>
    <xf numFmtId="0" fontId="7" fillId="0" borderId="0" xfId="0" applyFont="1" applyAlignment="1">
      <alignment/>
    </xf>
    <xf numFmtId="0" fontId="8" fillId="0" borderId="21" xfId="0" applyFont="1" applyBorder="1" applyAlignment="1">
      <alignment horizontal="center"/>
    </xf>
  </cellXfs>
  <cellStyles count="10">
    <cellStyle name="Normal" xfId="0"/>
    <cellStyle name="Comma" xfId="15"/>
    <cellStyle name="Comma [0]" xfId="16"/>
    <cellStyle name="crude rate tables" xfId="17"/>
    <cellStyle name="Currency" xfId="18"/>
    <cellStyle name="Currency [0]" xfId="19"/>
    <cellStyle name="Followed Hyperlink" xfId="20"/>
    <cellStyle name="Hyperlink" xfId="21"/>
    <cellStyle name="Normal_Sheet1"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chartsheet" Target="chartsheets/sheet2.xml" /><Relationship Id="rId3" Type="http://schemas.openxmlformats.org/officeDocument/2006/relationships/worksheet" Target="worksheets/sheet1.xml" /><Relationship Id="rId4" Type="http://schemas.openxmlformats.org/officeDocument/2006/relationships/worksheet" Target="worksheets/sheet2.xml" /><Relationship Id="rId5" Type="http://schemas.openxmlformats.org/officeDocument/2006/relationships/worksheet" Target="worksheets/sheet3.xml" /><Relationship Id="rId6" Type="http://schemas.openxmlformats.org/officeDocument/2006/relationships/chartsheet" Target="chartsheets/sheet3.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t>Figure A.4.2: Infant Mortality Rates by RHA 
</a:t>
            </a:r>
            <a:r>
              <a:rPr lang="en-US" cap="none" sz="800" b="0" i="0" u="none" baseline="0"/>
              <a:t>Crude rates per 1,000 infants, all infants included</a:t>
            </a:r>
          </a:p>
        </c:rich>
      </c:tx>
      <c:layout>
        <c:manualLayout>
          <c:xMode val="factor"/>
          <c:yMode val="factor"/>
          <c:x val="0.02025"/>
          <c:y val="-0.01925"/>
        </c:manualLayout>
      </c:layout>
      <c:spPr>
        <a:noFill/>
        <a:ln>
          <a:noFill/>
        </a:ln>
      </c:spPr>
    </c:title>
    <c:plotArea>
      <c:layout>
        <c:manualLayout>
          <c:xMode val="edge"/>
          <c:yMode val="edge"/>
          <c:x val="0.017"/>
          <c:y val="0.08525"/>
          <c:w val="0.935"/>
          <c:h val="0.79775"/>
        </c:manualLayout>
      </c:layout>
      <c:barChart>
        <c:barDir val="bar"/>
        <c:grouping val="clustered"/>
        <c:varyColors val="0"/>
        <c:ser>
          <c:idx val="0"/>
          <c:order val="0"/>
          <c:tx>
            <c:strRef>
              <c:f>'graph data'!$H$3</c:f>
              <c:strCache>
                <c:ptCount val="1"/>
                <c:pt idx="0">
                  <c:v>MB Avg 1996-2000</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1996-2000</c:name>
            <c:spPr>
              <a:ln w="25400">
                <a:solidFill>
                  <a:srgbClr val="C0C0C0"/>
                </a:solidFill>
                <a:prstDash val="sysDot"/>
              </a:ln>
            </c:spPr>
            <c:trendlineType val="linear"/>
            <c:forward val="0.5"/>
            <c:backward val="0.5"/>
            <c:dispEq val="0"/>
            <c:dispRSqr val="0"/>
          </c:trendline>
          <c:cat>
            <c:strRef>
              <c:f>'graph data'!$A$4:$A$19</c:f>
              <c:strCache>
                <c:ptCount val="16"/>
                <c:pt idx="0">
                  <c:v>South Eastman</c:v>
                </c:pt>
                <c:pt idx="1">
                  <c:v>Central</c:v>
                </c:pt>
                <c:pt idx="2">
                  <c:v>Assiniboine</c:v>
                </c:pt>
                <c:pt idx="3">
                  <c:v>Brandon</c:v>
                </c:pt>
                <c:pt idx="4">
                  <c:v>Winnipeg</c:v>
                </c:pt>
                <c:pt idx="5">
                  <c:v>Interlake</c:v>
                </c:pt>
                <c:pt idx="6">
                  <c:v>North Eastman</c:v>
                </c:pt>
                <c:pt idx="7">
                  <c:v>Parkland</c:v>
                </c:pt>
                <c:pt idx="8">
                  <c:v>Churchill (s)</c:v>
                </c:pt>
                <c:pt idx="9">
                  <c:v>Nor-Man</c:v>
                </c:pt>
                <c:pt idx="10">
                  <c:v>Burntwood</c:v>
                </c:pt>
                <c:pt idx="12">
                  <c:v>South</c:v>
                </c:pt>
                <c:pt idx="13">
                  <c:v>Mid</c:v>
                </c:pt>
                <c:pt idx="14">
                  <c:v>North</c:v>
                </c:pt>
                <c:pt idx="15">
                  <c:v>Manitoba</c:v>
                </c:pt>
              </c:strCache>
            </c:strRef>
          </c:cat>
          <c:val>
            <c:numRef>
              <c:f>'graph data'!$H$4:$H$19</c:f>
              <c:numCache>
                <c:ptCount val="16"/>
                <c:pt idx="0">
                  <c:v>7.0630447373</c:v>
                </c:pt>
                <c:pt idx="1">
                  <c:v>7.0630447373</c:v>
                </c:pt>
                <c:pt idx="2">
                  <c:v>7.0630447373</c:v>
                </c:pt>
                <c:pt idx="3">
                  <c:v>7.0630447373</c:v>
                </c:pt>
                <c:pt idx="4">
                  <c:v>7.0630447373</c:v>
                </c:pt>
                <c:pt idx="5">
                  <c:v>7.0630447373</c:v>
                </c:pt>
                <c:pt idx="6">
                  <c:v>7.0630447373</c:v>
                </c:pt>
                <c:pt idx="7">
                  <c:v>7.0630447373</c:v>
                </c:pt>
                <c:pt idx="8">
                  <c:v>7.0630447373</c:v>
                </c:pt>
                <c:pt idx="9">
                  <c:v>7.0630447373</c:v>
                </c:pt>
                <c:pt idx="10">
                  <c:v>7.0630447373</c:v>
                </c:pt>
                <c:pt idx="12">
                  <c:v>7.0630447373</c:v>
                </c:pt>
                <c:pt idx="13">
                  <c:v>7.0630447373</c:v>
                </c:pt>
                <c:pt idx="14">
                  <c:v>7.0630447373</c:v>
                </c:pt>
                <c:pt idx="15">
                  <c:v>7.0630447373</c:v>
                </c:pt>
              </c:numCache>
            </c:numRef>
          </c:val>
        </c:ser>
        <c:ser>
          <c:idx val="1"/>
          <c:order val="1"/>
          <c:tx>
            <c:strRef>
              <c:f>'graph data'!$I$3</c:f>
              <c:strCache>
                <c:ptCount val="1"/>
                <c:pt idx="0">
                  <c:v>Born 1996-2000</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'graph data'!$A$4:$A$19</c:f>
              <c:strCache>
                <c:ptCount val="16"/>
                <c:pt idx="0">
                  <c:v>South Eastman</c:v>
                </c:pt>
                <c:pt idx="1">
                  <c:v>Central</c:v>
                </c:pt>
                <c:pt idx="2">
                  <c:v>Assiniboine</c:v>
                </c:pt>
                <c:pt idx="3">
                  <c:v>Brandon</c:v>
                </c:pt>
                <c:pt idx="4">
                  <c:v>Winnipeg</c:v>
                </c:pt>
                <c:pt idx="5">
                  <c:v>Interlake</c:v>
                </c:pt>
                <c:pt idx="6">
                  <c:v>North Eastman</c:v>
                </c:pt>
                <c:pt idx="7">
                  <c:v>Parkland</c:v>
                </c:pt>
                <c:pt idx="8">
                  <c:v>Churchill (s)</c:v>
                </c:pt>
                <c:pt idx="9">
                  <c:v>Nor-Man</c:v>
                </c:pt>
                <c:pt idx="10">
                  <c:v>Burntwood</c:v>
                </c:pt>
                <c:pt idx="12">
                  <c:v>South</c:v>
                </c:pt>
                <c:pt idx="13">
                  <c:v>Mid</c:v>
                </c:pt>
                <c:pt idx="14">
                  <c:v>North</c:v>
                </c:pt>
                <c:pt idx="15">
                  <c:v>Manitoba</c:v>
                </c:pt>
              </c:strCache>
            </c:strRef>
          </c:cat>
          <c:val>
            <c:numRef>
              <c:f>'graph data'!$I$4:$I$19</c:f>
              <c:numCache>
                <c:ptCount val="16"/>
                <c:pt idx="0">
                  <c:v>7.177720356</c:v>
                </c:pt>
                <c:pt idx="1">
                  <c:v>8.2803489576</c:v>
                </c:pt>
                <c:pt idx="2">
                  <c:v>5.9221658206</c:v>
                </c:pt>
                <c:pt idx="3">
                  <c:v>5.1094890511</c:v>
                </c:pt>
                <c:pt idx="4">
                  <c:v>6.7280076588</c:v>
                </c:pt>
                <c:pt idx="5">
                  <c:v>6.0444874275</c:v>
                </c:pt>
                <c:pt idx="6">
                  <c:v>9.8522167488</c:v>
                </c:pt>
                <c:pt idx="7">
                  <c:v>5.3830227743</c:v>
                </c:pt>
                <c:pt idx="8">
                  <c:v>0</c:v>
                </c:pt>
                <c:pt idx="9">
                  <c:v>6.3291139241</c:v>
                </c:pt>
                <c:pt idx="10">
                  <c:v>10.154193306</c:v>
                </c:pt>
                <c:pt idx="12">
                  <c:v>7.3955916473</c:v>
                </c:pt>
                <c:pt idx="13">
                  <c:v>6.8988539001</c:v>
                </c:pt>
                <c:pt idx="14">
                  <c:v>9.0574954056</c:v>
                </c:pt>
                <c:pt idx="15">
                  <c:v>7.0630447373</c:v>
                </c:pt>
              </c:numCache>
            </c:numRef>
          </c:val>
        </c:ser>
        <c:ser>
          <c:idx val="2"/>
          <c:order val="2"/>
          <c:tx>
            <c:strRef>
              <c:f>'graph data'!$J$3</c:f>
              <c:strCache>
                <c:ptCount val="1"/>
                <c:pt idx="0">
                  <c:v>Born 2001-2005</c:v>
                </c:pt>
              </c:strCache>
            </c:strRef>
          </c:tx>
          <c:spPr>
            <a:solidFill>
              <a:srgbClr val="0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'graph data'!$A$4:$A$19</c:f>
              <c:strCache>
                <c:ptCount val="16"/>
                <c:pt idx="0">
                  <c:v>South Eastman</c:v>
                </c:pt>
                <c:pt idx="1">
                  <c:v>Central</c:v>
                </c:pt>
                <c:pt idx="2">
                  <c:v>Assiniboine</c:v>
                </c:pt>
                <c:pt idx="3">
                  <c:v>Brandon</c:v>
                </c:pt>
                <c:pt idx="4">
                  <c:v>Winnipeg</c:v>
                </c:pt>
                <c:pt idx="5">
                  <c:v>Interlake</c:v>
                </c:pt>
                <c:pt idx="6">
                  <c:v>North Eastman</c:v>
                </c:pt>
                <c:pt idx="7">
                  <c:v>Parkland</c:v>
                </c:pt>
                <c:pt idx="8">
                  <c:v>Churchill (s)</c:v>
                </c:pt>
                <c:pt idx="9">
                  <c:v>Nor-Man</c:v>
                </c:pt>
                <c:pt idx="10">
                  <c:v>Burntwood</c:v>
                </c:pt>
                <c:pt idx="12">
                  <c:v>South</c:v>
                </c:pt>
                <c:pt idx="13">
                  <c:v>Mid</c:v>
                </c:pt>
                <c:pt idx="14">
                  <c:v>North</c:v>
                </c:pt>
                <c:pt idx="15">
                  <c:v>Manitoba</c:v>
                </c:pt>
              </c:strCache>
            </c:strRef>
          </c:cat>
          <c:val>
            <c:numRef>
              <c:f>'graph data'!$J$4:$J$19</c:f>
              <c:numCache>
                <c:ptCount val="16"/>
                <c:pt idx="0">
                  <c:v>4.8038430745</c:v>
                </c:pt>
                <c:pt idx="1">
                  <c:v>6.0749740702</c:v>
                </c:pt>
                <c:pt idx="2">
                  <c:v>5.5452865065</c:v>
                </c:pt>
                <c:pt idx="3">
                  <c:v>5.0847457627</c:v>
                </c:pt>
                <c:pt idx="4">
                  <c:v>6.7270965167</c:v>
                </c:pt>
                <c:pt idx="5">
                  <c:v>6.216006216</c:v>
                </c:pt>
                <c:pt idx="6">
                  <c:v>8.585630366</c:v>
                </c:pt>
                <c:pt idx="7">
                  <c:v>5.6127221703</c:v>
                </c:pt>
                <c:pt idx="8">
                  <c:v>0</c:v>
                </c:pt>
                <c:pt idx="9">
                  <c:v>10.164569216</c:v>
                </c:pt>
                <c:pt idx="10">
                  <c:v>8.9285714286</c:v>
                </c:pt>
                <c:pt idx="12">
                  <c:v>5.6032600786</c:v>
                </c:pt>
                <c:pt idx="13">
                  <c:v>6.6975158305</c:v>
                </c:pt>
                <c:pt idx="14">
                  <c:v>9.1743119266</c:v>
                </c:pt>
                <c:pt idx="15">
                  <c:v>6.7119065963</c:v>
                </c:pt>
              </c:numCache>
            </c:numRef>
          </c:val>
        </c:ser>
        <c:ser>
          <c:idx val="3"/>
          <c:order val="3"/>
          <c:tx>
            <c:strRef>
              <c:f>'graph data'!$K$3</c:f>
              <c:strCache>
                <c:ptCount val="1"/>
                <c:pt idx="0">
                  <c:v>MB Avg 2001-05</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2001-2005</c:name>
            <c:spPr>
              <a:ln w="25400">
                <a:solidFill>
                  <a:srgbClr val="000000"/>
                </a:solidFill>
                <a:prstDash val="sysDot"/>
              </a:ln>
            </c:spPr>
            <c:trendlineType val="linear"/>
            <c:forward val="0.5"/>
            <c:backward val="0.5"/>
            <c:dispEq val="0"/>
            <c:dispRSqr val="0"/>
          </c:trendline>
          <c:cat>
            <c:strRef>
              <c:f>'graph data'!$A$4:$A$19</c:f>
              <c:strCache>
                <c:ptCount val="16"/>
                <c:pt idx="0">
                  <c:v>South Eastman</c:v>
                </c:pt>
                <c:pt idx="1">
                  <c:v>Central</c:v>
                </c:pt>
                <c:pt idx="2">
                  <c:v>Assiniboine</c:v>
                </c:pt>
                <c:pt idx="3">
                  <c:v>Brandon</c:v>
                </c:pt>
                <c:pt idx="4">
                  <c:v>Winnipeg</c:v>
                </c:pt>
                <c:pt idx="5">
                  <c:v>Interlake</c:v>
                </c:pt>
                <c:pt idx="6">
                  <c:v>North Eastman</c:v>
                </c:pt>
                <c:pt idx="7">
                  <c:v>Parkland</c:v>
                </c:pt>
                <c:pt idx="8">
                  <c:v>Churchill (s)</c:v>
                </c:pt>
                <c:pt idx="9">
                  <c:v>Nor-Man</c:v>
                </c:pt>
                <c:pt idx="10">
                  <c:v>Burntwood</c:v>
                </c:pt>
                <c:pt idx="12">
                  <c:v>South</c:v>
                </c:pt>
                <c:pt idx="13">
                  <c:v>Mid</c:v>
                </c:pt>
                <c:pt idx="14">
                  <c:v>North</c:v>
                </c:pt>
                <c:pt idx="15">
                  <c:v>Manitoba</c:v>
                </c:pt>
              </c:strCache>
            </c:strRef>
          </c:cat>
          <c:val>
            <c:numRef>
              <c:f>'graph data'!$K$4:$K$19</c:f>
              <c:numCache>
                <c:ptCount val="16"/>
                <c:pt idx="0">
                  <c:v>6.7119065963</c:v>
                </c:pt>
                <c:pt idx="1">
                  <c:v>6.7119065963</c:v>
                </c:pt>
                <c:pt idx="2">
                  <c:v>6.7119065963</c:v>
                </c:pt>
                <c:pt idx="3">
                  <c:v>6.7119065963</c:v>
                </c:pt>
                <c:pt idx="4">
                  <c:v>6.7119065963</c:v>
                </c:pt>
                <c:pt idx="5">
                  <c:v>6.7119065963</c:v>
                </c:pt>
                <c:pt idx="6">
                  <c:v>6.7119065963</c:v>
                </c:pt>
                <c:pt idx="7">
                  <c:v>6.7119065963</c:v>
                </c:pt>
                <c:pt idx="8">
                  <c:v>6.7119065963</c:v>
                </c:pt>
                <c:pt idx="9">
                  <c:v>6.7119065963</c:v>
                </c:pt>
                <c:pt idx="10">
                  <c:v>6.7119065963</c:v>
                </c:pt>
                <c:pt idx="12">
                  <c:v>6.7119065963</c:v>
                </c:pt>
                <c:pt idx="13">
                  <c:v>6.7119065963</c:v>
                </c:pt>
                <c:pt idx="14">
                  <c:v>6.7119065963</c:v>
                </c:pt>
                <c:pt idx="15">
                  <c:v>6.7119065963</c:v>
                </c:pt>
              </c:numCache>
            </c:numRef>
          </c:val>
        </c:ser>
        <c:axId val="61567167"/>
        <c:axId val="17233592"/>
      </c:barChart>
      <c:catAx>
        <c:axId val="61567167"/>
        <c:scaling>
          <c:orientation val="maxMin"/>
        </c:scaling>
        <c:axPos val="l"/>
        <c:delete val="0"/>
        <c:numFmt formatCode="General" sourceLinked="1"/>
        <c:majorTickMark val="none"/>
        <c:minorTickMark val="none"/>
        <c:tickLblPos val="nextTo"/>
        <c:crossAx val="17233592"/>
        <c:crosses val="autoZero"/>
        <c:auto val="1"/>
        <c:lblOffset val="100"/>
        <c:noMultiLvlLbl val="0"/>
      </c:catAx>
      <c:valAx>
        <c:axId val="17233592"/>
        <c:scaling>
          <c:orientation val="minMax"/>
          <c:max val="12"/>
          <c:min val="0"/>
        </c:scaling>
        <c:axPos val="t"/>
        <c:majorGridlines>
          <c:spPr>
            <a:ln w="12700">
              <a:solidFill/>
            </a:ln>
          </c:spPr>
        </c:majorGridlines>
        <c:delete val="0"/>
        <c:numFmt formatCode="0" sourceLinked="0"/>
        <c:majorTickMark val="none"/>
        <c:minorTickMark val="none"/>
        <c:tickLblPos val="nextTo"/>
        <c:crossAx val="61567167"/>
        <c:crosses val="max"/>
        <c:crossBetween val="between"/>
        <c:dispUnits/>
        <c:majorUnit val="3"/>
      </c:valAx>
      <c:spPr>
        <a:solidFill>
          <a:srgbClr val="FFFFFF"/>
        </a:solidFill>
        <a:ln w="12700">
          <a:solidFill/>
        </a:ln>
      </c:spPr>
    </c:plotArea>
    <c:legend>
      <c:legendPos val="r"/>
      <c:legendEntry>
        <c:idx val="0"/>
        <c:delete val="1"/>
      </c:legendEntry>
      <c:legendEntry>
        <c:idx val="3"/>
        <c:delete val="1"/>
      </c:legendEntry>
      <c:layout>
        <c:manualLayout>
          <c:xMode val="edge"/>
          <c:yMode val="edge"/>
          <c:x val="0.65025"/>
          <c:y val="0.20475"/>
          <c:w val="0.24275"/>
          <c:h val="0.12575"/>
        </c:manualLayout>
      </c:layout>
      <c:overlay val="0"/>
    </c:legend>
    <c:plotVisOnly val="1"/>
    <c:dispBlanksAs val="gap"/>
    <c:showDLblsOverMax val="0"/>
  </c:chart>
  <c:spPr>
    <a:noFill/>
    <a:ln>
      <a:noFill/>
    </a:ln>
  </c:spPr>
  <c:txPr>
    <a:bodyPr vert="horz" rot="0"/>
    <a:lstStyle/>
    <a:p>
      <a:pPr>
        <a:defRPr lang="en-US" cap="none" sz="800" b="0" i="0" u="none" baseline="0"/>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t>Figure A.4.3: Infant Mortality Rates                                                       by Winnipeg Community Area</a:t>
            </a:r>
            <a:r>
              <a:rPr lang="en-US" cap="none" sz="800" b="1" i="0" u="none" baseline="0"/>
              <a:t>
</a:t>
            </a:r>
            <a:r>
              <a:rPr lang="en-US" cap="none" sz="800" b="0" i="0" u="none" baseline="0"/>
              <a:t>Crude rates per 1,000 infants, all infants included</a:t>
            </a:r>
          </a:p>
        </c:rich>
      </c:tx>
      <c:layout>
        <c:manualLayout>
          <c:xMode val="factor"/>
          <c:yMode val="factor"/>
          <c:x val="0.03575"/>
          <c:y val="-0.016"/>
        </c:manualLayout>
      </c:layout>
      <c:spPr>
        <a:noFill/>
        <a:ln>
          <a:noFill/>
        </a:ln>
      </c:spPr>
    </c:title>
    <c:plotArea>
      <c:layout>
        <c:manualLayout>
          <c:xMode val="edge"/>
          <c:yMode val="edge"/>
          <c:x val="0.017"/>
          <c:y val="0.1275"/>
          <c:w val="0.9545"/>
          <c:h val="0.76625"/>
        </c:manualLayout>
      </c:layout>
      <c:barChart>
        <c:barDir val="bar"/>
        <c:grouping val="clustered"/>
        <c:varyColors val="0"/>
        <c:ser>
          <c:idx val="0"/>
          <c:order val="0"/>
          <c:tx>
            <c:strRef>
              <c:f>'graph data'!$H$3</c:f>
              <c:strCache>
                <c:ptCount val="1"/>
                <c:pt idx="0">
                  <c:v>MB Avg 1996-2000</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1996-2000</c:name>
            <c:spPr>
              <a:ln w="25400">
                <a:solidFill>
                  <a:srgbClr val="C0C0C0"/>
                </a:solidFill>
                <a:prstDash val="sysDot"/>
              </a:ln>
            </c:spPr>
            <c:trendlineType val="linear"/>
            <c:forward val="0.5"/>
            <c:backward val="0.5"/>
            <c:dispEq val="0"/>
            <c:dispRSqr val="0"/>
          </c:trendline>
          <c:cat>
            <c:strRef>
              <c:f>('graph data'!$A$21:$A$33,'graph data'!$A$8,'graph data'!$A$19)</c:f>
              <c:strCache>
                <c:ptCount val="15"/>
                <c:pt idx="0">
                  <c:v>Fort Garry</c:v>
                </c:pt>
                <c:pt idx="1">
                  <c:v>Assiniboine South</c:v>
                </c:pt>
                <c:pt idx="2">
                  <c:v>St. Boniface</c:v>
                </c:pt>
                <c:pt idx="3">
                  <c:v>St. Vital</c:v>
                </c:pt>
                <c:pt idx="4">
                  <c:v>Transcona</c:v>
                </c:pt>
                <c:pt idx="5">
                  <c:v>River Heights</c:v>
                </c:pt>
                <c:pt idx="6">
                  <c:v>River East</c:v>
                </c:pt>
                <c:pt idx="7">
                  <c:v>Seven Oaks</c:v>
                </c:pt>
                <c:pt idx="8">
                  <c:v>St. James - Assiniboia</c:v>
                </c:pt>
                <c:pt idx="9">
                  <c:v>Inkster</c:v>
                </c:pt>
                <c:pt idx="10">
                  <c:v>Downtown</c:v>
                </c:pt>
                <c:pt idx="11">
                  <c:v>Point Douglas (2)</c:v>
                </c:pt>
                <c:pt idx="12">
                  <c:v>0</c:v>
                </c:pt>
                <c:pt idx="13">
                  <c:v>Winnipeg</c:v>
                </c:pt>
                <c:pt idx="14">
                  <c:v>Manitoba</c:v>
                </c:pt>
              </c:strCache>
            </c:strRef>
          </c:cat>
          <c:val>
            <c:numRef>
              <c:f>('graph data'!$H$21:$H$33,'graph data'!$H$8,'graph data'!$H$19)</c:f>
              <c:numCache>
                <c:ptCount val="15"/>
                <c:pt idx="0">
                  <c:v>7.0630447373</c:v>
                </c:pt>
                <c:pt idx="1">
                  <c:v>7.0630447373</c:v>
                </c:pt>
                <c:pt idx="2">
                  <c:v>7.0630447373</c:v>
                </c:pt>
                <c:pt idx="3">
                  <c:v>7.0630447373</c:v>
                </c:pt>
                <c:pt idx="4">
                  <c:v>7.0630447373</c:v>
                </c:pt>
                <c:pt idx="5">
                  <c:v>7.0630447373</c:v>
                </c:pt>
                <c:pt idx="6">
                  <c:v>7.0630447373</c:v>
                </c:pt>
                <c:pt idx="7">
                  <c:v>7.0630447373</c:v>
                </c:pt>
                <c:pt idx="8">
                  <c:v>7.0630447373</c:v>
                </c:pt>
                <c:pt idx="9">
                  <c:v>7.0630447373</c:v>
                </c:pt>
                <c:pt idx="10">
                  <c:v>7.0630447373</c:v>
                </c:pt>
                <c:pt idx="11">
                  <c:v>7.0630447373</c:v>
                </c:pt>
                <c:pt idx="13">
                  <c:v>7.0630447373</c:v>
                </c:pt>
                <c:pt idx="14">
                  <c:v>7.0630447373</c:v>
                </c:pt>
              </c:numCache>
            </c:numRef>
          </c:val>
        </c:ser>
        <c:ser>
          <c:idx val="1"/>
          <c:order val="1"/>
          <c:tx>
            <c:strRef>
              <c:f>'graph data'!$I$3</c:f>
              <c:strCache>
                <c:ptCount val="1"/>
                <c:pt idx="0">
                  <c:v>Born 1996-2000</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('graph data'!$A$21:$A$33,'graph data'!$A$8,'graph data'!$A$19)</c:f>
              <c:strCache>
                <c:ptCount val="15"/>
                <c:pt idx="0">
                  <c:v>Fort Garry</c:v>
                </c:pt>
                <c:pt idx="1">
                  <c:v>Assiniboine South</c:v>
                </c:pt>
                <c:pt idx="2">
                  <c:v>St. Boniface</c:v>
                </c:pt>
                <c:pt idx="3">
                  <c:v>St. Vital</c:v>
                </c:pt>
                <c:pt idx="4">
                  <c:v>Transcona</c:v>
                </c:pt>
                <c:pt idx="5">
                  <c:v>River Heights</c:v>
                </c:pt>
                <c:pt idx="6">
                  <c:v>River East</c:v>
                </c:pt>
                <c:pt idx="7">
                  <c:v>Seven Oaks</c:v>
                </c:pt>
                <c:pt idx="8">
                  <c:v>St. James - Assiniboia</c:v>
                </c:pt>
                <c:pt idx="9">
                  <c:v>Inkster</c:v>
                </c:pt>
                <c:pt idx="10">
                  <c:v>Downtown</c:v>
                </c:pt>
                <c:pt idx="11">
                  <c:v>Point Douglas (2)</c:v>
                </c:pt>
                <c:pt idx="12">
                  <c:v>0</c:v>
                </c:pt>
                <c:pt idx="13">
                  <c:v>Winnipeg</c:v>
                </c:pt>
                <c:pt idx="14">
                  <c:v>Manitoba</c:v>
                </c:pt>
              </c:strCache>
            </c:strRef>
          </c:cat>
          <c:val>
            <c:numRef>
              <c:f>('graph data'!$I$21:$I$33,'graph data'!$I$8,'graph data'!$I$19)</c:f>
              <c:numCache>
                <c:ptCount val="15"/>
                <c:pt idx="0">
                  <c:v>5.5783910746</c:v>
                </c:pt>
                <c:pt idx="1">
                  <c:v>7.3825503356</c:v>
                </c:pt>
                <c:pt idx="2">
                  <c:v>3.557312253</c:v>
                </c:pt>
                <c:pt idx="3">
                  <c:v>4.8780487805</c:v>
                </c:pt>
                <c:pt idx="4">
                  <c:v>3.5</c:v>
                </c:pt>
                <c:pt idx="5">
                  <c:v>6.8226120858</c:v>
                </c:pt>
                <c:pt idx="6">
                  <c:v>6.2111801242</c:v>
                </c:pt>
                <c:pt idx="7">
                  <c:v>8.6121232196</c:v>
                </c:pt>
                <c:pt idx="8">
                  <c:v>5.9920106525</c:v>
                </c:pt>
                <c:pt idx="9">
                  <c:v>9.5238095238</c:v>
                </c:pt>
                <c:pt idx="10">
                  <c:v>8.3107846927</c:v>
                </c:pt>
                <c:pt idx="11">
                  <c:v>9.4740280954</c:v>
                </c:pt>
                <c:pt idx="13">
                  <c:v>6.7280076588</c:v>
                </c:pt>
                <c:pt idx="14">
                  <c:v>7.0630447373</c:v>
                </c:pt>
              </c:numCache>
            </c:numRef>
          </c:val>
        </c:ser>
        <c:ser>
          <c:idx val="2"/>
          <c:order val="2"/>
          <c:tx>
            <c:strRef>
              <c:f>'graph data'!$J$3</c:f>
              <c:strCache>
                <c:ptCount val="1"/>
                <c:pt idx="0">
                  <c:v>Born 2001-2005</c:v>
                </c:pt>
              </c:strCache>
            </c:strRef>
          </c:tx>
          <c:spPr>
            <a:solidFill>
              <a:srgbClr val="0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('graph data'!$A$21:$A$33,'graph data'!$A$8,'graph data'!$A$19)</c:f>
              <c:strCache>
                <c:ptCount val="15"/>
                <c:pt idx="0">
                  <c:v>Fort Garry</c:v>
                </c:pt>
                <c:pt idx="1">
                  <c:v>Assiniboine South</c:v>
                </c:pt>
                <c:pt idx="2">
                  <c:v>St. Boniface</c:v>
                </c:pt>
                <c:pt idx="3">
                  <c:v>St. Vital</c:v>
                </c:pt>
                <c:pt idx="4">
                  <c:v>Transcona</c:v>
                </c:pt>
                <c:pt idx="5">
                  <c:v>River Heights</c:v>
                </c:pt>
                <c:pt idx="6">
                  <c:v>River East</c:v>
                </c:pt>
                <c:pt idx="7">
                  <c:v>Seven Oaks</c:v>
                </c:pt>
                <c:pt idx="8">
                  <c:v>St. James - Assiniboia</c:v>
                </c:pt>
                <c:pt idx="9">
                  <c:v>Inkster</c:v>
                </c:pt>
                <c:pt idx="10">
                  <c:v>Downtown</c:v>
                </c:pt>
                <c:pt idx="11">
                  <c:v>Point Douglas (2)</c:v>
                </c:pt>
                <c:pt idx="12">
                  <c:v>0</c:v>
                </c:pt>
                <c:pt idx="13">
                  <c:v>Winnipeg</c:v>
                </c:pt>
                <c:pt idx="14">
                  <c:v>Manitoba</c:v>
                </c:pt>
              </c:strCache>
            </c:strRef>
          </c:cat>
          <c:val>
            <c:numRef>
              <c:f>('graph data'!$J$21:$J$33,'graph data'!$J$8,'graph data'!$J$19)</c:f>
              <c:numCache>
                <c:ptCount val="15"/>
                <c:pt idx="0">
                  <c:v>5.8587727413</c:v>
                </c:pt>
                <c:pt idx="1">
                  <c:v>7.6335877863</c:v>
                </c:pt>
                <c:pt idx="2">
                  <c:v>7.4539034916</c:v>
                </c:pt>
                <c:pt idx="3">
                  <c:v>3.2102728732</c:v>
                </c:pt>
                <c:pt idx="4">
                  <c:v>5.1194539249</c:v>
                </c:pt>
                <c:pt idx="5">
                  <c:v>4.2903110476</c:v>
                </c:pt>
                <c:pt idx="6">
                  <c:v>5.6938000844</c:v>
                </c:pt>
                <c:pt idx="7">
                  <c:v>5.2447552448</c:v>
                </c:pt>
                <c:pt idx="8">
                  <c:v>4.8634493079</c:v>
                </c:pt>
                <c:pt idx="9">
                  <c:v>7.5910931174</c:v>
                </c:pt>
                <c:pt idx="10">
                  <c:v>9.8522167488</c:v>
                </c:pt>
                <c:pt idx="11">
                  <c:v>12.434554974</c:v>
                </c:pt>
                <c:pt idx="13">
                  <c:v>6.7270965167</c:v>
                </c:pt>
                <c:pt idx="14">
                  <c:v>6.7119065963</c:v>
                </c:pt>
              </c:numCache>
            </c:numRef>
          </c:val>
        </c:ser>
        <c:ser>
          <c:idx val="3"/>
          <c:order val="3"/>
          <c:tx>
            <c:strRef>
              <c:f>'graph data'!$K$3</c:f>
              <c:strCache>
                <c:ptCount val="1"/>
                <c:pt idx="0">
                  <c:v>MB Avg 2001-05</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2001-2005</c:name>
            <c:spPr>
              <a:ln w="25400">
                <a:solidFill>
                  <a:srgbClr val="000000"/>
                </a:solidFill>
                <a:prstDash val="sysDot"/>
              </a:ln>
            </c:spPr>
            <c:trendlineType val="linear"/>
            <c:forward val="0.5"/>
            <c:backward val="0.5"/>
            <c:dispEq val="0"/>
            <c:dispRSqr val="0"/>
          </c:trendline>
          <c:cat>
            <c:strRef>
              <c:f>('graph data'!$A$21:$A$33,'graph data'!$A$8,'graph data'!$A$19)</c:f>
              <c:strCache>
                <c:ptCount val="15"/>
                <c:pt idx="0">
                  <c:v>Fort Garry</c:v>
                </c:pt>
                <c:pt idx="1">
                  <c:v>Assiniboine South</c:v>
                </c:pt>
                <c:pt idx="2">
                  <c:v>St. Boniface</c:v>
                </c:pt>
                <c:pt idx="3">
                  <c:v>St. Vital</c:v>
                </c:pt>
                <c:pt idx="4">
                  <c:v>Transcona</c:v>
                </c:pt>
                <c:pt idx="5">
                  <c:v>River Heights</c:v>
                </c:pt>
                <c:pt idx="6">
                  <c:v>River East</c:v>
                </c:pt>
                <c:pt idx="7">
                  <c:v>Seven Oaks</c:v>
                </c:pt>
                <c:pt idx="8">
                  <c:v>St. James - Assiniboia</c:v>
                </c:pt>
                <c:pt idx="9">
                  <c:v>Inkster</c:v>
                </c:pt>
                <c:pt idx="10">
                  <c:v>Downtown</c:v>
                </c:pt>
                <c:pt idx="11">
                  <c:v>Point Douglas (2)</c:v>
                </c:pt>
                <c:pt idx="12">
                  <c:v>0</c:v>
                </c:pt>
                <c:pt idx="13">
                  <c:v>Winnipeg</c:v>
                </c:pt>
                <c:pt idx="14">
                  <c:v>Manitoba</c:v>
                </c:pt>
              </c:strCache>
            </c:strRef>
          </c:cat>
          <c:val>
            <c:numRef>
              <c:f>('graph data'!$K$21:$K$33,'graph data'!$K$8,'graph data'!$K$19)</c:f>
              <c:numCache>
                <c:ptCount val="15"/>
                <c:pt idx="0">
                  <c:v>6.7119065963</c:v>
                </c:pt>
                <c:pt idx="1">
                  <c:v>6.7119065963</c:v>
                </c:pt>
                <c:pt idx="2">
                  <c:v>6.7119065963</c:v>
                </c:pt>
                <c:pt idx="3">
                  <c:v>6.7119065963</c:v>
                </c:pt>
                <c:pt idx="4">
                  <c:v>6.7119065963</c:v>
                </c:pt>
                <c:pt idx="5">
                  <c:v>6.7119065963</c:v>
                </c:pt>
                <c:pt idx="6">
                  <c:v>6.7119065963</c:v>
                </c:pt>
                <c:pt idx="7">
                  <c:v>6.7119065963</c:v>
                </c:pt>
                <c:pt idx="8">
                  <c:v>6.7119065963</c:v>
                </c:pt>
                <c:pt idx="9">
                  <c:v>6.7119065963</c:v>
                </c:pt>
                <c:pt idx="10">
                  <c:v>6.7119065963</c:v>
                </c:pt>
                <c:pt idx="11">
                  <c:v>6.7119065963</c:v>
                </c:pt>
                <c:pt idx="13">
                  <c:v>6.7119065963</c:v>
                </c:pt>
                <c:pt idx="14">
                  <c:v>6.7119065963</c:v>
                </c:pt>
              </c:numCache>
            </c:numRef>
          </c:val>
        </c:ser>
        <c:axId val="20884601"/>
        <c:axId val="53743682"/>
      </c:barChart>
      <c:catAx>
        <c:axId val="20884601"/>
        <c:scaling>
          <c:orientation val="maxMin"/>
        </c:scaling>
        <c:axPos val="l"/>
        <c:delete val="0"/>
        <c:numFmt formatCode="General" sourceLinked="1"/>
        <c:majorTickMark val="none"/>
        <c:minorTickMark val="none"/>
        <c:tickLblPos val="nextTo"/>
        <c:crossAx val="53743682"/>
        <c:crosses val="autoZero"/>
        <c:auto val="1"/>
        <c:lblOffset val="100"/>
        <c:noMultiLvlLbl val="0"/>
      </c:catAx>
      <c:valAx>
        <c:axId val="53743682"/>
        <c:scaling>
          <c:orientation val="minMax"/>
          <c:max val="12"/>
          <c:min val="0"/>
        </c:scaling>
        <c:axPos val="t"/>
        <c:majorGridlines/>
        <c:delete val="0"/>
        <c:numFmt formatCode="0" sourceLinked="0"/>
        <c:majorTickMark val="none"/>
        <c:minorTickMark val="none"/>
        <c:tickLblPos val="nextTo"/>
        <c:crossAx val="20884601"/>
        <c:crosses val="max"/>
        <c:crossBetween val="between"/>
        <c:dispUnits/>
        <c:majorUnit val="3"/>
      </c:valAx>
      <c:spPr>
        <a:solidFill>
          <a:srgbClr val="FFFFFF"/>
        </a:solidFill>
        <a:ln w="12700">
          <a:solidFill/>
        </a:ln>
      </c:spPr>
    </c:plotArea>
    <c:legend>
      <c:legendPos val="r"/>
      <c:legendEntry>
        <c:idx val="0"/>
        <c:delete val="1"/>
      </c:legendEntry>
      <c:legendEntry>
        <c:idx val="3"/>
        <c:delete val="1"/>
      </c:legendEntry>
      <c:layout>
        <c:manualLayout>
          <c:xMode val="edge"/>
          <c:yMode val="edge"/>
          <c:x val="0.7045"/>
          <c:y val="0.29725"/>
          <c:w val="0.2395"/>
          <c:h val="0.12025"/>
        </c:manualLayout>
      </c:layout>
      <c:overlay val="0"/>
    </c:legend>
    <c:plotVisOnly val="1"/>
    <c:dispBlanksAs val="gap"/>
    <c:showDLblsOverMax val="0"/>
  </c:chart>
  <c:spPr>
    <a:noFill/>
    <a:ln>
      <a:noFill/>
    </a:ln>
  </c:spPr>
  <c:txPr>
    <a:bodyPr vert="horz" rot="0"/>
    <a:lstStyle/>
    <a:p>
      <a:pPr>
        <a:defRPr lang="en-US" cap="none" sz="800" b="0" i="0" u="none" baseline="0"/>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t>Figure A.4.1: Infant Mortality Rates                                                  
by Aggregate RHA Area</a:t>
            </a:r>
            <a:r>
              <a:rPr lang="en-US" cap="none" sz="800" b="1" i="0" u="none" baseline="0"/>
              <a:t>
</a:t>
            </a:r>
            <a:r>
              <a:rPr lang="en-US" cap="none" sz="800" b="0" i="0" u="none" baseline="0"/>
              <a:t>Crude rates per 1,000 infants, all infants included</a:t>
            </a:r>
          </a:p>
        </c:rich>
      </c:tx>
      <c:layout>
        <c:manualLayout>
          <c:xMode val="factor"/>
          <c:yMode val="factor"/>
          <c:x val="0.02875"/>
          <c:y val="-0.01925"/>
        </c:manualLayout>
      </c:layout>
      <c:spPr>
        <a:noFill/>
        <a:ln>
          <a:noFill/>
        </a:ln>
      </c:spPr>
    </c:title>
    <c:plotArea>
      <c:layout>
        <c:manualLayout>
          <c:xMode val="edge"/>
          <c:yMode val="edge"/>
          <c:x val="0.017"/>
          <c:y val="0.12825"/>
          <c:w val="0.983"/>
          <c:h val="0.831"/>
        </c:manualLayout>
      </c:layout>
      <c:barChart>
        <c:barDir val="bar"/>
        <c:grouping val="clustered"/>
        <c:varyColors val="0"/>
        <c:ser>
          <c:idx val="0"/>
          <c:order val="0"/>
          <c:tx>
            <c:strRef>
              <c:f>'graph data'!$H$3</c:f>
              <c:strCache>
                <c:ptCount val="1"/>
                <c:pt idx="0">
                  <c:v>MB Avg 1996-2000</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1996-2000</c:name>
            <c:spPr>
              <a:ln w="25400">
                <a:solidFill>
                  <a:srgbClr val="C0C0C0"/>
                </a:solidFill>
                <a:prstDash val="sysDot"/>
              </a:ln>
            </c:spPr>
            <c:trendlineType val="linear"/>
            <c:forward val="0.5"/>
            <c:backward val="0.5"/>
            <c:dispEq val="0"/>
            <c:dispRSqr val="0"/>
          </c:trendline>
          <c:cat>
            <c:strRef>
              <c:f>('graph data'!$A$16:$A$18,'graph data'!$A$8,'graph data'!$A$19:$A$19)</c:f>
              <c:strCache>
                <c:ptCount val="5"/>
                <c:pt idx="0">
                  <c:v>South</c:v>
                </c:pt>
                <c:pt idx="1">
                  <c:v>Mid</c:v>
                </c:pt>
                <c:pt idx="2">
                  <c:v>North</c:v>
                </c:pt>
                <c:pt idx="3">
                  <c:v>Winnipeg</c:v>
                </c:pt>
                <c:pt idx="4">
                  <c:v>Manitoba</c:v>
                </c:pt>
              </c:strCache>
            </c:strRef>
          </c:cat>
          <c:val>
            <c:numRef>
              <c:f>('graph data'!$H$16:$H$18,'graph data'!$H$8,'graph data'!$H$19:$H$19)</c:f>
              <c:numCache>
                <c:ptCount val="5"/>
                <c:pt idx="0">
                  <c:v>7.0630447373</c:v>
                </c:pt>
                <c:pt idx="1">
                  <c:v>7.0630447373</c:v>
                </c:pt>
                <c:pt idx="2">
                  <c:v>7.0630447373</c:v>
                </c:pt>
                <c:pt idx="3">
                  <c:v>7.0630447373</c:v>
                </c:pt>
                <c:pt idx="4">
                  <c:v>7.0630447373</c:v>
                </c:pt>
              </c:numCache>
            </c:numRef>
          </c:val>
        </c:ser>
        <c:ser>
          <c:idx val="1"/>
          <c:order val="1"/>
          <c:tx>
            <c:strRef>
              <c:f>'graph data'!$I$3</c:f>
              <c:strCache>
                <c:ptCount val="1"/>
                <c:pt idx="0">
                  <c:v>Born 1996-2000</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('graph data'!$A$16:$A$18,'graph data'!$A$8,'graph data'!$A$19:$A$19)</c:f>
              <c:strCache>
                <c:ptCount val="5"/>
                <c:pt idx="0">
                  <c:v>South</c:v>
                </c:pt>
                <c:pt idx="1">
                  <c:v>Mid</c:v>
                </c:pt>
                <c:pt idx="2">
                  <c:v>North</c:v>
                </c:pt>
                <c:pt idx="3">
                  <c:v>Winnipeg</c:v>
                </c:pt>
                <c:pt idx="4">
                  <c:v>Manitoba</c:v>
                </c:pt>
              </c:strCache>
            </c:strRef>
          </c:cat>
          <c:val>
            <c:numRef>
              <c:f>('graph data'!$I$16:$I$18,'graph data'!$I$8,'graph data'!$I$19:$I$19)</c:f>
              <c:numCache>
                <c:ptCount val="5"/>
                <c:pt idx="0">
                  <c:v>7.3955916473</c:v>
                </c:pt>
                <c:pt idx="1">
                  <c:v>6.8988539001</c:v>
                </c:pt>
                <c:pt idx="2">
                  <c:v>9.0574954056</c:v>
                </c:pt>
                <c:pt idx="3">
                  <c:v>6.7280076588</c:v>
                </c:pt>
                <c:pt idx="4">
                  <c:v>7.0630447373</c:v>
                </c:pt>
              </c:numCache>
            </c:numRef>
          </c:val>
        </c:ser>
        <c:ser>
          <c:idx val="2"/>
          <c:order val="2"/>
          <c:tx>
            <c:strRef>
              <c:f>'graph data'!$J$3</c:f>
              <c:strCache>
                <c:ptCount val="1"/>
                <c:pt idx="0">
                  <c:v>Born 2001-2005</c:v>
                </c:pt>
              </c:strCache>
            </c:strRef>
          </c:tx>
          <c:spPr>
            <a:solidFill>
              <a:srgbClr val="0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('graph data'!$A$16:$A$18,'graph data'!$A$8,'graph data'!$A$19:$A$19)</c:f>
              <c:strCache>
                <c:ptCount val="5"/>
                <c:pt idx="0">
                  <c:v>South</c:v>
                </c:pt>
                <c:pt idx="1">
                  <c:v>Mid</c:v>
                </c:pt>
                <c:pt idx="2">
                  <c:v>North</c:v>
                </c:pt>
                <c:pt idx="3">
                  <c:v>Winnipeg</c:v>
                </c:pt>
                <c:pt idx="4">
                  <c:v>Manitoba</c:v>
                </c:pt>
              </c:strCache>
            </c:strRef>
          </c:cat>
          <c:val>
            <c:numRef>
              <c:f>('graph data'!$J$16:$J$18,'graph data'!$J$8,'graph data'!$J$19:$J$19)</c:f>
              <c:numCache>
                <c:ptCount val="5"/>
                <c:pt idx="0">
                  <c:v>5.6032600786</c:v>
                </c:pt>
                <c:pt idx="1">
                  <c:v>6.6975158305</c:v>
                </c:pt>
                <c:pt idx="2">
                  <c:v>9.1743119266</c:v>
                </c:pt>
                <c:pt idx="3">
                  <c:v>6.7270965167</c:v>
                </c:pt>
                <c:pt idx="4">
                  <c:v>6.7119065963</c:v>
                </c:pt>
              </c:numCache>
            </c:numRef>
          </c:val>
        </c:ser>
        <c:ser>
          <c:idx val="3"/>
          <c:order val="3"/>
          <c:tx>
            <c:strRef>
              <c:f>'graph data'!$K$3</c:f>
              <c:strCache>
                <c:ptCount val="1"/>
                <c:pt idx="0">
                  <c:v>MB Avg 2001-05</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2001-2005</c:name>
            <c:spPr>
              <a:ln w="25400">
                <a:solidFill>
                  <a:srgbClr val="000000"/>
                </a:solidFill>
                <a:prstDash val="sysDot"/>
              </a:ln>
            </c:spPr>
            <c:trendlineType val="linear"/>
            <c:forward val="0.5"/>
            <c:backward val="0.5"/>
            <c:dispEq val="0"/>
            <c:dispRSqr val="0"/>
          </c:trendline>
          <c:cat>
            <c:strRef>
              <c:f>('graph data'!$A$16:$A$18,'graph data'!$A$8,'graph data'!$A$19:$A$19)</c:f>
              <c:strCache>
                <c:ptCount val="5"/>
                <c:pt idx="0">
                  <c:v>South</c:v>
                </c:pt>
                <c:pt idx="1">
                  <c:v>Mid</c:v>
                </c:pt>
                <c:pt idx="2">
                  <c:v>North</c:v>
                </c:pt>
                <c:pt idx="3">
                  <c:v>Winnipeg</c:v>
                </c:pt>
                <c:pt idx="4">
                  <c:v>Manitoba</c:v>
                </c:pt>
              </c:strCache>
            </c:strRef>
          </c:cat>
          <c:val>
            <c:numRef>
              <c:f>('graph data'!$K$16:$K$18,'graph data'!$K$8,'graph data'!$K$19:$K$19)</c:f>
              <c:numCache>
                <c:ptCount val="5"/>
                <c:pt idx="0">
                  <c:v>6.7119065963</c:v>
                </c:pt>
                <c:pt idx="1">
                  <c:v>6.7119065963</c:v>
                </c:pt>
                <c:pt idx="2">
                  <c:v>6.7119065963</c:v>
                </c:pt>
                <c:pt idx="3">
                  <c:v>6.7119065963</c:v>
                </c:pt>
                <c:pt idx="4">
                  <c:v>6.7119065963</c:v>
                </c:pt>
              </c:numCache>
            </c:numRef>
          </c:val>
        </c:ser>
        <c:axId val="13931091"/>
        <c:axId val="58270956"/>
      </c:barChart>
      <c:catAx>
        <c:axId val="13931091"/>
        <c:scaling>
          <c:orientation val="maxMin"/>
        </c:scaling>
        <c:axPos val="l"/>
        <c:delete val="0"/>
        <c:numFmt formatCode="General" sourceLinked="1"/>
        <c:majorTickMark val="none"/>
        <c:minorTickMark val="none"/>
        <c:tickLblPos val="nextTo"/>
        <c:crossAx val="58270956"/>
        <c:crosses val="autoZero"/>
        <c:auto val="1"/>
        <c:lblOffset val="100"/>
        <c:noMultiLvlLbl val="0"/>
      </c:catAx>
      <c:valAx>
        <c:axId val="58270956"/>
        <c:scaling>
          <c:orientation val="minMax"/>
          <c:max val="12"/>
          <c:min val="0"/>
        </c:scaling>
        <c:axPos val="t"/>
        <c:majorGridlines>
          <c:spPr>
            <a:ln w="12700">
              <a:solidFill/>
            </a:ln>
          </c:spPr>
        </c:majorGridlines>
        <c:delete val="0"/>
        <c:numFmt formatCode="0" sourceLinked="0"/>
        <c:majorTickMark val="none"/>
        <c:minorTickMark val="none"/>
        <c:tickLblPos val="nextTo"/>
        <c:spPr>
          <a:ln w="12700">
            <a:solidFill/>
          </a:ln>
        </c:spPr>
        <c:crossAx val="13931091"/>
        <c:crosses val="max"/>
        <c:crossBetween val="between"/>
        <c:dispUnits/>
        <c:majorUnit val="3"/>
      </c:valAx>
      <c:spPr>
        <a:solidFill>
          <a:srgbClr val="FFFFFF"/>
        </a:solidFill>
        <a:ln w="12700">
          <a:solidFill/>
        </a:ln>
      </c:spPr>
    </c:plotArea>
    <c:legend>
      <c:legendPos val="r"/>
      <c:legendEntry>
        <c:idx val="0"/>
        <c:delete val="1"/>
      </c:legendEntry>
      <c:legendEntry>
        <c:idx val="3"/>
        <c:delete val="1"/>
      </c:legendEntry>
      <c:layout>
        <c:manualLayout>
          <c:xMode val="edge"/>
          <c:yMode val="edge"/>
          <c:x val="0.71825"/>
          <c:y val="0.1535"/>
          <c:w val="0.2495"/>
          <c:h val="0.1515"/>
        </c:manualLayout>
      </c:layout>
      <c:overlay val="0"/>
    </c:legend>
    <c:plotVisOnly val="1"/>
    <c:dispBlanksAs val="gap"/>
    <c:showDLblsOverMax val="0"/>
  </c:chart>
  <c:spPr>
    <a:noFill/>
    <a:ln>
      <a:noFill/>
    </a:ln>
  </c:spPr>
  <c:txPr>
    <a:bodyPr vert="horz" rot="0"/>
    <a:lstStyle/>
    <a:p>
      <a:pPr>
        <a:defRPr lang="en-US" cap="none" sz="800" b="0" i="0" u="none" baseline="0"/>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sheet1.xml><?xml version="1.0" encoding="utf-8"?>
<chartsheet xmlns="http://schemas.openxmlformats.org/spreadsheetml/2006/main" xmlns:r="http://schemas.openxmlformats.org/officeDocument/2006/relationships">
  <sheetViews>
    <sheetView workbookViewId="0"/>
  </sheetViews>
  <pageMargins left="1.125" right="1.125" top="1" bottom="5" header="0.5" footer="0.5"/>
  <pageSetup horizontalDpi="600" verticalDpi="600" orientation="portrait"/>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1.125" right="1.125" top="1" bottom="4" header="0.5" footer="0.5"/>
  <pageSetup horizontalDpi="600" verticalDpi="600" orientation="portrait"/>
  <drawing r:id="rId1"/>
</chartsheet>
</file>

<file path=xl/chartsheets/sheet3.xml><?xml version="1.0" encoding="utf-8"?>
<chartsheet xmlns="http://schemas.openxmlformats.org/spreadsheetml/2006/main" xmlns:r="http://schemas.openxmlformats.org/officeDocument/2006/relationships">
  <sheetViews>
    <sheetView tabSelected="1" workbookViewId="0"/>
  </sheetViews>
  <pageMargins left="1.125" right="1.125" top="1" bottom="5" header="0.5" footer="0.5"/>
  <pageSetup horizontalDpi="600" verticalDpi="600" orientation="portrait"/>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0.1755</cdr:x>
      <cdr:y>0.8775</cdr:y>
    </cdr:from>
    <cdr:to>
      <cdr:x>0.9235</cdr:x>
      <cdr:y>0.98725</cdr:y>
    </cdr:to>
    <cdr:sp>
      <cdr:nvSpPr>
        <cdr:cNvPr id="1" name="TextBox 4"/>
        <cdr:cNvSpPr txBox="1">
          <a:spLocks noChangeArrowheads="1"/>
        </cdr:cNvSpPr>
      </cdr:nvSpPr>
      <cdr:spPr>
        <a:xfrm>
          <a:off x="1000125" y="4000500"/>
          <a:ext cx="4267200" cy="504825"/>
        </a:xfrm>
        <a:prstGeom prst="rect">
          <a:avLst/>
        </a:prstGeom>
        <a:noFill/>
        <a:ln w="9525" cmpd="sng">
          <a:noFill/>
        </a:ln>
      </cdr:spPr>
      <cdr:txBody>
        <a:bodyPr vertOverflow="clip" wrap="square"/>
        <a:p>
          <a:pPr algn="l">
            <a:defRPr/>
          </a:pPr>
          <a:r>
            <a:rPr lang="en-US" cap="none" sz="700" b="0" i="0" u="none" baseline="0"/>
            <a:t>'1' indicates area's rate was statistically different from Manitoba average in first time period
'2' indicates area's rate was statistically different from Manitoba average in second time period
't' indicates change over time was statistically significant for that area
's' indicates data suppressed due to small numbers
</a:t>
          </a:r>
        </a:p>
      </cdr:txBody>
    </cdr:sp>
  </cdr:relSizeAnchor>
  <cdr:relSizeAnchor xmlns:cdr="http://schemas.openxmlformats.org/drawingml/2006/chartDrawing">
    <cdr:from>
      <cdr:x>0.62075</cdr:x>
      <cdr:y>0.96725</cdr:y>
    </cdr:from>
    <cdr:to>
      <cdr:x>0.996</cdr:x>
      <cdr:y>1</cdr:y>
    </cdr:to>
    <cdr:sp>
      <cdr:nvSpPr>
        <cdr:cNvPr id="2" name="mchp"/>
        <cdr:cNvSpPr txBox="1">
          <a:spLocks noChangeArrowheads="1"/>
        </cdr:cNvSpPr>
      </cdr:nvSpPr>
      <cdr:spPr>
        <a:xfrm>
          <a:off x="3533775" y="4410075"/>
          <a:ext cx="2143125" cy="152400"/>
        </a:xfrm>
        <a:prstGeom prst="rect">
          <a:avLst/>
        </a:prstGeom>
        <a:solidFill>
          <a:srgbClr val="FFFFFF"/>
        </a:solidFill>
        <a:ln w="9525" cmpd="sng">
          <a:noFill/>
        </a:ln>
      </cdr:spPr>
      <cdr:txBody>
        <a:bodyPr vertOverflow="clip" wrap="square"/>
        <a:p>
          <a:pPr algn="l">
            <a:defRPr/>
          </a:pPr>
          <a:r>
            <a:rPr lang="en-US" cap="none" sz="700" b="0" i="0" u="none" baseline="0"/>
            <a:t>Source: Manitoba Centre for Health Policy, 2008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705475" cy="45624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0.20575</cdr:x>
      <cdr:y>0.89525</cdr:y>
    </cdr:from>
    <cdr:to>
      <cdr:x>0.973</cdr:x>
      <cdr:y>0.98925</cdr:y>
    </cdr:to>
    <cdr:sp>
      <cdr:nvSpPr>
        <cdr:cNvPr id="1" name="TextBox 6"/>
        <cdr:cNvSpPr txBox="1">
          <a:spLocks noChangeArrowheads="1"/>
        </cdr:cNvSpPr>
      </cdr:nvSpPr>
      <cdr:spPr>
        <a:xfrm>
          <a:off x="1171575" y="4895850"/>
          <a:ext cx="4381500" cy="514350"/>
        </a:xfrm>
        <a:prstGeom prst="rect">
          <a:avLst/>
        </a:prstGeom>
        <a:noFill/>
        <a:ln w="9525" cmpd="sng">
          <a:noFill/>
        </a:ln>
      </cdr:spPr>
      <cdr:txBody>
        <a:bodyPr vertOverflow="clip" wrap="square"/>
        <a:p>
          <a:pPr algn="l">
            <a:defRPr/>
          </a:pPr>
          <a:r>
            <a:rPr lang="en-US" cap="none" sz="700" b="0" i="0" u="none" baseline="0"/>
            <a:t>'1' indicates area's rate was statistically different from Manitoba average in first time period
'2' indicates area's rate was statistically different from Manitoba average in second time period
't' indicates change over time was statistically significant for that area
's' indicates data suppressed due to small numbers
</a:t>
          </a:r>
        </a:p>
      </cdr:txBody>
    </cdr:sp>
  </cdr:relSizeAnchor>
  <cdr:relSizeAnchor xmlns:cdr="http://schemas.openxmlformats.org/drawingml/2006/chartDrawing">
    <cdr:from>
      <cdr:x>0.6015</cdr:x>
      <cdr:y>0.97525</cdr:y>
    </cdr:from>
    <cdr:to>
      <cdr:x>0.9845</cdr:x>
      <cdr:y>1</cdr:y>
    </cdr:to>
    <cdr:sp>
      <cdr:nvSpPr>
        <cdr:cNvPr id="2" name="mchp"/>
        <cdr:cNvSpPr txBox="1">
          <a:spLocks noChangeArrowheads="1"/>
        </cdr:cNvSpPr>
      </cdr:nvSpPr>
      <cdr:spPr>
        <a:xfrm>
          <a:off x="3429000" y="5334000"/>
          <a:ext cx="2181225" cy="133350"/>
        </a:xfrm>
        <a:prstGeom prst="rect">
          <a:avLst/>
        </a:prstGeom>
        <a:solidFill>
          <a:srgbClr val="FFFFFF"/>
        </a:solidFill>
        <a:ln w="9525" cmpd="sng">
          <a:noFill/>
        </a:ln>
      </cdr:spPr>
      <cdr:txBody>
        <a:bodyPr vertOverflow="clip" wrap="square"/>
        <a:p>
          <a:pPr algn="r">
            <a:defRPr/>
          </a:pPr>
          <a:r>
            <a:rPr lang="en-US" cap="none" sz="700" b="0" i="0" u="none" baseline="0"/>
            <a:t>Source: Manitoba Centre for Health Policy, 2008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705475" cy="547687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0.60075</cdr:x>
      <cdr:y>0.97</cdr:y>
    </cdr:from>
    <cdr:to>
      <cdr:x>0.99475</cdr:x>
      <cdr:y>1</cdr:y>
    </cdr:to>
    <cdr:sp>
      <cdr:nvSpPr>
        <cdr:cNvPr id="1" name="TextBox 1"/>
        <cdr:cNvSpPr txBox="1">
          <a:spLocks noChangeArrowheads="1"/>
        </cdr:cNvSpPr>
      </cdr:nvSpPr>
      <cdr:spPr>
        <a:xfrm>
          <a:off x="3419475" y="4419600"/>
          <a:ext cx="2247900" cy="133350"/>
        </a:xfrm>
        <a:prstGeom prst="rect">
          <a:avLst/>
        </a:prstGeom>
        <a:noFill/>
        <a:ln w="9525" cmpd="sng">
          <a:noFill/>
        </a:ln>
      </cdr:spPr>
      <cdr:txBody>
        <a:bodyPr vertOverflow="clip" wrap="square"/>
        <a:p>
          <a:pPr algn="r">
            <a:defRPr/>
          </a:pPr>
          <a:r>
            <a:rPr lang="en-US" cap="none" sz="700" b="0" i="0" u="none" baseline="0"/>
            <a:t>Source: Manitoba Centre for Health Policy, 2008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705475" cy="45624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M26"/>
  <sheetViews>
    <sheetView workbookViewId="0" topLeftCell="A1">
      <selection activeCell="Q10" sqref="Q10"/>
    </sheetView>
  </sheetViews>
  <sheetFormatPr defaultColWidth="9.140625" defaultRowHeight="12.75"/>
  <cols>
    <col min="1" max="1" width="12.421875" style="30" customWidth="1"/>
    <col min="2" max="5" width="8.00390625" style="30" customWidth="1"/>
    <col min="6" max="6" width="9.140625" style="30" customWidth="1"/>
    <col min="7" max="7" width="18.140625" style="30" customWidth="1"/>
    <col min="8" max="11" width="8.00390625" style="30" customWidth="1"/>
    <col min="12" max="16384" width="9.140625" style="30" customWidth="1"/>
  </cols>
  <sheetData>
    <row r="1" spans="1:4" ht="15.75" thickBot="1">
      <c r="A1" s="14" t="s">
        <v>198</v>
      </c>
      <c r="B1" s="14"/>
      <c r="C1" s="14"/>
      <c r="D1" s="14"/>
    </row>
    <row r="2" spans="1:11" ht="13.5" thickBot="1">
      <c r="A2" s="53" t="s">
        <v>43</v>
      </c>
      <c r="B2" s="60" t="s">
        <v>197</v>
      </c>
      <c r="C2" s="56"/>
      <c r="D2" s="64"/>
      <c r="H2" s="53" t="s">
        <v>43</v>
      </c>
      <c r="I2" s="60" t="s">
        <v>197</v>
      </c>
      <c r="J2" s="56"/>
      <c r="K2" s="64"/>
    </row>
    <row r="3" spans="1:11" ht="12.75">
      <c r="A3" s="54"/>
      <c r="B3" s="15" t="s">
        <v>45</v>
      </c>
      <c r="C3" s="16" t="s">
        <v>44</v>
      </c>
      <c r="D3" s="20" t="s">
        <v>45</v>
      </c>
      <c r="H3" s="54"/>
      <c r="I3" s="15" t="s">
        <v>45</v>
      </c>
      <c r="J3" s="16" t="s">
        <v>44</v>
      </c>
      <c r="K3" s="20" t="s">
        <v>45</v>
      </c>
    </row>
    <row r="4" spans="1:11" ht="12.75">
      <c r="A4" s="54"/>
      <c r="B4" s="15" t="s">
        <v>77</v>
      </c>
      <c r="C4" s="16" t="s">
        <v>46</v>
      </c>
      <c r="D4" s="39" t="s">
        <v>77</v>
      </c>
      <c r="H4" s="54"/>
      <c r="I4" s="15" t="s">
        <v>77</v>
      </c>
      <c r="J4" s="16" t="s">
        <v>46</v>
      </c>
      <c r="K4" s="39" t="s">
        <v>77</v>
      </c>
    </row>
    <row r="5" spans="1:11" ht="12.75">
      <c r="A5" s="54"/>
      <c r="B5" s="17" t="s">
        <v>78</v>
      </c>
      <c r="C5" s="18" t="s">
        <v>47</v>
      </c>
      <c r="D5" s="40" t="s">
        <v>78</v>
      </c>
      <c r="H5" s="54"/>
      <c r="I5" s="17" t="s">
        <v>78</v>
      </c>
      <c r="J5" s="18" t="s">
        <v>47</v>
      </c>
      <c r="K5" s="40" t="s">
        <v>78</v>
      </c>
    </row>
    <row r="6" spans="1:11" ht="13.5" thickBot="1">
      <c r="A6" s="55"/>
      <c r="B6" s="59" t="s">
        <v>192</v>
      </c>
      <c r="C6" s="61" t="s">
        <v>193</v>
      </c>
      <c r="D6" s="62"/>
      <c r="H6" s="55"/>
      <c r="I6" s="59" t="s">
        <v>192</v>
      </c>
      <c r="J6" s="49" t="s">
        <v>193</v>
      </c>
      <c r="K6" s="50"/>
    </row>
    <row r="7" spans="1:11" ht="12.75">
      <c r="A7" s="31" t="s">
        <v>48</v>
      </c>
      <c r="B7" s="45">
        <f>'orig. data'!E4</f>
        <v>7.177720356</v>
      </c>
      <c r="C7" s="42">
        <f>'orig. data'!J4/5</f>
        <v>3.6</v>
      </c>
      <c r="D7" s="25">
        <f>'orig. data'!M4</f>
        <v>4.8038430745</v>
      </c>
      <c r="H7" s="31" t="s">
        <v>63</v>
      </c>
      <c r="I7" s="23">
        <f>'orig. data'!E20</f>
        <v>5.5783910746</v>
      </c>
      <c r="J7" s="42">
        <f>'orig. data'!J20/5</f>
        <v>3.8</v>
      </c>
      <c r="K7" s="25">
        <f>'orig. data'!M20</f>
        <v>5.8587727413</v>
      </c>
    </row>
    <row r="8" spans="1:11" ht="12.75">
      <c r="A8" s="33" t="s">
        <v>49</v>
      </c>
      <c r="B8" s="45">
        <f>'orig. data'!E5</f>
        <v>8.2803489576</v>
      </c>
      <c r="C8" s="42">
        <f>'orig. data'!J5/5</f>
        <v>8.2</v>
      </c>
      <c r="D8" s="25">
        <f>'orig. data'!M5</f>
        <v>6.0749740702</v>
      </c>
      <c r="H8" s="33" t="s">
        <v>64</v>
      </c>
      <c r="I8" s="23">
        <f>'orig. data'!E21</f>
        <v>7.3825503356</v>
      </c>
      <c r="J8" s="42">
        <f>'orig. data'!J21/5</f>
        <v>2.2</v>
      </c>
      <c r="K8" s="25">
        <f>'orig. data'!M21</f>
        <v>7.6335877863</v>
      </c>
    </row>
    <row r="9" spans="1:11" ht="12.75">
      <c r="A9" s="33" t="s">
        <v>50</v>
      </c>
      <c r="B9" s="45">
        <f>'orig. data'!E6</f>
        <v>5.9221658206</v>
      </c>
      <c r="C9" s="42">
        <f>'orig. data'!J6/5</f>
        <v>3.6</v>
      </c>
      <c r="D9" s="25">
        <f>'orig. data'!M6</f>
        <v>5.5452865065</v>
      </c>
      <c r="H9" s="33" t="s">
        <v>68</v>
      </c>
      <c r="I9" s="23">
        <f>'orig. data'!E22</f>
        <v>3.557312253</v>
      </c>
      <c r="J9" s="42">
        <f>'orig. data'!J22/5</f>
        <v>3.8</v>
      </c>
      <c r="K9" s="25">
        <f>'orig. data'!M22</f>
        <v>7.4539034916</v>
      </c>
    </row>
    <row r="10" spans="1:11" ht="12.75">
      <c r="A10" s="33" t="s">
        <v>28</v>
      </c>
      <c r="B10" s="45">
        <f>'orig. data'!E7</f>
        <v>5.1094890511</v>
      </c>
      <c r="C10" s="42">
        <f>'orig. data'!J7/5</f>
        <v>3</v>
      </c>
      <c r="D10" s="25">
        <f>'orig. data'!M7</f>
        <v>5.0847457627</v>
      </c>
      <c r="H10" s="33" t="s">
        <v>66</v>
      </c>
      <c r="I10" s="23">
        <f>'orig. data'!E23</f>
        <v>4.8780487805</v>
      </c>
      <c r="J10" s="42">
        <f>'orig. data'!J23/5</f>
        <v>2</v>
      </c>
      <c r="K10" s="25">
        <f>'orig. data'!M23</f>
        <v>3.2102728732</v>
      </c>
    </row>
    <row r="11" spans="1:11" ht="12.75">
      <c r="A11" s="33" t="s">
        <v>58</v>
      </c>
      <c r="B11" s="45">
        <f>'orig. data'!E8</f>
        <v>6.7280076588</v>
      </c>
      <c r="C11" s="42">
        <f>'orig. data'!J8/5</f>
        <v>47.2</v>
      </c>
      <c r="D11" s="25">
        <f>'orig. data'!M8</f>
        <v>6.7270965167</v>
      </c>
      <c r="H11" s="33" t="s">
        <v>69</v>
      </c>
      <c r="I11" s="23">
        <f>'orig. data'!E24</f>
        <v>3.5</v>
      </c>
      <c r="J11" s="42">
        <f>'orig. data'!J24/5</f>
        <v>1.8</v>
      </c>
      <c r="K11" s="25">
        <f>'orig. data'!M24</f>
        <v>5.1194539249</v>
      </c>
    </row>
    <row r="12" spans="1:11" ht="12.75">
      <c r="A12" s="33" t="s">
        <v>52</v>
      </c>
      <c r="B12" s="45">
        <f>'orig. data'!E9</f>
        <v>6.0444874275</v>
      </c>
      <c r="C12" s="42">
        <f>'orig. data'!J9/5</f>
        <v>4.8</v>
      </c>
      <c r="D12" s="25">
        <f>'orig. data'!M9</f>
        <v>6.216006216</v>
      </c>
      <c r="H12" s="33" t="s">
        <v>65</v>
      </c>
      <c r="I12" s="23">
        <f>'orig. data'!E25</f>
        <v>6.8226120858</v>
      </c>
      <c r="J12" s="42">
        <f>'orig. data'!J25/5</f>
        <v>2.4</v>
      </c>
      <c r="K12" s="25">
        <f>'orig. data'!M25</f>
        <v>4.2903110476</v>
      </c>
    </row>
    <row r="13" spans="1:11" ht="12.75">
      <c r="A13" s="33" t="s">
        <v>53</v>
      </c>
      <c r="B13" s="45">
        <f>'orig. data'!E10</f>
        <v>9.8522167488</v>
      </c>
      <c r="C13" s="42">
        <f>'orig. data'!J10/5</f>
        <v>3.8</v>
      </c>
      <c r="D13" s="25">
        <f>'orig. data'!M10</f>
        <v>8.585630366</v>
      </c>
      <c r="H13" s="33" t="s">
        <v>67</v>
      </c>
      <c r="I13" s="23">
        <f>'orig. data'!E26</f>
        <v>6.2111801242</v>
      </c>
      <c r="J13" s="42">
        <f>'orig. data'!J26/5</f>
        <v>5.4</v>
      </c>
      <c r="K13" s="25">
        <f>'orig. data'!M26</f>
        <v>5.6938000844</v>
      </c>
    </row>
    <row r="14" spans="1:11" ht="12.75">
      <c r="A14" s="33" t="s">
        <v>51</v>
      </c>
      <c r="B14" s="45">
        <f>'orig. data'!E11</f>
        <v>5.3830227743</v>
      </c>
      <c r="C14" s="42">
        <f>'orig. data'!J11/5</f>
        <v>2.4</v>
      </c>
      <c r="D14" s="25">
        <f>'orig. data'!M11</f>
        <v>5.6127221703</v>
      </c>
      <c r="H14" s="33" t="s">
        <v>70</v>
      </c>
      <c r="I14" s="23">
        <f>'orig. data'!E27</f>
        <v>8.6121232196</v>
      </c>
      <c r="J14" s="42">
        <f>'orig. data'!J27/5</f>
        <v>3</v>
      </c>
      <c r="K14" s="25">
        <f>'orig. data'!M27</f>
        <v>5.2447552448</v>
      </c>
    </row>
    <row r="15" spans="1:11" ht="12.75">
      <c r="A15" s="33" t="s">
        <v>54</v>
      </c>
      <c r="B15" s="45" t="str">
        <f>'orig. data'!E12</f>
        <v> </v>
      </c>
      <c r="C15" s="42">
        <f>'orig. data'!J12/5</f>
        <v>0</v>
      </c>
      <c r="D15" s="25">
        <f>'orig. data'!M12</f>
        <v>0</v>
      </c>
      <c r="H15" s="33" t="s">
        <v>71</v>
      </c>
      <c r="I15" s="23">
        <f>'orig. data'!E28</f>
        <v>5.9920106525</v>
      </c>
      <c r="J15" s="42">
        <f>'orig. data'!J28/5</f>
        <v>2.6</v>
      </c>
      <c r="K15" s="25">
        <f>'orig. data'!M28</f>
        <v>4.8634493079</v>
      </c>
    </row>
    <row r="16" spans="1:11" ht="12.75">
      <c r="A16" s="33" t="s">
        <v>55</v>
      </c>
      <c r="B16" s="45">
        <f>'orig. data'!E13</f>
        <v>6.3291139241</v>
      </c>
      <c r="C16" s="42">
        <f>'orig. data'!J13/5</f>
        <v>4.2</v>
      </c>
      <c r="D16" s="25">
        <f>'orig. data'!M13</f>
        <v>10.164569216</v>
      </c>
      <c r="H16" s="33" t="s">
        <v>72</v>
      </c>
      <c r="I16" s="23">
        <f>'orig. data'!E29</f>
        <v>9.5238095238</v>
      </c>
      <c r="J16" s="42">
        <f>'orig. data'!J29/5</f>
        <v>3</v>
      </c>
      <c r="K16" s="25">
        <f>'orig. data'!M29</f>
        <v>7.5910931174</v>
      </c>
    </row>
    <row r="17" spans="1:11" ht="12.75">
      <c r="A17" s="33" t="s">
        <v>56</v>
      </c>
      <c r="B17" s="45">
        <f>'orig. data'!E14</f>
        <v>10.154193306</v>
      </c>
      <c r="C17" s="42">
        <f>'orig. data'!J14/5</f>
        <v>9.4</v>
      </c>
      <c r="D17" s="25">
        <f>'orig. data'!M14</f>
        <v>8.9285714286</v>
      </c>
      <c r="H17" s="33" t="s">
        <v>73</v>
      </c>
      <c r="I17" s="23">
        <f>'orig. data'!E30</f>
        <v>8.3107846927</v>
      </c>
      <c r="J17" s="42">
        <f>'orig. data'!J30/5</f>
        <v>9.6</v>
      </c>
      <c r="K17" s="25">
        <f>'orig. data'!M30</f>
        <v>9.8522167488</v>
      </c>
    </row>
    <row r="18" spans="1:11" ht="12.75">
      <c r="A18" s="34"/>
      <c r="B18" s="24"/>
      <c r="C18" s="43"/>
      <c r="D18" s="26"/>
      <c r="H18" s="33" t="s">
        <v>74</v>
      </c>
      <c r="I18" s="23">
        <f>'orig. data'!E31</f>
        <v>9.4740280954</v>
      </c>
      <c r="J18" s="42">
        <f>'orig. data'!J31/5</f>
        <v>7.6</v>
      </c>
      <c r="K18" s="25">
        <f>'orig. data'!M31</f>
        <v>12.434554974</v>
      </c>
    </row>
    <row r="19" spans="1:11" ht="12.75">
      <c r="A19" s="32" t="s">
        <v>61</v>
      </c>
      <c r="B19" s="23">
        <f>'orig. data'!E15</f>
        <v>7.3955916473</v>
      </c>
      <c r="C19" s="42">
        <f>'orig. data'!J15/5</f>
        <v>15.4</v>
      </c>
      <c r="D19" s="25">
        <f>'orig. data'!M15</f>
        <v>5.6032600786</v>
      </c>
      <c r="H19" s="35"/>
      <c r="I19" s="24"/>
      <c r="J19" s="43"/>
      <c r="K19" s="26"/>
    </row>
    <row r="20" spans="1:11" ht="13.5" thickBot="1">
      <c r="A20" s="32" t="s">
        <v>62</v>
      </c>
      <c r="B20" s="23">
        <f>'orig. data'!E16</f>
        <v>6.8988539001</v>
      </c>
      <c r="C20" s="42">
        <f>'orig. data'!J16/5</f>
        <v>11</v>
      </c>
      <c r="D20" s="25">
        <f>'orig. data'!M16</f>
        <v>6.6975158305</v>
      </c>
      <c r="H20" s="37" t="s">
        <v>58</v>
      </c>
      <c r="I20" s="28">
        <f>'orig. data'!E8</f>
        <v>6.7280076588</v>
      </c>
      <c r="J20" s="28">
        <f>'orig. data'!J8/5</f>
        <v>47.2</v>
      </c>
      <c r="K20" s="27">
        <f>'orig. data'!M8</f>
        <v>6.7270965167</v>
      </c>
    </row>
    <row r="21" spans="1:10" ht="12.75">
      <c r="A21" s="32" t="s">
        <v>57</v>
      </c>
      <c r="B21" s="23">
        <f>'orig. data'!E17</f>
        <v>9.0574954056</v>
      </c>
      <c r="C21" s="42">
        <f>'orig. data'!J17/5</f>
        <v>13.6</v>
      </c>
      <c r="D21" s="25">
        <f>'orig. data'!M17</f>
        <v>9.1743119266</v>
      </c>
      <c r="H21" s="19" t="s">
        <v>60</v>
      </c>
      <c r="J21" s="38"/>
    </row>
    <row r="22" spans="1:13" ht="12.75">
      <c r="A22" s="34"/>
      <c r="B22" s="24"/>
      <c r="C22" s="43"/>
      <c r="D22" s="26"/>
      <c r="H22" s="63" t="s">
        <v>76</v>
      </c>
      <c r="J22" s="63"/>
      <c r="K22" s="63"/>
      <c r="L22" s="63"/>
      <c r="M22" s="63"/>
    </row>
    <row r="23" spans="1:4" ht="12.75">
      <c r="A23" s="32" t="s">
        <v>59</v>
      </c>
      <c r="B23" s="23">
        <f>'orig. data'!E18</f>
        <v>7.0630447373</v>
      </c>
      <c r="C23" s="42">
        <f>'orig. data'!J18/5</f>
        <v>90.6</v>
      </c>
      <c r="D23" s="25">
        <f>'orig. data'!M18</f>
        <v>6.7119065963</v>
      </c>
    </row>
    <row r="24" spans="1:4" ht="13.5" thickBot="1">
      <c r="A24" s="36" t="s">
        <v>75</v>
      </c>
      <c r="B24" s="41">
        <f>'orig. data'!E19</f>
        <v>0</v>
      </c>
      <c r="C24" s="28"/>
      <c r="D24" s="27" t="str">
        <f>'orig. data'!M19</f>
        <v> </v>
      </c>
    </row>
    <row r="25" spans="1:3" ht="12.75">
      <c r="A25" s="19" t="s">
        <v>60</v>
      </c>
      <c r="C25" s="38"/>
    </row>
    <row r="26" spans="1:5" ht="12.75">
      <c r="A26" s="29" t="s">
        <v>76</v>
      </c>
      <c r="B26" s="29"/>
      <c r="C26" s="29"/>
      <c r="D26" s="29"/>
      <c r="E26" s="29"/>
    </row>
  </sheetData>
  <mergeCells count="4">
    <mergeCell ref="B2:D2"/>
    <mergeCell ref="H2:H6"/>
    <mergeCell ref="I2:K2"/>
    <mergeCell ref="A2:A6"/>
  </mergeCells>
  <printOptions/>
  <pageMargins left="0.21" right="0.14" top="1" bottom="1" header="0.5" footer="0.5"/>
  <pageSetup horizontalDpi="600" verticalDpi="600" orientation="landscape" r:id="rId1"/>
</worksheet>
</file>

<file path=xl/worksheets/sheet2.xml><?xml version="1.0" encoding="utf-8"?>
<worksheet xmlns="http://schemas.openxmlformats.org/spreadsheetml/2006/main" xmlns:r="http://schemas.openxmlformats.org/officeDocument/2006/relationships">
  <dimension ref="A1:AA46"/>
  <sheetViews>
    <sheetView workbookViewId="0" topLeftCell="A1">
      <pane xSplit="7" ySplit="3" topLeftCell="H4" activePane="bottomRight" state="frozen"/>
      <selection pane="topLeft" activeCell="A1" sqref="A1"/>
      <selection pane="topRight" activeCell="G1" sqref="G1"/>
      <selection pane="bottomLeft" activeCell="A2" sqref="A2"/>
      <selection pane="bottomRight" activeCell="A1" sqref="A1"/>
    </sheetView>
  </sheetViews>
  <sheetFormatPr defaultColWidth="9.140625" defaultRowHeight="12.75"/>
  <cols>
    <col min="1" max="1" width="25.140625" style="2" customWidth="1"/>
    <col min="2" max="2" width="20.140625" style="2" customWidth="1"/>
    <col min="3" max="5" width="2.8515625" style="2" customWidth="1"/>
    <col min="6" max="7" width="6.7109375" style="2" customWidth="1"/>
    <col min="8" max="9" width="9.140625" style="2" customWidth="1"/>
    <col min="10" max="10" width="9.140625" style="10" customWidth="1"/>
    <col min="11" max="14" width="9.140625" style="2" customWidth="1"/>
    <col min="15" max="15" width="2.8515625" style="9" customWidth="1"/>
    <col min="16" max="18" width="9.140625" style="2" customWidth="1"/>
    <col min="19" max="19" width="2.8515625" style="9" customWidth="1"/>
    <col min="20" max="20" width="9.28125" style="2" bestFit="1" customWidth="1"/>
    <col min="21" max="16384" width="9.140625" style="2" customWidth="1"/>
  </cols>
  <sheetData>
    <row r="1" spans="1:20" ht="12.75">
      <c r="A1" s="51" t="s">
        <v>84</v>
      </c>
      <c r="B1" s="4" t="s">
        <v>79</v>
      </c>
      <c r="C1" s="57" t="s">
        <v>39</v>
      </c>
      <c r="D1" s="57"/>
      <c r="E1" s="57"/>
      <c r="F1" s="57" t="s">
        <v>41</v>
      </c>
      <c r="G1" s="57"/>
      <c r="H1" s="5" t="s">
        <v>29</v>
      </c>
      <c r="I1" s="3" t="s">
        <v>31</v>
      </c>
      <c r="J1" s="3" t="s">
        <v>32</v>
      </c>
      <c r="K1" s="5" t="s">
        <v>30</v>
      </c>
      <c r="L1" s="5" t="s">
        <v>33</v>
      </c>
      <c r="M1" s="5" t="s">
        <v>34</v>
      </c>
      <c r="N1" s="5" t="s">
        <v>35</v>
      </c>
      <c r="O1" s="6"/>
      <c r="P1" s="5" t="s">
        <v>36</v>
      </c>
      <c r="Q1" s="5" t="s">
        <v>37</v>
      </c>
      <c r="R1" s="5" t="s">
        <v>38</v>
      </c>
      <c r="S1" s="6"/>
      <c r="T1" s="5" t="s">
        <v>42</v>
      </c>
    </row>
    <row r="2" spans="2:20" ht="12.75">
      <c r="B2" s="4"/>
      <c r="C2" s="12"/>
      <c r="D2" s="12"/>
      <c r="E2" s="12"/>
      <c r="F2" s="13"/>
      <c r="G2" s="13"/>
      <c r="H2" s="5"/>
      <c r="I2" s="58" t="s">
        <v>85</v>
      </c>
      <c r="J2" s="58"/>
      <c r="K2" s="5"/>
      <c r="L2" s="5"/>
      <c r="M2" s="5"/>
      <c r="N2" s="5"/>
      <c r="O2" s="6"/>
      <c r="P2" s="5"/>
      <c r="Q2" s="5"/>
      <c r="R2" s="5"/>
      <c r="S2" s="6"/>
      <c r="T2" s="5"/>
    </row>
    <row r="3" spans="1:27" ht="12.75">
      <c r="A3" s="4" t="s">
        <v>0</v>
      </c>
      <c r="B3" s="4"/>
      <c r="C3" s="12">
        <v>1</v>
      </c>
      <c r="D3" s="12">
        <v>2</v>
      </c>
      <c r="E3" s="12" t="s">
        <v>40</v>
      </c>
      <c r="F3" s="12" t="s">
        <v>81</v>
      </c>
      <c r="G3" s="12" t="s">
        <v>82</v>
      </c>
      <c r="H3" s="2" t="s">
        <v>194</v>
      </c>
      <c r="I3" s="4" t="s">
        <v>192</v>
      </c>
      <c r="J3" s="4" t="s">
        <v>196</v>
      </c>
      <c r="K3" s="2" t="s">
        <v>195</v>
      </c>
      <c r="U3" s="5"/>
      <c r="V3" s="5"/>
      <c r="W3" s="5"/>
      <c r="X3" s="5"/>
      <c r="Y3" s="5"/>
      <c r="Z3" s="5"/>
      <c r="AA3" s="5"/>
    </row>
    <row r="4" spans="1:27" ht="12.75">
      <c r="A4" s="2" t="str">
        <f ca="1">CONCATENATE(B4)&amp;(IF((CELL("contents",C4)=1)*AND((CELL("contents",D4))=2)*AND((CELL("contents",E4))&lt;&gt;"")," (1,2,"&amp;CELL("contents",E4)&amp;")",(IF((CELL("contents",C4)=1)*OR((CELL("contents",D4))=2)," (1,2)",(IF((CELL("contents",C4)=1)*OR((CELL("contents",E4))&lt;&gt;"")," (1,"&amp;CELL("contents",E4)&amp;")",(IF((CELL("contents",D4)=2)*OR((CELL("contents",E4))&lt;&gt;"")," (2,"&amp;CELL("contents",E4)&amp;")",(IF((CELL("contents",C4))=1," (1)",(IF((CELL("contents",D4)=2)," (2)",(IF((CELL("contents",E4)&lt;&gt;"")," ("&amp;CELL("contents",E4)&amp;")",""))))))))))))))</f>
        <v>South Eastman</v>
      </c>
      <c r="B4" t="s">
        <v>48</v>
      </c>
      <c r="C4" t="str">
        <f>'orig. data'!V4</f>
        <v> </v>
      </c>
      <c r="D4" t="str">
        <f>'orig. data'!W4</f>
        <v> </v>
      </c>
      <c r="E4">
        <f ca="1">IF(CELL("contents",F4)="s","s",IF(CELL("contents",G4)="s","s",IF(CELL("contents",'orig. data'!X4)="t","t","")))</f>
      </c>
      <c r="F4" t="str">
        <f>'orig. data'!Y4</f>
        <v> </v>
      </c>
      <c r="G4" t="str">
        <f>'orig. data'!Z4</f>
        <v> </v>
      </c>
      <c r="H4" s="21">
        <f aca="true" t="shared" si="0" ref="H4:H14">I$19</f>
        <v>7.0630447373</v>
      </c>
      <c r="I4" s="3">
        <f>'orig. data'!E4</f>
        <v>7.177720356</v>
      </c>
      <c r="J4" s="3">
        <f>'orig. data'!M4</f>
        <v>4.8038430745</v>
      </c>
      <c r="K4" s="21">
        <f aca="true" t="shared" si="1" ref="K4:K14">J$19</f>
        <v>6.7119065963</v>
      </c>
      <c r="L4" s="5">
        <f>'orig. data'!B4</f>
        <v>0</v>
      </c>
      <c r="M4" s="5">
        <f>'orig. data'!C4</f>
        <v>3483</v>
      </c>
      <c r="N4" s="11">
        <f>'orig. data'!G4</f>
        <v>0.016105609</v>
      </c>
      <c r="O4" s="7"/>
      <c r="P4" s="5">
        <f>'orig. data'!P4</f>
        <v>0.7157195955</v>
      </c>
      <c r="Q4" s="5">
        <f>'orig. data'!Q4</f>
        <v>0.7157195955</v>
      </c>
      <c r="R4" s="11">
        <f>'orig. data'!U4</f>
        <v>0.6692714171</v>
      </c>
      <c r="S4" s="7"/>
      <c r="T4" s="11">
        <f>'orig. data'!AD4</f>
        <v>0</v>
      </c>
      <c r="U4" s="3"/>
      <c r="V4" s="3"/>
      <c r="W4" s="3"/>
      <c r="X4" s="3"/>
      <c r="Y4" s="3"/>
      <c r="Z4" s="3"/>
      <c r="AA4" s="3"/>
    </row>
    <row r="5" spans="1:27" ht="12.75">
      <c r="A5" s="2" t="str">
        <f aca="true" ca="1" t="shared" si="2" ref="A5:A32">CONCATENATE(B5)&amp;(IF((CELL("contents",C5)=1)*AND((CELL("contents",D5))=2)*AND((CELL("contents",E5))&lt;&gt;"")," (1,2,"&amp;CELL("contents",E5)&amp;")",(IF((CELL("contents",C5)=1)*OR((CELL("contents",D5))=2)," (1,2)",(IF((CELL("contents",C5)=1)*OR((CELL("contents",E5))&lt;&gt;"")," (1,"&amp;CELL("contents",E5)&amp;")",(IF((CELL("contents",D5)=2)*OR((CELL("contents",E5))&lt;&gt;"")," (2,"&amp;CELL("contents",E5)&amp;")",(IF((CELL("contents",C5))=1," (1)",(IF((CELL("contents",D5)=2)," (2)",(IF((CELL("contents",E5)&lt;&gt;"")," ("&amp;CELL("contents",E5)&amp;")",""))))))))))))))</f>
        <v>Central</v>
      </c>
      <c r="B5" t="s">
        <v>49</v>
      </c>
      <c r="C5" t="str">
        <f>'orig. data'!V5</f>
        <v> </v>
      </c>
      <c r="D5" t="str">
        <f>'orig. data'!W5</f>
        <v> </v>
      </c>
      <c r="E5">
        <f ca="1">IF(CELL("contents",F5)="s","s",IF(CELL("contents",G5)="s","s",IF(CELL("contents",'orig. data'!X5)="t","t","")))</f>
      </c>
      <c r="F5" t="str">
        <f>'orig. data'!Y5</f>
        <v> </v>
      </c>
      <c r="G5" t="str">
        <f>'orig. data'!Z5</f>
        <v> </v>
      </c>
      <c r="H5" s="21">
        <f t="shared" si="0"/>
        <v>7.0630447373</v>
      </c>
      <c r="I5" s="3">
        <f>'orig. data'!E5</f>
        <v>8.2803489576</v>
      </c>
      <c r="J5" s="3">
        <f>'orig. data'!M5</f>
        <v>6.0749740702</v>
      </c>
      <c r="K5" s="21">
        <f t="shared" si="1"/>
        <v>6.7119065963</v>
      </c>
      <c r="L5" s="5">
        <f>'orig. data'!B5</f>
        <v>0</v>
      </c>
      <c r="M5" s="5">
        <f>'orig. data'!C5</f>
        <v>6763</v>
      </c>
      <c r="N5" s="11">
        <f>'orig. data'!G5</f>
        <v>0.1590088877</v>
      </c>
      <c r="O5" s="8"/>
      <c r="P5" s="5">
        <f>'orig. data'!P5</f>
        <v>0.9051040838</v>
      </c>
      <c r="Q5" s="5">
        <f>'orig. data'!Q5</f>
        <v>0.9051040838</v>
      </c>
      <c r="R5" s="11">
        <f>'orig. data'!U5</f>
        <v>0.7336616007</v>
      </c>
      <c r="S5" s="8"/>
      <c r="T5" s="11">
        <f>'orig. data'!AD5</f>
        <v>0</v>
      </c>
      <c r="U5" s="1"/>
      <c r="V5" s="1"/>
      <c r="W5" s="1"/>
      <c r="X5" s="1"/>
      <c r="Y5" s="1"/>
      <c r="Z5" s="1"/>
      <c r="AA5" s="1"/>
    </row>
    <row r="6" spans="1:27" ht="12.75">
      <c r="A6" s="2" t="str">
        <f ca="1" t="shared" si="2"/>
        <v>Assiniboine</v>
      </c>
      <c r="B6" t="s">
        <v>50</v>
      </c>
      <c r="C6" t="str">
        <f>'orig. data'!V6</f>
        <v> </v>
      </c>
      <c r="D6" t="str">
        <f>'orig. data'!W6</f>
        <v> </v>
      </c>
      <c r="E6">
        <f ca="1">IF(CELL("contents",F6)="s","s",IF(CELL("contents",G6)="s","s",IF(CELL("contents",'orig. data'!X6)="t","t","")))</f>
      </c>
      <c r="F6" t="str">
        <f>'orig. data'!Y6</f>
        <v> </v>
      </c>
      <c r="G6" t="str">
        <f>'orig. data'!Z6</f>
        <v> </v>
      </c>
      <c r="H6" s="21">
        <f t="shared" si="0"/>
        <v>7.0630447373</v>
      </c>
      <c r="I6" s="3">
        <f>'orig. data'!E6</f>
        <v>5.9221658206</v>
      </c>
      <c r="J6" s="3">
        <f>'orig. data'!M6</f>
        <v>5.5452865065</v>
      </c>
      <c r="K6" s="21">
        <f t="shared" si="1"/>
        <v>6.7119065963</v>
      </c>
      <c r="L6" s="5">
        <f>'orig. data'!B6</f>
        <v>0</v>
      </c>
      <c r="M6" s="5">
        <f>'orig. data'!C6</f>
        <v>3546</v>
      </c>
      <c r="N6" s="11">
        <f>'orig. data'!G6</f>
        <v>-0.176173994</v>
      </c>
      <c r="O6" s="8"/>
      <c r="P6" s="5">
        <f>'orig. data'!P6</f>
        <v>0.8261864832</v>
      </c>
      <c r="Q6" s="5">
        <f>'orig. data'!Q6</f>
        <v>0.8261864832</v>
      </c>
      <c r="R6" s="11">
        <f>'orig. data'!U6</f>
        <v>0.9363612358</v>
      </c>
      <c r="S6" s="8"/>
      <c r="T6" s="11">
        <f>'orig. data'!AD6</f>
        <v>0</v>
      </c>
      <c r="U6" s="1"/>
      <c r="V6" s="1"/>
      <c r="W6" s="1"/>
      <c r="X6" s="1"/>
      <c r="Y6" s="1"/>
      <c r="Z6" s="1"/>
      <c r="AA6" s="1"/>
    </row>
    <row r="7" spans="1:27" ht="12.75">
      <c r="A7" s="2" t="str">
        <f ca="1" t="shared" si="2"/>
        <v>Brandon</v>
      </c>
      <c r="B7" t="s">
        <v>28</v>
      </c>
      <c r="C7" t="str">
        <f>'orig. data'!V7</f>
        <v> </v>
      </c>
      <c r="D7" t="str">
        <f>'orig. data'!W7</f>
        <v> </v>
      </c>
      <c r="E7">
        <f ca="1">IF(CELL("contents",F7)="s","s",IF(CELL("contents",G7)="s","s",IF(CELL("contents",'orig. data'!X7)="t","t","")))</f>
      </c>
      <c r="F7" t="str">
        <f>'orig. data'!Y7</f>
        <v> </v>
      </c>
      <c r="G7" t="str">
        <f>'orig. data'!Z7</f>
        <v> </v>
      </c>
      <c r="H7" s="21">
        <f t="shared" si="0"/>
        <v>7.0630447373</v>
      </c>
      <c r="I7" s="3">
        <f>'orig. data'!E7</f>
        <v>5.1094890511</v>
      </c>
      <c r="J7" s="3">
        <f>'orig. data'!M7</f>
        <v>5.0847457627</v>
      </c>
      <c r="K7" s="21">
        <f t="shared" si="1"/>
        <v>6.7119065963</v>
      </c>
      <c r="L7" s="5">
        <f>'orig. data'!B7</f>
        <v>0</v>
      </c>
      <c r="M7" s="5">
        <f>'orig. data'!C7</f>
        <v>2740</v>
      </c>
      <c r="N7" s="11">
        <f>'orig. data'!G7</f>
        <v>-0.323776815</v>
      </c>
      <c r="O7" s="8"/>
      <c r="P7" s="5">
        <f>'orig. data'!P7</f>
        <v>0.7575709956</v>
      </c>
      <c r="Q7" s="5">
        <f>'orig. data'!Q7</f>
        <v>0.7575709956</v>
      </c>
      <c r="R7" s="11">
        <f>'orig. data'!U7</f>
        <v>0.995157385</v>
      </c>
      <c r="S7" s="8"/>
      <c r="T7" s="11">
        <f>'orig. data'!AD7</f>
        <v>0</v>
      </c>
      <c r="U7" s="1"/>
      <c r="V7" s="1"/>
      <c r="W7" s="1"/>
      <c r="X7" s="1"/>
      <c r="Y7" s="1"/>
      <c r="Z7" s="1"/>
      <c r="AA7" s="1"/>
    </row>
    <row r="8" spans="1:27" ht="12.75">
      <c r="A8" s="2" t="str">
        <f ca="1" t="shared" si="2"/>
        <v>Winnipeg</v>
      </c>
      <c r="B8" t="s">
        <v>58</v>
      </c>
      <c r="C8" t="str">
        <f>'orig. data'!V8</f>
        <v> </v>
      </c>
      <c r="D8" t="str">
        <f>'orig. data'!W8</f>
        <v> </v>
      </c>
      <c r="E8">
        <f ca="1">IF(CELL("contents",F8)="s","s",IF(CELL("contents",G8)="s","s",IF(CELL("contents",'orig. data'!X8)="t","t","")))</f>
      </c>
      <c r="F8" t="str">
        <f>'orig. data'!Y8</f>
        <v> </v>
      </c>
      <c r="G8" t="str">
        <f>'orig. data'!Z8</f>
        <v> </v>
      </c>
      <c r="H8" s="21">
        <f t="shared" si="0"/>
        <v>7.0630447373</v>
      </c>
      <c r="I8" s="3">
        <f>'orig. data'!E8</f>
        <v>6.7280076588</v>
      </c>
      <c r="J8" s="3">
        <f>'orig. data'!M8</f>
        <v>6.7270965167</v>
      </c>
      <c r="K8" s="21">
        <f t="shared" si="1"/>
        <v>6.7119065963</v>
      </c>
      <c r="L8" s="5">
        <f>'orig. data'!B8</f>
        <v>0</v>
      </c>
      <c r="M8" s="5">
        <f>'orig. data'!C8</f>
        <v>37604</v>
      </c>
      <c r="N8" s="11">
        <f>'orig. data'!G8</f>
        <v>-0.048597163</v>
      </c>
      <c r="O8" s="8"/>
      <c r="P8" s="5">
        <f>'orig. data'!P8</f>
        <v>1.0022631305</v>
      </c>
      <c r="Q8" s="5">
        <f>'orig. data'!Q8</f>
        <v>1.0022631305</v>
      </c>
      <c r="R8" s="11">
        <f>'orig. data'!U8</f>
        <v>0.9998645748</v>
      </c>
      <c r="S8" s="8"/>
      <c r="T8" s="11">
        <f>'orig. data'!AD8</f>
        <v>0</v>
      </c>
      <c r="U8" s="1"/>
      <c r="V8" s="1"/>
      <c r="W8" s="1"/>
      <c r="X8" s="1"/>
      <c r="Y8" s="1"/>
      <c r="Z8" s="1"/>
      <c r="AA8" s="1"/>
    </row>
    <row r="9" spans="1:27" ht="12.75">
      <c r="A9" s="2" t="str">
        <f ca="1" t="shared" si="2"/>
        <v>Interlake</v>
      </c>
      <c r="B9" t="s">
        <v>52</v>
      </c>
      <c r="C9" t="str">
        <f>'orig. data'!V9</f>
        <v> </v>
      </c>
      <c r="D9" t="str">
        <f>'orig. data'!W9</f>
        <v> </v>
      </c>
      <c r="E9">
        <f ca="1">IF(CELL("contents",F9)="s","s",IF(CELL("contents",G9)="s","s",IF(CELL("contents",'orig. data'!X9)="t","t","")))</f>
      </c>
      <c r="F9" t="str">
        <f>'orig. data'!Y9</f>
        <v> </v>
      </c>
      <c r="G9" t="str">
        <f>'orig. data'!Z9</f>
        <v> </v>
      </c>
      <c r="H9" s="21">
        <f t="shared" si="0"/>
        <v>7.0630447373</v>
      </c>
      <c r="I9" s="3">
        <f>'orig. data'!E9</f>
        <v>6.0444874275</v>
      </c>
      <c r="J9" s="3">
        <f>'orig. data'!M9</f>
        <v>6.216006216</v>
      </c>
      <c r="K9" s="21">
        <f t="shared" si="1"/>
        <v>6.7119065963</v>
      </c>
      <c r="L9" s="5">
        <f>'orig. data'!B9</f>
        <v>0</v>
      </c>
      <c r="M9" s="5">
        <f>'orig. data'!C9</f>
        <v>4136</v>
      </c>
      <c r="N9" s="11">
        <f>'orig. data'!G9</f>
        <v>-0.155729537</v>
      </c>
      <c r="O9" s="8"/>
      <c r="P9" s="5">
        <f>'orig. data'!P9</f>
        <v>0.9261163168</v>
      </c>
      <c r="Q9" s="5">
        <f>'orig. data'!Q9</f>
        <v>0.9261163168</v>
      </c>
      <c r="R9" s="11">
        <f>'orig. data'!U9</f>
        <v>1.0283760684</v>
      </c>
      <c r="S9" s="8"/>
      <c r="T9" s="11">
        <f>'orig. data'!AD9</f>
        <v>0</v>
      </c>
      <c r="U9" s="1"/>
      <c r="V9" s="1"/>
      <c r="W9" s="1"/>
      <c r="X9" s="1"/>
      <c r="Y9" s="1"/>
      <c r="Z9" s="1"/>
      <c r="AA9" s="1"/>
    </row>
    <row r="10" spans="1:20" ht="12.75">
      <c r="A10" s="2" t="str">
        <f ca="1" t="shared" si="2"/>
        <v>North Eastman</v>
      </c>
      <c r="B10" t="s">
        <v>53</v>
      </c>
      <c r="C10" t="str">
        <f>'orig. data'!V10</f>
        <v> </v>
      </c>
      <c r="D10" t="str">
        <f>'orig. data'!W10</f>
        <v> </v>
      </c>
      <c r="E10">
        <f ca="1">IF(CELL("contents",F10)="s","s",IF(CELL("contents",G10)="s","s",IF(CELL("contents",'orig. data'!X10)="t","t","")))</f>
      </c>
      <c r="F10" t="str">
        <f>'orig. data'!Y10</f>
        <v> </v>
      </c>
      <c r="G10" t="str">
        <f>'orig. data'!Z10</f>
        <v> </v>
      </c>
      <c r="H10" s="21">
        <f t="shared" si="0"/>
        <v>7.0630447373</v>
      </c>
      <c r="I10" s="3">
        <f>'orig. data'!E10</f>
        <v>9.8522167488</v>
      </c>
      <c r="J10" s="3">
        <f>'orig. data'!M10</f>
        <v>8.585630366</v>
      </c>
      <c r="K10" s="21">
        <f t="shared" si="1"/>
        <v>6.7119065963</v>
      </c>
      <c r="L10" s="5">
        <f>'orig. data'!B10</f>
        <v>0</v>
      </c>
      <c r="M10" s="5">
        <f>'orig. data'!C10</f>
        <v>2436</v>
      </c>
      <c r="N10" s="11">
        <f>'orig. data'!G10</f>
        <v>0.3328202561</v>
      </c>
      <c r="P10" s="5">
        <f>'orig. data'!P10</f>
        <v>1.2791641604</v>
      </c>
      <c r="Q10" s="5">
        <f>'orig. data'!Q10</f>
        <v>1.2791641604</v>
      </c>
      <c r="R10" s="11">
        <f>'orig. data'!U10</f>
        <v>0.8714414822</v>
      </c>
      <c r="T10" s="11">
        <f>'orig. data'!AD10</f>
        <v>0</v>
      </c>
    </row>
    <row r="11" spans="1:27" ht="12.75">
      <c r="A11" s="2" t="str">
        <f ca="1" t="shared" si="2"/>
        <v>Parkland</v>
      </c>
      <c r="B11" t="s">
        <v>51</v>
      </c>
      <c r="C11" t="str">
        <f>'orig. data'!V11</f>
        <v> </v>
      </c>
      <c r="D11" t="str">
        <f>'orig. data'!W11</f>
        <v> </v>
      </c>
      <c r="E11">
        <f ca="1">IF(CELL("contents",F11)="s","s",IF(CELL("contents",G11)="s","s",IF(CELL("contents",'orig. data'!X11)="t","t","")))</f>
      </c>
      <c r="F11" t="str">
        <f>'orig. data'!Y11</f>
        <v> </v>
      </c>
      <c r="G11" t="str">
        <f>'orig. data'!Z11</f>
        <v> </v>
      </c>
      <c r="H11" s="21">
        <f t="shared" si="0"/>
        <v>7.0630447373</v>
      </c>
      <c r="I11" s="3">
        <f>'orig. data'!E11</f>
        <v>5.3830227743</v>
      </c>
      <c r="J11" s="3">
        <f>'orig. data'!M11</f>
        <v>5.6127221703</v>
      </c>
      <c r="K11" s="21">
        <f t="shared" si="1"/>
        <v>6.7119065963</v>
      </c>
      <c r="L11" s="5">
        <f>'orig. data'!B11</f>
        <v>0</v>
      </c>
      <c r="M11" s="5">
        <f>'orig. data'!C11</f>
        <v>2415</v>
      </c>
      <c r="N11" s="11">
        <f>'orig. data'!G11</f>
        <v>-0.271626154</v>
      </c>
      <c r="O11" s="8"/>
      <c r="P11" s="5">
        <f>'orig. data'!P11</f>
        <v>0.8362336528</v>
      </c>
      <c r="Q11" s="5">
        <f>'orig. data'!Q11</f>
        <v>0.8362336528</v>
      </c>
      <c r="R11" s="11">
        <f>'orig. data'!U11</f>
        <v>1.0426710801</v>
      </c>
      <c r="S11" s="8"/>
      <c r="T11" s="11">
        <f>'orig. data'!AD11</f>
        <v>0</v>
      </c>
      <c r="U11" s="1"/>
      <c r="V11" s="1"/>
      <c r="W11" s="1"/>
      <c r="X11" s="1"/>
      <c r="Y11" s="1"/>
      <c r="Z11" s="1"/>
      <c r="AA11" s="1"/>
    </row>
    <row r="12" spans="1:27" ht="12.75">
      <c r="A12" s="2" t="str">
        <f ca="1" t="shared" si="2"/>
        <v>Churchill (s)</v>
      </c>
      <c r="B12" t="s">
        <v>54</v>
      </c>
      <c r="C12" t="str">
        <f>'orig. data'!V12</f>
        <v> </v>
      </c>
      <c r="D12" t="str">
        <f>'orig. data'!W12</f>
        <v> </v>
      </c>
      <c r="E12" t="str">
        <f ca="1">IF(CELL("contents",F12)="s","s",IF(CELL("contents",G12)="s","s",IF(CELL("contents",'orig. data'!X12)="t","t","")))</f>
        <v>s</v>
      </c>
      <c r="F12" t="str">
        <f>'orig. data'!Y12</f>
        <v>s</v>
      </c>
      <c r="G12" t="str">
        <f>'orig. data'!Z12</f>
        <v> </v>
      </c>
      <c r="H12" s="21">
        <f t="shared" si="0"/>
        <v>7.0630447373</v>
      </c>
      <c r="I12" s="3" t="str">
        <f>'orig. data'!E12</f>
        <v> </v>
      </c>
      <c r="J12" s="3">
        <f>'orig. data'!M12</f>
        <v>0</v>
      </c>
      <c r="K12" s="21">
        <f t="shared" si="1"/>
        <v>6.7119065963</v>
      </c>
      <c r="L12" s="5">
        <f>'orig. data'!B12</f>
        <v>0</v>
      </c>
      <c r="M12" s="5" t="str">
        <f>'orig. data'!C12</f>
        <v> </v>
      </c>
      <c r="N12" s="11" t="str">
        <f>'orig. data'!G12</f>
        <v> </v>
      </c>
      <c r="O12" s="8"/>
      <c r="P12" s="5">
        <f>'orig. data'!P12</f>
        <v>1.3835969E-08</v>
      </c>
      <c r="Q12" s="5">
        <f>'orig. data'!Q12</f>
        <v>0</v>
      </c>
      <c r="R12" s="11" t="str">
        <f>'orig. data'!U12</f>
        <v> </v>
      </c>
      <c r="S12" s="8"/>
      <c r="T12" s="11">
        <f>'orig. data'!AD12</f>
        <v>0</v>
      </c>
      <c r="U12" s="1"/>
      <c r="V12" s="1"/>
      <c r="W12" s="1"/>
      <c r="X12" s="1"/>
      <c r="Y12" s="1"/>
      <c r="Z12" s="1"/>
      <c r="AA12" s="1"/>
    </row>
    <row r="13" spans="1:27" ht="12.75">
      <c r="A13" s="2" t="str">
        <f ca="1" t="shared" si="2"/>
        <v>Nor-Man</v>
      </c>
      <c r="B13" t="s">
        <v>55</v>
      </c>
      <c r="C13" t="str">
        <f>'orig. data'!V13</f>
        <v> </v>
      </c>
      <c r="D13" t="str">
        <f>'orig. data'!W13</f>
        <v> </v>
      </c>
      <c r="E13">
        <f ca="1">IF(CELL("contents",F13)="s","s",IF(CELL("contents",G13)="s","s",IF(CELL("contents",'orig. data'!X13)="t","t","")))</f>
      </c>
      <c r="F13" t="str">
        <f>'orig. data'!Y13</f>
        <v> </v>
      </c>
      <c r="G13" t="str">
        <f>'orig. data'!Z13</f>
        <v> </v>
      </c>
      <c r="H13" s="21">
        <f t="shared" si="0"/>
        <v>7.0630447373</v>
      </c>
      <c r="I13" s="3">
        <f>'orig. data'!E13</f>
        <v>6.3291139241</v>
      </c>
      <c r="J13" s="3">
        <f>'orig. data'!M13</f>
        <v>10.164569216</v>
      </c>
      <c r="K13" s="21">
        <f t="shared" si="1"/>
        <v>6.7119065963</v>
      </c>
      <c r="L13" s="5">
        <f>'orig. data'!B13</f>
        <v>0</v>
      </c>
      <c r="M13" s="5">
        <f>'orig. data'!C13</f>
        <v>2212</v>
      </c>
      <c r="N13" s="11">
        <f>'orig. data'!G13</f>
        <v>-0.109715978</v>
      </c>
      <c r="O13" s="8"/>
      <c r="P13" s="5">
        <f>'orig. data'!P13</f>
        <v>1.5144086215</v>
      </c>
      <c r="Q13" s="5">
        <f>'orig. data'!Q13</f>
        <v>1.5144086215</v>
      </c>
      <c r="R13" s="11">
        <f>'orig. data'!U13</f>
        <v>1.6060019361</v>
      </c>
      <c r="S13" s="8"/>
      <c r="T13" s="11">
        <f>'orig. data'!AD13</f>
        <v>0</v>
      </c>
      <c r="U13" s="1"/>
      <c r="V13" s="1"/>
      <c r="W13" s="1"/>
      <c r="X13" s="1"/>
      <c r="Y13" s="1"/>
      <c r="Z13" s="1"/>
      <c r="AA13" s="1"/>
    </row>
    <row r="14" spans="1:27" ht="12.75">
      <c r="A14" s="2" t="str">
        <f ca="1" t="shared" si="2"/>
        <v>Burntwood</v>
      </c>
      <c r="B14" t="s">
        <v>56</v>
      </c>
      <c r="C14" t="str">
        <f>'orig. data'!V14</f>
        <v> </v>
      </c>
      <c r="D14" t="str">
        <f>'orig. data'!W14</f>
        <v> </v>
      </c>
      <c r="E14">
        <f ca="1">IF(CELL("contents",F14)="s","s",IF(CELL("contents",G14)="s","s",IF(CELL("contents",'orig. data'!X14)="t","t","")))</f>
      </c>
      <c r="F14" t="str">
        <f>'orig. data'!Y14</f>
        <v> </v>
      </c>
      <c r="G14" t="str">
        <f>'orig. data'!Z14</f>
        <v> </v>
      </c>
      <c r="H14" s="21">
        <f t="shared" si="0"/>
        <v>7.0630447373</v>
      </c>
      <c r="I14" s="3">
        <f>'orig. data'!E14</f>
        <v>10.154193306</v>
      </c>
      <c r="J14" s="3">
        <f>'orig. data'!M14</f>
        <v>8.9285714286</v>
      </c>
      <c r="K14" s="21">
        <f t="shared" si="1"/>
        <v>6.7119065963</v>
      </c>
      <c r="L14" s="5">
        <f>'orig. data'!B14</f>
        <v>0</v>
      </c>
      <c r="M14" s="5">
        <f>'orig. data'!C14</f>
        <v>5318</v>
      </c>
      <c r="N14" s="11">
        <f>'orig. data'!G14</f>
        <v>0.3630105293</v>
      </c>
      <c r="O14" s="8"/>
      <c r="P14" s="5">
        <f>'orig. data'!P14</f>
        <v>1.3302585935</v>
      </c>
      <c r="Q14" s="5">
        <f>'orig. data'!Q14</f>
        <v>1.3302585935</v>
      </c>
      <c r="R14" s="11">
        <f>'orig. data'!U14</f>
        <v>0.8792989418</v>
      </c>
      <c r="S14" s="8"/>
      <c r="T14" s="11">
        <f>'orig. data'!AD14</f>
        <v>0</v>
      </c>
      <c r="U14" s="1"/>
      <c r="V14" s="1"/>
      <c r="W14" s="1"/>
      <c r="X14" s="1"/>
      <c r="Y14" s="1"/>
      <c r="Z14" s="1"/>
      <c r="AA14" s="1"/>
    </row>
    <row r="15" spans="1:27" ht="12.75">
      <c r="B15"/>
      <c r="C15"/>
      <c r="D15"/>
      <c r="E15"/>
      <c r="F15"/>
      <c r="G15"/>
      <c r="H15" s="21"/>
      <c r="I15" s="3"/>
      <c r="J15" s="3"/>
      <c r="K15" s="21"/>
      <c r="L15" s="5"/>
      <c r="M15" s="5"/>
      <c r="N15" s="11"/>
      <c r="O15" s="8"/>
      <c r="P15" s="5"/>
      <c r="Q15" s="5"/>
      <c r="R15" s="11"/>
      <c r="S15" s="8"/>
      <c r="T15" s="11"/>
      <c r="U15" s="1"/>
      <c r="V15" s="1"/>
      <c r="W15" s="1"/>
      <c r="X15" s="1"/>
      <c r="Y15" s="1"/>
      <c r="Z15" s="1"/>
      <c r="AA15" s="1"/>
    </row>
    <row r="16" spans="1:27" ht="12.75">
      <c r="A16" s="2" t="str">
        <f ca="1" t="shared" si="2"/>
        <v>South</v>
      </c>
      <c r="B16" t="s">
        <v>61</v>
      </c>
      <c r="C16" t="str">
        <f>'orig. data'!V15</f>
        <v> </v>
      </c>
      <c r="D16" t="str">
        <f>'orig. data'!W15</f>
        <v> </v>
      </c>
      <c r="E16">
        <f ca="1">IF(CELL("contents",F16)="s","s",IF(CELL("contents",G16)="s","s",IF(CELL("contents",'orig. data'!X16)="t","t","")))</f>
      </c>
      <c r="F16" t="str">
        <f>'orig. data'!Y15</f>
        <v> </v>
      </c>
      <c r="G16" t="str">
        <f>'orig. data'!Z15</f>
        <v> </v>
      </c>
      <c r="H16" s="21">
        <f>I$19</f>
        <v>7.0630447373</v>
      </c>
      <c r="I16" s="3">
        <f>'orig. data'!E15</f>
        <v>7.3955916473</v>
      </c>
      <c r="J16" s="3">
        <f>'orig. data'!M15</f>
        <v>5.6032600786</v>
      </c>
      <c r="K16" s="21">
        <f>J$19</f>
        <v>6.7119065963</v>
      </c>
      <c r="L16" s="5">
        <f>'orig. data'!B15</f>
        <v>0</v>
      </c>
      <c r="M16" s="5">
        <f>'orig. data'!C15</f>
        <v>13792</v>
      </c>
      <c r="N16" s="11">
        <f>'orig. data'!G15</f>
        <v>0.0460078749</v>
      </c>
      <c r="O16" s="8"/>
      <c r="P16" s="5">
        <f>'orig. data'!P15</f>
        <v>0.8348239056</v>
      </c>
      <c r="Q16" s="5">
        <f>'orig. data'!Q15</f>
        <v>0.8348239056</v>
      </c>
      <c r="R16" s="11">
        <f>'orig. data'!U15</f>
        <v>0.7576486569</v>
      </c>
      <c r="S16" s="8"/>
      <c r="T16" s="11">
        <f>'orig. data'!AD15</f>
        <v>0</v>
      </c>
      <c r="U16" s="1"/>
      <c r="V16" s="1"/>
      <c r="W16" s="1"/>
      <c r="X16" s="1"/>
      <c r="Y16" s="1"/>
      <c r="Z16" s="1"/>
      <c r="AA16" s="1"/>
    </row>
    <row r="17" spans="1:20" ht="12.75">
      <c r="A17" s="2" t="str">
        <f ca="1" t="shared" si="2"/>
        <v>Mid</v>
      </c>
      <c r="B17" t="s">
        <v>62</v>
      </c>
      <c r="C17" t="str">
        <f>'orig. data'!V16</f>
        <v> </v>
      </c>
      <c r="D17" t="str">
        <f>'orig. data'!W16</f>
        <v> </v>
      </c>
      <c r="E17">
        <f ca="1">IF(CELL("contents",F17)="s","s",IF(CELL("contents",G17)="s","s",IF(CELL("contents",'orig. data'!X17)="t","t","")))</f>
      </c>
      <c r="F17" t="str">
        <f>'orig. data'!Y16</f>
        <v> </v>
      </c>
      <c r="G17" t="str">
        <f>'orig. data'!Z16</f>
        <v> </v>
      </c>
      <c r="H17" s="21">
        <f>I$19</f>
        <v>7.0630447373</v>
      </c>
      <c r="I17" s="3">
        <f>'orig. data'!E16</f>
        <v>6.8988539001</v>
      </c>
      <c r="J17" s="3">
        <f>'orig. data'!M16</f>
        <v>6.6975158305</v>
      </c>
      <c r="K17" s="21">
        <f>J$19</f>
        <v>6.7119065963</v>
      </c>
      <c r="L17" s="5">
        <f>'orig. data'!B16</f>
        <v>0</v>
      </c>
      <c r="M17" s="5">
        <f>'orig. data'!C16</f>
        <v>8987</v>
      </c>
      <c r="N17" s="11">
        <f>'orig. data'!G16</f>
        <v>-0.023520928</v>
      </c>
      <c r="P17" s="5">
        <f>'orig. data'!P16</f>
        <v>0.9978559347</v>
      </c>
      <c r="Q17" s="5">
        <f>'orig. data'!Q16</f>
        <v>0.9978559347</v>
      </c>
      <c r="R17" s="11">
        <f>'orig. data'!U16</f>
        <v>0.9708157221</v>
      </c>
      <c r="T17" s="11">
        <f>'orig. data'!AD16</f>
        <v>0</v>
      </c>
    </row>
    <row r="18" spans="1:20" ht="12.75">
      <c r="A18" s="2" t="str">
        <f ca="1" t="shared" si="2"/>
        <v>North</v>
      </c>
      <c r="B18" t="s">
        <v>57</v>
      </c>
      <c r="C18" t="str">
        <f>'orig. data'!V17</f>
        <v> </v>
      </c>
      <c r="D18" t="str">
        <f>'orig. data'!W17</f>
        <v> </v>
      </c>
      <c r="E18">
        <f ca="1">IF(CELL("contents",F18)="s","s",IF(CELL("contents",G18)="s","s",IF(CELL("contents",'orig. data'!X18)="t","t","")))</f>
      </c>
      <c r="F18" t="str">
        <f>'orig. data'!Y17</f>
        <v> </v>
      </c>
      <c r="G18" t="str">
        <f>'orig. data'!Z17</f>
        <v> </v>
      </c>
      <c r="H18" s="21">
        <f>I$19</f>
        <v>7.0630447373</v>
      </c>
      <c r="I18" s="3">
        <f>'orig. data'!E17</f>
        <v>9.0574954056</v>
      </c>
      <c r="J18" s="3">
        <f>'orig. data'!M17</f>
        <v>9.1743119266</v>
      </c>
      <c r="K18" s="21">
        <f>J$19</f>
        <v>6.7119065963</v>
      </c>
      <c r="L18" s="5">
        <f>'orig. data'!B17</f>
        <v>0</v>
      </c>
      <c r="M18" s="5">
        <f>'orig. data'!C17</f>
        <v>7618</v>
      </c>
      <c r="N18" s="11">
        <f>'orig. data'!G17</f>
        <v>0.2487164121</v>
      </c>
      <c r="P18" s="5">
        <f>'orig. data'!P17</f>
        <v>1.3668712153</v>
      </c>
      <c r="Q18" s="5">
        <f>'orig. data'!Q17</f>
        <v>1.3668712153</v>
      </c>
      <c r="R18" s="11">
        <f>'orig. data'!U17</f>
        <v>1.0128972211</v>
      </c>
      <c r="T18" s="11">
        <f>'orig. data'!AD17</f>
        <v>0</v>
      </c>
    </row>
    <row r="19" spans="1:20" ht="12.75">
      <c r="A19" s="2" t="str">
        <f ca="1" t="shared" si="2"/>
        <v>Manitoba</v>
      </c>
      <c r="B19" t="s">
        <v>59</v>
      </c>
      <c r="C19" t="str">
        <f>'orig. data'!V18</f>
        <v> </v>
      </c>
      <c r="D19" t="str">
        <f>'orig. data'!W18</f>
        <v> </v>
      </c>
      <c r="E19">
        <f ca="1">IF(CELL("contents",F19)="s","s",IF(CELL("contents",G19)="s","s",IF(CELL("contents",'orig. data'!X19)="t","t","")))</f>
      </c>
      <c r="F19" t="str">
        <f>'orig. data'!Y18</f>
        <v> </v>
      </c>
      <c r="G19" t="str">
        <f>'orig. data'!Z18</f>
        <v> </v>
      </c>
      <c r="H19" s="21">
        <f>I$19</f>
        <v>7.0630447373</v>
      </c>
      <c r="I19" s="3">
        <f>'orig. data'!E18</f>
        <v>7.0630447373</v>
      </c>
      <c r="J19" s="3">
        <f>'orig. data'!M18</f>
        <v>6.7119065963</v>
      </c>
      <c r="K19" s="21">
        <f>J$19</f>
        <v>6.7119065963</v>
      </c>
      <c r="L19" s="5">
        <f>'orig. data'!B18</f>
        <v>0</v>
      </c>
      <c r="M19" s="5">
        <f>'orig. data'!C18</f>
        <v>70791</v>
      </c>
      <c r="N19" s="11" t="str">
        <f>'orig. data'!G18</f>
        <v> </v>
      </c>
      <c r="P19" s="5" t="str">
        <f>'orig. data'!P18</f>
        <v> </v>
      </c>
      <c r="Q19" s="5">
        <f>'orig. data'!Q18</f>
        <v>1</v>
      </c>
      <c r="R19" s="11">
        <f>'orig. data'!U18</f>
        <v>0.9502851597</v>
      </c>
      <c r="T19" s="11">
        <f>'orig. data'!AD18</f>
        <v>0</v>
      </c>
    </row>
    <row r="20" spans="2:20" ht="12.75">
      <c r="B20"/>
      <c r="C20"/>
      <c r="D20"/>
      <c r="E20"/>
      <c r="F20"/>
      <c r="G20"/>
      <c r="H20" s="21"/>
      <c r="I20" s="3"/>
      <c r="J20" s="3"/>
      <c r="K20" s="21"/>
      <c r="L20" s="5"/>
      <c r="M20" s="5"/>
      <c r="N20" s="11"/>
      <c r="P20" s="5"/>
      <c r="Q20" s="5"/>
      <c r="R20" s="11"/>
      <c r="T20" s="11"/>
    </row>
    <row r="21" spans="1:20" ht="12.75">
      <c r="A21" s="2" t="str">
        <f ca="1" t="shared" si="2"/>
        <v>Fort Garry</v>
      </c>
      <c r="B21" t="s">
        <v>63</v>
      </c>
      <c r="C21" t="str">
        <f>'orig. data'!V20</f>
        <v> </v>
      </c>
      <c r="D21" t="str">
        <f>'orig. data'!W20</f>
        <v> </v>
      </c>
      <c r="E21">
        <f ca="1">IF(CELL("contents",F21)="s","s",IF(CELL("contents",G21)="s","s",IF(CELL("contents",'orig. data'!X21)="t","t","")))</f>
      </c>
      <c r="F21" t="str">
        <f>'orig. data'!Y20</f>
        <v> </v>
      </c>
      <c r="G21" t="str">
        <f>'orig. data'!Z20</f>
        <v> </v>
      </c>
      <c r="H21" s="21">
        <f aca="true" t="shared" si="3" ref="H21:H32">I$19</f>
        <v>7.0630447373</v>
      </c>
      <c r="I21" s="3">
        <f>'orig. data'!E20</f>
        <v>5.5783910746</v>
      </c>
      <c r="J21" s="3">
        <f>'orig. data'!M20</f>
        <v>5.8587727413</v>
      </c>
      <c r="K21" s="21">
        <f aca="true" t="shared" si="4" ref="K21:K32">J$19</f>
        <v>6.7119065963</v>
      </c>
      <c r="L21" s="5">
        <f>'orig. data'!B20</f>
        <v>0</v>
      </c>
      <c r="M21" s="5">
        <f>'orig. data'!C20</f>
        <v>3406</v>
      </c>
      <c r="N21" s="11">
        <f>'orig. data'!G20</f>
        <v>-0.235975828</v>
      </c>
      <c r="P21" s="5">
        <f>'orig. data'!P20</f>
        <v>0.8728924721</v>
      </c>
      <c r="Q21" s="5">
        <f>'orig. data'!Q20</f>
        <v>0.8728924721</v>
      </c>
      <c r="R21" s="11">
        <f>'orig. data'!U20</f>
        <v>1.050262103</v>
      </c>
      <c r="T21" s="11">
        <f>'orig. data'!AD20</f>
        <v>0</v>
      </c>
    </row>
    <row r="22" spans="1:20" ht="12.75">
      <c r="A22" s="2" t="str">
        <f ca="1" t="shared" si="2"/>
        <v>Assiniboine South</v>
      </c>
      <c r="B22" t="s">
        <v>64</v>
      </c>
      <c r="C22" t="str">
        <f>'orig. data'!V21</f>
        <v> </v>
      </c>
      <c r="D22" t="str">
        <f>'orig. data'!W21</f>
        <v> </v>
      </c>
      <c r="E22">
        <f ca="1">IF(CELL("contents",F22)="s","s",IF(CELL("contents",G22)="s","s",IF(CELL("contents",'orig. data'!X22)="t","t","")))</f>
      </c>
      <c r="F22" t="str">
        <f>'orig. data'!Y21</f>
        <v> </v>
      </c>
      <c r="G22" t="str">
        <f>'orig. data'!Z21</f>
        <v> </v>
      </c>
      <c r="H22" s="21">
        <f t="shared" si="3"/>
        <v>7.0630447373</v>
      </c>
      <c r="I22" s="3">
        <f>'orig. data'!E21</f>
        <v>7.3825503356</v>
      </c>
      <c r="J22" s="3">
        <f>'orig. data'!M21</f>
        <v>7.6335877863</v>
      </c>
      <c r="K22" s="21">
        <f t="shared" si="4"/>
        <v>6.7119065963</v>
      </c>
      <c r="L22" s="5">
        <f>'orig. data'!B21</f>
        <v>0</v>
      </c>
      <c r="M22" s="5">
        <f>'orig. data'!C21</f>
        <v>1490</v>
      </c>
      <c r="N22" s="11">
        <f>'orig. data'!G21</f>
        <v>0.0442429284</v>
      </c>
      <c r="P22" s="5">
        <f>'orig. data'!P21</f>
        <v>1.1373203242</v>
      </c>
      <c r="Q22" s="5">
        <f>'orig. data'!Q21</f>
        <v>1.1373203242</v>
      </c>
      <c r="R22" s="11">
        <f>'orig. data'!U21</f>
        <v>1.0340041638</v>
      </c>
      <c r="T22" s="11">
        <f>'orig. data'!AD21</f>
        <v>0</v>
      </c>
    </row>
    <row r="23" spans="1:20" ht="12.75">
      <c r="A23" s="2" t="str">
        <f ca="1" t="shared" si="2"/>
        <v>St. Boniface</v>
      </c>
      <c r="B23" t="s">
        <v>68</v>
      </c>
      <c r="C23" t="str">
        <f>'orig. data'!V22</f>
        <v> </v>
      </c>
      <c r="D23" t="str">
        <f>'orig. data'!W22</f>
        <v> </v>
      </c>
      <c r="E23">
        <f ca="1">IF(CELL("contents",F23)="s","s",IF(CELL("contents",G23)="s","s",IF(CELL("contents",'orig. data'!X23)="t","t","")))</f>
      </c>
      <c r="F23" t="str">
        <f>'orig. data'!Y22</f>
        <v> </v>
      </c>
      <c r="G23" t="str">
        <f>'orig. data'!Z22</f>
        <v> </v>
      </c>
      <c r="H23" s="21">
        <f t="shared" si="3"/>
        <v>7.0630447373</v>
      </c>
      <c r="I23" s="3">
        <f>'orig. data'!E22</f>
        <v>3.557312253</v>
      </c>
      <c r="J23" s="3">
        <f>'orig. data'!M22</f>
        <v>7.4539034916</v>
      </c>
      <c r="K23" s="21">
        <f t="shared" si="4"/>
        <v>6.7119065963</v>
      </c>
      <c r="L23" s="5">
        <f>'orig. data'!B22</f>
        <v>0</v>
      </c>
      <c r="M23" s="5">
        <f>'orig. data'!C22</f>
        <v>2530</v>
      </c>
      <c r="N23" s="11">
        <f>'orig. data'!G22</f>
        <v>-0.68587095</v>
      </c>
      <c r="P23" s="5">
        <f>'orig. data'!P22</f>
        <v>1.1105493476</v>
      </c>
      <c r="Q23" s="5">
        <f>'orig. data'!Q22</f>
        <v>1.1105493476</v>
      </c>
      <c r="R23" s="11">
        <f>'orig. data'!U22</f>
        <v>2.0953750926</v>
      </c>
      <c r="T23" s="11">
        <f>'orig. data'!AD22</f>
        <v>0</v>
      </c>
    </row>
    <row r="24" spans="1:20" ht="12.75">
      <c r="A24" s="2" t="str">
        <f ca="1" t="shared" si="2"/>
        <v>St. Vital</v>
      </c>
      <c r="B24" t="s">
        <v>66</v>
      </c>
      <c r="C24" t="str">
        <f>'orig. data'!V23</f>
        <v> </v>
      </c>
      <c r="D24" t="str">
        <f>'orig. data'!W23</f>
        <v> </v>
      </c>
      <c r="E24">
        <f ca="1">IF(CELL("contents",F24)="s","s",IF(CELL("contents",G24)="s","s",IF(CELL("contents",'orig. data'!X24)="t","t","")))</f>
      </c>
      <c r="F24" t="str">
        <f>'orig. data'!Y23</f>
        <v> </v>
      </c>
      <c r="G24" t="str">
        <f>'orig. data'!Z23</f>
        <v> </v>
      </c>
      <c r="H24" s="21">
        <f t="shared" si="3"/>
        <v>7.0630447373</v>
      </c>
      <c r="I24" s="3">
        <f>'orig. data'!E23</f>
        <v>4.8780487805</v>
      </c>
      <c r="J24" s="3">
        <f>'orig. data'!M23</f>
        <v>3.2102728732</v>
      </c>
      <c r="K24" s="21">
        <f t="shared" si="4"/>
        <v>6.7119065963</v>
      </c>
      <c r="L24" s="5">
        <f>'orig. data'!B23</f>
        <v>0</v>
      </c>
      <c r="M24" s="5">
        <f>'orig. data'!C23</f>
        <v>3485</v>
      </c>
      <c r="N24" s="11">
        <f>'orig. data'!G23</f>
        <v>-0.370130925</v>
      </c>
      <c r="P24" s="5">
        <f>'orig. data'!P23</f>
        <v>0.4782952246</v>
      </c>
      <c r="Q24" s="5">
        <f>'orig. data'!Q23</f>
        <v>0.4782952246</v>
      </c>
      <c r="R24" s="11">
        <f>'orig. data'!U23</f>
        <v>0.658105939</v>
      </c>
      <c r="T24" s="11">
        <f>'orig. data'!AD23</f>
        <v>0</v>
      </c>
    </row>
    <row r="25" spans="1:20" ht="12.75">
      <c r="A25" s="2" t="str">
        <f ca="1" t="shared" si="2"/>
        <v>Transcona</v>
      </c>
      <c r="B25" t="s">
        <v>69</v>
      </c>
      <c r="C25" t="str">
        <f>'orig. data'!V24</f>
        <v> </v>
      </c>
      <c r="D25" t="str">
        <f>'orig. data'!W24</f>
        <v> </v>
      </c>
      <c r="E25">
        <f ca="1">IF(CELL("contents",F25)="s","s",IF(CELL("contents",G25)="s","s",IF(CELL("contents",'orig. data'!X25)="t","t","")))</f>
      </c>
      <c r="F25" t="str">
        <f>'orig. data'!Y24</f>
        <v> </v>
      </c>
      <c r="G25" t="str">
        <f>'orig. data'!Z24</f>
        <v> </v>
      </c>
      <c r="H25" s="21">
        <f t="shared" si="3"/>
        <v>7.0630447373</v>
      </c>
      <c r="I25" s="3">
        <f>'orig. data'!E24</f>
        <v>3.5</v>
      </c>
      <c r="J25" s="3">
        <f>'orig. data'!M24</f>
        <v>5.1194539249</v>
      </c>
      <c r="K25" s="21">
        <f t="shared" si="4"/>
        <v>6.7119065963</v>
      </c>
      <c r="L25" s="5">
        <f>'orig. data'!B24</f>
        <v>0</v>
      </c>
      <c r="M25" s="5">
        <f>'orig. data'!C24</f>
        <v>2000</v>
      </c>
      <c r="N25" s="11">
        <f>'orig. data'!G24</f>
        <v>-0.702113256</v>
      </c>
      <c r="P25" s="5">
        <f>'orig. data'!P24</f>
        <v>0.7627421287</v>
      </c>
      <c r="Q25" s="5">
        <f>'orig. data'!Q24</f>
        <v>0.7627421287</v>
      </c>
      <c r="R25" s="11">
        <f>'orig. data'!U24</f>
        <v>1.4627011214</v>
      </c>
      <c r="T25" s="11">
        <f>'orig. data'!AD24</f>
        <v>0</v>
      </c>
    </row>
    <row r="26" spans="1:23" ht="12.75">
      <c r="A26" s="2" t="str">
        <f ca="1" t="shared" si="2"/>
        <v>River Heights</v>
      </c>
      <c r="B26" t="s">
        <v>65</v>
      </c>
      <c r="C26" t="str">
        <f>'orig. data'!V25</f>
        <v> </v>
      </c>
      <c r="D26" t="str">
        <f>'orig. data'!W25</f>
        <v> </v>
      </c>
      <c r="E26">
        <f ca="1">IF(CELL("contents",F26)="s","s",IF(CELL("contents",G26)="s","s",IF(CELL("contents",'orig. data'!X26)="t","t","")))</f>
      </c>
      <c r="F26" t="str">
        <f>'orig. data'!Y25</f>
        <v> </v>
      </c>
      <c r="G26" t="str">
        <f>'orig. data'!Z25</f>
        <v> </v>
      </c>
      <c r="H26" s="21">
        <f t="shared" si="3"/>
        <v>7.0630447373</v>
      </c>
      <c r="I26" s="3">
        <f>'orig. data'!E25</f>
        <v>6.8226120858</v>
      </c>
      <c r="J26" s="3">
        <f>'orig. data'!M25</f>
        <v>4.2903110476</v>
      </c>
      <c r="K26" s="21">
        <f t="shared" si="4"/>
        <v>6.7119065963</v>
      </c>
      <c r="L26" s="5">
        <f>'orig. data'!B25</f>
        <v>0</v>
      </c>
      <c r="M26" s="5">
        <f>'orig. data'!C25</f>
        <v>3078</v>
      </c>
      <c r="N26" s="11">
        <f>'orig. data'!G25</f>
        <v>-0.034633822</v>
      </c>
      <c r="P26" s="5">
        <f>'orig. data'!P25</f>
        <v>0.6392089917</v>
      </c>
      <c r="Q26" s="5">
        <f>'orig. data'!Q25</f>
        <v>0.6392089917</v>
      </c>
      <c r="R26" s="11">
        <f>'orig. data'!U25</f>
        <v>0.6288370193</v>
      </c>
      <c r="T26" s="11">
        <f>'orig. data'!AD25</f>
        <v>0</v>
      </c>
      <c r="U26" s="1"/>
      <c r="V26" s="1"/>
      <c r="W26" s="1"/>
    </row>
    <row r="27" spans="1:23" ht="12.75">
      <c r="A27" s="2" t="str">
        <f ca="1" t="shared" si="2"/>
        <v>River East</v>
      </c>
      <c r="B27" t="s">
        <v>67</v>
      </c>
      <c r="C27" t="str">
        <f>'orig. data'!V26</f>
        <v> </v>
      </c>
      <c r="D27" t="str">
        <f>'orig. data'!W26</f>
        <v> </v>
      </c>
      <c r="E27">
        <f ca="1">IF(CELL("contents",F27)="s","s",IF(CELL("contents",G27)="s","s",IF(CELL("contents",'orig. data'!X27)="t","t","")))</f>
      </c>
      <c r="F27" t="str">
        <f>'orig. data'!Y26</f>
        <v> </v>
      </c>
      <c r="G27" t="str">
        <f>'orig. data'!Z26</f>
        <v> </v>
      </c>
      <c r="H27" s="21">
        <f t="shared" si="3"/>
        <v>7.0630447373</v>
      </c>
      <c r="I27" s="3">
        <f>'orig. data'!E26</f>
        <v>6.2111801242</v>
      </c>
      <c r="J27" s="3">
        <f>'orig. data'!M26</f>
        <v>5.6938000844</v>
      </c>
      <c r="K27" s="21">
        <f t="shared" si="4"/>
        <v>6.7119065963</v>
      </c>
      <c r="L27" s="5">
        <f>'orig. data'!B26</f>
        <v>0</v>
      </c>
      <c r="M27" s="5">
        <f>'orig. data'!C26</f>
        <v>5152</v>
      </c>
      <c r="N27" s="11">
        <f>'orig. data'!G26</f>
        <v>-0.12852531</v>
      </c>
      <c r="P27" s="5">
        <f>'orig. data'!P26</f>
        <v>0.8483133671</v>
      </c>
      <c r="Q27" s="5">
        <f>'orig. data'!Q26</f>
        <v>0.8483133671</v>
      </c>
      <c r="R27" s="11">
        <f>'orig. data'!U26</f>
        <v>0.9167018136</v>
      </c>
      <c r="T27" s="11">
        <f>'orig. data'!AD26</f>
        <v>0</v>
      </c>
      <c r="U27" s="1"/>
      <c r="V27" s="1"/>
      <c r="W27" s="1"/>
    </row>
    <row r="28" spans="1:23" ht="12.75">
      <c r="A28" s="2" t="str">
        <f ca="1" t="shared" si="2"/>
        <v>Seven Oaks</v>
      </c>
      <c r="B28" t="s">
        <v>70</v>
      </c>
      <c r="C28" t="str">
        <f>'orig. data'!V27</f>
        <v> </v>
      </c>
      <c r="D28" t="str">
        <f>'orig. data'!W27</f>
        <v> </v>
      </c>
      <c r="E28">
        <f ca="1">IF(CELL("contents",F28)="s","s",IF(CELL("contents",G28)="s","s",IF(CELL("contents",'orig. data'!X28)="t","t","")))</f>
      </c>
      <c r="F28" t="str">
        <f>'orig. data'!Y27</f>
        <v> </v>
      </c>
      <c r="G28" t="str">
        <f>'orig. data'!Z27</f>
        <v> </v>
      </c>
      <c r="H28" s="21">
        <f t="shared" si="3"/>
        <v>7.0630447373</v>
      </c>
      <c r="I28" s="3">
        <f>'orig. data'!E27</f>
        <v>8.6121232196</v>
      </c>
      <c r="J28" s="3">
        <f>'orig. data'!M27</f>
        <v>5.2447552448</v>
      </c>
      <c r="K28" s="21">
        <f t="shared" si="4"/>
        <v>6.7119065963</v>
      </c>
      <c r="L28" s="5">
        <f>'orig. data'!B27</f>
        <v>0</v>
      </c>
      <c r="M28" s="5">
        <f>'orig. data'!C27</f>
        <v>3019</v>
      </c>
      <c r="N28" s="11">
        <f>'orig. data'!G27</f>
        <v>0.1982946628</v>
      </c>
      <c r="P28" s="5">
        <f>'orig. data'!P27</f>
        <v>0.7814106423</v>
      </c>
      <c r="Q28" s="5">
        <f>'orig. data'!Q27</f>
        <v>0.7814106423</v>
      </c>
      <c r="R28" s="11">
        <f>'orig. data'!U27</f>
        <v>0.6089967725</v>
      </c>
      <c r="T28" s="11">
        <f>'orig. data'!AD27</f>
        <v>0</v>
      </c>
      <c r="U28" s="1"/>
      <c r="V28" s="1"/>
      <c r="W28" s="1"/>
    </row>
    <row r="29" spans="1:23" ht="12.75">
      <c r="A29" s="2" t="str">
        <f ca="1" t="shared" si="2"/>
        <v>St. James - Assiniboia</v>
      </c>
      <c r="B29" t="s">
        <v>71</v>
      </c>
      <c r="C29" t="str">
        <f>'orig. data'!V28</f>
        <v> </v>
      </c>
      <c r="D29" t="str">
        <f>'orig. data'!W28</f>
        <v> </v>
      </c>
      <c r="E29">
        <f ca="1">IF(CELL("contents",F29)="s","s",IF(CELL("contents",G29)="s","s",IF(CELL("contents",'orig. data'!X29)="t","t","")))</f>
      </c>
      <c r="F29" t="str">
        <f>'orig. data'!Y28</f>
        <v> </v>
      </c>
      <c r="G29" t="str">
        <f>'orig. data'!Z28</f>
        <v> </v>
      </c>
      <c r="H29" s="21">
        <f t="shared" si="3"/>
        <v>7.0630447373</v>
      </c>
      <c r="I29" s="3">
        <f>'orig. data'!E28</f>
        <v>5.9920106525</v>
      </c>
      <c r="J29" s="3">
        <f>'orig. data'!M28</f>
        <v>4.8634493079</v>
      </c>
      <c r="K29" s="21">
        <f t="shared" si="4"/>
        <v>6.7119065963</v>
      </c>
      <c r="L29" s="5">
        <f>'orig. data'!B28</f>
        <v>0</v>
      </c>
      <c r="M29" s="5">
        <f>'orig. data'!C28</f>
        <v>3004</v>
      </c>
      <c r="N29" s="11">
        <f>'orig. data'!G28</f>
        <v>-0.1644492</v>
      </c>
      <c r="O29" s="8"/>
      <c r="P29" s="5">
        <f>'orig. data'!P28</f>
        <v>0.7246002664</v>
      </c>
      <c r="Q29" s="5">
        <f>'orig. data'!Q28</f>
        <v>0.7246002664</v>
      </c>
      <c r="R29" s="11">
        <f>'orig. data'!U28</f>
        <v>0.8116556512</v>
      </c>
      <c r="T29" s="11">
        <f>'orig. data'!AD28</f>
        <v>0</v>
      </c>
      <c r="U29" s="1"/>
      <c r="V29" s="1"/>
      <c r="W29" s="1"/>
    </row>
    <row r="30" spans="1:23" ht="12.75">
      <c r="A30" s="2" t="str">
        <f ca="1" t="shared" si="2"/>
        <v>Inkster</v>
      </c>
      <c r="B30" t="s">
        <v>72</v>
      </c>
      <c r="C30" t="str">
        <f>'orig. data'!V29</f>
        <v> </v>
      </c>
      <c r="D30" t="str">
        <f>'orig. data'!W29</f>
        <v> </v>
      </c>
      <c r="E30">
        <f ca="1">IF(CELL("contents",F30)="s","s",IF(CELL("contents",G30)="s","s",IF(CELL("contents",'orig. data'!X30)="t","t","")))</f>
      </c>
      <c r="F30" t="str">
        <f>'orig. data'!Y29</f>
        <v> </v>
      </c>
      <c r="G30" t="str">
        <f>'orig. data'!Z29</f>
        <v> </v>
      </c>
      <c r="H30" s="21">
        <f t="shared" si="3"/>
        <v>7.0630447373</v>
      </c>
      <c r="I30" s="3">
        <f>'orig. data'!E29</f>
        <v>9.5238095238</v>
      </c>
      <c r="J30" s="3">
        <f>'orig. data'!M29</f>
        <v>7.5910931174</v>
      </c>
      <c r="K30" s="21">
        <f t="shared" si="4"/>
        <v>6.7119065963</v>
      </c>
      <c r="L30" s="5">
        <f>'orig. data'!B29</f>
        <v>0</v>
      </c>
      <c r="M30" s="5">
        <f>'orig. data'!C29</f>
        <v>2205</v>
      </c>
      <c r="N30" s="11">
        <f>'orig. data'!G29</f>
        <v>0.2989187044</v>
      </c>
      <c r="O30" s="8"/>
      <c r="P30" s="5">
        <f>'orig. data'!P29</f>
        <v>1.1309890876</v>
      </c>
      <c r="Q30" s="5">
        <f>'orig. data'!Q29</f>
        <v>1.1309890876</v>
      </c>
      <c r="R30" s="11">
        <f>'orig. data'!U29</f>
        <v>0.7970647773</v>
      </c>
      <c r="T30" s="11">
        <f>'orig. data'!AD29</f>
        <v>0</v>
      </c>
      <c r="U30" s="1"/>
      <c r="V30" s="1"/>
      <c r="W30" s="1"/>
    </row>
    <row r="31" spans="1:23" ht="12.75">
      <c r="A31" s="2" t="str">
        <f ca="1" t="shared" si="2"/>
        <v>Downtown</v>
      </c>
      <c r="B31" t="s">
        <v>73</v>
      </c>
      <c r="C31" t="str">
        <f>'orig. data'!V30</f>
        <v> </v>
      </c>
      <c r="D31" t="str">
        <f>'orig. data'!W30</f>
        <v> </v>
      </c>
      <c r="E31">
        <f ca="1">IF(CELL("contents",F31)="s","s",IF(CELL("contents",G31)="s","s",IF(CELL("contents",'orig. data'!X31)="t","t","")))</f>
      </c>
      <c r="F31" t="str">
        <f>'orig. data'!Y30</f>
        <v> </v>
      </c>
      <c r="G31" t="str">
        <f>'orig. data'!Z30</f>
        <v> </v>
      </c>
      <c r="H31" s="21">
        <f t="shared" si="3"/>
        <v>7.0630447373</v>
      </c>
      <c r="I31" s="3">
        <f>'orig. data'!E30</f>
        <v>8.3107846927</v>
      </c>
      <c r="J31" s="3">
        <f>'orig. data'!M30</f>
        <v>9.8522167488</v>
      </c>
      <c r="K31" s="21">
        <f t="shared" si="4"/>
        <v>6.7119065963</v>
      </c>
      <c r="L31" s="5">
        <f>'orig. data'!B30</f>
        <v>0</v>
      </c>
      <c r="M31" s="5">
        <f>'orig. data'!C30</f>
        <v>5174</v>
      </c>
      <c r="N31" s="11">
        <f>'orig. data'!G30</f>
        <v>0.1626778075</v>
      </c>
      <c r="O31" s="8"/>
      <c r="P31" s="5">
        <f>'orig. data'!P30</f>
        <v>1.4678715515</v>
      </c>
      <c r="Q31" s="5">
        <f>'orig. data'!Q30</f>
        <v>1.4678715515</v>
      </c>
      <c r="R31" s="11">
        <f>'orig. data'!U30</f>
        <v>1.1854737083</v>
      </c>
      <c r="T31" s="11">
        <f>'orig. data'!AD30</f>
        <v>0</v>
      </c>
      <c r="U31" s="1"/>
      <c r="V31" s="1"/>
      <c r="W31" s="1"/>
    </row>
    <row r="32" spans="1:23" ht="12.75">
      <c r="A32" s="2" t="str">
        <f ca="1" t="shared" si="2"/>
        <v>Point Douglas (2)</v>
      </c>
      <c r="B32" t="s">
        <v>74</v>
      </c>
      <c r="C32" t="str">
        <f>'orig. data'!V31</f>
        <v> </v>
      </c>
      <c r="D32">
        <f>'orig. data'!W31</f>
        <v>2</v>
      </c>
      <c r="E32">
        <f ca="1">IF(CELL("contents",F32)="s","s",IF(CELL("contents",G32)="s","s",IF(CELL("contents",'orig. data'!X32)="t","t","")))</f>
      </c>
      <c r="F32" t="str">
        <f>'orig. data'!Y31</f>
        <v> </v>
      </c>
      <c r="G32" t="str">
        <f>'orig. data'!Z31</f>
        <v> </v>
      </c>
      <c r="H32" s="21">
        <f t="shared" si="3"/>
        <v>7.0630447373</v>
      </c>
      <c r="I32" s="3">
        <f>'orig. data'!E31</f>
        <v>9.4740280954</v>
      </c>
      <c r="J32" s="3">
        <f>'orig. data'!M31</f>
        <v>12.434554974</v>
      </c>
      <c r="K32" s="21">
        <f t="shared" si="4"/>
        <v>6.7119065963</v>
      </c>
      <c r="L32" s="5">
        <f>'orig. data'!B31</f>
        <v>0</v>
      </c>
      <c r="M32" s="5">
        <f>'orig. data'!C31</f>
        <v>3061</v>
      </c>
      <c r="N32" s="11">
        <f>'orig. data'!G31</f>
        <v>0.2936779456</v>
      </c>
      <c r="O32" s="8"/>
      <c r="P32" s="5">
        <f>'orig. data'!P31</f>
        <v>1.8526114444</v>
      </c>
      <c r="Q32" s="5">
        <f>'orig. data'!Q31</f>
        <v>1.8526114444</v>
      </c>
      <c r="R32" s="11">
        <f>'orig. data'!U31</f>
        <v>1.3124887164</v>
      </c>
      <c r="T32" s="11">
        <f>'orig. data'!AD31</f>
        <v>0</v>
      </c>
      <c r="U32" s="1"/>
      <c r="V32" s="1"/>
      <c r="W32" s="1"/>
    </row>
    <row r="33" spans="1:23" ht="12.75">
      <c r="B33"/>
      <c r="C33"/>
      <c r="D33"/>
      <c r="E33"/>
      <c r="F33"/>
      <c r="G33"/>
      <c r="H33" s="21"/>
      <c r="I33" s="3"/>
      <c r="J33" s="3"/>
      <c r="K33" s="21"/>
      <c r="L33" s="5"/>
      <c r="M33" s="5"/>
      <c r="N33" s="11"/>
      <c r="O33" s="8"/>
      <c r="P33" s="5"/>
      <c r="Q33" s="5"/>
      <c r="R33" s="11"/>
      <c r="T33" s="11"/>
      <c r="U33" s="1"/>
      <c r="V33" s="1"/>
      <c r="W33" s="1"/>
    </row>
    <row r="34" spans="2:8" ht="12.75">
      <c r="B34"/>
      <c r="C34"/>
      <c r="D34"/>
      <c r="E34"/>
      <c r="F34"/>
      <c r="G34"/>
      <c r="H34" s="22"/>
    </row>
    <row r="35" spans="2:8" ht="12.75">
      <c r="B35"/>
      <c r="C35"/>
      <c r="D35"/>
      <c r="E35"/>
      <c r="F35"/>
      <c r="G35"/>
      <c r="H35" s="22"/>
    </row>
    <row r="36" spans="2:8" ht="12.75">
      <c r="B36"/>
      <c r="C36"/>
      <c r="D36"/>
      <c r="E36"/>
      <c r="F36"/>
      <c r="G36"/>
      <c r="H36" s="22"/>
    </row>
    <row r="37" spans="2:8" ht="12.75">
      <c r="B37"/>
      <c r="C37"/>
      <c r="D37"/>
      <c r="E37"/>
      <c r="F37"/>
      <c r="G37"/>
      <c r="H37" s="22"/>
    </row>
    <row r="38" spans="2:8" ht="12.75">
      <c r="B38"/>
      <c r="C38"/>
      <c r="D38"/>
      <c r="E38"/>
      <c r="F38"/>
      <c r="G38"/>
      <c r="H38" s="22"/>
    </row>
    <row r="39" spans="2:8" ht="12.75">
      <c r="B39"/>
      <c r="C39"/>
      <c r="D39"/>
      <c r="E39"/>
      <c r="F39"/>
      <c r="G39"/>
      <c r="H39" s="22"/>
    </row>
    <row r="40" spans="2:8" ht="12.75">
      <c r="B40"/>
      <c r="C40"/>
      <c r="D40"/>
      <c r="E40"/>
      <c r="F40"/>
      <c r="G40"/>
      <c r="H40" s="22"/>
    </row>
    <row r="41" ht="12.75">
      <c r="H41" s="22"/>
    </row>
    <row r="42" ht="12.75">
      <c r="H42" s="22"/>
    </row>
    <row r="43" ht="12.75">
      <c r="H43" s="22"/>
    </row>
    <row r="44" ht="12.75">
      <c r="H44" s="22"/>
    </row>
    <row r="45" ht="12.75">
      <c r="H45" s="22"/>
    </row>
    <row r="46" ht="12.75">
      <c r="H46" s="22"/>
    </row>
  </sheetData>
  <mergeCells count="3">
    <mergeCell ref="C1:E1"/>
    <mergeCell ref="F1:G1"/>
    <mergeCell ref="I2:J2"/>
  </mergeCell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AL110"/>
  <sheetViews>
    <sheetView workbookViewId="0" topLeftCell="A1">
      <pane xSplit="1" ySplit="3" topLeftCell="B29" activePane="bottomRight" state="frozen"/>
      <selection pane="topLeft" activeCell="A1" sqref="A1"/>
      <selection pane="topRight" activeCell="B1" sqref="B1"/>
      <selection pane="bottomLeft" activeCell="A4" sqref="A4"/>
      <selection pane="bottomRight" activeCell="F115" sqref="F115"/>
    </sheetView>
  </sheetViews>
  <sheetFormatPr defaultColWidth="9.140625" defaultRowHeight="12.75"/>
  <cols>
    <col min="1" max="1" width="19.28125" style="0" customWidth="1"/>
  </cols>
  <sheetData>
    <row r="1" spans="1:38" ht="12.75">
      <c r="A1" s="52" t="s">
        <v>104</v>
      </c>
      <c r="B1" s="46"/>
      <c r="C1" s="46"/>
      <c r="D1" s="46"/>
      <c r="E1" s="46"/>
      <c r="F1" s="46"/>
      <c r="G1" s="46"/>
      <c r="H1" s="46"/>
      <c r="I1" s="46"/>
      <c r="J1" s="46"/>
      <c r="K1" s="46"/>
      <c r="L1" s="46"/>
      <c r="M1" s="46"/>
      <c r="N1" s="46"/>
      <c r="O1" s="46"/>
      <c r="P1" s="46"/>
      <c r="Q1" s="46"/>
      <c r="R1" s="46"/>
      <c r="S1" s="46"/>
      <c r="T1" s="46"/>
      <c r="U1" s="46"/>
      <c r="V1" s="46"/>
      <c r="W1" s="46"/>
      <c r="X1" s="46"/>
      <c r="Y1" s="46"/>
      <c r="Z1" s="46"/>
      <c r="AA1" s="46"/>
      <c r="AB1" s="44"/>
      <c r="AC1" s="44"/>
      <c r="AD1" s="44"/>
      <c r="AE1" s="44"/>
      <c r="AF1" s="44"/>
      <c r="AG1" s="44"/>
      <c r="AH1" s="44"/>
      <c r="AI1" s="44"/>
      <c r="AJ1" s="44"/>
      <c r="AK1" s="44"/>
      <c r="AL1" s="44"/>
    </row>
    <row r="2" spans="5:10" ht="12.75">
      <c r="E2" s="48"/>
      <c r="F2" s="48"/>
      <c r="G2" s="48"/>
      <c r="H2" s="48"/>
      <c r="I2" s="48"/>
      <c r="J2" s="48"/>
    </row>
    <row r="3" spans="1:26" ht="12.75">
      <c r="A3" t="s">
        <v>0</v>
      </c>
      <c r="B3" t="s">
        <v>100</v>
      </c>
      <c r="C3" t="s">
        <v>101</v>
      </c>
      <c r="D3" t="s">
        <v>86</v>
      </c>
      <c r="E3" t="s">
        <v>87</v>
      </c>
      <c r="F3" t="s">
        <v>88</v>
      </c>
      <c r="G3" t="s">
        <v>105</v>
      </c>
      <c r="H3" t="s">
        <v>89</v>
      </c>
      <c r="I3" t="s">
        <v>106</v>
      </c>
      <c r="J3" t="s">
        <v>102</v>
      </c>
      <c r="K3" t="s">
        <v>103</v>
      </c>
      <c r="L3" t="s">
        <v>90</v>
      </c>
      <c r="M3" t="s">
        <v>91</v>
      </c>
      <c r="N3" t="s">
        <v>92</v>
      </c>
      <c r="O3" t="s">
        <v>107</v>
      </c>
      <c r="P3" t="s">
        <v>93</v>
      </c>
      <c r="Q3" t="s">
        <v>108</v>
      </c>
      <c r="R3" t="s">
        <v>94</v>
      </c>
      <c r="S3" t="s">
        <v>109</v>
      </c>
      <c r="T3" t="s">
        <v>110</v>
      </c>
      <c r="U3" t="s">
        <v>111</v>
      </c>
      <c r="V3" t="s">
        <v>95</v>
      </c>
      <c r="W3" t="s">
        <v>96</v>
      </c>
      <c r="X3" t="s">
        <v>97</v>
      </c>
      <c r="Y3" t="s">
        <v>98</v>
      </c>
      <c r="Z3" t="s">
        <v>99</v>
      </c>
    </row>
    <row r="4" spans="1:26" ht="12.75">
      <c r="A4" t="s">
        <v>3</v>
      </c>
      <c r="C4">
        <v>3483</v>
      </c>
      <c r="D4">
        <v>0.9373608694</v>
      </c>
      <c r="E4">
        <v>7.177720356</v>
      </c>
      <c r="F4">
        <v>1.4355440712</v>
      </c>
      <c r="G4">
        <v>0.016105609</v>
      </c>
      <c r="H4">
        <v>1.0162360034</v>
      </c>
      <c r="I4">
        <v>1.0162360034</v>
      </c>
      <c r="J4">
        <v>18</v>
      </c>
      <c r="K4">
        <v>3747</v>
      </c>
      <c r="L4">
        <v>0.1640304384</v>
      </c>
      <c r="M4">
        <v>4.8038430745</v>
      </c>
      <c r="N4">
        <v>1.1322766712</v>
      </c>
      <c r="O4">
        <v>-0.334466815</v>
      </c>
      <c r="P4">
        <v>0.7157195955</v>
      </c>
      <c r="Q4">
        <v>0.7157195955</v>
      </c>
      <c r="R4">
        <v>0.1939240414</v>
      </c>
      <c r="S4">
        <v>-0.401565595</v>
      </c>
      <c r="T4">
        <v>0.6692714171</v>
      </c>
      <c r="U4">
        <v>0.6692714171</v>
      </c>
      <c r="V4" t="s">
        <v>80</v>
      </c>
      <c r="W4" t="s">
        <v>80</v>
      </c>
      <c r="X4">
        <f aca="true" t="shared" si="0" ref="X4:X32">IF(R4&lt;0.05,"t","")</f>
      </c>
      <c r="Y4" t="s">
        <v>80</v>
      </c>
      <c r="Z4" t="s">
        <v>80</v>
      </c>
    </row>
    <row r="5" spans="1:26" ht="12.75">
      <c r="A5" t="s">
        <v>1</v>
      </c>
      <c r="C5">
        <v>6763</v>
      </c>
      <c r="D5">
        <v>0.2591510914</v>
      </c>
      <c r="E5">
        <v>8.2803489576</v>
      </c>
      <c r="F5">
        <v>1.1065081729</v>
      </c>
      <c r="G5">
        <v>0.1590088877</v>
      </c>
      <c r="H5">
        <v>1.1723483661</v>
      </c>
      <c r="I5">
        <v>1.1723483661</v>
      </c>
      <c r="J5">
        <v>41</v>
      </c>
      <c r="K5">
        <v>6749</v>
      </c>
      <c r="L5">
        <v>0.5409622843</v>
      </c>
      <c r="M5">
        <v>6.0749740702</v>
      </c>
      <c r="N5">
        <v>0.9487515539</v>
      </c>
      <c r="O5">
        <v>-0.099705332</v>
      </c>
      <c r="P5">
        <v>0.9051040838</v>
      </c>
      <c r="Q5">
        <v>0.9051040838</v>
      </c>
      <c r="R5">
        <v>0.1318654585</v>
      </c>
      <c r="S5">
        <v>-0.309707391</v>
      </c>
      <c r="T5">
        <v>0.7336616007</v>
      </c>
      <c r="U5">
        <v>0.7336616007</v>
      </c>
      <c r="V5" t="s">
        <v>80</v>
      </c>
      <c r="W5" t="s">
        <v>80</v>
      </c>
      <c r="X5">
        <f t="shared" si="0"/>
      </c>
      <c r="Y5" t="s">
        <v>80</v>
      </c>
      <c r="Z5" t="s">
        <v>80</v>
      </c>
    </row>
    <row r="6" spans="1:26" ht="12.75">
      <c r="A6" t="s">
        <v>10</v>
      </c>
      <c r="C6">
        <v>3546</v>
      </c>
      <c r="D6">
        <v>0.4290065852</v>
      </c>
      <c r="E6">
        <v>5.9221658206</v>
      </c>
      <c r="F6">
        <v>1.292322531</v>
      </c>
      <c r="G6">
        <v>-0.176173994</v>
      </c>
      <c r="H6">
        <v>0.8384720812</v>
      </c>
      <c r="I6">
        <v>0.8384720812</v>
      </c>
      <c r="J6">
        <v>18</v>
      </c>
      <c r="K6">
        <v>3246</v>
      </c>
      <c r="L6">
        <v>0.4269405958</v>
      </c>
      <c r="M6">
        <v>5.5452865065</v>
      </c>
      <c r="N6">
        <v>1.3070365641</v>
      </c>
      <c r="O6">
        <v>-0.190934764</v>
      </c>
      <c r="P6">
        <v>0.8261864832</v>
      </c>
      <c r="Q6">
        <v>0.8261864832</v>
      </c>
      <c r="R6">
        <v>0.8378000595</v>
      </c>
      <c r="S6">
        <v>-0.065753941</v>
      </c>
      <c r="T6">
        <v>0.9363612358</v>
      </c>
      <c r="U6">
        <v>0.9363612358</v>
      </c>
      <c r="V6" t="s">
        <v>80</v>
      </c>
      <c r="W6" t="s">
        <v>80</v>
      </c>
      <c r="X6">
        <f t="shared" si="0"/>
      </c>
      <c r="Y6" t="s">
        <v>80</v>
      </c>
      <c r="Z6" t="s">
        <v>80</v>
      </c>
    </row>
    <row r="7" spans="1:26" ht="12.75">
      <c r="A7" t="s">
        <v>9</v>
      </c>
      <c r="C7">
        <v>2740</v>
      </c>
      <c r="D7">
        <v>0.2321458351</v>
      </c>
      <c r="E7">
        <v>5.1094890511</v>
      </c>
      <c r="F7">
        <v>1.3655683893</v>
      </c>
      <c r="G7">
        <v>-0.323776815</v>
      </c>
      <c r="H7">
        <v>0.7234116788</v>
      </c>
      <c r="I7">
        <v>0.7234116788</v>
      </c>
      <c r="J7">
        <v>15</v>
      </c>
      <c r="K7">
        <v>2950</v>
      </c>
      <c r="L7">
        <v>0.2900942278</v>
      </c>
      <c r="M7">
        <v>5.0847457627</v>
      </c>
      <c r="N7">
        <v>1.3128757106</v>
      </c>
      <c r="O7">
        <v>-0.277638022</v>
      </c>
      <c r="P7">
        <v>0.7575709956</v>
      </c>
      <c r="Q7">
        <v>0.7575709956</v>
      </c>
      <c r="R7">
        <v>0.9895774979</v>
      </c>
      <c r="S7">
        <v>-0.004854378</v>
      </c>
      <c r="T7">
        <v>0.995157385</v>
      </c>
      <c r="U7">
        <v>0.995157385</v>
      </c>
      <c r="V7" t="s">
        <v>80</v>
      </c>
      <c r="W7" t="s">
        <v>80</v>
      </c>
      <c r="X7">
        <f t="shared" si="0"/>
      </c>
      <c r="Y7" t="s">
        <v>80</v>
      </c>
      <c r="Z7" t="s">
        <v>80</v>
      </c>
    </row>
    <row r="8" spans="1:26" ht="12.75">
      <c r="A8" t="s">
        <v>11</v>
      </c>
      <c r="C8">
        <v>37604</v>
      </c>
      <c r="D8">
        <v>0.5287722673</v>
      </c>
      <c r="E8">
        <v>6.7280076588</v>
      </c>
      <c r="F8">
        <v>0.4229862174</v>
      </c>
      <c r="G8">
        <v>-0.048597163</v>
      </c>
      <c r="H8">
        <v>0.9525647803</v>
      </c>
      <c r="I8">
        <v>0.9525647803</v>
      </c>
      <c r="J8">
        <v>236</v>
      </c>
      <c r="K8">
        <v>35082</v>
      </c>
      <c r="L8">
        <v>0.9775354985</v>
      </c>
      <c r="M8">
        <v>6.7270965167</v>
      </c>
      <c r="N8">
        <v>0.4378966848</v>
      </c>
      <c r="O8">
        <v>0.0022605735</v>
      </c>
      <c r="P8">
        <v>1.0022631305</v>
      </c>
      <c r="Q8">
        <v>1.0022631305</v>
      </c>
      <c r="R8">
        <v>0.9988059274</v>
      </c>
      <c r="S8">
        <v>-0.000135434</v>
      </c>
      <c r="T8">
        <v>0.9998645748</v>
      </c>
      <c r="U8">
        <v>0.9998645748</v>
      </c>
      <c r="V8" t="s">
        <v>80</v>
      </c>
      <c r="W8" t="s">
        <v>80</v>
      </c>
      <c r="X8">
        <f t="shared" si="0"/>
      </c>
      <c r="Y8" t="s">
        <v>80</v>
      </c>
      <c r="Z8" t="s">
        <v>80</v>
      </c>
    </row>
    <row r="9" spans="1:26" ht="12.75">
      <c r="A9" t="s">
        <v>4</v>
      </c>
      <c r="C9">
        <v>4136</v>
      </c>
      <c r="D9">
        <v>0.4473249237</v>
      </c>
      <c r="E9">
        <v>6.0444874275</v>
      </c>
      <c r="F9">
        <v>1.2088974855</v>
      </c>
      <c r="G9">
        <v>-0.155729537</v>
      </c>
      <c r="H9">
        <v>0.855790619</v>
      </c>
      <c r="I9">
        <v>0.855790619</v>
      </c>
      <c r="J9">
        <v>24</v>
      </c>
      <c r="K9">
        <v>3861</v>
      </c>
      <c r="L9">
        <v>0.7140356284</v>
      </c>
      <c r="M9">
        <v>6.216006216</v>
      </c>
      <c r="N9">
        <v>1.2688369556</v>
      </c>
      <c r="O9">
        <v>-0.07675544</v>
      </c>
      <c r="P9">
        <v>0.9261163168</v>
      </c>
      <c r="Q9">
        <v>0.9261163168</v>
      </c>
      <c r="R9">
        <v>0.9220015021</v>
      </c>
      <c r="S9">
        <v>0.0279809254</v>
      </c>
      <c r="T9">
        <v>1.0283760684</v>
      </c>
      <c r="U9">
        <v>1.0283760684</v>
      </c>
      <c r="V9" t="s">
        <v>80</v>
      </c>
      <c r="W9" t="s">
        <v>80</v>
      </c>
      <c r="X9">
        <f t="shared" si="0"/>
      </c>
      <c r="Y9" t="s">
        <v>80</v>
      </c>
      <c r="Z9" t="s">
        <v>80</v>
      </c>
    </row>
    <row r="10" spans="1:26" ht="12.75">
      <c r="A10" t="s">
        <v>2</v>
      </c>
      <c r="C10">
        <v>2436</v>
      </c>
      <c r="D10">
        <v>0.1112268904</v>
      </c>
      <c r="E10">
        <v>9.8522167488</v>
      </c>
      <c r="F10">
        <v>2.0110753225</v>
      </c>
      <c r="G10">
        <v>0.3328202561</v>
      </c>
      <c r="H10">
        <v>1.3948965517</v>
      </c>
      <c r="I10">
        <v>1.3948965517</v>
      </c>
      <c r="J10">
        <v>19</v>
      </c>
      <c r="K10">
        <v>2213</v>
      </c>
      <c r="L10">
        <v>0.293089267</v>
      </c>
      <c r="M10">
        <v>8.585630366</v>
      </c>
      <c r="N10">
        <v>1.9696786912</v>
      </c>
      <c r="O10">
        <v>0.246206865</v>
      </c>
      <c r="P10">
        <v>1.2791641604</v>
      </c>
      <c r="Q10">
        <v>1.2791641604</v>
      </c>
      <c r="R10">
        <v>0.6540717982</v>
      </c>
      <c r="S10">
        <v>-0.137606562</v>
      </c>
      <c r="T10">
        <v>0.8714414822</v>
      </c>
      <c r="U10">
        <v>0.8714414822</v>
      </c>
      <c r="V10" t="s">
        <v>80</v>
      </c>
      <c r="W10" t="s">
        <v>80</v>
      </c>
      <c r="X10">
        <f t="shared" si="0"/>
      </c>
      <c r="Y10" t="s">
        <v>80</v>
      </c>
      <c r="Z10" t="s">
        <v>80</v>
      </c>
    </row>
    <row r="11" spans="1:26" ht="12.75">
      <c r="A11" t="s">
        <v>6</v>
      </c>
      <c r="C11">
        <v>2415</v>
      </c>
      <c r="D11">
        <v>0.3336073612</v>
      </c>
      <c r="E11">
        <v>5.3830227743</v>
      </c>
      <c r="F11">
        <v>1.4929818946</v>
      </c>
      <c r="G11">
        <v>-0.271626154</v>
      </c>
      <c r="H11">
        <v>0.7621391304</v>
      </c>
      <c r="I11">
        <v>0.7621391304</v>
      </c>
      <c r="J11">
        <v>12</v>
      </c>
      <c r="K11">
        <v>2138</v>
      </c>
      <c r="L11">
        <v>0.5408695779</v>
      </c>
      <c r="M11">
        <v>5.6127221703</v>
      </c>
      <c r="N11">
        <v>1.6202533279</v>
      </c>
      <c r="O11">
        <v>-0.178847216</v>
      </c>
      <c r="P11">
        <v>0.8362336528</v>
      </c>
      <c r="Q11">
        <v>0.8362336528</v>
      </c>
      <c r="R11">
        <v>0.9168671492</v>
      </c>
      <c r="S11">
        <v>0.0417857668</v>
      </c>
      <c r="T11">
        <v>1.0426710801</v>
      </c>
      <c r="U11">
        <v>1.0426710801</v>
      </c>
      <c r="V11" t="s">
        <v>80</v>
      </c>
      <c r="W11" t="s">
        <v>80</v>
      </c>
      <c r="X11">
        <f t="shared" si="0"/>
      </c>
      <c r="Y11" t="s">
        <v>80</v>
      </c>
      <c r="Z11" t="s">
        <v>80</v>
      </c>
    </row>
    <row r="12" spans="1:26" ht="12.75">
      <c r="A12" t="s">
        <v>8</v>
      </c>
      <c r="C12" t="s">
        <v>80</v>
      </c>
      <c r="D12" t="s">
        <v>80</v>
      </c>
      <c r="E12" t="s">
        <v>80</v>
      </c>
      <c r="F12" t="s">
        <v>80</v>
      </c>
      <c r="G12" t="s">
        <v>80</v>
      </c>
      <c r="H12" t="s">
        <v>80</v>
      </c>
      <c r="I12" t="s">
        <v>80</v>
      </c>
      <c r="J12">
        <v>0</v>
      </c>
      <c r="K12">
        <v>82</v>
      </c>
      <c r="L12">
        <v>0.9987400393</v>
      </c>
      <c r="M12">
        <v>0</v>
      </c>
      <c r="N12" t="s">
        <v>80</v>
      </c>
      <c r="O12">
        <v>-18.0959942</v>
      </c>
      <c r="P12" s="47">
        <v>1.3835969E-08</v>
      </c>
      <c r="Q12">
        <v>0</v>
      </c>
      <c r="R12" t="s">
        <v>80</v>
      </c>
      <c r="S12" t="s">
        <v>80</v>
      </c>
      <c r="T12" t="s">
        <v>80</v>
      </c>
      <c r="U12" t="s">
        <v>80</v>
      </c>
      <c r="V12" t="s">
        <v>80</v>
      </c>
      <c r="W12" t="s">
        <v>80</v>
      </c>
      <c r="X12">
        <f t="shared" si="0"/>
      </c>
      <c r="Y12" t="s">
        <v>83</v>
      </c>
      <c r="Z12" t="s">
        <v>80</v>
      </c>
    </row>
    <row r="13" spans="1:26" ht="12.75">
      <c r="A13" t="s">
        <v>5</v>
      </c>
      <c r="C13">
        <v>2212</v>
      </c>
      <c r="D13">
        <v>0.6855581702</v>
      </c>
      <c r="E13">
        <v>6.3291139241</v>
      </c>
      <c r="F13">
        <v>1.6915268475</v>
      </c>
      <c r="G13">
        <v>-0.109715978</v>
      </c>
      <c r="H13">
        <v>0.8960886076</v>
      </c>
      <c r="I13">
        <v>0.8960886076</v>
      </c>
      <c r="J13">
        <v>21</v>
      </c>
      <c r="K13">
        <v>2066</v>
      </c>
      <c r="L13">
        <v>0.062988035</v>
      </c>
      <c r="M13">
        <v>10.164569216</v>
      </c>
      <c r="N13">
        <v>2.2180908494</v>
      </c>
      <c r="O13">
        <v>0.4150250139</v>
      </c>
      <c r="P13">
        <v>1.5144086215</v>
      </c>
      <c r="Q13">
        <v>1.5144086215</v>
      </c>
      <c r="R13">
        <v>0.1697362962</v>
      </c>
      <c r="S13">
        <v>0.4737478211</v>
      </c>
      <c r="T13">
        <v>1.6060019361</v>
      </c>
      <c r="U13">
        <v>1.6060019361</v>
      </c>
      <c r="V13" t="s">
        <v>80</v>
      </c>
      <c r="W13" t="s">
        <v>80</v>
      </c>
      <c r="X13">
        <f t="shared" si="0"/>
      </c>
      <c r="Y13" t="s">
        <v>80</v>
      </c>
      <c r="Z13" t="s">
        <v>80</v>
      </c>
    </row>
    <row r="14" spans="1:26" ht="12.75">
      <c r="A14" t="s">
        <v>7</v>
      </c>
      <c r="C14">
        <v>5318</v>
      </c>
      <c r="D14">
        <v>0.0112694372</v>
      </c>
      <c r="E14">
        <v>10.154193306</v>
      </c>
      <c r="F14">
        <v>1.381810686</v>
      </c>
      <c r="G14">
        <v>0.3630105293</v>
      </c>
      <c r="H14">
        <v>1.4376509966</v>
      </c>
      <c r="I14">
        <v>1.4376509966</v>
      </c>
      <c r="J14">
        <v>47</v>
      </c>
      <c r="K14">
        <v>5264</v>
      </c>
      <c r="L14">
        <v>0.0625748284</v>
      </c>
      <c r="M14">
        <v>8.9285714286</v>
      </c>
      <c r="N14">
        <v>1.3023659955</v>
      </c>
      <c r="O14">
        <v>0.2853733545</v>
      </c>
      <c r="P14">
        <v>1.3302585935</v>
      </c>
      <c r="Q14">
        <v>1.3302585935</v>
      </c>
      <c r="R14">
        <v>0.5190534039</v>
      </c>
      <c r="S14">
        <v>-0.128630346</v>
      </c>
      <c r="T14">
        <v>0.8792989418</v>
      </c>
      <c r="U14">
        <v>0.8792989418</v>
      </c>
      <c r="V14" t="s">
        <v>80</v>
      </c>
      <c r="W14" t="s">
        <v>80</v>
      </c>
      <c r="X14">
        <f t="shared" si="0"/>
      </c>
      <c r="Y14" t="s">
        <v>80</v>
      </c>
      <c r="Z14" t="s">
        <v>80</v>
      </c>
    </row>
    <row r="15" spans="1:26" ht="12.75">
      <c r="A15" t="s">
        <v>14</v>
      </c>
      <c r="C15">
        <v>13792</v>
      </c>
      <c r="D15">
        <v>0.6719549659</v>
      </c>
      <c r="E15">
        <v>7.3955916473</v>
      </c>
      <c r="F15">
        <v>0.7322726898</v>
      </c>
      <c r="G15">
        <v>0.0460078749</v>
      </c>
      <c r="H15">
        <v>1.0470826566</v>
      </c>
      <c r="I15">
        <v>1.0470826566</v>
      </c>
      <c r="J15">
        <v>77</v>
      </c>
      <c r="K15">
        <v>13742</v>
      </c>
      <c r="L15">
        <v>0.1430322646</v>
      </c>
      <c r="M15">
        <v>5.6032600786</v>
      </c>
      <c r="N15">
        <v>0.6385507486</v>
      </c>
      <c r="O15">
        <v>-0.180534468</v>
      </c>
      <c r="P15">
        <v>0.8348239056</v>
      </c>
      <c r="Q15">
        <v>0.8348239056</v>
      </c>
      <c r="R15">
        <v>0.0660050521</v>
      </c>
      <c r="S15">
        <v>-0.277535514</v>
      </c>
      <c r="T15">
        <v>0.7576486569</v>
      </c>
      <c r="U15">
        <v>0.7576486569</v>
      </c>
      <c r="V15" t="s">
        <v>80</v>
      </c>
      <c r="W15" t="s">
        <v>80</v>
      </c>
      <c r="X15">
        <f t="shared" si="0"/>
      </c>
      <c r="Y15" t="s">
        <v>80</v>
      </c>
      <c r="Z15" t="s">
        <v>80</v>
      </c>
    </row>
    <row r="16" spans="1:26" ht="12.75">
      <c r="A16" t="s">
        <v>12</v>
      </c>
      <c r="C16">
        <v>8987</v>
      </c>
      <c r="D16">
        <v>0.8613235108</v>
      </c>
      <c r="E16">
        <v>6.8988539001</v>
      </c>
      <c r="F16">
        <v>0.8761553215</v>
      </c>
      <c r="G16">
        <v>-0.023520928</v>
      </c>
      <c r="H16">
        <v>0.9767535329</v>
      </c>
      <c r="I16">
        <v>0.9767535329</v>
      </c>
      <c r="J16">
        <v>55</v>
      </c>
      <c r="K16">
        <v>8212</v>
      </c>
      <c r="L16">
        <v>0.9880070425</v>
      </c>
      <c r="M16">
        <v>6.6975158305</v>
      </c>
      <c r="N16">
        <v>0.9030928504</v>
      </c>
      <c r="O16">
        <v>-0.002146367</v>
      </c>
      <c r="P16">
        <v>0.9978559347</v>
      </c>
      <c r="Q16">
        <v>0.9978559347</v>
      </c>
      <c r="R16">
        <v>0.8729597115</v>
      </c>
      <c r="S16">
        <v>-0.02961861</v>
      </c>
      <c r="T16">
        <v>0.9708157221</v>
      </c>
      <c r="U16">
        <v>0.9708157221</v>
      </c>
      <c r="V16" t="s">
        <v>80</v>
      </c>
      <c r="W16" t="s">
        <v>80</v>
      </c>
      <c r="X16">
        <f t="shared" si="0"/>
      </c>
      <c r="Y16" t="s">
        <v>80</v>
      </c>
      <c r="Z16" t="s">
        <v>80</v>
      </c>
    </row>
    <row r="17" spans="1:26" ht="12.75">
      <c r="A17" t="s">
        <v>13</v>
      </c>
      <c r="C17">
        <v>7618</v>
      </c>
      <c r="D17">
        <v>0.052784477</v>
      </c>
      <c r="E17">
        <v>9.0574954056</v>
      </c>
      <c r="F17">
        <v>1.0903943112</v>
      </c>
      <c r="G17">
        <v>0.2487164121</v>
      </c>
      <c r="H17">
        <v>1.2823783145</v>
      </c>
      <c r="I17">
        <v>1.2823783145</v>
      </c>
      <c r="J17">
        <v>68</v>
      </c>
      <c r="K17">
        <v>7412</v>
      </c>
      <c r="L17">
        <v>0.016257552</v>
      </c>
      <c r="M17">
        <v>9.1743119266</v>
      </c>
      <c r="N17">
        <v>1.1125487387</v>
      </c>
      <c r="O17">
        <v>0.3125243436</v>
      </c>
      <c r="P17">
        <v>1.3668712153</v>
      </c>
      <c r="Q17">
        <v>1.3668712153</v>
      </c>
      <c r="R17">
        <v>0.940219117</v>
      </c>
      <c r="S17">
        <v>0.0128147602</v>
      </c>
      <c r="T17">
        <v>1.0128972211</v>
      </c>
      <c r="U17">
        <v>1.0128972211</v>
      </c>
      <c r="V17" t="s">
        <v>80</v>
      </c>
      <c r="W17" t="s">
        <v>80</v>
      </c>
      <c r="X17">
        <f t="shared" si="0"/>
      </c>
      <c r="Y17" t="s">
        <v>80</v>
      </c>
      <c r="Z17" t="s">
        <v>80</v>
      </c>
    </row>
    <row r="18" spans="1:26" ht="12.75">
      <c r="A18" t="s">
        <v>15</v>
      </c>
      <c r="C18">
        <v>70791</v>
      </c>
      <c r="D18" t="s">
        <v>80</v>
      </c>
      <c r="E18">
        <v>7.0630447373</v>
      </c>
      <c r="F18">
        <v>0.3158689632</v>
      </c>
      <c r="G18" t="s">
        <v>80</v>
      </c>
      <c r="H18" t="s">
        <v>80</v>
      </c>
      <c r="I18">
        <v>1</v>
      </c>
      <c r="J18">
        <v>453</v>
      </c>
      <c r="K18">
        <v>67492</v>
      </c>
      <c r="L18" t="s">
        <v>80</v>
      </c>
      <c r="M18">
        <v>6.7119065963</v>
      </c>
      <c r="N18">
        <v>0.3153528811</v>
      </c>
      <c r="O18" t="s">
        <v>80</v>
      </c>
      <c r="P18" t="s">
        <v>80</v>
      </c>
      <c r="Q18">
        <v>1</v>
      </c>
      <c r="R18">
        <v>0.4317857054</v>
      </c>
      <c r="S18">
        <v>-0.050993171</v>
      </c>
      <c r="T18">
        <v>0.9502851597</v>
      </c>
      <c r="U18">
        <v>0.9502851597</v>
      </c>
      <c r="V18" t="s">
        <v>80</v>
      </c>
      <c r="W18" t="s">
        <v>80</v>
      </c>
      <c r="X18">
        <f t="shared" si="0"/>
      </c>
      <c r="Y18" t="s">
        <v>80</v>
      </c>
      <c r="Z18" t="s">
        <v>80</v>
      </c>
    </row>
    <row r="19" spans="1:26" ht="12.75">
      <c r="A19" t="s">
        <v>112</v>
      </c>
      <c r="C19">
        <v>50</v>
      </c>
      <c r="D19">
        <v>0.9987709328</v>
      </c>
      <c r="E19">
        <v>0</v>
      </c>
      <c r="F19" t="s">
        <v>80</v>
      </c>
      <c r="G19">
        <v>-17.65229114</v>
      </c>
      <c r="H19" s="47">
        <v>2.156291E-08</v>
      </c>
      <c r="I19">
        <v>0</v>
      </c>
      <c r="J19" t="s">
        <v>80</v>
      </c>
      <c r="K19" t="s">
        <v>80</v>
      </c>
      <c r="L19" t="s">
        <v>80</v>
      </c>
      <c r="M19" t="s">
        <v>80</v>
      </c>
      <c r="N19" t="s">
        <v>80</v>
      </c>
      <c r="O19" t="s">
        <v>80</v>
      </c>
      <c r="P19" t="s">
        <v>80</v>
      </c>
      <c r="Q19" t="s">
        <v>80</v>
      </c>
      <c r="R19" t="s">
        <v>80</v>
      </c>
      <c r="S19" t="s">
        <v>80</v>
      </c>
      <c r="T19" t="s">
        <v>80</v>
      </c>
      <c r="U19" t="s">
        <v>80</v>
      </c>
      <c r="V19" t="s">
        <v>80</v>
      </c>
      <c r="W19" t="s">
        <v>80</v>
      </c>
      <c r="X19">
        <f t="shared" si="0"/>
      </c>
      <c r="Y19" t="s">
        <v>80</v>
      </c>
      <c r="Z19" t="s">
        <v>83</v>
      </c>
    </row>
    <row r="20" spans="1:26" ht="12.75">
      <c r="A20" t="s">
        <v>18</v>
      </c>
      <c r="C20">
        <v>3406</v>
      </c>
      <c r="D20">
        <v>0.3126910927</v>
      </c>
      <c r="E20">
        <v>5.5783910746</v>
      </c>
      <c r="F20">
        <v>1.2797706822</v>
      </c>
      <c r="G20">
        <v>-0.235975828</v>
      </c>
      <c r="H20">
        <v>0.7897997651</v>
      </c>
      <c r="I20">
        <v>0.7897997651</v>
      </c>
      <c r="J20">
        <v>19</v>
      </c>
      <c r="K20">
        <v>3243</v>
      </c>
      <c r="L20">
        <v>0.5615691851</v>
      </c>
      <c r="M20">
        <v>5.8587727413</v>
      </c>
      <c r="N20">
        <v>1.344094648</v>
      </c>
      <c r="O20">
        <v>-0.135942901</v>
      </c>
      <c r="P20">
        <v>0.8728924721</v>
      </c>
      <c r="Q20">
        <v>0.8728924721</v>
      </c>
      <c r="R20">
        <v>0.879856858</v>
      </c>
      <c r="S20">
        <v>0.0490397549</v>
      </c>
      <c r="T20">
        <v>1.050262103</v>
      </c>
      <c r="U20">
        <v>1.050262103</v>
      </c>
      <c r="V20" t="s">
        <v>80</v>
      </c>
      <c r="W20" t="s">
        <v>80</v>
      </c>
      <c r="X20">
        <f t="shared" si="0"/>
      </c>
      <c r="Y20" t="s">
        <v>80</v>
      </c>
      <c r="Z20" t="s">
        <v>80</v>
      </c>
    </row>
    <row r="21" spans="1:26" ht="12.75">
      <c r="A21" t="s">
        <v>17</v>
      </c>
      <c r="C21">
        <v>1490</v>
      </c>
      <c r="D21">
        <v>0.8845930438</v>
      </c>
      <c r="E21">
        <v>7.3825503356</v>
      </c>
      <c r="F21">
        <v>2.2259226781</v>
      </c>
      <c r="G21">
        <v>0.0442429284</v>
      </c>
      <c r="H21">
        <v>1.0452362416</v>
      </c>
      <c r="I21">
        <v>1.0452362416</v>
      </c>
      <c r="J21">
        <v>11</v>
      </c>
      <c r="K21">
        <v>1441</v>
      </c>
      <c r="L21">
        <v>0.6732605195</v>
      </c>
      <c r="M21">
        <v>7.6335877863</v>
      </c>
      <c r="N21">
        <v>2.3016133174</v>
      </c>
      <c r="O21">
        <v>0.1286749026</v>
      </c>
      <c r="P21">
        <v>1.1373203242</v>
      </c>
      <c r="Q21">
        <v>1.1373203242</v>
      </c>
      <c r="R21">
        <v>0.9374932138</v>
      </c>
      <c r="S21">
        <v>0.0334388029</v>
      </c>
      <c r="T21">
        <v>1.0340041638</v>
      </c>
      <c r="U21">
        <v>1.0340041638</v>
      </c>
      <c r="V21" t="s">
        <v>80</v>
      </c>
      <c r="W21" t="s">
        <v>80</v>
      </c>
      <c r="X21">
        <f t="shared" si="0"/>
      </c>
      <c r="Y21" t="s">
        <v>80</v>
      </c>
      <c r="Z21" t="s">
        <v>80</v>
      </c>
    </row>
    <row r="22" spans="1:26" ht="12.75">
      <c r="A22" t="s">
        <v>20</v>
      </c>
      <c r="C22">
        <v>2530</v>
      </c>
      <c r="D22">
        <v>0.0414160421</v>
      </c>
      <c r="E22">
        <v>3.557312253</v>
      </c>
      <c r="F22">
        <v>1.185770751</v>
      </c>
      <c r="G22">
        <v>-0.68587095</v>
      </c>
      <c r="H22">
        <v>0.5036513834</v>
      </c>
      <c r="I22">
        <v>0.5036513834</v>
      </c>
      <c r="J22">
        <v>19</v>
      </c>
      <c r="K22">
        <v>2549</v>
      </c>
      <c r="L22">
        <v>0.6543279569</v>
      </c>
      <c r="M22">
        <v>7.4539034916</v>
      </c>
      <c r="N22">
        <v>1.7100427397</v>
      </c>
      <c r="O22">
        <v>0.1048548006</v>
      </c>
      <c r="P22">
        <v>1.1105493476</v>
      </c>
      <c r="Q22">
        <v>1.1105493476</v>
      </c>
      <c r="R22">
        <v>0.0675384377</v>
      </c>
      <c r="S22">
        <v>0.7397325792</v>
      </c>
      <c r="T22">
        <v>2.0953750926</v>
      </c>
      <c r="U22">
        <v>2.0953750926</v>
      </c>
      <c r="V22" t="s">
        <v>80</v>
      </c>
      <c r="W22" t="s">
        <v>80</v>
      </c>
      <c r="X22">
        <f t="shared" si="0"/>
      </c>
      <c r="Y22" t="s">
        <v>80</v>
      </c>
      <c r="Z22" t="s">
        <v>80</v>
      </c>
    </row>
    <row r="23" spans="1:26" ht="12.75">
      <c r="A23" t="s">
        <v>19</v>
      </c>
      <c r="C23">
        <v>3485</v>
      </c>
      <c r="D23">
        <v>0.1334102113</v>
      </c>
      <c r="E23">
        <v>4.8780487805</v>
      </c>
      <c r="F23">
        <v>1.1831006099</v>
      </c>
      <c r="G23">
        <v>-0.370130925</v>
      </c>
      <c r="H23">
        <v>0.6906439024</v>
      </c>
      <c r="I23">
        <v>0.6906439024</v>
      </c>
      <c r="J23">
        <v>10</v>
      </c>
      <c r="K23">
        <v>3115</v>
      </c>
      <c r="L23">
        <v>0.0210580775</v>
      </c>
      <c r="M23">
        <v>3.2102728732</v>
      </c>
      <c r="N23">
        <v>1.015177419</v>
      </c>
      <c r="O23">
        <v>-0.737527112</v>
      </c>
      <c r="P23">
        <v>0.4782952246</v>
      </c>
      <c r="Q23">
        <v>0.4782952246</v>
      </c>
      <c r="R23">
        <v>0.2937915774</v>
      </c>
      <c r="S23">
        <v>-0.418389359</v>
      </c>
      <c r="T23">
        <v>0.658105939</v>
      </c>
      <c r="U23">
        <v>0.658105939</v>
      </c>
      <c r="V23" t="s">
        <v>80</v>
      </c>
      <c r="W23" t="s">
        <v>80</v>
      </c>
      <c r="X23">
        <f t="shared" si="0"/>
      </c>
      <c r="Y23" t="s">
        <v>80</v>
      </c>
      <c r="Z23" t="s">
        <v>80</v>
      </c>
    </row>
    <row r="24" spans="1:26" ht="12.75">
      <c r="A24" t="s">
        <v>21</v>
      </c>
      <c r="C24">
        <v>2000</v>
      </c>
      <c r="D24">
        <v>0.0650741017</v>
      </c>
      <c r="E24">
        <v>3.5</v>
      </c>
      <c r="F24">
        <v>1.3228756555</v>
      </c>
      <c r="G24">
        <v>-0.702113256</v>
      </c>
      <c r="H24">
        <v>0.495537</v>
      </c>
      <c r="I24">
        <v>0.495537</v>
      </c>
      <c r="J24">
        <v>9</v>
      </c>
      <c r="K24">
        <v>1758</v>
      </c>
      <c r="L24">
        <v>0.4210777397</v>
      </c>
      <c r="M24">
        <v>5.1194539249</v>
      </c>
      <c r="N24">
        <v>1.7064846416</v>
      </c>
      <c r="O24">
        <v>-0.270835275</v>
      </c>
      <c r="P24">
        <v>0.7627421287</v>
      </c>
      <c r="Q24">
        <v>0.7627421287</v>
      </c>
      <c r="R24">
        <v>0.4504864578</v>
      </c>
      <c r="S24">
        <v>0.3802848096</v>
      </c>
      <c r="T24">
        <v>1.4627011214</v>
      </c>
      <c r="U24">
        <v>1.4627011214</v>
      </c>
      <c r="V24" t="s">
        <v>80</v>
      </c>
      <c r="W24" t="s">
        <v>80</v>
      </c>
      <c r="X24">
        <f t="shared" si="0"/>
      </c>
      <c r="Y24" t="s">
        <v>80</v>
      </c>
      <c r="Z24" t="s">
        <v>80</v>
      </c>
    </row>
    <row r="25" spans="1:26" ht="12.75">
      <c r="A25" t="s">
        <v>27</v>
      </c>
      <c r="C25">
        <v>3078</v>
      </c>
      <c r="D25">
        <v>0.8764424463</v>
      </c>
      <c r="E25">
        <v>6.8226120858</v>
      </c>
      <c r="F25">
        <v>1.4888160153</v>
      </c>
      <c r="G25">
        <v>-0.034633822</v>
      </c>
      <c r="H25">
        <v>0.9659590643</v>
      </c>
      <c r="I25">
        <v>0.9659590643</v>
      </c>
      <c r="J25">
        <v>12</v>
      </c>
      <c r="K25">
        <v>2797</v>
      </c>
      <c r="L25">
        <v>0.1259836197</v>
      </c>
      <c r="M25">
        <v>4.2903110476</v>
      </c>
      <c r="N25">
        <v>1.2385061191</v>
      </c>
      <c r="O25">
        <v>-0.447523818</v>
      </c>
      <c r="P25">
        <v>0.6392089917</v>
      </c>
      <c r="Q25">
        <v>0.6392089917</v>
      </c>
      <c r="R25">
        <v>0.1998800413</v>
      </c>
      <c r="S25">
        <v>-0.463883167</v>
      </c>
      <c r="T25">
        <v>0.6288370193</v>
      </c>
      <c r="U25">
        <v>0.6288370193</v>
      </c>
      <c r="V25" t="s">
        <v>80</v>
      </c>
      <c r="W25" t="s">
        <v>80</v>
      </c>
      <c r="X25">
        <f t="shared" si="0"/>
      </c>
      <c r="Y25" t="s">
        <v>80</v>
      </c>
      <c r="Z25" t="s">
        <v>80</v>
      </c>
    </row>
    <row r="26" spans="1:26" ht="12.75">
      <c r="A26" t="s">
        <v>22</v>
      </c>
      <c r="C26">
        <v>5152</v>
      </c>
      <c r="D26">
        <v>0.4809074953</v>
      </c>
      <c r="E26">
        <v>6.2111801242</v>
      </c>
      <c r="F26">
        <v>1.0979918963</v>
      </c>
      <c r="G26">
        <v>-0.12852531</v>
      </c>
      <c r="H26">
        <v>0.8793913043</v>
      </c>
      <c r="I26">
        <v>0.8793913043</v>
      </c>
      <c r="J26">
        <v>27</v>
      </c>
      <c r="K26">
        <v>4742</v>
      </c>
      <c r="L26">
        <v>0.4063098689</v>
      </c>
      <c r="M26">
        <v>5.6938000844</v>
      </c>
      <c r="N26">
        <v>1.0957723371</v>
      </c>
      <c r="O26">
        <v>-0.164505175</v>
      </c>
      <c r="P26">
        <v>0.8483133671</v>
      </c>
      <c r="Q26">
        <v>0.8483133671</v>
      </c>
      <c r="R26">
        <v>0.7392666442</v>
      </c>
      <c r="S26">
        <v>-0.086973036</v>
      </c>
      <c r="T26">
        <v>0.9167018136</v>
      </c>
      <c r="U26">
        <v>0.9167018136</v>
      </c>
      <c r="V26" t="s">
        <v>80</v>
      </c>
      <c r="W26" t="s">
        <v>80</v>
      </c>
      <c r="X26">
        <f t="shared" si="0"/>
      </c>
      <c r="Y26" t="s">
        <v>80</v>
      </c>
      <c r="Z26" t="s">
        <v>80</v>
      </c>
    </row>
    <row r="27" spans="1:26" ht="12.75">
      <c r="A27" t="s">
        <v>23</v>
      </c>
      <c r="C27">
        <v>3019</v>
      </c>
      <c r="D27">
        <v>0.3242301344</v>
      </c>
      <c r="E27">
        <v>8.6121232196</v>
      </c>
      <c r="F27">
        <v>1.6889763212</v>
      </c>
      <c r="G27">
        <v>0.1982946628</v>
      </c>
      <c r="H27">
        <v>1.2193216297</v>
      </c>
      <c r="I27">
        <v>1.2193216297</v>
      </c>
      <c r="J27">
        <v>15</v>
      </c>
      <c r="K27">
        <v>2860</v>
      </c>
      <c r="L27">
        <v>0.3472919976</v>
      </c>
      <c r="M27">
        <v>5.2447552448</v>
      </c>
      <c r="N27">
        <v>1.3541899812</v>
      </c>
      <c r="O27">
        <v>-0.246654477</v>
      </c>
      <c r="P27">
        <v>0.7814106423</v>
      </c>
      <c r="Q27">
        <v>0.7814106423</v>
      </c>
      <c r="R27">
        <v>0.1261212986</v>
      </c>
      <c r="S27">
        <v>-0.495942311</v>
      </c>
      <c r="T27">
        <v>0.6089967725</v>
      </c>
      <c r="U27">
        <v>0.6089967725</v>
      </c>
      <c r="V27" t="s">
        <v>80</v>
      </c>
      <c r="W27" t="s">
        <v>80</v>
      </c>
      <c r="X27">
        <f t="shared" si="0"/>
      </c>
      <c r="Y27" t="s">
        <v>80</v>
      </c>
      <c r="Z27" t="s">
        <v>80</v>
      </c>
    </row>
    <row r="28" spans="1:26" ht="12.75">
      <c r="A28" t="s">
        <v>16</v>
      </c>
      <c r="C28">
        <v>3004</v>
      </c>
      <c r="D28">
        <v>0.4930476951</v>
      </c>
      <c r="E28">
        <v>5.9920106525</v>
      </c>
      <c r="F28">
        <v>1.4123304551</v>
      </c>
      <c r="G28">
        <v>-0.1644492</v>
      </c>
      <c r="H28">
        <v>0.8483608522</v>
      </c>
      <c r="I28">
        <v>0.8483608522</v>
      </c>
      <c r="J28">
        <v>13</v>
      </c>
      <c r="K28">
        <v>2673</v>
      </c>
      <c r="L28">
        <v>0.2521431669</v>
      </c>
      <c r="M28">
        <v>4.8634493079</v>
      </c>
      <c r="N28">
        <v>1.3488781427</v>
      </c>
      <c r="O28">
        <v>-0.322135133</v>
      </c>
      <c r="P28">
        <v>0.7246002664</v>
      </c>
      <c r="Q28">
        <v>0.7246002664</v>
      </c>
      <c r="R28">
        <v>0.5664200456</v>
      </c>
      <c r="S28">
        <v>-0.208679104</v>
      </c>
      <c r="T28">
        <v>0.8116556512</v>
      </c>
      <c r="U28">
        <v>0.8116556512</v>
      </c>
      <c r="V28" t="s">
        <v>80</v>
      </c>
      <c r="W28" t="s">
        <v>80</v>
      </c>
      <c r="X28">
        <f t="shared" si="0"/>
      </c>
      <c r="Y28" t="s">
        <v>80</v>
      </c>
      <c r="Z28" t="s">
        <v>80</v>
      </c>
    </row>
    <row r="29" spans="1:26" ht="12.75">
      <c r="A29" t="s">
        <v>24</v>
      </c>
      <c r="C29">
        <v>2205</v>
      </c>
      <c r="D29">
        <v>0.1796196784</v>
      </c>
      <c r="E29">
        <v>9.5238095238</v>
      </c>
      <c r="F29">
        <v>2.0782656213</v>
      </c>
      <c r="G29">
        <v>0.2989187044</v>
      </c>
      <c r="H29">
        <v>1.3484</v>
      </c>
      <c r="I29">
        <v>1.3484</v>
      </c>
      <c r="J29">
        <v>15</v>
      </c>
      <c r="K29">
        <v>1976</v>
      </c>
      <c r="L29">
        <v>0.6390459184</v>
      </c>
      <c r="M29">
        <v>7.5910931174</v>
      </c>
      <c r="N29">
        <v>1.9600118149</v>
      </c>
      <c r="O29">
        <v>0.1230925486</v>
      </c>
      <c r="P29">
        <v>1.1309890876</v>
      </c>
      <c r="Q29">
        <v>1.1309890876</v>
      </c>
      <c r="R29">
        <v>0.5022583597</v>
      </c>
      <c r="S29">
        <v>-0.226819327</v>
      </c>
      <c r="T29">
        <v>0.7970647773</v>
      </c>
      <c r="U29">
        <v>0.7970647773</v>
      </c>
      <c r="V29" t="s">
        <v>80</v>
      </c>
      <c r="W29" t="s">
        <v>80</v>
      </c>
      <c r="X29">
        <f t="shared" si="0"/>
      </c>
      <c r="Y29" t="s">
        <v>80</v>
      </c>
      <c r="Z29" t="s">
        <v>80</v>
      </c>
    </row>
    <row r="30" spans="1:26" ht="12.75">
      <c r="A30" t="s">
        <v>26</v>
      </c>
      <c r="C30">
        <v>5174</v>
      </c>
      <c r="D30">
        <v>0.3060049243</v>
      </c>
      <c r="E30">
        <v>8.3107846927</v>
      </c>
      <c r="F30">
        <v>1.267382784</v>
      </c>
      <c r="G30">
        <v>0.1626778075</v>
      </c>
      <c r="H30">
        <v>1.1766575184</v>
      </c>
      <c r="I30">
        <v>1.1766575184</v>
      </c>
      <c r="J30">
        <v>48</v>
      </c>
      <c r="K30">
        <v>4872</v>
      </c>
      <c r="L30">
        <v>0.0114535769</v>
      </c>
      <c r="M30">
        <v>9.8522167488</v>
      </c>
      <c r="N30">
        <v>1.422044998</v>
      </c>
      <c r="O30">
        <v>0.3838134274</v>
      </c>
      <c r="P30">
        <v>1.4678715515</v>
      </c>
      <c r="Q30">
        <v>1.4678715515</v>
      </c>
      <c r="R30">
        <v>0.417766714</v>
      </c>
      <c r="S30">
        <v>0.1701424486</v>
      </c>
      <c r="T30">
        <v>1.1854737083</v>
      </c>
      <c r="U30">
        <v>1.1854737083</v>
      </c>
      <c r="V30" t="s">
        <v>80</v>
      </c>
      <c r="W30" t="s">
        <v>80</v>
      </c>
      <c r="X30">
        <f t="shared" si="0"/>
      </c>
      <c r="Y30" t="s">
        <v>80</v>
      </c>
      <c r="Z30" t="s">
        <v>80</v>
      </c>
    </row>
    <row r="31" spans="1:26" ht="12.75">
      <c r="A31" t="s">
        <v>25</v>
      </c>
      <c r="C31">
        <v>3061</v>
      </c>
      <c r="D31">
        <v>0.1241601959</v>
      </c>
      <c r="E31">
        <v>9.4740280954</v>
      </c>
      <c r="F31">
        <v>1.7592828511</v>
      </c>
      <c r="G31">
        <v>0.2936779456</v>
      </c>
      <c r="H31">
        <v>1.3413518458</v>
      </c>
      <c r="I31">
        <v>1.3413518458</v>
      </c>
      <c r="J31">
        <v>38</v>
      </c>
      <c r="K31">
        <v>3056</v>
      </c>
      <c r="L31">
        <v>0.0002613137</v>
      </c>
      <c r="M31">
        <v>12.434554974</v>
      </c>
      <c r="N31">
        <v>2.017151179</v>
      </c>
      <c r="O31">
        <v>0.6165962353</v>
      </c>
      <c r="P31">
        <v>1.8526114444</v>
      </c>
      <c r="Q31">
        <v>1.8526114444</v>
      </c>
      <c r="R31">
        <v>0.2701074491</v>
      </c>
      <c r="S31">
        <v>0.2719251184</v>
      </c>
      <c r="T31">
        <v>1.3124887164</v>
      </c>
      <c r="U31">
        <v>1.3124887164</v>
      </c>
      <c r="V31" t="s">
        <v>80</v>
      </c>
      <c r="W31">
        <v>2</v>
      </c>
      <c r="X31">
        <f t="shared" si="0"/>
      </c>
      <c r="Y31" t="s">
        <v>80</v>
      </c>
      <c r="Z31" t="s">
        <v>80</v>
      </c>
    </row>
    <row r="32" spans="1:26" ht="12.75">
      <c r="A32" t="s">
        <v>113</v>
      </c>
      <c r="C32" t="s">
        <v>80</v>
      </c>
      <c r="D32" t="s">
        <v>80</v>
      </c>
      <c r="E32" t="s">
        <v>80</v>
      </c>
      <c r="F32" t="s">
        <v>80</v>
      </c>
      <c r="G32" t="s">
        <v>80</v>
      </c>
      <c r="H32" t="s">
        <v>80</v>
      </c>
      <c r="I32" t="s">
        <v>80</v>
      </c>
      <c r="J32" t="s">
        <v>80</v>
      </c>
      <c r="K32" t="s">
        <v>80</v>
      </c>
      <c r="L32" t="s">
        <v>80</v>
      </c>
      <c r="M32" t="s">
        <v>80</v>
      </c>
      <c r="N32" t="s">
        <v>80</v>
      </c>
      <c r="O32" t="s">
        <v>80</v>
      </c>
      <c r="P32" t="s">
        <v>80</v>
      </c>
      <c r="Q32" t="s">
        <v>80</v>
      </c>
      <c r="R32" t="s">
        <v>80</v>
      </c>
      <c r="S32" t="s">
        <v>80</v>
      </c>
      <c r="T32" t="s">
        <v>80</v>
      </c>
      <c r="U32" t="s">
        <v>80</v>
      </c>
      <c r="V32" t="s">
        <v>80</v>
      </c>
      <c r="W32" t="s">
        <v>80</v>
      </c>
      <c r="X32">
        <f t="shared" si="0"/>
      </c>
      <c r="Y32" t="s">
        <v>83</v>
      </c>
      <c r="Z32" t="s">
        <v>83</v>
      </c>
    </row>
    <row r="33" spans="1:26" ht="12.75">
      <c r="A33" t="s">
        <v>114</v>
      </c>
      <c r="C33">
        <v>1676</v>
      </c>
      <c r="E33">
        <v>8.353221957</v>
      </c>
      <c r="F33">
        <v>2.2324924742</v>
      </c>
      <c r="J33">
        <v>9</v>
      </c>
      <c r="K33">
        <v>1787</v>
      </c>
      <c r="M33">
        <v>5.0363738109</v>
      </c>
      <c r="N33">
        <v>1.6787912703</v>
      </c>
      <c r="V33" t="s">
        <v>80</v>
      </c>
      <c r="W33" t="s">
        <v>80</v>
      </c>
      <c r="Y33" t="s">
        <v>80</v>
      </c>
      <c r="Z33" t="s">
        <v>80</v>
      </c>
    </row>
    <row r="34" spans="1:26" ht="12.75">
      <c r="A34" t="s">
        <v>115</v>
      </c>
      <c r="C34">
        <v>619</v>
      </c>
      <c r="E34">
        <v>11.308562197</v>
      </c>
      <c r="F34">
        <v>4.2742347513</v>
      </c>
      <c r="J34" t="s">
        <v>80</v>
      </c>
      <c r="K34" t="s">
        <v>80</v>
      </c>
      <c r="M34" t="s">
        <v>80</v>
      </c>
      <c r="N34" t="s">
        <v>80</v>
      </c>
      <c r="V34" t="s">
        <v>80</v>
      </c>
      <c r="W34" t="s">
        <v>80</v>
      </c>
      <c r="Y34" t="s">
        <v>80</v>
      </c>
      <c r="Z34" t="s">
        <v>83</v>
      </c>
    </row>
    <row r="35" spans="1:26" ht="12.75">
      <c r="A35" t="s">
        <v>116</v>
      </c>
      <c r="C35" t="s">
        <v>80</v>
      </c>
      <c r="E35" t="s">
        <v>80</v>
      </c>
      <c r="F35" t="s">
        <v>80</v>
      </c>
      <c r="J35" t="s">
        <v>80</v>
      </c>
      <c r="K35" t="s">
        <v>80</v>
      </c>
      <c r="M35" t="s">
        <v>80</v>
      </c>
      <c r="N35" t="s">
        <v>80</v>
      </c>
      <c r="V35" t="s">
        <v>80</v>
      </c>
      <c r="W35" t="s">
        <v>80</v>
      </c>
      <c r="Y35" t="s">
        <v>83</v>
      </c>
      <c r="Z35" t="s">
        <v>83</v>
      </c>
    </row>
    <row r="36" spans="1:26" ht="12.75">
      <c r="A36" t="s">
        <v>117</v>
      </c>
      <c r="C36" t="s">
        <v>80</v>
      </c>
      <c r="E36" t="s">
        <v>80</v>
      </c>
      <c r="F36" t="s">
        <v>80</v>
      </c>
      <c r="J36" t="s">
        <v>80</v>
      </c>
      <c r="K36" t="s">
        <v>80</v>
      </c>
      <c r="M36" t="s">
        <v>80</v>
      </c>
      <c r="N36" t="s">
        <v>80</v>
      </c>
      <c r="V36" t="s">
        <v>80</v>
      </c>
      <c r="W36" t="s">
        <v>80</v>
      </c>
      <c r="Y36" t="s">
        <v>83</v>
      </c>
      <c r="Z36" t="s">
        <v>83</v>
      </c>
    </row>
    <row r="37" spans="1:26" ht="12.75">
      <c r="A37" t="s">
        <v>118</v>
      </c>
      <c r="C37" t="s">
        <v>80</v>
      </c>
      <c r="E37" t="s">
        <v>80</v>
      </c>
      <c r="F37" t="s">
        <v>80</v>
      </c>
      <c r="J37" t="s">
        <v>80</v>
      </c>
      <c r="K37" t="s">
        <v>80</v>
      </c>
      <c r="M37" t="s">
        <v>80</v>
      </c>
      <c r="N37" t="s">
        <v>80</v>
      </c>
      <c r="V37" t="s">
        <v>80</v>
      </c>
      <c r="W37" t="s">
        <v>80</v>
      </c>
      <c r="Y37" t="s">
        <v>83</v>
      </c>
      <c r="Z37" t="s">
        <v>83</v>
      </c>
    </row>
    <row r="38" spans="1:26" ht="12.75">
      <c r="A38" t="s">
        <v>119</v>
      </c>
      <c r="C38" t="s">
        <v>80</v>
      </c>
      <c r="E38" t="s">
        <v>80</v>
      </c>
      <c r="F38" t="s">
        <v>80</v>
      </c>
      <c r="J38" t="s">
        <v>80</v>
      </c>
      <c r="K38" t="s">
        <v>80</v>
      </c>
      <c r="M38" t="s">
        <v>80</v>
      </c>
      <c r="N38" t="s">
        <v>80</v>
      </c>
      <c r="V38" t="s">
        <v>80</v>
      </c>
      <c r="W38" t="s">
        <v>80</v>
      </c>
      <c r="Y38" t="s">
        <v>83</v>
      </c>
      <c r="Z38" t="s">
        <v>83</v>
      </c>
    </row>
    <row r="39" spans="1:26" ht="12.75">
      <c r="A39" t="s">
        <v>120</v>
      </c>
      <c r="C39">
        <v>1463</v>
      </c>
      <c r="E39">
        <v>6.8352699932</v>
      </c>
      <c r="F39">
        <v>2.1615021601</v>
      </c>
      <c r="J39">
        <v>11</v>
      </c>
      <c r="K39">
        <v>1676</v>
      </c>
      <c r="M39">
        <v>6.5632458234</v>
      </c>
      <c r="N39">
        <v>1.978893073</v>
      </c>
      <c r="V39" t="s">
        <v>80</v>
      </c>
      <c r="W39" t="s">
        <v>80</v>
      </c>
      <c r="Y39" t="s">
        <v>80</v>
      </c>
      <c r="Z39" t="s">
        <v>80</v>
      </c>
    </row>
    <row r="40" spans="1:26" ht="12.75">
      <c r="A40" t="s">
        <v>121</v>
      </c>
      <c r="C40" t="s">
        <v>80</v>
      </c>
      <c r="E40" t="s">
        <v>80</v>
      </c>
      <c r="F40" t="s">
        <v>80</v>
      </c>
      <c r="J40" t="s">
        <v>80</v>
      </c>
      <c r="K40" t="s">
        <v>80</v>
      </c>
      <c r="M40" t="s">
        <v>80</v>
      </c>
      <c r="N40" t="s">
        <v>80</v>
      </c>
      <c r="V40" t="s">
        <v>80</v>
      </c>
      <c r="W40" t="s">
        <v>80</v>
      </c>
      <c r="Y40" t="s">
        <v>83</v>
      </c>
      <c r="Z40" t="s">
        <v>83</v>
      </c>
    </row>
    <row r="41" spans="1:26" ht="12.75">
      <c r="A41" t="s">
        <v>122</v>
      </c>
      <c r="C41" t="s">
        <v>80</v>
      </c>
      <c r="E41" t="s">
        <v>80</v>
      </c>
      <c r="F41" t="s">
        <v>80</v>
      </c>
      <c r="J41" t="s">
        <v>80</v>
      </c>
      <c r="K41" t="s">
        <v>80</v>
      </c>
      <c r="M41" t="s">
        <v>80</v>
      </c>
      <c r="N41" t="s">
        <v>80</v>
      </c>
      <c r="V41" t="s">
        <v>80</v>
      </c>
      <c r="W41" t="s">
        <v>80</v>
      </c>
      <c r="Y41" t="s">
        <v>83</v>
      </c>
      <c r="Z41" t="s">
        <v>83</v>
      </c>
    </row>
    <row r="42" spans="1:26" ht="12.75">
      <c r="A42" t="s">
        <v>123</v>
      </c>
      <c r="C42" t="s">
        <v>80</v>
      </c>
      <c r="E42" t="s">
        <v>80</v>
      </c>
      <c r="F42" t="s">
        <v>80</v>
      </c>
      <c r="J42" t="s">
        <v>80</v>
      </c>
      <c r="K42" t="s">
        <v>80</v>
      </c>
      <c r="M42" t="s">
        <v>80</v>
      </c>
      <c r="N42" t="s">
        <v>80</v>
      </c>
      <c r="V42" t="s">
        <v>80</v>
      </c>
      <c r="W42" t="s">
        <v>80</v>
      </c>
      <c r="Y42" t="s">
        <v>83</v>
      </c>
      <c r="Z42" t="s">
        <v>83</v>
      </c>
    </row>
    <row r="43" spans="1:26" ht="12.75">
      <c r="A43" t="s">
        <v>124</v>
      </c>
      <c r="C43">
        <v>1737</v>
      </c>
      <c r="E43">
        <v>9.7869890616</v>
      </c>
      <c r="F43">
        <v>2.3736935093</v>
      </c>
      <c r="J43">
        <v>8</v>
      </c>
      <c r="K43">
        <v>1708</v>
      </c>
      <c r="M43">
        <v>4.6838407494</v>
      </c>
      <c r="N43">
        <v>1.655987778</v>
      </c>
      <c r="V43" t="s">
        <v>80</v>
      </c>
      <c r="W43" t="s">
        <v>80</v>
      </c>
      <c r="Y43" t="s">
        <v>80</v>
      </c>
      <c r="Z43" t="s">
        <v>80</v>
      </c>
    </row>
    <row r="44" spans="1:26" ht="12.75">
      <c r="A44" t="s">
        <v>125</v>
      </c>
      <c r="C44">
        <v>606</v>
      </c>
      <c r="E44">
        <v>14.851485149</v>
      </c>
      <c r="F44">
        <v>4.9504950495</v>
      </c>
      <c r="J44" t="s">
        <v>80</v>
      </c>
      <c r="K44" t="s">
        <v>80</v>
      </c>
      <c r="M44" t="s">
        <v>80</v>
      </c>
      <c r="N44" t="s">
        <v>80</v>
      </c>
      <c r="V44" t="s">
        <v>80</v>
      </c>
      <c r="W44" t="s">
        <v>80</v>
      </c>
      <c r="Y44" t="s">
        <v>80</v>
      </c>
      <c r="Z44" t="s">
        <v>83</v>
      </c>
    </row>
    <row r="45" spans="1:26" ht="12.75">
      <c r="A45" t="s">
        <v>126</v>
      </c>
      <c r="C45" t="s">
        <v>80</v>
      </c>
      <c r="E45" t="s">
        <v>80</v>
      </c>
      <c r="F45" t="s">
        <v>80</v>
      </c>
      <c r="J45" t="s">
        <v>80</v>
      </c>
      <c r="K45" t="s">
        <v>80</v>
      </c>
      <c r="M45" t="s">
        <v>80</v>
      </c>
      <c r="N45" t="s">
        <v>80</v>
      </c>
      <c r="V45" t="s">
        <v>80</v>
      </c>
      <c r="W45" t="s">
        <v>80</v>
      </c>
      <c r="Y45" t="s">
        <v>83</v>
      </c>
      <c r="Z45" t="s">
        <v>83</v>
      </c>
    </row>
    <row r="46" spans="1:26" ht="12.75">
      <c r="A46" t="s">
        <v>127</v>
      </c>
      <c r="C46" t="s">
        <v>80</v>
      </c>
      <c r="E46" t="s">
        <v>80</v>
      </c>
      <c r="F46" t="s">
        <v>80</v>
      </c>
      <c r="J46" t="s">
        <v>80</v>
      </c>
      <c r="K46" t="s">
        <v>80</v>
      </c>
      <c r="M46" t="s">
        <v>80</v>
      </c>
      <c r="N46" t="s">
        <v>80</v>
      </c>
      <c r="V46" t="s">
        <v>80</v>
      </c>
      <c r="W46" t="s">
        <v>80</v>
      </c>
      <c r="Y46" t="s">
        <v>83</v>
      </c>
      <c r="Z46" t="s">
        <v>83</v>
      </c>
    </row>
    <row r="47" spans="1:26" ht="12.75">
      <c r="A47" t="s">
        <v>128</v>
      </c>
      <c r="C47" t="s">
        <v>80</v>
      </c>
      <c r="E47" t="s">
        <v>80</v>
      </c>
      <c r="F47" t="s">
        <v>80</v>
      </c>
      <c r="J47" t="s">
        <v>80</v>
      </c>
      <c r="K47" t="s">
        <v>80</v>
      </c>
      <c r="M47" t="s">
        <v>80</v>
      </c>
      <c r="N47" t="s">
        <v>80</v>
      </c>
      <c r="V47" t="s">
        <v>80</v>
      </c>
      <c r="W47" t="s">
        <v>80</v>
      </c>
      <c r="Y47" t="s">
        <v>83</v>
      </c>
      <c r="Z47" t="s">
        <v>83</v>
      </c>
    </row>
    <row r="48" spans="1:26" ht="12.75">
      <c r="A48" t="s">
        <v>129</v>
      </c>
      <c r="C48">
        <v>781</v>
      </c>
      <c r="E48">
        <v>7.6824583867</v>
      </c>
      <c r="F48">
        <v>3.1363505029</v>
      </c>
      <c r="J48" t="s">
        <v>80</v>
      </c>
      <c r="K48" t="s">
        <v>80</v>
      </c>
      <c r="M48" t="s">
        <v>80</v>
      </c>
      <c r="N48" t="s">
        <v>80</v>
      </c>
      <c r="V48" t="s">
        <v>80</v>
      </c>
      <c r="W48" t="s">
        <v>80</v>
      </c>
      <c r="Y48" t="s">
        <v>80</v>
      </c>
      <c r="Z48" t="s">
        <v>83</v>
      </c>
    </row>
    <row r="49" spans="1:26" ht="12.75">
      <c r="A49" t="s">
        <v>130</v>
      </c>
      <c r="C49" t="s">
        <v>80</v>
      </c>
      <c r="E49" t="s">
        <v>80</v>
      </c>
      <c r="F49" t="s">
        <v>80</v>
      </c>
      <c r="J49" t="s">
        <v>80</v>
      </c>
      <c r="K49" t="s">
        <v>80</v>
      </c>
      <c r="M49" t="s">
        <v>80</v>
      </c>
      <c r="N49" t="s">
        <v>80</v>
      </c>
      <c r="V49" t="s">
        <v>80</v>
      </c>
      <c r="W49" t="s">
        <v>80</v>
      </c>
      <c r="Y49" t="s">
        <v>83</v>
      </c>
      <c r="Z49" t="s">
        <v>83</v>
      </c>
    </row>
    <row r="50" spans="1:26" ht="12.75">
      <c r="A50" t="s">
        <v>131</v>
      </c>
      <c r="C50" t="s">
        <v>80</v>
      </c>
      <c r="E50" t="s">
        <v>80</v>
      </c>
      <c r="F50" t="s">
        <v>80</v>
      </c>
      <c r="J50" t="s">
        <v>80</v>
      </c>
      <c r="K50" t="s">
        <v>80</v>
      </c>
      <c r="M50" t="s">
        <v>80</v>
      </c>
      <c r="N50" t="s">
        <v>80</v>
      </c>
      <c r="V50" t="s">
        <v>80</v>
      </c>
      <c r="W50" t="s">
        <v>80</v>
      </c>
      <c r="Y50" t="s">
        <v>83</v>
      </c>
      <c r="Z50" t="s">
        <v>83</v>
      </c>
    </row>
    <row r="51" spans="1:26" ht="12.75">
      <c r="A51" t="s">
        <v>132</v>
      </c>
      <c r="C51" t="s">
        <v>80</v>
      </c>
      <c r="E51" t="s">
        <v>80</v>
      </c>
      <c r="F51" t="s">
        <v>80</v>
      </c>
      <c r="J51" t="s">
        <v>80</v>
      </c>
      <c r="K51" t="s">
        <v>80</v>
      </c>
      <c r="M51" t="s">
        <v>80</v>
      </c>
      <c r="N51" t="s">
        <v>80</v>
      </c>
      <c r="V51" t="s">
        <v>80</v>
      </c>
      <c r="W51" t="s">
        <v>80</v>
      </c>
      <c r="Y51" t="s">
        <v>83</v>
      </c>
      <c r="Z51" t="s">
        <v>83</v>
      </c>
    </row>
    <row r="52" spans="1:26" ht="12.75">
      <c r="A52" t="s">
        <v>133</v>
      </c>
      <c r="C52" t="s">
        <v>80</v>
      </c>
      <c r="E52" t="s">
        <v>80</v>
      </c>
      <c r="F52" t="s">
        <v>80</v>
      </c>
      <c r="J52" t="s">
        <v>80</v>
      </c>
      <c r="K52" t="s">
        <v>80</v>
      </c>
      <c r="M52" t="s">
        <v>80</v>
      </c>
      <c r="N52" t="s">
        <v>80</v>
      </c>
      <c r="V52" t="s">
        <v>80</v>
      </c>
      <c r="W52" t="s">
        <v>80</v>
      </c>
      <c r="Y52" t="s">
        <v>83</v>
      </c>
      <c r="Z52" t="s">
        <v>83</v>
      </c>
    </row>
    <row r="53" spans="1:26" ht="12.75">
      <c r="A53" t="s">
        <v>134</v>
      </c>
      <c r="C53" t="s">
        <v>80</v>
      </c>
      <c r="E53" t="s">
        <v>80</v>
      </c>
      <c r="F53" t="s">
        <v>80</v>
      </c>
      <c r="J53" t="s">
        <v>80</v>
      </c>
      <c r="K53" t="s">
        <v>80</v>
      </c>
      <c r="M53" t="s">
        <v>80</v>
      </c>
      <c r="N53" t="s">
        <v>80</v>
      </c>
      <c r="V53" t="s">
        <v>80</v>
      </c>
      <c r="W53" t="s">
        <v>80</v>
      </c>
      <c r="Y53" t="s">
        <v>83</v>
      </c>
      <c r="Z53" t="s">
        <v>83</v>
      </c>
    </row>
    <row r="54" spans="1:26" ht="12.75">
      <c r="A54" t="s">
        <v>135</v>
      </c>
      <c r="C54">
        <v>293</v>
      </c>
      <c r="E54">
        <v>0</v>
      </c>
      <c r="F54" t="s">
        <v>80</v>
      </c>
      <c r="H54" s="47"/>
      <c r="J54">
        <v>0</v>
      </c>
      <c r="K54">
        <v>377</v>
      </c>
      <c r="M54">
        <v>0</v>
      </c>
      <c r="N54" t="s">
        <v>80</v>
      </c>
      <c r="P54" s="47"/>
      <c r="V54" t="s">
        <v>80</v>
      </c>
      <c r="W54" t="s">
        <v>80</v>
      </c>
      <c r="Y54" t="s">
        <v>80</v>
      </c>
      <c r="Z54" t="s">
        <v>80</v>
      </c>
    </row>
    <row r="55" spans="1:26" ht="12.75">
      <c r="A55" t="s">
        <v>136</v>
      </c>
      <c r="C55" t="s">
        <v>80</v>
      </c>
      <c r="E55" t="s">
        <v>80</v>
      </c>
      <c r="F55" t="s">
        <v>80</v>
      </c>
      <c r="J55">
        <v>0</v>
      </c>
      <c r="K55">
        <v>350</v>
      </c>
      <c r="M55">
        <v>0</v>
      </c>
      <c r="N55" t="s">
        <v>80</v>
      </c>
      <c r="P55" s="47"/>
      <c r="V55" t="s">
        <v>80</v>
      </c>
      <c r="W55" t="s">
        <v>80</v>
      </c>
      <c r="Y55" t="s">
        <v>83</v>
      </c>
      <c r="Z55" t="s">
        <v>80</v>
      </c>
    </row>
    <row r="56" spans="1:26" ht="12.75">
      <c r="A56" t="s">
        <v>137</v>
      </c>
      <c r="C56" t="s">
        <v>80</v>
      </c>
      <c r="E56" t="s">
        <v>80</v>
      </c>
      <c r="F56" t="s">
        <v>80</v>
      </c>
      <c r="J56">
        <v>0</v>
      </c>
      <c r="K56">
        <v>391</v>
      </c>
      <c r="M56">
        <v>0</v>
      </c>
      <c r="N56" t="s">
        <v>80</v>
      </c>
      <c r="P56" s="47"/>
      <c r="V56" t="s">
        <v>80</v>
      </c>
      <c r="W56" t="s">
        <v>80</v>
      </c>
      <c r="Y56" t="s">
        <v>83</v>
      </c>
      <c r="Z56" t="s">
        <v>80</v>
      </c>
    </row>
    <row r="57" spans="1:26" ht="12.75">
      <c r="A57" t="s">
        <v>138</v>
      </c>
      <c r="C57" t="s">
        <v>80</v>
      </c>
      <c r="E57" t="s">
        <v>80</v>
      </c>
      <c r="F57" t="s">
        <v>80</v>
      </c>
      <c r="J57">
        <v>6</v>
      </c>
      <c r="K57">
        <v>675</v>
      </c>
      <c r="M57">
        <v>8.8888888889</v>
      </c>
      <c r="N57">
        <v>3.628873693</v>
      </c>
      <c r="V57" t="s">
        <v>80</v>
      </c>
      <c r="W57" t="s">
        <v>80</v>
      </c>
      <c r="Y57" t="s">
        <v>83</v>
      </c>
      <c r="Z57" t="s">
        <v>80</v>
      </c>
    </row>
    <row r="58" spans="1:26" ht="12.75">
      <c r="A58" t="s">
        <v>139</v>
      </c>
      <c r="C58" t="s">
        <v>80</v>
      </c>
      <c r="E58" t="s">
        <v>80</v>
      </c>
      <c r="F58" t="s">
        <v>80</v>
      </c>
      <c r="J58">
        <v>6</v>
      </c>
      <c r="K58">
        <v>927</v>
      </c>
      <c r="M58">
        <v>6.4724919094</v>
      </c>
      <c r="N58">
        <v>2.642383757</v>
      </c>
      <c r="V58" t="s">
        <v>80</v>
      </c>
      <c r="W58" t="s">
        <v>80</v>
      </c>
      <c r="Y58" t="s">
        <v>83</v>
      </c>
      <c r="Z58" t="s">
        <v>80</v>
      </c>
    </row>
    <row r="59" spans="1:26" ht="12.75">
      <c r="A59" t="s">
        <v>140</v>
      </c>
      <c r="C59" t="s">
        <v>80</v>
      </c>
      <c r="E59" t="s">
        <v>80</v>
      </c>
      <c r="F59" t="s">
        <v>80</v>
      </c>
      <c r="J59">
        <v>8</v>
      </c>
      <c r="K59">
        <v>1055</v>
      </c>
      <c r="M59">
        <v>7.5829383886</v>
      </c>
      <c r="N59">
        <v>2.680973578</v>
      </c>
      <c r="V59" t="s">
        <v>80</v>
      </c>
      <c r="W59" t="s">
        <v>80</v>
      </c>
      <c r="Y59" t="s">
        <v>83</v>
      </c>
      <c r="Z59" t="s">
        <v>80</v>
      </c>
    </row>
    <row r="60" spans="1:26" ht="12.75">
      <c r="A60" t="s">
        <v>141</v>
      </c>
      <c r="C60">
        <v>1436</v>
      </c>
      <c r="E60">
        <v>5.5710306407</v>
      </c>
      <c r="F60">
        <v>1.9696567721</v>
      </c>
      <c r="J60">
        <v>8</v>
      </c>
      <c r="K60">
        <v>1241</v>
      </c>
      <c r="M60">
        <v>6.4464141821</v>
      </c>
      <c r="N60">
        <v>2.2791515913</v>
      </c>
      <c r="V60" t="s">
        <v>80</v>
      </c>
      <c r="W60" t="s">
        <v>80</v>
      </c>
      <c r="Y60" t="s">
        <v>80</v>
      </c>
      <c r="Z60" t="s">
        <v>80</v>
      </c>
    </row>
    <row r="61" spans="1:26" ht="12.75">
      <c r="A61" t="s">
        <v>142</v>
      </c>
      <c r="C61">
        <v>676</v>
      </c>
      <c r="E61">
        <v>10.355029586</v>
      </c>
      <c r="F61">
        <v>3.9138333004</v>
      </c>
      <c r="J61" t="s">
        <v>80</v>
      </c>
      <c r="K61" t="s">
        <v>80</v>
      </c>
      <c r="M61" t="s">
        <v>80</v>
      </c>
      <c r="N61" t="s">
        <v>80</v>
      </c>
      <c r="V61" t="s">
        <v>80</v>
      </c>
      <c r="W61" t="s">
        <v>80</v>
      </c>
      <c r="Y61" t="s">
        <v>80</v>
      </c>
      <c r="Z61" t="s">
        <v>83</v>
      </c>
    </row>
    <row r="62" spans="1:26" ht="12.75">
      <c r="A62" t="s">
        <v>143</v>
      </c>
      <c r="C62" t="s">
        <v>80</v>
      </c>
      <c r="E62" t="s">
        <v>80</v>
      </c>
      <c r="F62" t="s">
        <v>80</v>
      </c>
      <c r="J62" t="s">
        <v>80</v>
      </c>
      <c r="K62" t="s">
        <v>80</v>
      </c>
      <c r="M62" t="s">
        <v>80</v>
      </c>
      <c r="N62" t="s">
        <v>80</v>
      </c>
      <c r="V62" t="s">
        <v>80</v>
      </c>
      <c r="W62" t="s">
        <v>80</v>
      </c>
      <c r="Y62" t="s">
        <v>83</v>
      </c>
      <c r="Z62" t="s">
        <v>83</v>
      </c>
    </row>
    <row r="63" spans="1:26" ht="12.75">
      <c r="A63" t="s">
        <v>144</v>
      </c>
      <c r="C63" t="s">
        <v>80</v>
      </c>
      <c r="E63" t="s">
        <v>80</v>
      </c>
      <c r="F63" t="s">
        <v>80</v>
      </c>
      <c r="J63" t="s">
        <v>80</v>
      </c>
      <c r="K63" t="s">
        <v>80</v>
      </c>
      <c r="M63" t="s">
        <v>80</v>
      </c>
      <c r="N63" t="s">
        <v>80</v>
      </c>
      <c r="V63" t="s">
        <v>80</v>
      </c>
      <c r="W63" t="s">
        <v>80</v>
      </c>
      <c r="Y63" t="s">
        <v>83</v>
      </c>
      <c r="Z63" t="s">
        <v>83</v>
      </c>
    </row>
    <row r="64" spans="1:26" ht="12.75">
      <c r="A64" t="s">
        <v>145</v>
      </c>
      <c r="C64" t="s">
        <v>80</v>
      </c>
      <c r="E64" t="s">
        <v>80</v>
      </c>
      <c r="F64" t="s">
        <v>80</v>
      </c>
      <c r="J64" t="s">
        <v>80</v>
      </c>
      <c r="K64" t="s">
        <v>80</v>
      </c>
      <c r="M64" t="s">
        <v>80</v>
      </c>
      <c r="N64" t="s">
        <v>80</v>
      </c>
      <c r="V64" t="s">
        <v>80</v>
      </c>
      <c r="W64" t="s">
        <v>80</v>
      </c>
      <c r="Y64" t="s">
        <v>83</v>
      </c>
      <c r="Z64" t="s">
        <v>83</v>
      </c>
    </row>
    <row r="65" spans="1:26" ht="12.75">
      <c r="A65" t="s">
        <v>146</v>
      </c>
      <c r="C65" t="s">
        <v>80</v>
      </c>
      <c r="E65" t="s">
        <v>80</v>
      </c>
      <c r="F65" t="s">
        <v>80</v>
      </c>
      <c r="J65" t="s">
        <v>80</v>
      </c>
      <c r="K65" t="s">
        <v>80</v>
      </c>
      <c r="M65" t="s">
        <v>80</v>
      </c>
      <c r="N65" t="s">
        <v>80</v>
      </c>
      <c r="V65" t="s">
        <v>80</v>
      </c>
      <c r="W65" t="s">
        <v>80</v>
      </c>
      <c r="Y65" t="s">
        <v>83</v>
      </c>
      <c r="Z65" t="s">
        <v>83</v>
      </c>
    </row>
    <row r="66" spans="1:26" ht="12.75">
      <c r="A66" t="s">
        <v>147</v>
      </c>
      <c r="C66">
        <v>679</v>
      </c>
      <c r="E66">
        <v>11.782032401</v>
      </c>
      <c r="F66">
        <v>4.1655775033</v>
      </c>
      <c r="J66">
        <v>7</v>
      </c>
      <c r="K66">
        <v>646</v>
      </c>
      <c r="M66">
        <v>10.835913313</v>
      </c>
      <c r="N66">
        <v>4.0955902648</v>
      </c>
      <c r="V66" t="s">
        <v>80</v>
      </c>
      <c r="W66" t="s">
        <v>80</v>
      </c>
      <c r="Y66" t="s">
        <v>80</v>
      </c>
      <c r="Z66" t="s">
        <v>80</v>
      </c>
    </row>
    <row r="67" spans="1:26" ht="12.75">
      <c r="A67" t="s">
        <v>148</v>
      </c>
      <c r="C67" t="s">
        <v>80</v>
      </c>
      <c r="E67" t="s">
        <v>80</v>
      </c>
      <c r="F67" t="s">
        <v>80</v>
      </c>
      <c r="J67" t="s">
        <v>80</v>
      </c>
      <c r="K67" t="s">
        <v>80</v>
      </c>
      <c r="M67" t="s">
        <v>80</v>
      </c>
      <c r="N67" t="s">
        <v>80</v>
      </c>
      <c r="V67" t="s">
        <v>80</v>
      </c>
      <c r="W67" t="s">
        <v>80</v>
      </c>
      <c r="Y67" t="s">
        <v>83</v>
      </c>
      <c r="Z67" t="s">
        <v>83</v>
      </c>
    </row>
    <row r="68" spans="1:26" ht="12.75">
      <c r="A68" t="s">
        <v>149</v>
      </c>
      <c r="C68" t="s">
        <v>80</v>
      </c>
      <c r="E68" t="s">
        <v>80</v>
      </c>
      <c r="F68" t="s">
        <v>80</v>
      </c>
      <c r="J68" t="s">
        <v>80</v>
      </c>
      <c r="K68" t="s">
        <v>80</v>
      </c>
      <c r="M68" t="s">
        <v>80</v>
      </c>
      <c r="N68" t="s">
        <v>80</v>
      </c>
      <c r="V68" t="s">
        <v>80</v>
      </c>
      <c r="W68" t="s">
        <v>80</v>
      </c>
      <c r="Y68" t="s">
        <v>83</v>
      </c>
      <c r="Z68" t="s">
        <v>83</v>
      </c>
    </row>
    <row r="69" spans="1:26" ht="12.75">
      <c r="A69" t="s">
        <v>150</v>
      </c>
      <c r="C69" t="s">
        <v>80</v>
      </c>
      <c r="E69" t="s">
        <v>80</v>
      </c>
      <c r="F69" t="s">
        <v>80</v>
      </c>
      <c r="J69" t="s">
        <v>80</v>
      </c>
      <c r="K69" t="s">
        <v>80</v>
      </c>
      <c r="M69" t="s">
        <v>80</v>
      </c>
      <c r="N69" t="s">
        <v>80</v>
      </c>
      <c r="V69" t="s">
        <v>80</v>
      </c>
      <c r="W69" t="s">
        <v>80</v>
      </c>
      <c r="Y69" t="s">
        <v>83</v>
      </c>
      <c r="Z69" t="s">
        <v>83</v>
      </c>
    </row>
    <row r="70" spans="1:26" ht="12.75">
      <c r="A70" t="s">
        <v>151</v>
      </c>
      <c r="C70">
        <v>638</v>
      </c>
      <c r="E70">
        <v>9.4043887147</v>
      </c>
      <c r="F70">
        <v>3.8393256156</v>
      </c>
      <c r="J70" t="s">
        <v>80</v>
      </c>
      <c r="K70" t="s">
        <v>80</v>
      </c>
      <c r="M70" t="s">
        <v>80</v>
      </c>
      <c r="N70" t="s">
        <v>80</v>
      </c>
      <c r="V70" t="s">
        <v>80</v>
      </c>
      <c r="W70" t="s">
        <v>80</v>
      </c>
      <c r="Y70" t="s">
        <v>80</v>
      </c>
      <c r="Z70" t="s">
        <v>83</v>
      </c>
    </row>
    <row r="71" spans="1:26" ht="12.75">
      <c r="A71" t="s">
        <v>152</v>
      </c>
      <c r="C71" t="s">
        <v>80</v>
      </c>
      <c r="E71" t="s">
        <v>80</v>
      </c>
      <c r="F71" t="s">
        <v>80</v>
      </c>
      <c r="J71" t="s">
        <v>80</v>
      </c>
      <c r="K71" t="s">
        <v>80</v>
      </c>
      <c r="M71" t="s">
        <v>80</v>
      </c>
      <c r="N71" t="s">
        <v>80</v>
      </c>
      <c r="V71" t="s">
        <v>80</v>
      </c>
      <c r="W71" t="s">
        <v>80</v>
      </c>
      <c r="Y71" t="s">
        <v>83</v>
      </c>
      <c r="Z71" t="s">
        <v>83</v>
      </c>
    </row>
    <row r="72" spans="1:26" ht="12.75">
      <c r="A72" t="s">
        <v>153</v>
      </c>
      <c r="C72" t="s">
        <v>80</v>
      </c>
      <c r="E72" t="s">
        <v>80</v>
      </c>
      <c r="F72" t="s">
        <v>80</v>
      </c>
      <c r="J72" t="s">
        <v>80</v>
      </c>
      <c r="K72" t="s">
        <v>80</v>
      </c>
      <c r="M72" t="s">
        <v>80</v>
      </c>
      <c r="N72" t="s">
        <v>80</v>
      </c>
      <c r="V72" t="s">
        <v>80</v>
      </c>
      <c r="W72" t="s">
        <v>80</v>
      </c>
      <c r="Y72" t="s">
        <v>83</v>
      </c>
      <c r="Z72" t="s">
        <v>83</v>
      </c>
    </row>
    <row r="73" spans="1:26" ht="12.75">
      <c r="A73" t="s">
        <v>154</v>
      </c>
      <c r="C73" t="s">
        <v>80</v>
      </c>
      <c r="E73" t="s">
        <v>80</v>
      </c>
      <c r="F73" t="s">
        <v>80</v>
      </c>
      <c r="J73">
        <v>8</v>
      </c>
      <c r="K73">
        <v>898</v>
      </c>
      <c r="M73">
        <v>8.9086859688</v>
      </c>
      <c r="N73">
        <v>3.14969613</v>
      </c>
      <c r="V73" t="s">
        <v>80</v>
      </c>
      <c r="W73" t="s">
        <v>80</v>
      </c>
      <c r="Y73" t="s">
        <v>83</v>
      </c>
      <c r="Z73" t="s">
        <v>80</v>
      </c>
    </row>
    <row r="74" spans="1:26" ht="12.75">
      <c r="A74" t="s">
        <v>155</v>
      </c>
      <c r="C74">
        <v>779</v>
      </c>
      <c r="E74">
        <v>12.836970475</v>
      </c>
      <c r="F74">
        <v>4.0594064957</v>
      </c>
      <c r="J74">
        <v>8</v>
      </c>
      <c r="K74">
        <v>760</v>
      </c>
      <c r="M74">
        <v>10.526315789</v>
      </c>
      <c r="N74">
        <v>3.7216146378</v>
      </c>
      <c r="V74" t="s">
        <v>80</v>
      </c>
      <c r="W74" t="s">
        <v>80</v>
      </c>
      <c r="Y74" t="s">
        <v>80</v>
      </c>
      <c r="Z74" t="s">
        <v>80</v>
      </c>
    </row>
    <row r="75" spans="1:26" ht="12.75">
      <c r="A75" t="s">
        <v>156</v>
      </c>
      <c r="C75">
        <v>1343</v>
      </c>
      <c r="E75">
        <v>7.4460163812</v>
      </c>
      <c r="F75">
        <v>2.354637126</v>
      </c>
      <c r="J75">
        <v>7</v>
      </c>
      <c r="K75">
        <v>1142</v>
      </c>
      <c r="M75">
        <v>6.1295971979</v>
      </c>
      <c r="N75">
        <v>2.3167699747</v>
      </c>
      <c r="V75" t="s">
        <v>80</v>
      </c>
      <c r="W75" t="s">
        <v>80</v>
      </c>
      <c r="Y75" t="s">
        <v>80</v>
      </c>
      <c r="Z75" t="s">
        <v>80</v>
      </c>
    </row>
    <row r="76" spans="1:26" ht="12.75">
      <c r="A76" t="s">
        <v>157</v>
      </c>
      <c r="C76">
        <v>138</v>
      </c>
      <c r="E76">
        <v>0</v>
      </c>
      <c r="F76" t="s">
        <v>80</v>
      </c>
      <c r="H76" s="47"/>
      <c r="J76">
        <v>0</v>
      </c>
      <c r="K76">
        <v>97</v>
      </c>
      <c r="M76">
        <v>0</v>
      </c>
      <c r="N76" t="s">
        <v>80</v>
      </c>
      <c r="P76" s="47"/>
      <c r="V76" t="s">
        <v>80</v>
      </c>
      <c r="W76" t="s">
        <v>80</v>
      </c>
      <c r="Y76" t="s">
        <v>80</v>
      </c>
      <c r="Z76" t="s">
        <v>80</v>
      </c>
    </row>
    <row r="77" spans="1:26" ht="12.75">
      <c r="A77" t="s">
        <v>158</v>
      </c>
      <c r="C77" t="s">
        <v>80</v>
      </c>
      <c r="E77" t="s">
        <v>80</v>
      </c>
      <c r="F77" t="s">
        <v>80</v>
      </c>
      <c r="J77" t="s">
        <v>80</v>
      </c>
      <c r="K77" t="s">
        <v>80</v>
      </c>
      <c r="M77" t="s">
        <v>80</v>
      </c>
      <c r="N77" t="s">
        <v>80</v>
      </c>
      <c r="V77" t="s">
        <v>80</v>
      </c>
      <c r="W77" t="s">
        <v>80</v>
      </c>
      <c r="Y77" t="s">
        <v>83</v>
      </c>
      <c r="Z77" t="s">
        <v>83</v>
      </c>
    </row>
    <row r="78" spans="1:26" ht="12.75">
      <c r="A78" t="s">
        <v>159</v>
      </c>
      <c r="C78" t="s">
        <v>80</v>
      </c>
      <c r="E78" t="s">
        <v>80</v>
      </c>
      <c r="F78" t="s">
        <v>80</v>
      </c>
      <c r="J78" t="s">
        <v>80</v>
      </c>
      <c r="K78" t="s">
        <v>80</v>
      </c>
      <c r="M78" t="s">
        <v>80</v>
      </c>
      <c r="N78" t="s">
        <v>80</v>
      </c>
      <c r="V78" t="s">
        <v>80</v>
      </c>
      <c r="W78" t="s">
        <v>80</v>
      </c>
      <c r="Y78" t="s">
        <v>83</v>
      </c>
      <c r="Z78" t="s">
        <v>83</v>
      </c>
    </row>
    <row r="79" spans="1:26" ht="12.75">
      <c r="A79" t="s">
        <v>160</v>
      </c>
      <c r="C79">
        <v>503</v>
      </c>
      <c r="E79">
        <v>11.928429423</v>
      </c>
      <c r="F79">
        <v>4.86976092</v>
      </c>
      <c r="J79" t="s">
        <v>80</v>
      </c>
      <c r="K79" t="s">
        <v>80</v>
      </c>
      <c r="M79" t="s">
        <v>80</v>
      </c>
      <c r="N79" t="s">
        <v>80</v>
      </c>
      <c r="V79" t="s">
        <v>80</v>
      </c>
      <c r="W79" t="s">
        <v>80</v>
      </c>
      <c r="Y79" t="s">
        <v>80</v>
      </c>
      <c r="Z79" t="s">
        <v>83</v>
      </c>
    </row>
    <row r="80" spans="1:26" ht="12.75">
      <c r="A80" t="s">
        <v>161</v>
      </c>
      <c r="C80" t="s">
        <v>80</v>
      </c>
      <c r="E80" t="s">
        <v>80</v>
      </c>
      <c r="F80" t="s">
        <v>80</v>
      </c>
      <c r="J80">
        <v>7</v>
      </c>
      <c r="K80">
        <v>538</v>
      </c>
      <c r="M80">
        <v>13.011152416</v>
      </c>
      <c r="N80">
        <v>4.9177533663</v>
      </c>
      <c r="V80" t="s">
        <v>80</v>
      </c>
      <c r="W80" t="s">
        <v>80</v>
      </c>
      <c r="Y80" t="s">
        <v>83</v>
      </c>
      <c r="Z80" t="s">
        <v>80</v>
      </c>
    </row>
    <row r="81" spans="1:26" ht="12.75">
      <c r="A81" t="s">
        <v>162</v>
      </c>
      <c r="C81" t="s">
        <v>80</v>
      </c>
      <c r="E81" t="s">
        <v>80</v>
      </c>
      <c r="F81" t="s">
        <v>80</v>
      </c>
      <c r="J81">
        <v>0</v>
      </c>
      <c r="K81">
        <v>167</v>
      </c>
      <c r="M81">
        <v>0</v>
      </c>
      <c r="N81" t="s">
        <v>80</v>
      </c>
      <c r="P81" s="47"/>
      <c r="V81" t="s">
        <v>80</v>
      </c>
      <c r="W81" t="s">
        <v>80</v>
      </c>
      <c r="Y81" t="s">
        <v>83</v>
      </c>
      <c r="Z81" t="s">
        <v>80</v>
      </c>
    </row>
    <row r="82" spans="1:26" ht="12.75">
      <c r="A82" t="s">
        <v>163</v>
      </c>
      <c r="C82">
        <v>465</v>
      </c>
      <c r="E82">
        <v>15.053763441</v>
      </c>
      <c r="F82">
        <v>5.6897877657</v>
      </c>
      <c r="J82" t="s">
        <v>80</v>
      </c>
      <c r="K82" t="s">
        <v>80</v>
      </c>
      <c r="M82" t="s">
        <v>80</v>
      </c>
      <c r="N82" t="s">
        <v>80</v>
      </c>
      <c r="V82" t="s">
        <v>80</v>
      </c>
      <c r="W82" t="s">
        <v>80</v>
      </c>
      <c r="Y82" t="s">
        <v>80</v>
      </c>
      <c r="Z82" t="s">
        <v>83</v>
      </c>
    </row>
    <row r="83" spans="1:26" ht="12.75">
      <c r="A83" t="s">
        <v>164</v>
      </c>
      <c r="C83">
        <v>981</v>
      </c>
      <c r="E83">
        <v>15.290519878</v>
      </c>
      <c r="F83">
        <v>3.9479952561</v>
      </c>
      <c r="J83">
        <v>12</v>
      </c>
      <c r="K83">
        <v>1155</v>
      </c>
      <c r="M83">
        <v>10.38961039</v>
      </c>
      <c r="N83">
        <v>2.9992221776</v>
      </c>
      <c r="V83" t="s">
        <v>80</v>
      </c>
      <c r="W83" t="s">
        <v>80</v>
      </c>
      <c r="Y83" t="s">
        <v>80</v>
      </c>
      <c r="Z83" t="s">
        <v>80</v>
      </c>
    </row>
    <row r="84" spans="1:26" ht="12.75">
      <c r="A84" t="s">
        <v>165</v>
      </c>
      <c r="C84" t="s">
        <v>80</v>
      </c>
      <c r="E84" t="s">
        <v>80</v>
      </c>
      <c r="F84" t="s">
        <v>80</v>
      </c>
      <c r="J84" t="s">
        <v>80</v>
      </c>
      <c r="K84" t="s">
        <v>80</v>
      </c>
      <c r="M84" t="s">
        <v>80</v>
      </c>
      <c r="N84" t="s">
        <v>80</v>
      </c>
      <c r="V84" t="s">
        <v>80</v>
      </c>
      <c r="W84" t="s">
        <v>80</v>
      </c>
      <c r="Y84" t="s">
        <v>83</v>
      </c>
      <c r="Z84" t="s">
        <v>83</v>
      </c>
    </row>
    <row r="85" spans="1:26" ht="12.75">
      <c r="A85" t="s">
        <v>166</v>
      </c>
      <c r="C85" t="s">
        <v>80</v>
      </c>
      <c r="E85" t="s">
        <v>80</v>
      </c>
      <c r="F85" t="s">
        <v>80</v>
      </c>
      <c r="J85" t="s">
        <v>80</v>
      </c>
      <c r="K85" t="s">
        <v>80</v>
      </c>
      <c r="M85" t="s">
        <v>80</v>
      </c>
      <c r="N85" t="s">
        <v>80</v>
      </c>
      <c r="V85" t="s">
        <v>80</v>
      </c>
      <c r="W85" t="s">
        <v>80</v>
      </c>
      <c r="Y85" t="s">
        <v>83</v>
      </c>
      <c r="Z85" t="s">
        <v>83</v>
      </c>
    </row>
    <row r="86" spans="1:26" ht="12.75">
      <c r="A86" t="s">
        <v>167</v>
      </c>
      <c r="C86">
        <v>1988</v>
      </c>
      <c r="E86">
        <v>6.5392354125</v>
      </c>
      <c r="F86">
        <v>1.8136575832</v>
      </c>
      <c r="J86">
        <v>10</v>
      </c>
      <c r="K86">
        <v>1865</v>
      </c>
      <c r="M86">
        <v>5.3619302949</v>
      </c>
      <c r="N86">
        <v>1.6955912387</v>
      </c>
      <c r="V86" t="s">
        <v>80</v>
      </c>
      <c r="W86" t="s">
        <v>80</v>
      </c>
      <c r="Y86" t="s">
        <v>80</v>
      </c>
      <c r="Z86" t="s">
        <v>80</v>
      </c>
    </row>
    <row r="87" spans="1:26" ht="12.75">
      <c r="A87" t="s">
        <v>168</v>
      </c>
      <c r="C87">
        <v>1418</v>
      </c>
      <c r="E87">
        <v>4.2313117066</v>
      </c>
      <c r="F87">
        <v>1.7274257707</v>
      </c>
      <c r="J87">
        <v>9</v>
      </c>
      <c r="K87">
        <v>1378</v>
      </c>
      <c r="M87">
        <v>6.5312046444</v>
      </c>
      <c r="N87">
        <v>2.1770682148</v>
      </c>
      <c r="V87" t="s">
        <v>80</v>
      </c>
      <c r="W87" t="s">
        <v>80</v>
      </c>
      <c r="Y87" t="s">
        <v>80</v>
      </c>
      <c r="Z87" t="s">
        <v>80</v>
      </c>
    </row>
    <row r="88" spans="1:26" ht="12.75">
      <c r="A88" t="s">
        <v>169</v>
      </c>
      <c r="C88">
        <v>1490</v>
      </c>
      <c r="E88">
        <v>7.3825503356</v>
      </c>
      <c r="F88">
        <v>2.2259226781</v>
      </c>
      <c r="J88">
        <v>11</v>
      </c>
      <c r="K88">
        <v>1441</v>
      </c>
      <c r="M88">
        <v>7.6335877863</v>
      </c>
      <c r="N88">
        <v>2.3016133174</v>
      </c>
      <c r="V88" t="s">
        <v>80</v>
      </c>
      <c r="W88" t="s">
        <v>80</v>
      </c>
      <c r="Y88" t="s">
        <v>80</v>
      </c>
      <c r="Z88" t="s">
        <v>80</v>
      </c>
    </row>
    <row r="89" spans="1:26" ht="12.75">
      <c r="A89" t="s">
        <v>170</v>
      </c>
      <c r="C89" t="s">
        <v>80</v>
      </c>
      <c r="E89" t="s">
        <v>80</v>
      </c>
      <c r="F89" t="s">
        <v>80</v>
      </c>
      <c r="J89">
        <v>8</v>
      </c>
      <c r="K89">
        <v>1820</v>
      </c>
      <c r="M89">
        <v>4.3956043956</v>
      </c>
      <c r="N89">
        <v>1.5540808378</v>
      </c>
      <c r="V89" t="s">
        <v>80</v>
      </c>
      <c r="W89" t="s">
        <v>80</v>
      </c>
      <c r="Y89" t="s">
        <v>83</v>
      </c>
      <c r="Z89" t="s">
        <v>80</v>
      </c>
    </row>
    <row r="90" spans="1:26" ht="12.75">
      <c r="A90" t="s">
        <v>171</v>
      </c>
      <c r="C90" t="s">
        <v>80</v>
      </c>
      <c r="E90" t="s">
        <v>80</v>
      </c>
      <c r="F90" t="s">
        <v>80</v>
      </c>
      <c r="J90">
        <v>11</v>
      </c>
      <c r="K90">
        <v>729</v>
      </c>
      <c r="M90">
        <v>15.089163237</v>
      </c>
      <c r="N90">
        <v>4.5495538962</v>
      </c>
      <c r="V90" t="s">
        <v>80</v>
      </c>
      <c r="W90" t="s">
        <v>80</v>
      </c>
      <c r="Y90" t="s">
        <v>83</v>
      </c>
      <c r="Z90" t="s">
        <v>80</v>
      </c>
    </row>
    <row r="91" spans="1:26" ht="12.75">
      <c r="A91" t="s">
        <v>172</v>
      </c>
      <c r="C91">
        <v>1868</v>
      </c>
      <c r="E91">
        <v>6.9593147752</v>
      </c>
      <c r="F91">
        <v>1.9301666357</v>
      </c>
      <c r="J91">
        <v>7</v>
      </c>
      <c r="K91">
        <v>1617</v>
      </c>
      <c r="M91">
        <v>4.329004329</v>
      </c>
      <c r="N91">
        <v>1.6362098399</v>
      </c>
      <c r="V91" t="s">
        <v>80</v>
      </c>
      <c r="W91" t="s">
        <v>80</v>
      </c>
      <c r="Y91" t="s">
        <v>80</v>
      </c>
      <c r="Z91" t="s">
        <v>80</v>
      </c>
    </row>
    <row r="92" spans="1:26" ht="12.75">
      <c r="A92" t="s">
        <v>173</v>
      </c>
      <c r="C92" t="s">
        <v>80</v>
      </c>
      <c r="E92" t="s">
        <v>80</v>
      </c>
      <c r="F92" t="s">
        <v>80</v>
      </c>
      <c r="J92" t="s">
        <v>80</v>
      </c>
      <c r="K92" t="s">
        <v>80</v>
      </c>
      <c r="M92" t="s">
        <v>80</v>
      </c>
      <c r="N92" t="s">
        <v>80</v>
      </c>
      <c r="V92" t="s">
        <v>80</v>
      </c>
      <c r="W92" t="s">
        <v>80</v>
      </c>
      <c r="Y92" t="s">
        <v>83</v>
      </c>
      <c r="Z92" t="s">
        <v>83</v>
      </c>
    </row>
    <row r="93" spans="1:26" ht="12.75">
      <c r="A93" t="s">
        <v>174</v>
      </c>
      <c r="C93">
        <v>2000</v>
      </c>
      <c r="E93">
        <v>3.5</v>
      </c>
      <c r="F93">
        <v>1.3228756555</v>
      </c>
      <c r="J93">
        <v>9</v>
      </c>
      <c r="K93">
        <v>1758</v>
      </c>
      <c r="M93">
        <v>5.1194539249</v>
      </c>
      <c r="N93">
        <v>1.7064846416</v>
      </c>
      <c r="V93" t="s">
        <v>80</v>
      </c>
      <c r="W93" t="s">
        <v>80</v>
      </c>
      <c r="Y93" t="s">
        <v>80</v>
      </c>
      <c r="Z93" t="s">
        <v>80</v>
      </c>
    </row>
    <row r="94" spans="1:26" ht="12.75">
      <c r="A94" t="s">
        <v>175</v>
      </c>
      <c r="C94">
        <v>1937</v>
      </c>
      <c r="E94">
        <v>5.6788848735</v>
      </c>
      <c r="F94">
        <v>1.7122482139</v>
      </c>
      <c r="J94">
        <v>7</v>
      </c>
      <c r="K94">
        <v>1754</v>
      </c>
      <c r="M94">
        <v>3.9908779932</v>
      </c>
      <c r="N94">
        <v>1.5084100975</v>
      </c>
      <c r="V94" t="s">
        <v>80</v>
      </c>
      <c r="W94" t="s">
        <v>80</v>
      </c>
      <c r="Y94" t="s">
        <v>80</v>
      </c>
      <c r="Z94" t="s">
        <v>80</v>
      </c>
    </row>
    <row r="95" spans="1:26" ht="12.75">
      <c r="A95" t="s">
        <v>176</v>
      </c>
      <c r="C95">
        <v>1141</v>
      </c>
      <c r="E95">
        <v>8.7642418931</v>
      </c>
      <c r="F95">
        <v>2.7714966347</v>
      </c>
      <c r="J95" t="s">
        <v>80</v>
      </c>
      <c r="K95" t="s">
        <v>80</v>
      </c>
      <c r="M95" t="s">
        <v>80</v>
      </c>
      <c r="N95" t="s">
        <v>80</v>
      </c>
      <c r="V95" t="s">
        <v>80</v>
      </c>
      <c r="W95" t="s">
        <v>80</v>
      </c>
      <c r="Y95" t="s">
        <v>80</v>
      </c>
      <c r="Z95" t="s">
        <v>83</v>
      </c>
    </row>
    <row r="96" spans="1:26" ht="12.75">
      <c r="A96" t="s">
        <v>177</v>
      </c>
      <c r="C96" t="s">
        <v>80</v>
      </c>
      <c r="E96" t="s">
        <v>80</v>
      </c>
      <c r="F96" t="s">
        <v>80</v>
      </c>
      <c r="J96" t="s">
        <v>80</v>
      </c>
      <c r="K96" t="s">
        <v>80</v>
      </c>
      <c r="M96" t="s">
        <v>80</v>
      </c>
      <c r="N96" t="s">
        <v>80</v>
      </c>
      <c r="V96" t="s">
        <v>80</v>
      </c>
      <c r="W96" t="s">
        <v>80</v>
      </c>
      <c r="Y96" t="s">
        <v>83</v>
      </c>
      <c r="Z96" t="s">
        <v>83</v>
      </c>
    </row>
    <row r="97" spans="1:26" ht="12.75">
      <c r="A97" t="s">
        <v>178</v>
      </c>
      <c r="C97">
        <v>1714</v>
      </c>
      <c r="E97">
        <v>5.8343057176</v>
      </c>
      <c r="F97">
        <v>1.8449694633</v>
      </c>
      <c r="J97" t="s">
        <v>80</v>
      </c>
      <c r="K97" t="s">
        <v>80</v>
      </c>
      <c r="M97" t="s">
        <v>80</v>
      </c>
      <c r="N97" t="s">
        <v>80</v>
      </c>
      <c r="V97" t="s">
        <v>80</v>
      </c>
      <c r="W97" t="s">
        <v>80</v>
      </c>
      <c r="Y97" t="s">
        <v>80</v>
      </c>
      <c r="Z97" t="s">
        <v>83</v>
      </c>
    </row>
    <row r="98" spans="1:26" ht="12.75">
      <c r="A98" t="s">
        <v>179</v>
      </c>
      <c r="C98">
        <v>1819</v>
      </c>
      <c r="E98">
        <v>6.5970313359</v>
      </c>
      <c r="F98">
        <v>1.9043989088</v>
      </c>
      <c r="J98">
        <v>9</v>
      </c>
      <c r="K98">
        <v>1646</v>
      </c>
      <c r="M98">
        <v>5.467800729</v>
      </c>
      <c r="N98">
        <v>1.822600243</v>
      </c>
      <c r="V98" t="s">
        <v>80</v>
      </c>
      <c r="W98" t="s">
        <v>80</v>
      </c>
      <c r="Y98" t="s">
        <v>80</v>
      </c>
      <c r="Z98" t="s">
        <v>80</v>
      </c>
    </row>
    <row r="99" spans="1:26" ht="12.75">
      <c r="A99" t="s">
        <v>180</v>
      </c>
      <c r="C99">
        <v>1365</v>
      </c>
      <c r="E99">
        <v>6.5934065934</v>
      </c>
      <c r="F99">
        <v>2.1978021978</v>
      </c>
      <c r="J99">
        <v>12</v>
      </c>
      <c r="K99">
        <v>1256</v>
      </c>
      <c r="M99">
        <v>9.5541401274</v>
      </c>
      <c r="N99">
        <v>2.7580426872</v>
      </c>
      <c r="V99" t="s">
        <v>80</v>
      </c>
      <c r="W99" t="s">
        <v>80</v>
      </c>
      <c r="Y99" t="s">
        <v>80</v>
      </c>
      <c r="Z99" t="s">
        <v>80</v>
      </c>
    </row>
    <row r="100" spans="1:26" ht="12.75">
      <c r="A100" t="s">
        <v>181</v>
      </c>
      <c r="C100">
        <v>157</v>
      </c>
      <c r="E100">
        <v>0</v>
      </c>
      <c r="F100" t="s">
        <v>80</v>
      </c>
      <c r="H100" s="47"/>
      <c r="J100">
        <v>0</v>
      </c>
      <c r="K100">
        <v>162</v>
      </c>
      <c r="M100">
        <v>0</v>
      </c>
      <c r="N100" t="s">
        <v>80</v>
      </c>
      <c r="P100" s="47"/>
      <c r="V100" t="s">
        <v>80</v>
      </c>
      <c r="W100" t="s">
        <v>80</v>
      </c>
      <c r="Y100" t="s">
        <v>80</v>
      </c>
      <c r="Z100" t="s">
        <v>80</v>
      </c>
    </row>
    <row r="101" spans="1:26" ht="12.75">
      <c r="A101" t="s">
        <v>182</v>
      </c>
      <c r="C101">
        <v>1175</v>
      </c>
      <c r="E101">
        <v>9.3617021277</v>
      </c>
      <c r="F101">
        <v>2.822659396</v>
      </c>
      <c r="J101">
        <v>9</v>
      </c>
      <c r="K101">
        <v>1157</v>
      </c>
      <c r="M101">
        <v>7.7787381158</v>
      </c>
      <c r="N101">
        <v>2.5929127053</v>
      </c>
      <c r="V101" t="s">
        <v>80</v>
      </c>
      <c r="W101" t="s">
        <v>80</v>
      </c>
      <c r="Y101" t="s">
        <v>80</v>
      </c>
      <c r="Z101" t="s">
        <v>80</v>
      </c>
    </row>
    <row r="102" spans="1:26" ht="12.75">
      <c r="A102" t="s">
        <v>183</v>
      </c>
      <c r="C102">
        <v>1687</v>
      </c>
      <c r="E102">
        <v>8.8915234143</v>
      </c>
      <c r="F102">
        <v>2.2957814737</v>
      </c>
      <c r="J102">
        <v>6</v>
      </c>
      <c r="K102">
        <v>1541</v>
      </c>
      <c r="M102">
        <v>3.8935756003</v>
      </c>
      <c r="N102">
        <v>1.5895455826</v>
      </c>
      <c r="V102" t="s">
        <v>80</v>
      </c>
      <c r="W102" t="s">
        <v>80</v>
      </c>
      <c r="Y102" t="s">
        <v>80</v>
      </c>
      <c r="Z102" t="s">
        <v>80</v>
      </c>
    </row>
    <row r="103" spans="1:26" ht="12.75">
      <c r="A103" t="s">
        <v>184</v>
      </c>
      <c r="C103">
        <v>1428</v>
      </c>
      <c r="E103">
        <v>7.0028011204</v>
      </c>
      <c r="F103">
        <v>2.2144801542</v>
      </c>
      <c r="J103">
        <v>6</v>
      </c>
      <c r="K103">
        <v>1316</v>
      </c>
      <c r="M103">
        <v>4.5592705167</v>
      </c>
      <c r="N103">
        <v>1.8613143942</v>
      </c>
      <c r="V103" t="s">
        <v>80</v>
      </c>
      <c r="W103" t="s">
        <v>80</v>
      </c>
      <c r="Y103" t="s">
        <v>80</v>
      </c>
      <c r="Z103" t="s">
        <v>80</v>
      </c>
    </row>
    <row r="104" spans="1:26" ht="12.75">
      <c r="A104" t="s">
        <v>185</v>
      </c>
      <c r="C104">
        <v>1576</v>
      </c>
      <c r="E104">
        <v>5.076142132</v>
      </c>
      <c r="F104">
        <v>1.7946872619</v>
      </c>
      <c r="J104">
        <v>7</v>
      </c>
      <c r="K104">
        <v>1357</v>
      </c>
      <c r="M104">
        <v>5.1584377303</v>
      </c>
      <c r="N104">
        <v>1.9497061983</v>
      </c>
      <c r="V104" t="s">
        <v>80</v>
      </c>
      <c r="W104" t="s">
        <v>80</v>
      </c>
      <c r="Y104" t="s">
        <v>80</v>
      </c>
      <c r="Z104" t="s">
        <v>80</v>
      </c>
    </row>
    <row r="105" spans="1:26" ht="12.75">
      <c r="A105" t="s">
        <v>186</v>
      </c>
      <c r="C105">
        <v>1142</v>
      </c>
      <c r="E105">
        <v>8.7565674256</v>
      </c>
      <c r="F105">
        <v>2.769069755</v>
      </c>
      <c r="J105">
        <v>6</v>
      </c>
      <c r="K105">
        <v>957</v>
      </c>
      <c r="M105">
        <v>6.2695924765</v>
      </c>
      <c r="N105">
        <v>2.5595504104</v>
      </c>
      <c r="V105" t="s">
        <v>80</v>
      </c>
      <c r="W105" t="s">
        <v>80</v>
      </c>
      <c r="Y105" t="s">
        <v>80</v>
      </c>
      <c r="Z105" t="s">
        <v>80</v>
      </c>
    </row>
    <row r="106" spans="1:26" ht="12.75">
      <c r="A106" t="s">
        <v>187</v>
      </c>
      <c r="C106">
        <v>1063</v>
      </c>
      <c r="E106">
        <v>10.348071496</v>
      </c>
      <c r="F106">
        <v>3.1200609505</v>
      </c>
      <c r="J106">
        <v>9</v>
      </c>
      <c r="K106">
        <v>1019</v>
      </c>
      <c r="M106">
        <v>8.83218842</v>
      </c>
      <c r="N106">
        <v>2.9440628067</v>
      </c>
      <c r="V106" t="s">
        <v>80</v>
      </c>
      <c r="W106" t="s">
        <v>80</v>
      </c>
      <c r="Y106" t="s">
        <v>80</v>
      </c>
      <c r="Z106" t="s">
        <v>80</v>
      </c>
    </row>
    <row r="107" spans="1:26" ht="12.75">
      <c r="A107" t="s">
        <v>188</v>
      </c>
      <c r="C107">
        <v>2741</v>
      </c>
      <c r="E107">
        <v>7.2966070777</v>
      </c>
      <c r="F107">
        <v>1.6315709431</v>
      </c>
      <c r="J107">
        <v>28</v>
      </c>
      <c r="K107">
        <v>2503</v>
      </c>
      <c r="M107">
        <v>11.186576109</v>
      </c>
      <c r="N107">
        <v>2.1140641718</v>
      </c>
      <c r="V107" t="s">
        <v>80</v>
      </c>
      <c r="W107" t="s">
        <v>80</v>
      </c>
      <c r="Y107" t="s">
        <v>80</v>
      </c>
      <c r="Z107" t="s">
        <v>80</v>
      </c>
    </row>
    <row r="108" spans="1:26" ht="12.75">
      <c r="A108" t="s">
        <v>189</v>
      </c>
      <c r="C108">
        <v>2433</v>
      </c>
      <c r="E108">
        <v>9.4533497739</v>
      </c>
      <c r="F108">
        <v>1.971159689</v>
      </c>
      <c r="J108">
        <v>20</v>
      </c>
      <c r="K108">
        <v>2369</v>
      </c>
      <c r="M108">
        <v>8.4423807514</v>
      </c>
      <c r="N108">
        <v>1.8877737252</v>
      </c>
      <c r="V108" t="s">
        <v>80</v>
      </c>
      <c r="W108" t="s">
        <v>80</v>
      </c>
      <c r="Y108" t="s">
        <v>80</v>
      </c>
      <c r="Z108" t="s">
        <v>80</v>
      </c>
    </row>
    <row r="109" spans="1:26" ht="12.75">
      <c r="A109" t="s">
        <v>190</v>
      </c>
      <c r="C109">
        <v>1920</v>
      </c>
      <c r="E109">
        <v>6.7708333333</v>
      </c>
      <c r="F109">
        <v>1.8778912893</v>
      </c>
      <c r="J109">
        <v>18</v>
      </c>
      <c r="K109">
        <v>1793</v>
      </c>
      <c r="M109">
        <v>10.039040714</v>
      </c>
      <c r="N109">
        <v>2.3662245885</v>
      </c>
      <c r="V109" t="s">
        <v>80</v>
      </c>
      <c r="W109" t="s">
        <v>80</v>
      </c>
      <c r="Y109" t="s">
        <v>80</v>
      </c>
      <c r="Z109" t="s">
        <v>80</v>
      </c>
    </row>
    <row r="110" spans="1:26" ht="12.75">
      <c r="A110" t="s">
        <v>191</v>
      </c>
      <c r="C110">
        <v>1141</v>
      </c>
      <c r="E110">
        <v>14.022787029</v>
      </c>
      <c r="F110">
        <v>3.5056967572</v>
      </c>
      <c r="J110">
        <v>20</v>
      </c>
      <c r="K110">
        <v>1263</v>
      </c>
      <c r="M110">
        <v>15.835312747</v>
      </c>
      <c r="N110">
        <v>3.5408835748</v>
      </c>
      <c r="V110" t="s">
        <v>80</v>
      </c>
      <c r="W110" t="s">
        <v>80</v>
      </c>
      <c r="Y110" t="s">
        <v>80</v>
      </c>
      <c r="Z110" t="s">
        <v>80</v>
      </c>
    </row>
  </sheetData>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University of Manitoba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elaineb</dc:creator>
  <cp:keywords/>
  <dc:description/>
  <cp:lastModifiedBy>SongulB</cp:lastModifiedBy>
  <cp:lastPrinted>2007-05-17T18:21:35Z</cp:lastPrinted>
  <dcterms:created xsi:type="dcterms:W3CDTF">2006-01-23T20:42:54Z</dcterms:created>
  <dcterms:modified xsi:type="dcterms:W3CDTF">2008-11-04T21:01:19Z</dcterms:modified>
  <cp:category/>
  <cp:version/>
  <cp:contentType/>
  <cp:contentStatus/>
</cp:coreProperties>
</file>